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omments1.xml" ContentType="application/vnd.openxmlformats-officedocument.spreadsheetml.comments+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Talha\Desktop\Transfer\Github\Excel-Expert\udemy excel expert\"/>
    </mc:Choice>
  </mc:AlternateContent>
  <xr:revisionPtr revIDLastSave="0" documentId="8_{895B0C10-7F84-4B43-BD02-8DA852567E09}" xr6:coauthVersionLast="47" xr6:coauthVersionMax="47" xr10:uidLastSave="{00000000-0000-0000-0000-000000000000}"/>
  <bookViews>
    <workbookView xWindow="28680" yWindow="-12615" windowWidth="16440" windowHeight="29040" tabRatio="724" firstSheet="8" activeTab="16" xr2:uid="{00000000-000D-0000-FFFF-FFFF00000000}"/>
  </bookViews>
  <sheets>
    <sheet name="PivotChart" sheetId="13" r:id="rId1"/>
    <sheet name="PivotTables" sheetId="10" r:id="rId2"/>
    <sheet name="CDs" sheetId="1" r:id="rId3"/>
    <sheet name="Sheet1" sheetId="34" r:id="rId4"/>
    <sheet name="a b c d e f g" sheetId="9" r:id="rId5"/>
    <sheet name="New sheet" sheetId="8" r:id="rId6"/>
    <sheet name="Combo" sheetId="16" r:id="rId7"/>
    <sheet name="Sunburst chart" sheetId="22" r:id="rId8"/>
    <sheet name="Waterfall chart" sheetId="23" r:id="rId9"/>
    <sheet name="Funnel" sheetId="18" r:id="rId10"/>
    <sheet name="HPIRegions" sheetId="6" r:id="rId11"/>
    <sheet name="HPIAdmins" sheetId="7" r:id="rId12"/>
    <sheet name="GDP" sheetId="5" r:id="rId13"/>
    <sheet name="NPER" sheetId="24" state="hidden" r:id="rId14"/>
    <sheet name="PMT" sheetId="25" state="hidden" r:id="rId15"/>
    <sheet name="Goal Seek" sheetId="26" state="hidden" r:id="rId16"/>
    <sheet name="Workday" sheetId="27" r:id="rId17"/>
    <sheet name="Consolidate1" sheetId="28" state="hidden" r:id="rId18"/>
    <sheet name="Consolidate2" sheetId="29" state="hidden" r:id="rId19"/>
    <sheet name="Consolidate3" sheetId="30" state="hidden" r:id="rId20"/>
    <sheet name="Categories" sheetId="32" r:id="rId21"/>
    <sheet name="Discount" sheetId="33" r:id="rId22"/>
  </sheets>
  <externalReferences>
    <externalReference r:id="rId23"/>
  </externalReferences>
  <definedNames>
    <definedName name="_xlnm._FilterDatabase" localSheetId="20" hidden="1">Categories!$A$1:$D$53</definedName>
    <definedName name="_xlnm._FilterDatabase" localSheetId="2" hidden="1">CDs!$A$3:$H$873</definedName>
    <definedName name="_xlchart.v1.0" hidden="1">'Sunburst chart'!$A$4:$C$37</definedName>
    <definedName name="_xlchart.v1.1" hidden="1">'Sunburst chart'!$D$3</definedName>
    <definedName name="_xlchart.v1.10" hidden="1">HPIRegions!$D$2:$D$3361</definedName>
    <definedName name="_xlchart.v1.11" hidden="1">HPIRegions!$B$2:$B$3361</definedName>
    <definedName name="_xlchart.v1.12" hidden="1">HPIRegions!$D$1</definedName>
    <definedName name="_xlchart.v1.13" hidden="1">HPIRegions!$D$2:$D$3361</definedName>
    <definedName name="_xlchart.v1.2" hidden="1">'Sunburst chart'!$D$4:$D$37</definedName>
    <definedName name="_xlchart.v1.3" hidden="1">'Waterfall chart'!$A$4:$A$31</definedName>
    <definedName name="_xlchart.v1.4" hidden="1">'Waterfall chart'!$B$3</definedName>
    <definedName name="_xlchart.v1.5" hidden="1">'Waterfall chart'!$B$4:$B$31</definedName>
    <definedName name="_xlchart.v1.9" hidden="1">HPIRegions!$D$1</definedName>
    <definedName name="_xlchart.v2.6" hidden="1">Funnel!$A$6:$A$10</definedName>
    <definedName name="_xlchart.v2.7" hidden="1">Funnel!$B$5</definedName>
    <definedName name="_xlchart.v2.8" hidden="1">Funnel!$B$6:$B$10</definedName>
    <definedName name="NativeTimeline_Date_created">#N/A</definedName>
    <definedName name="_xlnm.Print_Titles" localSheetId="2">CDs!$A:$B,CDs!$3:$3</definedName>
    <definedName name="Slicer_File_extension">#N/A</definedName>
    <definedName name="Slicer_Folder">#N/A</definedName>
  </definedNames>
  <calcPr calcId="191029" iterate="1"/>
  <pivotCaches>
    <pivotCache cacheId="2" r:id="rId24"/>
    <pivotCache cacheId="3" r:id="rId25"/>
  </pivotCaches>
  <fileRecoveryPr repairLoad="1"/>
  <extLs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32" l="1"/>
  <c r="R4" i="32"/>
  <c r="R5" i="32"/>
  <c r="R6" i="32"/>
  <c r="R7" i="32"/>
  <c r="R8" i="32"/>
  <c r="R9" i="32"/>
  <c r="R10" i="32"/>
  <c r="R11" i="32"/>
  <c r="R12" i="32"/>
  <c r="R13" i="32"/>
  <c r="R14" i="32"/>
  <c r="R15" i="32"/>
  <c r="R16" i="32"/>
  <c r="R17" i="32"/>
  <c r="R18" i="32"/>
  <c r="R19" i="32"/>
  <c r="R20" i="32"/>
  <c r="R21" i="32"/>
  <c r="R22" i="32"/>
  <c r="R23" i="32"/>
  <c r="R24" i="32"/>
  <c r="R25" i="32"/>
  <c r="R26" i="32"/>
  <c r="R27" i="32"/>
  <c r="R28" i="32"/>
  <c r="R29" i="32"/>
  <c r="R30" i="32"/>
  <c r="R31" i="32"/>
  <c r="R32" i="32"/>
  <c r="R33" i="32"/>
  <c r="R34" i="32"/>
  <c r="R35" i="32"/>
  <c r="R36" i="32"/>
  <c r="R37" i="32"/>
  <c r="R38" i="32"/>
  <c r="R39" i="32"/>
  <c r="R40" i="32"/>
  <c r="R41" i="32"/>
  <c r="R42" i="32"/>
  <c r="R43" i="32"/>
  <c r="R44" i="32"/>
  <c r="R45" i="32"/>
  <c r="R46" i="32"/>
  <c r="R47" i="32"/>
  <c r="R48" i="32"/>
  <c r="R49" i="32"/>
  <c r="R50" i="32"/>
  <c r="R51" i="32"/>
  <c r="R52" i="32"/>
  <c r="R2" i="32"/>
  <c r="F3" i="32" a="1"/>
  <c r="F3" i="32"/>
  <c r="F4" i="32" a="1"/>
  <c r="F4" i="32"/>
  <c r="F5" i="32" a="1"/>
  <c r="F5" i="32" s="1"/>
  <c r="F6" i="32" a="1"/>
  <c r="F6" i="32"/>
  <c r="F7" i="32" a="1"/>
  <c r="F7" i="32"/>
  <c r="F8" i="32" a="1"/>
  <c r="F8" i="32"/>
  <c r="F9" i="32" a="1"/>
  <c r="F9" i="32"/>
  <c r="F10" i="32" a="1"/>
  <c r="F10" i="32"/>
  <c r="F11" i="32" a="1"/>
  <c r="F11" i="32"/>
  <c r="F12" i="32" a="1"/>
  <c r="F12" i="32"/>
  <c r="F13" i="32" a="1"/>
  <c r="F13" i="32"/>
  <c r="F14" i="32" a="1"/>
  <c r="F14" i="32"/>
  <c r="F15" i="32" a="1"/>
  <c r="F15" i="32" s="1"/>
  <c r="F16" i="32" a="1"/>
  <c r="F16" i="32"/>
  <c r="F17" i="32" a="1"/>
  <c r="F17" i="32"/>
  <c r="F18" i="32" a="1"/>
  <c r="F18" i="32"/>
  <c r="F19" i="32" a="1"/>
  <c r="F19" i="32"/>
  <c r="F20" i="32" a="1"/>
  <c r="F20" i="32"/>
  <c r="F21" i="32" a="1"/>
  <c r="F21" i="32"/>
  <c r="F22" i="32" a="1"/>
  <c r="F22" i="32"/>
  <c r="F23" i="32" a="1"/>
  <c r="F23" i="32"/>
  <c r="F24" i="32" a="1"/>
  <c r="F24" i="32"/>
  <c r="F25" i="32" a="1"/>
  <c r="F25" i="32" s="1"/>
  <c r="F26" i="32" a="1"/>
  <c r="F26" i="32"/>
  <c r="F27" i="32" a="1"/>
  <c r="F27" i="32"/>
  <c r="F28" i="32" a="1"/>
  <c r="F28" i="32"/>
  <c r="F29" i="32" a="1"/>
  <c r="F29" i="32"/>
  <c r="F30" i="32" a="1"/>
  <c r="F30" i="32"/>
  <c r="F31" i="32" a="1"/>
  <c r="F31" i="32"/>
  <c r="F32" i="32" a="1"/>
  <c r="F32" i="32"/>
  <c r="F33" i="32" a="1"/>
  <c r="F33" i="32"/>
  <c r="F34" i="32" a="1"/>
  <c r="F34" i="32"/>
  <c r="F35" i="32" a="1"/>
  <c r="F35" i="32" s="1"/>
  <c r="F36" i="32" a="1"/>
  <c r="F36" i="32"/>
  <c r="F37" i="32" a="1"/>
  <c r="F37" i="32"/>
  <c r="F38" i="32" a="1"/>
  <c r="F38" i="32"/>
  <c r="F39" i="32" a="1"/>
  <c r="F39" i="32"/>
  <c r="F40" i="32" a="1"/>
  <c r="F40" i="32"/>
  <c r="F41" i="32" a="1"/>
  <c r="F41" i="32"/>
  <c r="F42" i="32" a="1"/>
  <c r="F42" i="32"/>
  <c r="F43" i="32" a="1"/>
  <c r="F43" i="32"/>
  <c r="F44" i="32" a="1"/>
  <c r="F44" i="32"/>
  <c r="F45" i="32" a="1"/>
  <c r="F45" i="32" s="1"/>
  <c r="F46" i="32" a="1"/>
  <c r="F46" i="32"/>
  <c r="F47" i="32" a="1"/>
  <c r="F47" i="32"/>
  <c r="F48" i="32" a="1"/>
  <c r="F48" i="32"/>
  <c r="F49" i="32" a="1"/>
  <c r="F49" i="32"/>
  <c r="F50" i="32" a="1"/>
  <c r="F50" i="32"/>
  <c r="F51" i="32" a="1"/>
  <c r="F51" i="32"/>
  <c r="F52" i="32" a="1"/>
  <c r="F52" i="32"/>
  <c r="F53" i="32" a="1"/>
  <c r="F53" i="32"/>
  <c r="F2" i="32" a="1"/>
  <c r="F2" i="32"/>
  <c r="E3" i="32" a="1"/>
  <c r="E3" i="32" s="1"/>
  <c r="E4" i="32" a="1"/>
  <c r="E4" i="32"/>
  <c r="E5" i="32" a="1"/>
  <c r="E5" i="32" s="1"/>
  <c r="E6" i="32" a="1"/>
  <c r="E6" i="32"/>
  <c r="E7" i="32" a="1"/>
  <c r="E7" i="32"/>
  <c r="E8" i="32" a="1"/>
  <c r="E8" i="32"/>
  <c r="E9" i="32" a="1"/>
  <c r="E9" i="32"/>
  <c r="E10" i="32" a="1"/>
  <c r="E10" i="32"/>
  <c r="E11" i="32" a="1"/>
  <c r="E11" i="32"/>
  <c r="E12" i="32" a="1"/>
  <c r="E12" i="32" s="1"/>
  <c r="E13" i="32" a="1"/>
  <c r="E13" i="32" s="1"/>
  <c r="E14" i="32" a="1"/>
  <c r="E14" i="32"/>
  <c r="E15" i="32" a="1"/>
  <c r="E15" i="32" s="1"/>
  <c r="E16" i="32" a="1"/>
  <c r="E16" i="32"/>
  <c r="E17" i="32" a="1"/>
  <c r="E17" i="32"/>
  <c r="E18" i="32" a="1"/>
  <c r="E18" i="32"/>
  <c r="E19" i="32" a="1"/>
  <c r="E19" i="32"/>
  <c r="E20" i="32" a="1"/>
  <c r="E20" i="32"/>
  <c r="E21" i="32" a="1"/>
  <c r="E21" i="32"/>
  <c r="E22" i="32" a="1"/>
  <c r="E22" i="32" s="1"/>
  <c r="E23" i="32" a="1"/>
  <c r="E23" i="32" s="1"/>
  <c r="E24" i="32" a="1"/>
  <c r="E24" i="32"/>
  <c r="E25" i="32" a="1"/>
  <c r="E25" i="32" s="1"/>
  <c r="E26" i="32" a="1"/>
  <c r="E26" i="32"/>
  <c r="E27" i="32" a="1"/>
  <c r="E27" i="32"/>
  <c r="E28" i="32" a="1"/>
  <c r="E28" i="32"/>
  <c r="E29" i="32" a="1"/>
  <c r="E29" i="32"/>
  <c r="E30" i="32" a="1"/>
  <c r="E30" i="32"/>
  <c r="E31" i="32" a="1"/>
  <c r="E31" i="32"/>
  <c r="E32" i="32" a="1"/>
  <c r="E32" i="32" s="1"/>
  <c r="E33" i="32" a="1"/>
  <c r="E33" i="32" s="1"/>
  <c r="E34" i="32" a="1"/>
  <c r="E34" i="32"/>
  <c r="E35" i="32" a="1"/>
  <c r="E35" i="32" s="1"/>
  <c r="E36" i="32" a="1"/>
  <c r="E36" i="32"/>
  <c r="E37" i="32" a="1"/>
  <c r="E37" i="32"/>
  <c r="E38" i="32" a="1"/>
  <c r="E38" i="32"/>
  <c r="E39" i="32" a="1"/>
  <c r="E39" i="32"/>
  <c r="E40" i="32" a="1"/>
  <c r="E40" i="32"/>
  <c r="E41" i="32" a="1"/>
  <c r="E41" i="32"/>
  <c r="E42" i="32" a="1"/>
  <c r="E42" i="32" s="1"/>
  <c r="E43" i="32" a="1"/>
  <c r="E43" i="32" s="1"/>
  <c r="E44" i="32" a="1"/>
  <c r="E44" i="32"/>
  <c r="E45" i="32" a="1"/>
  <c r="E45" i="32" s="1"/>
  <c r="E46" i="32" a="1"/>
  <c r="E46" i="32"/>
  <c r="E47" i="32" a="1"/>
  <c r="E47" i="32"/>
  <c r="E48" i="32" a="1"/>
  <c r="E48" i="32"/>
  <c r="E49" i="32" a="1"/>
  <c r="E49" i="32"/>
  <c r="E50" i="32" a="1"/>
  <c r="E50" i="32"/>
  <c r="E51" i="32" a="1"/>
  <c r="E51" i="32"/>
  <c r="E52" i="32" a="1"/>
  <c r="E52" i="32" s="1"/>
  <c r="E53" i="32" a="1"/>
  <c r="E53" i="32" s="1"/>
  <c r="E2" i="32" a="1"/>
  <c r="E2" i="32"/>
  <c r="C57" i="32"/>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4" i="1"/>
  <c r="A58" i="32"/>
  <c r="C5" i="33"/>
  <c r="F1" i="1"/>
  <c r="B5" i="33"/>
  <c r="H53" i="32"/>
  <c r="G53" i="32"/>
  <c r="C53" i="32"/>
  <c r="B53" i="32"/>
  <c r="H52" i="32"/>
  <c r="G52" i="32"/>
  <c r="C52" i="32"/>
  <c r="B52" i="32"/>
  <c r="H51" i="32"/>
  <c r="G51" i="32"/>
  <c r="C51" i="32"/>
  <c r="B51" i="32"/>
  <c r="H50" i="32"/>
  <c r="G50" i="32"/>
  <c r="C50" i="32"/>
  <c r="B50" i="32"/>
  <c r="H49" i="32"/>
  <c r="G49" i="32"/>
  <c r="C49" i="32"/>
  <c r="B49" i="32"/>
  <c r="H48" i="32"/>
  <c r="G48" i="32"/>
  <c r="C48" i="32"/>
  <c r="B48" i="32"/>
  <c r="H47" i="32"/>
  <c r="G47" i="32"/>
  <c r="C47" i="32"/>
  <c r="B47" i="32"/>
  <c r="H46" i="32"/>
  <c r="G46" i="32"/>
  <c r="C46" i="32"/>
  <c r="B46" i="32"/>
  <c r="H45" i="32"/>
  <c r="G45" i="32"/>
  <c r="C45" i="32"/>
  <c r="B45" i="32"/>
  <c r="H44" i="32"/>
  <c r="G44" i="32"/>
  <c r="C44" i="32"/>
  <c r="B44" i="32"/>
  <c r="H43" i="32"/>
  <c r="G43" i="32"/>
  <c r="C43" i="32"/>
  <c r="B43" i="32"/>
  <c r="H42" i="32"/>
  <c r="G42" i="32"/>
  <c r="C42" i="32"/>
  <c r="B42" i="32"/>
  <c r="H41" i="32"/>
  <c r="G41" i="32"/>
  <c r="C41" i="32"/>
  <c r="B41" i="32"/>
  <c r="H40" i="32"/>
  <c r="G40" i="32"/>
  <c r="C40" i="32"/>
  <c r="B40" i="32"/>
  <c r="H39" i="32"/>
  <c r="G39" i="32"/>
  <c r="C39" i="32"/>
  <c r="B39" i="32"/>
  <c r="H38" i="32"/>
  <c r="G38" i="32"/>
  <c r="C38" i="32"/>
  <c r="B38" i="32"/>
  <c r="H37" i="32"/>
  <c r="G37" i="32"/>
  <c r="C37" i="32"/>
  <c r="B37" i="32"/>
  <c r="H36" i="32"/>
  <c r="G36" i="32"/>
  <c r="C36" i="32"/>
  <c r="B36" i="32"/>
  <c r="H35" i="32"/>
  <c r="G35" i="32"/>
  <c r="C35" i="32"/>
  <c r="B35" i="32"/>
  <c r="H34" i="32"/>
  <c r="G34" i="32"/>
  <c r="C34" i="32"/>
  <c r="B34" i="32"/>
  <c r="H33" i="32"/>
  <c r="G33" i="32"/>
  <c r="C33" i="32"/>
  <c r="B33" i="32"/>
  <c r="H32" i="32"/>
  <c r="G32" i="32"/>
  <c r="C32" i="32"/>
  <c r="B32" i="32"/>
  <c r="H31" i="32"/>
  <c r="G31" i="32"/>
  <c r="C31" i="32"/>
  <c r="B31" i="32"/>
  <c r="H30" i="32"/>
  <c r="G30" i="32"/>
  <c r="C30" i="32"/>
  <c r="B30" i="32"/>
  <c r="H29" i="32"/>
  <c r="G29" i="32"/>
  <c r="C29" i="32"/>
  <c r="B29" i="32"/>
  <c r="H28" i="32"/>
  <c r="G28" i="32"/>
  <c r="C28" i="32"/>
  <c r="B28" i="32"/>
  <c r="H27" i="32"/>
  <c r="G27" i="32"/>
  <c r="C27" i="32"/>
  <c r="B27" i="32"/>
  <c r="H26" i="32"/>
  <c r="G26" i="32"/>
  <c r="C26" i="32"/>
  <c r="B26" i="32"/>
  <c r="H25" i="32"/>
  <c r="G25" i="32"/>
  <c r="C25" i="32"/>
  <c r="B25" i="32"/>
  <c r="H24" i="32"/>
  <c r="G24" i="32"/>
  <c r="C24" i="32"/>
  <c r="B24" i="32"/>
  <c r="H23" i="32"/>
  <c r="G23" i="32"/>
  <c r="C23" i="32"/>
  <c r="B23" i="32"/>
  <c r="H22" i="32"/>
  <c r="G22" i="32"/>
  <c r="C22" i="32"/>
  <c r="B22" i="32"/>
  <c r="H21" i="32"/>
  <c r="G21" i="32"/>
  <c r="C21" i="32"/>
  <c r="B21" i="32"/>
  <c r="H20" i="32"/>
  <c r="G20" i="32"/>
  <c r="C20" i="32"/>
  <c r="B20" i="32"/>
  <c r="H19" i="32"/>
  <c r="G19" i="32"/>
  <c r="C19" i="32"/>
  <c r="B19" i="32"/>
  <c r="H18" i="32"/>
  <c r="G18" i="32"/>
  <c r="C18" i="32"/>
  <c r="B18" i="32"/>
  <c r="H17" i="32"/>
  <c r="G17" i="32"/>
  <c r="C17" i="32"/>
  <c r="B17" i="32"/>
  <c r="H16" i="32"/>
  <c r="G16" i="32"/>
  <c r="C16" i="32"/>
  <c r="B16" i="32"/>
  <c r="H15" i="32"/>
  <c r="G15" i="32"/>
  <c r="C15" i="32"/>
  <c r="B15" i="32"/>
  <c r="H14" i="32"/>
  <c r="G14" i="32"/>
  <c r="C14" i="32"/>
  <c r="B14" i="32"/>
  <c r="H13" i="32"/>
  <c r="G13" i="32"/>
  <c r="C13" i="32"/>
  <c r="B13" i="32"/>
  <c r="H12" i="32"/>
  <c r="G12" i="32"/>
  <c r="C12" i="32"/>
  <c r="B12" i="32"/>
  <c r="H11" i="32"/>
  <c r="G11" i="32"/>
  <c r="C11" i="32"/>
  <c r="B11" i="32"/>
  <c r="H10" i="32"/>
  <c r="G10" i="32"/>
  <c r="C10" i="32"/>
  <c r="B10" i="32"/>
  <c r="H9" i="32"/>
  <c r="G9" i="32"/>
  <c r="C9" i="32"/>
  <c r="B9" i="32"/>
  <c r="H8" i="32"/>
  <c r="G8" i="32"/>
  <c r="C8" i="32"/>
  <c r="B8" i="32"/>
  <c r="H7" i="32"/>
  <c r="G7" i="32"/>
  <c r="C7" i="32"/>
  <c r="B7" i="32"/>
  <c r="H6" i="32"/>
  <c r="G6" i="32"/>
  <c r="C6" i="32"/>
  <c r="B6" i="32"/>
  <c r="H5" i="32"/>
  <c r="G5" i="32"/>
  <c r="C5" i="32"/>
  <c r="B5" i="32"/>
  <c r="H4" i="32"/>
  <c r="G4" i="32"/>
  <c r="C4" i="32"/>
  <c r="B4" i="32"/>
  <c r="I3" i="32"/>
  <c r="I4" i="32" s="1"/>
  <c r="I5" i="32" s="1"/>
  <c r="I6" i="32" s="1"/>
  <c r="I7" i="32" s="1"/>
  <c r="I8" i="32" s="1"/>
  <c r="I9" i="32" s="1"/>
  <c r="I10" i="32" s="1"/>
  <c r="I11" i="32" s="1"/>
  <c r="I12" i="32" s="1"/>
  <c r="I13" i="32" s="1"/>
  <c r="I14" i="32" s="1"/>
  <c r="I15" i="32" s="1"/>
  <c r="I16" i="32" s="1"/>
  <c r="I17" i="32" s="1"/>
  <c r="I18" i="32" s="1"/>
  <c r="I19" i="32" s="1"/>
  <c r="I20" i="32" s="1"/>
  <c r="I21" i="32" s="1"/>
  <c r="H3" i="32"/>
  <c r="G3" i="32"/>
  <c r="C3" i="32"/>
  <c r="B3" i="32"/>
  <c r="H2" i="32"/>
  <c r="G2" i="32"/>
  <c r="C2" i="32"/>
  <c r="B2" i="32"/>
  <c r="B2" i="30" a="1"/>
  <c r="B2" i="30" s="1"/>
  <c r="I15" i="27"/>
  <c r="N14" i="27"/>
  <c r="I14" i="27"/>
  <c r="N13" i="27"/>
  <c r="M13" i="27"/>
  <c r="M14" i="27" s="1"/>
  <c r="K13" i="27"/>
  <c r="K14" i="27" s="1"/>
  <c r="K15" i="27" s="1"/>
  <c r="I13" i="27"/>
  <c r="H13" i="27"/>
  <c r="H14" i="27" s="1"/>
  <c r="H15" i="27" s="1"/>
  <c r="N12" i="27"/>
  <c r="M12" i="27"/>
  <c r="L12" i="27"/>
  <c r="L13" i="27" s="1"/>
  <c r="L14" i="27" s="1"/>
  <c r="L15" i="27" s="1"/>
  <c r="K12" i="27"/>
  <c r="J12" i="27"/>
  <c r="J13" i="27" s="1"/>
  <c r="J14" i="27" s="1"/>
  <c r="J15" i="27" s="1"/>
  <c r="L8" i="27"/>
  <c r="K8" i="27"/>
  <c r="M7" i="27"/>
  <c r="M8" i="27" s="1"/>
  <c r="L7" i="27"/>
  <c r="K7" i="27"/>
  <c r="J7" i="27"/>
  <c r="J8" i="27" s="1"/>
  <c r="B7" i="27"/>
  <c r="N6" i="27"/>
  <c r="N7" i="27" s="1"/>
  <c r="N8" i="27" s="1"/>
  <c r="M6" i="27"/>
  <c r="L6" i="27"/>
  <c r="K6" i="27"/>
  <c r="J6" i="27"/>
  <c r="I6" i="27"/>
  <c r="I7" i="27" s="1"/>
  <c r="I8" i="27" s="1"/>
  <c r="I9" i="27" s="1"/>
  <c r="H6" i="27"/>
  <c r="H7" i="27" s="1"/>
  <c r="H8" i="27" s="1"/>
  <c r="H9" i="27" s="1"/>
  <c r="B6" i="27"/>
  <c r="B18" i="26"/>
  <c r="B19" i="26" s="1"/>
  <c r="C17" i="26"/>
  <c r="B17" i="26"/>
  <c r="C16" i="26"/>
  <c r="B11" i="26"/>
  <c r="B5" i="26"/>
  <c r="B6" i="26" s="1"/>
  <c r="B15" i="25"/>
  <c r="B21" i="25" s="1"/>
  <c r="B4" i="25"/>
  <c r="B10" i="25" s="1"/>
  <c r="B23" i="24"/>
  <c r="B15" i="24"/>
  <c r="B21" i="24" s="1"/>
  <c r="B10" i="24"/>
  <c r="B4" i="24"/>
  <c r="H864" i="1" a="1"/>
  <c r="H864" i="1" s="1"/>
  <c r="G864" i="1"/>
  <c r="F872" i="1"/>
  <c r="H873" i="1"/>
  <c r="G873" i="1"/>
  <c r="F873" i="1"/>
  <c r="H872" i="1"/>
  <c r="G872" i="1"/>
  <c r="H871" i="1"/>
  <c r="G871" i="1"/>
  <c r="F871" i="1"/>
  <c r="H870" i="1"/>
  <c r="G870" i="1"/>
  <c r="F870" i="1"/>
  <c r="E873" i="1"/>
  <c r="E872" i="1"/>
  <c r="E871" i="1"/>
  <c r="E870" i="1"/>
  <c r="D873" i="1"/>
  <c r="D872" i="1"/>
  <c r="D871" i="1"/>
  <c r="D870" i="1"/>
  <c r="B863" i="1"/>
  <c r="A863" i="1"/>
  <c r="F865" i="1"/>
  <c r="F866" i="1"/>
  <c r="F867" i="1"/>
  <c r="F864" i="1"/>
  <c r="E867" i="1"/>
  <c r="E866" i="1"/>
  <c r="E865" i="1"/>
  <c r="E864" i="1"/>
  <c r="D867" i="1"/>
  <c r="D866" i="1"/>
  <c r="D865" i="1"/>
  <c r="D864" i="1"/>
  <c r="L676" i="1" a="1"/>
  <c r="L676" i="1" s="1"/>
  <c r="L675" i="1" a="1"/>
  <c r="L675" i="1" s="1"/>
  <c r="L674" i="1" a="1"/>
  <c r="L674" i="1" s="1"/>
  <c r="L673" i="1" a="1"/>
  <c r="L673" i="1" s="1"/>
  <c r="L672" i="1" a="1"/>
  <c r="L672" i="1" s="1"/>
  <c r="L671" i="1" a="1"/>
  <c r="L671" i="1" s="1"/>
  <c r="L670" i="1" a="1"/>
  <c r="L670" i="1" s="1"/>
  <c r="L669" i="1" a="1"/>
  <c r="L669" i="1" s="1"/>
  <c r="L668" i="1" a="1"/>
  <c r="L668" i="1" s="1"/>
  <c r="L667" i="1" a="1"/>
  <c r="L667" i="1" s="1"/>
  <c r="L666" i="1" a="1"/>
  <c r="L666" i="1" s="1"/>
  <c r="L665" i="1" a="1"/>
  <c r="L665" i="1" s="1"/>
  <c r="L664" i="1" a="1"/>
  <c r="L664" i="1" s="1"/>
  <c r="L663" i="1" a="1"/>
  <c r="L663" i="1" s="1"/>
  <c r="L662" i="1" a="1"/>
  <c r="L662" i="1" s="1"/>
  <c r="L661" i="1" a="1"/>
  <c r="L661" i="1" s="1"/>
  <c r="L660" i="1" a="1"/>
  <c r="L660" i="1" s="1"/>
  <c r="L659" i="1" a="1"/>
  <c r="L659" i="1" s="1"/>
  <c r="L658" i="1" a="1"/>
  <c r="L658" i="1" s="1"/>
  <c r="L657" i="1" a="1"/>
  <c r="L657" i="1" s="1"/>
  <c r="L656" i="1" a="1"/>
  <c r="L656" i="1" s="1"/>
  <c r="L655" i="1" a="1"/>
  <c r="L655" i="1" s="1"/>
  <c r="L654" i="1" a="1"/>
  <c r="L654" i="1" s="1"/>
  <c r="L653" i="1" a="1"/>
  <c r="L653" i="1" s="1"/>
  <c r="L652" i="1" a="1"/>
  <c r="L652" i="1" s="1"/>
  <c r="L651" i="1" a="1"/>
  <c r="L651" i="1" s="1"/>
  <c r="L650" i="1" a="1"/>
  <c r="L650" i="1" s="1"/>
  <c r="L649" i="1" a="1"/>
  <c r="L649" i="1" s="1"/>
  <c r="L648" i="1" a="1"/>
  <c r="L648" i="1" s="1"/>
  <c r="L647" i="1" a="1"/>
  <c r="L647" i="1" s="1"/>
  <c r="L646" i="1" a="1"/>
  <c r="L646" i="1" s="1"/>
  <c r="L645" i="1" a="1"/>
  <c r="L645" i="1" s="1"/>
  <c r="L644" i="1" a="1"/>
  <c r="L644" i="1" s="1"/>
  <c r="L643" i="1" a="1"/>
  <c r="L643" i="1" s="1"/>
  <c r="L642" i="1" a="1"/>
  <c r="L642" i="1" s="1"/>
  <c r="L641" i="1" a="1"/>
  <c r="L641" i="1" s="1"/>
  <c r="L640" i="1" a="1"/>
  <c r="L640" i="1" s="1"/>
  <c r="L639" i="1" a="1"/>
  <c r="L639" i="1" s="1"/>
  <c r="L638" i="1" a="1"/>
  <c r="L638" i="1" s="1"/>
  <c r="L637" i="1" a="1"/>
  <c r="L637" i="1" s="1"/>
  <c r="L636" i="1" a="1"/>
  <c r="L636" i="1" s="1"/>
  <c r="L635" i="1" a="1"/>
  <c r="L635" i="1" s="1"/>
  <c r="L634" i="1" a="1"/>
  <c r="L634" i="1" s="1"/>
  <c r="L633" i="1" a="1"/>
  <c r="L633" i="1" s="1"/>
  <c r="L632" i="1" a="1"/>
  <c r="L632" i="1" s="1"/>
  <c r="L631" i="1" a="1"/>
  <c r="L631" i="1" s="1"/>
  <c r="L630" i="1" a="1"/>
  <c r="L630" i="1" s="1"/>
  <c r="L629" i="1" a="1"/>
  <c r="L629" i="1" s="1"/>
  <c r="L628" i="1" a="1"/>
  <c r="L628" i="1" s="1"/>
  <c r="L627" i="1" a="1"/>
  <c r="L627" i="1" s="1"/>
  <c r="L626" i="1" a="1"/>
  <c r="L626" i="1" s="1"/>
  <c r="L625" i="1" a="1"/>
  <c r="L625" i="1" s="1"/>
  <c r="L624" i="1" a="1"/>
  <c r="L624" i="1" s="1"/>
  <c r="L623" i="1" a="1"/>
  <c r="L623" i="1" s="1"/>
  <c r="L622" i="1" a="1"/>
  <c r="L622" i="1" s="1"/>
  <c r="L621" i="1" a="1"/>
  <c r="L621" i="1" s="1"/>
  <c r="L620" i="1" a="1"/>
  <c r="L620" i="1" s="1"/>
  <c r="L619" i="1" a="1"/>
  <c r="L619" i="1" s="1"/>
  <c r="L618" i="1" a="1"/>
  <c r="L618" i="1" s="1"/>
  <c r="L617" i="1" a="1"/>
  <c r="L617" i="1" s="1"/>
  <c r="L616" i="1" a="1"/>
  <c r="L616" i="1" s="1"/>
  <c r="L615" i="1" a="1"/>
  <c r="L615" i="1" s="1"/>
  <c r="L614" i="1" a="1"/>
  <c r="L614" i="1" s="1"/>
  <c r="L613" i="1" a="1"/>
  <c r="L613" i="1" s="1"/>
  <c r="L612" i="1" a="1"/>
  <c r="L612" i="1" s="1"/>
  <c r="L611" i="1" a="1"/>
  <c r="L611" i="1" s="1"/>
  <c r="L610" i="1" a="1"/>
  <c r="L610" i="1" s="1"/>
  <c r="L609" i="1" a="1"/>
  <c r="L609" i="1" s="1"/>
  <c r="L608" i="1" a="1"/>
  <c r="L608" i="1" s="1"/>
  <c r="L607" i="1" a="1"/>
  <c r="L607" i="1" s="1"/>
  <c r="L606" i="1" a="1"/>
  <c r="L606" i="1" s="1"/>
  <c r="L605" i="1" a="1"/>
  <c r="L605" i="1" s="1"/>
  <c r="L604" i="1" a="1"/>
  <c r="L604" i="1" s="1"/>
  <c r="L603" i="1" a="1"/>
  <c r="L603" i="1" s="1"/>
  <c r="L602" i="1" a="1"/>
  <c r="L602" i="1" s="1"/>
  <c r="L601" i="1" a="1"/>
  <c r="L601" i="1" s="1"/>
  <c r="L600" i="1" a="1"/>
  <c r="L600" i="1" s="1"/>
  <c r="L599" i="1" a="1"/>
  <c r="L599" i="1" s="1"/>
  <c r="L598" i="1" a="1"/>
  <c r="L598" i="1" s="1"/>
  <c r="L597" i="1" a="1"/>
  <c r="L597" i="1" s="1"/>
  <c r="L596" i="1" a="1"/>
  <c r="L596" i="1" s="1"/>
  <c r="L595" i="1" a="1"/>
  <c r="L595" i="1" s="1"/>
  <c r="L594" i="1" a="1"/>
  <c r="L594" i="1" s="1"/>
  <c r="L593" i="1" a="1"/>
  <c r="L593" i="1" s="1"/>
  <c r="L592" i="1" a="1"/>
  <c r="L592" i="1" s="1"/>
  <c r="L591" i="1" a="1"/>
  <c r="L591" i="1" s="1"/>
  <c r="L590" i="1" a="1"/>
  <c r="L590" i="1" s="1"/>
  <c r="L589" i="1" a="1"/>
  <c r="L589" i="1" s="1"/>
  <c r="L588" i="1" a="1"/>
  <c r="L588" i="1" s="1"/>
  <c r="L587" i="1" a="1"/>
  <c r="L587" i="1" s="1"/>
  <c r="L586" i="1" a="1"/>
  <c r="L586" i="1" s="1"/>
  <c r="L585" i="1" a="1"/>
  <c r="L585" i="1" s="1"/>
  <c r="L584" i="1" a="1"/>
  <c r="L584" i="1" s="1"/>
  <c r="L583" i="1" a="1"/>
  <c r="L583" i="1" s="1"/>
  <c r="L582" i="1" a="1"/>
  <c r="L582" i="1" s="1"/>
  <c r="L581" i="1" a="1"/>
  <c r="L581" i="1" s="1"/>
  <c r="L580" i="1" a="1"/>
  <c r="L580" i="1" s="1"/>
  <c r="L579" i="1" a="1"/>
  <c r="L579" i="1" s="1"/>
  <c r="L578" i="1" a="1"/>
  <c r="L578" i="1" s="1"/>
  <c r="L577" i="1" a="1"/>
  <c r="L577" i="1" s="1"/>
  <c r="L576" i="1" a="1"/>
  <c r="L576" i="1" s="1"/>
  <c r="L575" i="1" a="1"/>
  <c r="L575" i="1" s="1"/>
  <c r="L574" i="1" a="1"/>
  <c r="L574" i="1" s="1"/>
  <c r="L573" i="1" a="1"/>
  <c r="L573" i="1" s="1"/>
  <c r="L572" i="1" a="1"/>
  <c r="L572" i="1" s="1"/>
  <c r="L571" i="1" a="1"/>
  <c r="L571" i="1" s="1"/>
  <c r="L570" i="1" a="1"/>
  <c r="L570" i="1" s="1"/>
  <c r="L569" i="1" a="1"/>
  <c r="L569" i="1" s="1"/>
  <c r="L568" i="1" a="1"/>
  <c r="L568" i="1" s="1"/>
  <c r="L567" i="1" a="1"/>
  <c r="L567" i="1" s="1"/>
  <c r="L566" i="1" a="1"/>
  <c r="L566" i="1" s="1"/>
  <c r="L565" i="1" a="1"/>
  <c r="L565" i="1" s="1"/>
  <c r="L564" i="1" a="1"/>
  <c r="L564" i="1" s="1"/>
  <c r="L563" i="1" a="1"/>
  <c r="L563" i="1" s="1"/>
  <c r="L562" i="1" a="1"/>
  <c r="L562" i="1" s="1"/>
  <c r="L561" i="1" a="1"/>
  <c r="L561" i="1" s="1"/>
  <c r="L560" i="1" a="1"/>
  <c r="L560" i="1" s="1"/>
  <c r="L559" i="1" a="1"/>
  <c r="L559" i="1" s="1"/>
  <c r="L558" i="1" a="1"/>
  <c r="L558" i="1" s="1"/>
  <c r="L557" i="1" a="1"/>
  <c r="L557" i="1" s="1"/>
  <c r="L556" i="1" a="1"/>
  <c r="L556" i="1" s="1"/>
  <c r="L555" i="1" a="1"/>
  <c r="L555" i="1" s="1"/>
  <c r="L554" i="1" a="1"/>
  <c r="L554" i="1" s="1"/>
  <c r="L553" i="1" a="1"/>
  <c r="L553" i="1" s="1"/>
  <c r="L552" i="1" a="1"/>
  <c r="L552" i="1" s="1"/>
  <c r="L551" i="1" a="1"/>
  <c r="L551" i="1" s="1"/>
  <c r="L550" i="1" a="1"/>
  <c r="L550" i="1" s="1"/>
  <c r="L549" i="1" a="1"/>
  <c r="L549" i="1" s="1"/>
  <c r="L548" i="1" a="1"/>
  <c r="L548" i="1" s="1"/>
  <c r="L547" i="1" a="1"/>
  <c r="L547" i="1" s="1"/>
  <c r="L546" i="1" a="1"/>
  <c r="L546" i="1" s="1"/>
  <c r="L545" i="1" a="1"/>
  <c r="L545" i="1" s="1"/>
  <c r="L544" i="1" a="1"/>
  <c r="L544" i="1" s="1"/>
  <c r="L543" i="1" a="1"/>
  <c r="L543" i="1" s="1"/>
  <c r="L542" i="1" a="1"/>
  <c r="L542" i="1" s="1"/>
  <c r="L541" i="1" a="1"/>
  <c r="L541" i="1" s="1"/>
  <c r="L540" i="1" a="1"/>
  <c r="L540" i="1" s="1"/>
  <c r="L539" i="1" a="1"/>
  <c r="L539" i="1" s="1"/>
  <c r="L538" i="1" a="1"/>
  <c r="L538" i="1" s="1"/>
  <c r="L537" i="1" a="1"/>
  <c r="L537" i="1" s="1"/>
  <c r="L536" i="1" a="1"/>
  <c r="L536" i="1" s="1"/>
  <c r="L535" i="1" a="1"/>
  <c r="L535" i="1" s="1"/>
  <c r="L534" i="1" a="1"/>
  <c r="L534" i="1" s="1"/>
  <c r="L533" i="1" a="1"/>
  <c r="L533" i="1" s="1"/>
  <c r="L532" i="1" a="1"/>
  <c r="L532" i="1" s="1"/>
  <c r="L531" i="1" a="1"/>
  <c r="L531" i="1" s="1"/>
  <c r="L530" i="1" a="1"/>
  <c r="L530" i="1" s="1"/>
  <c r="L529" i="1" a="1"/>
  <c r="L529" i="1" s="1"/>
  <c r="L528" i="1" a="1"/>
  <c r="L528" i="1" s="1"/>
  <c r="L527" i="1" a="1"/>
  <c r="L527" i="1" s="1"/>
  <c r="L526" i="1" a="1"/>
  <c r="L526" i="1" s="1"/>
  <c r="L525" i="1" a="1"/>
  <c r="L525" i="1" s="1"/>
  <c r="L524" i="1" a="1"/>
  <c r="L524" i="1" s="1"/>
  <c r="L523" i="1" a="1"/>
  <c r="L523" i="1" s="1"/>
  <c r="L522" i="1" a="1"/>
  <c r="L522" i="1" s="1"/>
  <c r="L521" i="1" a="1"/>
  <c r="L521" i="1" s="1"/>
  <c r="L520" i="1" a="1"/>
  <c r="L520" i="1" s="1"/>
  <c r="L519" i="1" a="1"/>
  <c r="L519" i="1" s="1"/>
  <c r="L518" i="1" a="1"/>
  <c r="L518" i="1" s="1"/>
  <c r="L517" i="1" a="1"/>
  <c r="L517" i="1" s="1"/>
  <c r="L516" i="1" a="1"/>
  <c r="L516" i="1" s="1"/>
  <c r="L515" i="1" a="1"/>
  <c r="L515" i="1" s="1"/>
  <c r="L514" i="1" a="1"/>
  <c r="L514" i="1" s="1"/>
  <c r="L513" i="1" a="1"/>
  <c r="L513" i="1" s="1"/>
  <c r="L512" i="1" a="1"/>
  <c r="L512" i="1" s="1"/>
  <c r="L511" i="1" a="1"/>
  <c r="L511" i="1" s="1"/>
  <c r="L510" i="1" a="1"/>
  <c r="L510" i="1" s="1"/>
  <c r="L509" i="1" a="1"/>
  <c r="L509" i="1" s="1"/>
  <c r="L508" i="1" a="1"/>
  <c r="L508" i="1" s="1"/>
  <c r="L507" i="1" a="1"/>
  <c r="L507" i="1" s="1"/>
  <c r="L506" i="1" a="1"/>
  <c r="L506" i="1" s="1"/>
  <c r="L505" i="1" a="1"/>
  <c r="L505" i="1" s="1"/>
  <c r="L504" i="1" a="1"/>
  <c r="L504" i="1" s="1"/>
  <c r="L503" i="1" a="1"/>
  <c r="L503" i="1" s="1"/>
  <c r="L502" i="1" a="1"/>
  <c r="L502" i="1" s="1"/>
  <c r="L501" i="1" a="1"/>
  <c r="L501" i="1" s="1"/>
  <c r="L500" i="1" a="1"/>
  <c r="L500" i="1" s="1"/>
  <c r="L499" i="1" a="1"/>
  <c r="L499" i="1" s="1"/>
  <c r="L498" i="1" a="1"/>
  <c r="L498" i="1" s="1"/>
  <c r="L497" i="1" a="1"/>
  <c r="L497" i="1" s="1"/>
  <c r="L496" i="1" a="1"/>
  <c r="L496" i="1" s="1"/>
  <c r="L495" i="1" a="1"/>
  <c r="L495" i="1" s="1"/>
  <c r="L494" i="1" a="1"/>
  <c r="L494" i="1" s="1"/>
  <c r="L493" i="1" a="1"/>
  <c r="L493" i="1" s="1"/>
  <c r="L492" i="1" a="1"/>
  <c r="L492" i="1" s="1"/>
  <c r="L491" i="1" a="1"/>
  <c r="L491" i="1" s="1"/>
  <c r="L490" i="1" a="1"/>
  <c r="L490" i="1" s="1"/>
  <c r="L489" i="1" a="1"/>
  <c r="L489" i="1" s="1"/>
  <c r="L488" i="1" a="1"/>
  <c r="L488" i="1" s="1"/>
  <c r="L487" i="1" a="1"/>
  <c r="L487" i="1" s="1"/>
  <c r="L486" i="1" a="1"/>
  <c r="L486" i="1" s="1"/>
  <c r="L485" i="1" a="1"/>
  <c r="L485" i="1" s="1"/>
  <c r="L484" i="1" a="1"/>
  <c r="L484" i="1" s="1"/>
  <c r="L483" i="1" a="1"/>
  <c r="L483" i="1" s="1"/>
  <c r="L482" i="1" a="1"/>
  <c r="L482" i="1" s="1"/>
  <c r="L481" i="1" a="1"/>
  <c r="L481" i="1" s="1"/>
  <c r="L480" i="1" a="1"/>
  <c r="L480" i="1" s="1"/>
  <c r="L479" i="1" a="1"/>
  <c r="L479" i="1" s="1"/>
  <c r="L478" i="1" a="1"/>
  <c r="L478" i="1" s="1"/>
  <c r="L477" i="1" a="1"/>
  <c r="L477" i="1" s="1"/>
  <c r="L476" i="1" a="1"/>
  <c r="L476" i="1" s="1"/>
  <c r="L475" i="1" a="1"/>
  <c r="L475" i="1" s="1"/>
  <c r="L474" i="1" a="1"/>
  <c r="L474" i="1" s="1"/>
  <c r="L473" i="1" a="1"/>
  <c r="L473" i="1" s="1"/>
  <c r="L472" i="1" a="1"/>
  <c r="L472" i="1" s="1"/>
  <c r="L471" i="1" a="1"/>
  <c r="L471" i="1" s="1"/>
  <c r="L470" i="1" a="1"/>
  <c r="L470" i="1" s="1"/>
  <c r="L469" i="1" a="1"/>
  <c r="L469" i="1" s="1"/>
  <c r="L468" i="1" a="1"/>
  <c r="L468" i="1" s="1"/>
  <c r="L467" i="1" a="1"/>
  <c r="L467" i="1" s="1"/>
  <c r="L466" i="1" a="1"/>
  <c r="L466" i="1" s="1"/>
  <c r="L465" i="1" a="1"/>
  <c r="L465" i="1" s="1"/>
  <c r="L464" i="1" a="1"/>
  <c r="L464" i="1" s="1"/>
  <c r="L463" i="1" a="1"/>
  <c r="L463" i="1" s="1"/>
  <c r="L462" i="1" a="1"/>
  <c r="L462" i="1" s="1"/>
  <c r="L461" i="1" a="1"/>
  <c r="L461" i="1" s="1"/>
  <c r="L460" i="1" a="1"/>
  <c r="L460" i="1" s="1"/>
  <c r="L459" i="1" a="1"/>
  <c r="L459" i="1" s="1"/>
  <c r="L458" i="1" a="1"/>
  <c r="L458" i="1" s="1"/>
  <c r="L457" i="1" a="1"/>
  <c r="L457" i="1" s="1"/>
  <c r="L456" i="1" a="1"/>
  <c r="L456" i="1" s="1"/>
  <c r="L455" i="1" a="1"/>
  <c r="L455" i="1" s="1"/>
  <c r="L454" i="1" a="1"/>
  <c r="L454" i="1" s="1"/>
  <c r="L453" i="1" a="1"/>
  <c r="L453" i="1" s="1"/>
  <c r="L452" i="1" a="1"/>
  <c r="L452" i="1" s="1"/>
  <c r="L451" i="1" a="1"/>
  <c r="L451" i="1" s="1"/>
  <c r="L450" i="1" a="1"/>
  <c r="L450" i="1" s="1"/>
  <c r="L449" i="1" a="1"/>
  <c r="L449" i="1" s="1"/>
  <c r="L448" i="1" a="1"/>
  <c r="L448" i="1" s="1"/>
  <c r="L447" i="1" a="1"/>
  <c r="L447" i="1" s="1"/>
  <c r="L446" i="1" a="1"/>
  <c r="L446" i="1" s="1"/>
  <c r="L445" i="1" a="1"/>
  <c r="L445" i="1" s="1"/>
  <c r="L444" i="1" a="1"/>
  <c r="L444" i="1" s="1"/>
  <c r="L443" i="1" a="1"/>
  <c r="L443" i="1" s="1"/>
  <c r="L442" i="1" a="1"/>
  <c r="L442" i="1" s="1"/>
  <c r="L441" i="1" a="1"/>
  <c r="L441" i="1" s="1"/>
  <c r="L440" i="1" a="1"/>
  <c r="L440" i="1" s="1"/>
  <c r="L439" i="1" a="1"/>
  <c r="L439" i="1" s="1"/>
  <c r="L438" i="1" a="1"/>
  <c r="L438" i="1" s="1"/>
  <c r="L437" i="1" a="1"/>
  <c r="L437" i="1" s="1"/>
  <c r="L436" i="1" a="1"/>
  <c r="L436" i="1" s="1"/>
  <c r="L435" i="1" a="1"/>
  <c r="L435" i="1" s="1"/>
  <c r="L434" i="1" a="1"/>
  <c r="L434" i="1" s="1"/>
  <c r="L433" i="1" a="1"/>
  <c r="L433" i="1" s="1"/>
  <c r="L432" i="1" a="1"/>
  <c r="L432" i="1" s="1"/>
  <c r="L431" i="1" a="1"/>
  <c r="L431" i="1" s="1"/>
  <c r="L430" i="1" a="1"/>
  <c r="L430" i="1" s="1"/>
  <c r="L429" i="1" a="1"/>
  <c r="L429" i="1" s="1"/>
  <c r="L428" i="1" a="1"/>
  <c r="L428" i="1" s="1"/>
  <c r="L427" i="1" a="1"/>
  <c r="L427" i="1" s="1"/>
  <c r="L426" i="1" a="1"/>
  <c r="L426" i="1" s="1"/>
  <c r="L425" i="1" a="1"/>
  <c r="L425" i="1" s="1"/>
  <c r="L424" i="1" a="1"/>
  <c r="L424" i="1" s="1"/>
  <c r="L423" i="1" a="1"/>
  <c r="L423" i="1" s="1"/>
  <c r="L422" i="1" a="1"/>
  <c r="L422" i="1" s="1"/>
  <c r="L421" i="1" a="1"/>
  <c r="L421" i="1" s="1"/>
  <c r="L420" i="1" a="1"/>
  <c r="L420" i="1" s="1"/>
  <c r="L419" i="1" a="1"/>
  <c r="L419" i="1" s="1"/>
  <c r="L418" i="1" a="1"/>
  <c r="L418" i="1" s="1"/>
  <c r="L417" i="1" a="1"/>
  <c r="L417" i="1" s="1"/>
  <c r="L416" i="1" a="1"/>
  <c r="L416" i="1" s="1"/>
  <c r="L415" i="1" a="1"/>
  <c r="L415" i="1" s="1"/>
  <c r="L414" i="1" a="1"/>
  <c r="L414" i="1" s="1"/>
  <c r="L413" i="1" a="1"/>
  <c r="L413" i="1" s="1"/>
  <c r="L412" i="1" a="1"/>
  <c r="L412" i="1" s="1"/>
  <c r="L411" i="1" a="1"/>
  <c r="L411" i="1" s="1"/>
  <c r="L410" i="1" a="1"/>
  <c r="L410" i="1" s="1"/>
  <c r="L409" i="1" a="1"/>
  <c r="L409" i="1" s="1"/>
  <c r="L408" i="1" a="1"/>
  <c r="L408" i="1" s="1"/>
  <c r="L407" i="1" a="1"/>
  <c r="L407" i="1" s="1"/>
  <c r="L406" i="1" a="1"/>
  <c r="L406" i="1" s="1"/>
  <c r="L405" i="1" a="1"/>
  <c r="L405" i="1" s="1"/>
  <c r="L404" i="1" a="1"/>
  <c r="L404" i="1" s="1"/>
  <c r="L403" i="1" a="1"/>
  <c r="L403" i="1" s="1"/>
  <c r="L402" i="1" a="1"/>
  <c r="L402" i="1" s="1"/>
  <c r="L401" i="1" a="1"/>
  <c r="L401" i="1" s="1"/>
  <c r="L400" i="1" a="1"/>
  <c r="L400" i="1" s="1"/>
  <c r="L399" i="1" a="1"/>
  <c r="L399" i="1" s="1"/>
  <c r="L398" i="1" a="1"/>
  <c r="L398" i="1" s="1"/>
  <c r="L397" i="1" a="1"/>
  <c r="L397" i="1" s="1"/>
  <c r="L396" i="1" a="1"/>
  <c r="L396" i="1" s="1"/>
  <c r="L395" i="1" a="1"/>
  <c r="L395" i="1" s="1"/>
  <c r="L394" i="1" a="1"/>
  <c r="L394" i="1" s="1"/>
  <c r="L393" i="1" a="1"/>
  <c r="L393" i="1" s="1"/>
  <c r="L392" i="1" a="1"/>
  <c r="L392" i="1" s="1"/>
  <c r="L391" i="1" a="1"/>
  <c r="L391" i="1" s="1"/>
  <c r="L390" i="1" a="1"/>
  <c r="L390" i="1" s="1"/>
  <c r="L389" i="1" a="1"/>
  <c r="L389" i="1" s="1"/>
  <c r="L388" i="1" a="1"/>
  <c r="L388" i="1" s="1"/>
  <c r="L387" i="1" a="1"/>
  <c r="L387" i="1" s="1"/>
  <c r="L386" i="1" a="1"/>
  <c r="L386" i="1" s="1"/>
  <c r="L385" i="1" a="1"/>
  <c r="L385" i="1" s="1"/>
  <c r="L384" i="1" a="1"/>
  <c r="L384" i="1" s="1"/>
  <c r="L383" i="1" a="1"/>
  <c r="L383" i="1" s="1"/>
  <c r="L382" i="1" a="1"/>
  <c r="L382" i="1" s="1"/>
  <c r="L381" i="1" a="1"/>
  <c r="L381" i="1" s="1"/>
  <c r="L380" i="1" a="1"/>
  <c r="L380" i="1" s="1"/>
  <c r="L379" i="1" a="1"/>
  <c r="L379" i="1" s="1"/>
  <c r="L378" i="1" a="1"/>
  <c r="L378" i="1" s="1"/>
  <c r="L377" i="1" a="1"/>
  <c r="L377" i="1" s="1"/>
  <c r="L376" i="1" a="1"/>
  <c r="L376" i="1" s="1"/>
  <c r="L375" i="1" a="1"/>
  <c r="L375" i="1" s="1"/>
  <c r="L374" i="1" a="1"/>
  <c r="L374" i="1" s="1"/>
  <c r="L373" i="1" a="1"/>
  <c r="L373" i="1" s="1"/>
  <c r="L372" i="1" a="1"/>
  <c r="L372" i="1" s="1"/>
  <c r="L371" i="1" a="1"/>
  <c r="L371" i="1" s="1"/>
  <c r="L370" i="1" a="1"/>
  <c r="L370" i="1" s="1"/>
  <c r="L369" i="1" a="1"/>
  <c r="L369" i="1" s="1"/>
  <c r="L368" i="1" a="1"/>
  <c r="L368" i="1" s="1"/>
  <c r="L367" i="1" a="1"/>
  <c r="L367" i="1" s="1"/>
  <c r="L366" i="1" a="1"/>
  <c r="L366" i="1" s="1"/>
  <c r="L365" i="1" a="1"/>
  <c r="L365" i="1" s="1"/>
  <c r="L364" i="1" a="1"/>
  <c r="L364" i="1" s="1"/>
  <c r="L363" i="1" a="1"/>
  <c r="L363" i="1" s="1"/>
  <c r="L362" i="1" a="1"/>
  <c r="L362" i="1" s="1"/>
  <c r="L361" i="1" a="1"/>
  <c r="L361" i="1" s="1"/>
  <c r="L360" i="1" a="1"/>
  <c r="L360" i="1" s="1"/>
  <c r="L359" i="1" a="1"/>
  <c r="L359" i="1" s="1"/>
  <c r="L358" i="1" a="1"/>
  <c r="L358" i="1" s="1"/>
  <c r="L357" i="1" a="1"/>
  <c r="L357" i="1" s="1"/>
  <c r="L356" i="1" a="1"/>
  <c r="L356" i="1" s="1"/>
  <c r="L355" i="1" a="1"/>
  <c r="L355" i="1" s="1"/>
  <c r="L354" i="1" a="1"/>
  <c r="L354" i="1" s="1"/>
  <c r="L353" i="1" a="1"/>
  <c r="L353" i="1" s="1"/>
  <c r="L352" i="1" a="1"/>
  <c r="L352" i="1" s="1"/>
  <c r="L351" i="1" a="1"/>
  <c r="L351" i="1" s="1"/>
  <c r="L350" i="1" a="1"/>
  <c r="L350" i="1" s="1"/>
  <c r="L349" i="1" a="1"/>
  <c r="L349" i="1" s="1"/>
  <c r="L348" i="1" a="1"/>
  <c r="L348" i="1" s="1"/>
  <c r="L347" i="1" a="1"/>
  <c r="L347" i="1" s="1"/>
  <c r="L346" i="1" a="1"/>
  <c r="L346" i="1" s="1"/>
  <c r="L345" i="1" a="1"/>
  <c r="L345" i="1" s="1"/>
  <c r="L344" i="1" a="1"/>
  <c r="L344" i="1" s="1"/>
  <c r="L343" i="1" a="1"/>
  <c r="L343" i="1" s="1"/>
  <c r="L342" i="1" a="1"/>
  <c r="L342" i="1" s="1"/>
  <c r="L341" i="1" a="1"/>
  <c r="L341" i="1" s="1"/>
  <c r="L340" i="1" a="1"/>
  <c r="L340" i="1" s="1"/>
  <c r="L339" i="1" a="1"/>
  <c r="L339" i="1" s="1"/>
  <c r="L338" i="1" a="1"/>
  <c r="L338" i="1" s="1"/>
  <c r="L337" i="1" a="1"/>
  <c r="L337" i="1" s="1"/>
  <c r="L336" i="1" a="1"/>
  <c r="L336" i="1" s="1"/>
  <c r="L335" i="1" a="1"/>
  <c r="L335" i="1" s="1"/>
  <c r="L334" i="1" a="1"/>
  <c r="L334" i="1" s="1"/>
  <c r="L333" i="1" a="1"/>
  <c r="L333" i="1" s="1"/>
  <c r="L332" i="1" a="1"/>
  <c r="L332" i="1" s="1"/>
  <c r="L331" i="1" a="1"/>
  <c r="L331" i="1" s="1"/>
  <c r="L330" i="1" a="1"/>
  <c r="L330" i="1" s="1"/>
  <c r="L329" i="1" a="1"/>
  <c r="L329" i="1" s="1"/>
  <c r="L328" i="1" a="1"/>
  <c r="L328" i="1" s="1"/>
  <c r="L327" i="1" a="1"/>
  <c r="L327" i="1" s="1"/>
  <c r="L326" i="1" a="1"/>
  <c r="L326" i="1" s="1"/>
  <c r="L325" i="1" a="1"/>
  <c r="L325" i="1" s="1"/>
  <c r="L324" i="1" a="1"/>
  <c r="L324" i="1" s="1"/>
  <c r="L323" i="1" a="1"/>
  <c r="L323" i="1" s="1"/>
  <c r="L322" i="1" a="1"/>
  <c r="L322" i="1" s="1"/>
  <c r="L321" i="1" a="1"/>
  <c r="L321" i="1" s="1"/>
  <c r="L320" i="1" a="1"/>
  <c r="L320" i="1" s="1"/>
  <c r="L319" i="1" a="1"/>
  <c r="L319" i="1" s="1"/>
  <c r="L318" i="1" a="1"/>
  <c r="L318" i="1" s="1"/>
  <c r="L317" i="1" a="1"/>
  <c r="L317" i="1" s="1"/>
  <c r="L316" i="1" a="1"/>
  <c r="L316" i="1" s="1"/>
  <c r="L315" i="1" a="1"/>
  <c r="L315" i="1" s="1"/>
  <c r="L314" i="1" a="1"/>
  <c r="L314" i="1" s="1"/>
  <c r="L313" i="1" a="1"/>
  <c r="L313" i="1" s="1"/>
  <c r="L312" i="1" a="1"/>
  <c r="L312" i="1" s="1"/>
  <c r="L311" i="1" a="1"/>
  <c r="L311" i="1" s="1"/>
  <c r="L310" i="1" a="1"/>
  <c r="L310" i="1" s="1"/>
  <c r="L309" i="1" a="1"/>
  <c r="L309" i="1" s="1"/>
  <c r="L308" i="1" a="1"/>
  <c r="L308" i="1" s="1"/>
  <c r="L307" i="1" a="1"/>
  <c r="L307" i="1" s="1"/>
  <c r="L306" i="1" a="1"/>
  <c r="L306" i="1" s="1"/>
  <c r="L305" i="1" a="1"/>
  <c r="L305" i="1" s="1"/>
  <c r="L304" i="1" a="1"/>
  <c r="L304" i="1" s="1"/>
  <c r="L303" i="1" a="1"/>
  <c r="L303" i="1" s="1"/>
  <c r="L302" i="1" a="1"/>
  <c r="L302" i="1" s="1"/>
  <c r="L301" i="1" a="1"/>
  <c r="L301" i="1" s="1"/>
  <c r="L300" i="1" a="1"/>
  <c r="L300" i="1" s="1"/>
  <c r="L299" i="1" a="1"/>
  <c r="L299" i="1" s="1"/>
  <c r="L298" i="1" a="1"/>
  <c r="L298" i="1" s="1"/>
  <c r="L297" i="1" a="1"/>
  <c r="L297" i="1" s="1"/>
  <c r="L296" i="1" a="1"/>
  <c r="L296" i="1" s="1"/>
  <c r="L295" i="1" a="1"/>
  <c r="L295" i="1" s="1"/>
  <c r="L294" i="1" a="1"/>
  <c r="L294" i="1" s="1"/>
  <c r="L293" i="1" a="1"/>
  <c r="L293" i="1" s="1"/>
  <c r="L292" i="1" a="1"/>
  <c r="L292" i="1" s="1"/>
  <c r="L291" i="1" a="1"/>
  <c r="L291" i="1" s="1"/>
  <c r="L290" i="1" a="1"/>
  <c r="L290" i="1" s="1"/>
  <c r="L289" i="1" a="1"/>
  <c r="L289" i="1" s="1"/>
  <c r="L288" i="1" a="1"/>
  <c r="L288" i="1" s="1"/>
  <c r="L287" i="1" a="1"/>
  <c r="L287" i="1" s="1"/>
  <c r="L286" i="1" a="1"/>
  <c r="L286" i="1" s="1"/>
  <c r="L285" i="1" a="1"/>
  <c r="L285" i="1" s="1"/>
  <c r="L284" i="1" a="1"/>
  <c r="L284" i="1" s="1"/>
  <c r="L283" i="1" a="1"/>
  <c r="L283" i="1" s="1"/>
  <c r="L282" i="1" a="1"/>
  <c r="L282" i="1" s="1"/>
  <c r="L281" i="1" a="1"/>
  <c r="L281" i="1" s="1"/>
  <c r="L280" i="1" a="1"/>
  <c r="L280" i="1" s="1"/>
  <c r="L279" i="1" a="1"/>
  <c r="L279" i="1" s="1"/>
  <c r="L278" i="1" a="1"/>
  <c r="L278" i="1" s="1"/>
  <c r="L277" i="1" a="1"/>
  <c r="L277" i="1" s="1"/>
  <c r="L276" i="1" a="1"/>
  <c r="L276" i="1" s="1"/>
  <c r="L275" i="1" a="1"/>
  <c r="L275" i="1" s="1"/>
  <c r="L274" i="1" a="1"/>
  <c r="L274" i="1" s="1"/>
  <c r="L273" i="1" a="1"/>
  <c r="L273" i="1" s="1"/>
  <c r="L272" i="1" a="1"/>
  <c r="L272" i="1" s="1"/>
  <c r="L271" i="1" a="1"/>
  <c r="L271" i="1" s="1"/>
  <c r="L270" i="1" a="1"/>
  <c r="L270" i="1" s="1"/>
  <c r="L269" i="1" a="1"/>
  <c r="L269" i="1" s="1"/>
  <c r="L268" i="1" a="1"/>
  <c r="L268" i="1" s="1"/>
  <c r="L267" i="1" a="1"/>
  <c r="L267" i="1" s="1"/>
  <c r="L266" i="1" a="1"/>
  <c r="L266" i="1" s="1"/>
  <c r="L265" i="1" a="1"/>
  <c r="L265" i="1" s="1"/>
  <c r="L264" i="1" a="1"/>
  <c r="L264" i="1" s="1"/>
  <c r="L263" i="1" a="1"/>
  <c r="L263" i="1" s="1"/>
  <c r="L262" i="1" a="1"/>
  <c r="L262" i="1" s="1"/>
  <c r="L261" i="1" a="1"/>
  <c r="L261" i="1" s="1"/>
  <c r="L260" i="1" a="1"/>
  <c r="L260" i="1" s="1"/>
  <c r="L259" i="1" a="1"/>
  <c r="L259" i="1" s="1"/>
  <c r="L258" i="1" a="1"/>
  <c r="L258" i="1" s="1"/>
  <c r="L257" i="1" a="1"/>
  <c r="L257" i="1" s="1"/>
  <c r="L256" i="1" a="1"/>
  <c r="L256" i="1" s="1"/>
  <c r="L255" i="1" a="1"/>
  <c r="L255" i="1" s="1"/>
  <c r="L254" i="1" a="1"/>
  <c r="L254" i="1" s="1"/>
  <c r="L253" i="1" a="1"/>
  <c r="L253" i="1" s="1"/>
  <c r="L252" i="1" a="1"/>
  <c r="L252" i="1" s="1"/>
  <c r="L251" i="1" a="1"/>
  <c r="L251" i="1" s="1"/>
  <c r="L250" i="1" a="1"/>
  <c r="L250" i="1" s="1"/>
  <c r="L249" i="1" a="1"/>
  <c r="L249" i="1" s="1"/>
  <c r="L248" i="1" a="1"/>
  <c r="L248" i="1" s="1"/>
  <c r="L247" i="1" a="1"/>
  <c r="L247" i="1" s="1"/>
  <c r="L246" i="1" a="1"/>
  <c r="L246" i="1" s="1"/>
  <c r="L245" i="1" a="1"/>
  <c r="L245" i="1" s="1"/>
  <c r="L244" i="1" a="1"/>
  <c r="L244" i="1" s="1"/>
  <c r="L243" i="1" a="1"/>
  <c r="L243" i="1" s="1"/>
  <c r="L242" i="1" a="1"/>
  <c r="L242" i="1" s="1"/>
  <c r="L241" i="1" a="1"/>
  <c r="L241" i="1" s="1"/>
  <c r="L240" i="1" a="1"/>
  <c r="L240" i="1" s="1"/>
  <c r="L239" i="1" a="1"/>
  <c r="L239" i="1" s="1"/>
  <c r="L238" i="1" a="1"/>
  <c r="L238" i="1" s="1"/>
  <c r="L237" i="1" a="1"/>
  <c r="L237" i="1" s="1"/>
  <c r="L236" i="1" a="1"/>
  <c r="L236" i="1" s="1"/>
  <c r="L235" i="1" a="1"/>
  <c r="L235" i="1" s="1"/>
  <c r="L234" i="1" a="1"/>
  <c r="L234" i="1" s="1"/>
  <c r="L233" i="1" a="1"/>
  <c r="L233" i="1" s="1"/>
  <c r="L232" i="1" a="1"/>
  <c r="L232" i="1" s="1"/>
  <c r="L231" i="1" a="1"/>
  <c r="L231" i="1" s="1"/>
  <c r="L230" i="1" a="1"/>
  <c r="L230" i="1" s="1"/>
  <c r="L229" i="1" a="1"/>
  <c r="L229" i="1" s="1"/>
  <c r="L228" i="1" a="1"/>
  <c r="L228" i="1" s="1"/>
  <c r="L227" i="1" a="1"/>
  <c r="L227" i="1" s="1"/>
  <c r="L226" i="1" a="1"/>
  <c r="L226" i="1" s="1"/>
  <c r="L225" i="1" a="1"/>
  <c r="L225" i="1" s="1"/>
  <c r="L224" i="1" a="1"/>
  <c r="L224" i="1" s="1"/>
  <c r="L223" i="1" a="1"/>
  <c r="L223" i="1" s="1"/>
  <c r="L222" i="1" a="1"/>
  <c r="L222" i="1" s="1"/>
  <c r="L221" i="1" a="1"/>
  <c r="L221" i="1" s="1"/>
  <c r="L220" i="1" a="1"/>
  <c r="L220" i="1" s="1"/>
  <c r="L219" i="1" a="1"/>
  <c r="L219" i="1" s="1"/>
  <c r="L218" i="1" a="1"/>
  <c r="L218" i="1" s="1"/>
  <c r="L217" i="1" a="1"/>
  <c r="L217" i="1" s="1"/>
  <c r="L216" i="1" a="1"/>
  <c r="L216" i="1" s="1"/>
  <c r="L215" i="1" a="1"/>
  <c r="L215" i="1" s="1"/>
  <c r="L214" i="1" a="1"/>
  <c r="L214" i="1" s="1"/>
  <c r="L213" i="1" a="1"/>
  <c r="L213" i="1" s="1"/>
  <c r="L212" i="1" a="1"/>
  <c r="L212" i="1" s="1"/>
  <c r="L211" i="1" a="1"/>
  <c r="L211" i="1" s="1"/>
  <c r="L210" i="1" a="1"/>
  <c r="L210" i="1" s="1"/>
  <c r="L209" i="1" a="1"/>
  <c r="L209" i="1" s="1"/>
  <c r="L208" i="1" a="1"/>
  <c r="L208" i="1" s="1"/>
  <c r="L207" i="1" a="1"/>
  <c r="L207" i="1" s="1"/>
  <c r="L206" i="1" a="1"/>
  <c r="L206" i="1" s="1"/>
  <c r="L205" i="1" a="1"/>
  <c r="L205" i="1" s="1"/>
  <c r="L204" i="1" a="1"/>
  <c r="L204" i="1" s="1"/>
  <c r="L203" i="1" a="1"/>
  <c r="L203" i="1" s="1"/>
  <c r="L202" i="1" a="1"/>
  <c r="L202" i="1" s="1"/>
  <c r="L201" i="1" a="1"/>
  <c r="L201" i="1" s="1"/>
  <c r="L200" i="1" a="1"/>
  <c r="L200" i="1" s="1"/>
  <c r="L199" i="1" a="1"/>
  <c r="L199" i="1" s="1"/>
  <c r="L198" i="1" a="1"/>
  <c r="L198" i="1" s="1"/>
  <c r="L197" i="1" a="1"/>
  <c r="L197" i="1" s="1"/>
  <c r="L196" i="1" a="1"/>
  <c r="L196" i="1" s="1"/>
  <c r="L195" i="1" a="1"/>
  <c r="L195" i="1" s="1"/>
  <c r="L194" i="1" a="1"/>
  <c r="L194" i="1" s="1"/>
  <c r="L193" i="1" a="1"/>
  <c r="L193" i="1" s="1"/>
  <c r="L192" i="1" a="1"/>
  <c r="L192" i="1" s="1"/>
  <c r="L191" i="1" a="1"/>
  <c r="L191" i="1" s="1"/>
  <c r="L190" i="1" a="1"/>
  <c r="L190" i="1" s="1"/>
  <c r="L189" i="1" a="1"/>
  <c r="L189" i="1" s="1"/>
  <c r="L188" i="1" a="1"/>
  <c r="L188" i="1" s="1"/>
  <c r="L187" i="1" a="1"/>
  <c r="L187" i="1" s="1"/>
  <c r="L186" i="1" a="1"/>
  <c r="L186" i="1" s="1"/>
  <c r="L185" i="1" a="1"/>
  <c r="L185" i="1" s="1"/>
  <c r="L184" i="1" a="1"/>
  <c r="L184" i="1" s="1"/>
  <c r="L183" i="1" a="1"/>
  <c r="L183" i="1" s="1"/>
  <c r="L182" i="1" a="1"/>
  <c r="L182" i="1" s="1"/>
  <c r="L181" i="1" a="1"/>
  <c r="L181" i="1" s="1"/>
  <c r="L180" i="1" a="1"/>
  <c r="L180" i="1" s="1"/>
  <c r="L179" i="1" a="1"/>
  <c r="L179" i="1" s="1"/>
  <c r="L178" i="1" a="1"/>
  <c r="L178" i="1" s="1"/>
  <c r="L177" i="1" a="1"/>
  <c r="L177" i="1" s="1"/>
  <c r="L176" i="1" a="1"/>
  <c r="L176" i="1" s="1"/>
  <c r="L175" i="1" a="1"/>
  <c r="L175" i="1" s="1"/>
  <c r="L174" i="1" a="1"/>
  <c r="L174" i="1" s="1"/>
  <c r="L173" i="1" a="1"/>
  <c r="L173" i="1" s="1"/>
  <c r="L172" i="1" a="1"/>
  <c r="L172" i="1" s="1"/>
  <c r="L171" i="1" a="1"/>
  <c r="L171" i="1" s="1"/>
  <c r="L170" i="1" a="1"/>
  <c r="L170" i="1" s="1"/>
  <c r="L169" i="1" a="1"/>
  <c r="L169" i="1" s="1"/>
  <c r="L168" i="1" a="1"/>
  <c r="L168" i="1" s="1"/>
  <c r="L167" i="1" a="1"/>
  <c r="L167" i="1" s="1"/>
  <c r="L166" i="1" a="1"/>
  <c r="L166" i="1" s="1"/>
  <c r="L165" i="1" a="1"/>
  <c r="L165" i="1" s="1"/>
  <c r="L164" i="1" a="1"/>
  <c r="L164" i="1" s="1"/>
  <c r="L163" i="1" a="1"/>
  <c r="L163" i="1" s="1"/>
  <c r="L162" i="1" a="1"/>
  <c r="L162" i="1" s="1"/>
  <c r="L161" i="1" a="1"/>
  <c r="L161" i="1" s="1"/>
  <c r="L160" i="1" a="1"/>
  <c r="L160" i="1" s="1"/>
  <c r="L159" i="1" a="1"/>
  <c r="L159" i="1" s="1"/>
  <c r="L158" i="1" a="1"/>
  <c r="L158" i="1" s="1"/>
  <c r="L157" i="1" a="1"/>
  <c r="L157" i="1" s="1"/>
  <c r="L156" i="1" a="1"/>
  <c r="L156" i="1" s="1"/>
  <c r="L155" i="1" a="1"/>
  <c r="L155" i="1" s="1"/>
  <c r="L154" i="1" a="1"/>
  <c r="L154" i="1" s="1"/>
  <c r="L153" i="1" a="1"/>
  <c r="L153" i="1" s="1"/>
  <c r="L152" i="1" a="1"/>
  <c r="L152" i="1" s="1"/>
  <c r="L151" i="1" a="1"/>
  <c r="L151" i="1" s="1"/>
  <c r="L150" i="1" a="1"/>
  <c r="L150" i="1" s="1"/>
  <c r="L149" i="1" a="1"/>
  <c r="L149" i="1" s="1"/>
  <c r="L148" i="1" a="1"/>
  <c r="L148" i="1" s="1"/>
  <c r="L147" i="1" a="1"/>
  <c r="L147" i="1" s="1"/>
  <c r="L146" i="1" a="1"/>
  <c r="L146" i="1" s="1"/>
  <c r="L145" i="1" a="1"/>
  <c r="L145" i="1" s="1"/>
  <c r="L144" i="1" a="1"/>
  <c r="L144" i="1" s="1"/>
  <c r="L143" i="1" a="1"/>
  <c r="L143" i="1" s="1"/>
  <c r="L142" i="1" a="1"/>
  <c r="L142" i="1" s="1"/>
  <c r="L141" i="1" a="1"/>
  <c r="L141" i="1" s="1"/>
  <c r="L140" i="1" a="1"/>
  <c r="L140" i="1" s="1"/>
  <c r="L139" i="1" a="1"/>
  <c r="L139" i="1" s="1"/>
  <c r="L138" i="1" a="1"/>
  <c r="L138" i="1" s="1"/>
  <c r="L137" i="1" a="1"/>
  <c r="L137" i="1" s="1"/>
  <c r="L136" i="1" a="1"/>
  <c r="L136" i="1" s="1"/>
  <c r="L135" i="1" a="1"/>
  <c r="L135" i="1" s="1"/>
  <c r="L134" i="1" a="1"/>
  <c r="L134" i="1" s="1"/>
  <c r="L133" i="1" a="1"/>
  <c r="L133" i="1" s="1"/>
  <c r="L132" i="1" a="1"/>
  <c r="L132" i="1" s="1"/>
  <c r="L131" i="1" a="1"/>
  <c r="L131" i="1" s="1"/>
  <c r="L130" i="1" a="1"/>
  <c r="L130" i="1" s="1"/>
  <c r="L129" i="1" a="1"/>
  <c r="L129" i="1" s="1"/>
  <c r="L128" i="1" a="1"/>
  <c r="L128" i="1" s="1"/>
  <c r="L127" i="1" a="1"/>
  <c r="L127" i="1" s="1"/>
  <c r="L126" i="1" a="1"/>
  <c r="L126" i="1" s="1"/>
  <c r="L125" i="1" a="1"/>
  <c r="L125" i="1" s="1"/>
  <c r="L124" i="1" a="1"/>
  <c r="L124" i="1" s="1"/>
  <c r="L123" i="1" a="1"/>
  <c r="L123" i="1" s="1"/>
  <c r="L122" i="1" a="1"/>
  <c r="L122" i="1" s="1"/>
  <c r="L121" i="1" a="1"/>
  <c r="L121" i="1" s="1"/>
  <c r="L120" i="1" a="1"/>
  <c r="L120" i="1" s="1"/>
  <c r="L119" i="1" a="1"/>
  <c r="L119" i="1" s="1"/>
  <c r="L118" i="1" a="1"/>
  <c r="L118" i="1" s="1"/>
  <c r="L117" i="1" a="1"/>
  <c r="L117" i="1" s="1"/>
  <c r="L116" i="1" a="1"/>
  <c r="L116" i="1" s="1"/>
  <c r="L115" i="1" a="1"/>
  <c r="L115" i="1" s="1"/>
  <c r="L114" i="1" a="1"/>
  <c r="L114" i="1" s="1"/>
  <c r="L113" i="1" a="1"/>
  <c r="L113" i="1" s="1"/>
  <c r="L112" i="1" a="1"/>
  <c r="L112" i="1" s="1"/>
  <c r="L111" i="1" a="1"/>
  <c r="L111" i="1" s="1"/>
  <c r="L110" i="1" a="1"/>
  <c r="L110" i="1" s="1"/>
  <c r="L109" i="1" a="1"/>
  <c r="L109" i="1" s="1"/>
  <c r="L108" i="1" a="1"/>
  <c r="L108" i="1" s="1"/>
  <c r="L107" i="1" a="1"/>
  <c r="L107" i="1" s="1"/>
  <c r="L106" i="1" a="1"/>
  <c r="L106" i="1" s="1"/>
  <c r="L105" i="1" a="1"/>
  <c r="L105" i="1" s="1"/>
  <c r="L104" i="1" a="1"/>
  <c r="L104" i="1" s="1"/>
  <c r="L103" i="1" a="1"/>
  <c r="L103" i="1" s="1"/>
  <c r="L102" i="1" a="1"/>
  <c r="L102" i="1" s="1"/>
  <c r="L101" i="1" a="1"/>
  <c r="L101" i="1" s="1"/>
  <c r="L100" i="1" a="1"/>
  <c r="L100" i="1" s="1"/>
  <c r="L99" i="1" a="1"/>
  <c r="L99" i="1" s="1"/>
  <c r="L98" i="1" a="1"/>
  <c r="L98" i="1" s="1"/>
  <c r="L97" i="1" a="1"/>
  <c r="L97" i="1" s="1"/>
  <c r="L96" i="1" a="1"/>
  <c r="L96" i="1" s="1"/>
  <c r="L95" i="1" a="1"/>
  <c r="L95" i="1" s="1"/>
  <c r="L94" i="1" a="1"/>
  <c r="L94" i="1" s="1"/>
  <c r="L93" i="1" a="1"/>
  <c r="L93" i="1" s="1"/>
  <c r="L92" i="1" a="1"/>
  <c r="L92" i="1" s="1"/>
  <c r="L91" i="1" a="1"/>
  <c r="L91" i="1" s="1"/>
  <c r="L90" i="1" a="1"/>
  <c r="L90" i="1" s="1"/>
  <c r="L89" i="1" a="1"/>
  <c r="L89" i="1" s="1"/>
  <c r="L88" i="1" a="1"/>
  <c r="L88" i="1" s="1"/>
  <c r="L87" i="1" a="1"/>
  <c r="L87" i="1" s="1"/>
  <c r="L86" i="1" a="1"/>
  <c r="L86" i="1" s="1"/>
  <c r="L85" i="1" a="1"/>
  <c r="L85" i="1" s="1"/>
  <c r="L84" i="1" a="1"/>
  <c r="L84" i="1" s="1"/>
  <c r="L83" i="1" a="1"/>
  <c r="L83" i="1" s="1"/>
  <c r="L82" i="1" a="1"/>
  <c r="L82" i="1" s="1"/>
  <c r="L81" i="1" a="1"/>
  <c r="L81" i="1" s="1"/>
  <c r="L80" i="1" a="1"/>
  <c r="L80" i="1" s="1"/>
  <c r="L79" i="1" a="1"/>
  <c r="L79" i="1" s="1"/>
  <c r="L78" i="1" a="1"/>
  <c r="L78" i="1" s="1"/>
  <c r="L77" i="1" a="1"/>
  <c r="L77" i="1" s="1"/>
  <c r="L76" i="1" a="1"/>
  <c r="L76" i="1" s="1"/>
  <c r="L75" i="1" a="1"/>
  <c r="L75" i="1" s="1"/>
  <c r="L74" i="1" a="1"/>
  <c r="L74" i="1" s="1"/>
  <c r="L73" i="1" a="1"/>
  <c r="L73" i="1" s="1"/>
  <c r="L72" i="1" a="1"/>
  <c r="L72" i="1" s="1"/>
  <c r="L71" i="1" a="1"/>
  <c r="L71" i="1" s="1"/>
  <c r="L70" i="1" a="1"/>
  <c r="L70" i="1" s="1"/>
  <c r="L69" i="1" a="1"/>
  <c r="L69" i="1" s="1"/>
  <c r="L68" i="1" a="1"/>
  <c r="L68" i="1" s="1"/>
  <c r="L67" i="1" a="1"/>
  <c r="L67" i="1" s="1"/>
  <c r="L66" i="1" a="1"/>
  <c r="L66" i="1" s="1"/>
  <c r="L65" i="1" a="1"/>
  <c r="L65" i="1" s="1"/>
  <c r="L64" i="1" a="1"/>
  <c r="L64" i="1" s="1"/>
  <c r="L63" i="1" a="1"/>
  <c r="L63" i="1" s="1"/>
  <c r="L62" i="1" a="1"/>
  <c r="L62" i="1" s="1"/>
  <c r="L61" i="1" a="1"/>
  <c r="L61" i="1" s="1"/>
  <c r="L60" i="1" a="1"/>
  <c r="L60" i="1" s="1"/>
  <c r="L59" i="1" a="1"/>
  <c r="L59" i="1" s="1"/>
  <c r="L58" i="1" a="1"/>
  <c r="L58" i="1" s="1"/>
  <c r="L57" i="1" a="1"/>
  <c r="L57" i="1" s="1"/>
  <c r="L56" i="1" a="1"/>
  <c r="L56" i="1" s="1"/>
  <c r="L55" i="1" a="1"/>
  <c r="L55" i="1" s="1"/>
  <c r="L54" i="1" a="1"/>
  <c r="L54" i="1" s="1"/>
  <c r="L53" i="1" a="1"/>
  <c r="L53" i="1" s="1"/>
  <c r="L52" i="1" a="1"/>
  <c r="L52" i="1" s="1"/>
  <c r="L51" i="1" a="1"/>
  <c r="L51" i="1" s="1"/>
  <c r="L50" i="1" a="1"/>
  <c r="L50" i="1" s="1"/>
  <c r="L49" i="1" a="1"/>
  <c r="L49" i="1" s="1"/>
  <c r="L48" i="1" a="1"/>
  <c r="L48" i="1" s="1"/>
  <c r="L47" i="1" a="1"/>
  <c r="L47" i="1" s="1"/>
  <c r="L46" i="1" a="1"/>
  <c r="L46" i="1" s="1"/>
  <c r="L45" i="1" a="1"/>
  <c r="L45" i="1" s="1"/>
  <c r="L44" i="1" a="1"/>
  <c r="L44" i="1" s="1"/>
  <c r="L43" i="1" a="1"/>
  <c r="L43" i="1" s="1"/>
  <c r="L42" i="1" a="1"/>
  <c r="L42" i="1" s="1"/>
  <c r="L41" i="1" a="1"/>
  <c r="L41" i="1" s="1"/>
  <c r="L40" i="1" a="1"/>
  <c r="L40" i="1" s="1"/>
  <c r="L39" i="1" a="1"/>
  <c r="L39" i="1" s="1"/>
  <c r="L38" i="1" a="1"/>
  <c r="L38" i="1" s="1"/>
  <c r="L37" i="1" a="1"/>
  <c r="L37" i="1" s="1"/>
  <c r="L36" i="1" a="1"/>
  <c r="L36" i="1" s="1"/>
  <c r="L35" i="1" a="1"/>
  <c r="L35" i="1" s="1"/>
  <c r="L34" i="1" a="1"/>
  <c r="L34" i="1" s="1"/>
  <c r="L33" i="1" a="1"/>
  <c r="L33"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4" i="1" a="1"/>
  <c r="L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4" i="1" a="1"/>
  <c r="K4" i="1" s="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4" i="1"/>
  <c r="B20" i="26" l="1"/>
  <c r="C19" i="26"/>
  <c r="C18" i="26"/>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 r="B21" i="26" l="1"/>
  <c r="C20" i="26"/>
  <c r="B22" i="26" l="1"/>
  <c r="C22" i="26" s="1"/>
  <c r="C21" i="26"/>
  <c r="C23"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85E79DC8-0C05-44C8-BA1F-2B8F4A4F6EDD}">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BDE8268E-1218-488E-9A95-37EBAB199CF7}">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<sst xmlns="http://schemas.openxmlformats.org/spreadsheetml/2006/main" count="17781" uniqueCount="2254">
  <si>
    <t>Authors</t>
  </si>
  <si>
    <t>Folder</t>
  </si>
  <si>
    <t>.mp3</t>
  </si>
  <si>
    <t>A</t>
  </si>
  <si>
    <t>\10 Romantic works\</t>
  </si>
  <si>
    <t>02 Symphony 3 in F Mayor 1est. Mov.wma</t>
  </si>
  <si>
    <t>.wma</t>
  </si>
  <si>
    <t>03 Rastlose Liebe.wma</t>
  </si>
  <si>
    <t>05 Requiem.- tuba mirum.wma</t>
  </si>
  <si>
    <t>06 Annees de pelerinage.wma</t>
  </si>
  <si>
    <t>07 Romeo and Juliet.wma</t>
  </si>
  <si>
    <t>08 Symphony No. 1 in B flat major.wma</t>
  </si>
  <si>
    <t>09 Tango.wma</t>
  </si>
  <si>
    <t>10 Tristan e Islode.wma</t>
  </si>
  <si>
    <t>11 La taberna del Puerto.wma</t>
  </si>
  <si>
    <t>12 Cello concerto.wma</t>
  </si>
  <si>
    <t>13 Dream Children.wma</t>
  </si>
  <si>
    <t>14 Violin concerto In F major Op.7.wma</t>
  </si>
  <si>
    <t>15 Symphony No. 85 B flat major.wma</t>
  </si>
  <si>
    <t>16 Les Filles de Cadiz.wma</t>
  </si>
  <si>
    <t>17 On a Overgrown Path.wma</t>
  </si>
  <si>
    <t>\1000 Years Of Sacred Music Disc 4\</t>
  </si>
  <si>
    <t>01 Deposuit potentes.wma</t>
  </si>
  <si>
    <t>02 Esurientes.wma</t>
  </si>
  <si>
    <t>03 Suscepit Israel.wma</t>
  </si>
  <si>
    <t>04 Sicut locutus est.wma</t>
  </si>
  <si>
    <t>05 Gloria Patri.wma</t>
  </si>
  <si>
    <t>06 Sicut erat in principio.wma</t>
  </si>
  <si>
    <t>07 Antiphon.wma</t>
  </si>
  <si>
    <t>08 Te Deum.wma</t>
  </si>
  <si>
    <t>09 Jubilate Deo.wma</t>
  </si>
  <si>
    <t>10 Me Beloved spake.wma</t>
  </si>
  <si>
    <t>11 O God, Thou art my God.wma</t>
  </si>
  <si>
    <t>12 Lord, how long wilt Thou be angry.wma</t>
  </si>
  <si>
    <t>13 Remember not, Lord our offences.wma</t>
  </si>
  <si>
    <t>14 Hear my prayer, O Lord.wma</t>
  </si>
  <si>
    <t>15 Funeral March.wma</t>
  </si>
  <si>
    <t>16 Man that is born of a woman.wma</t>
  </si>
  <si>
    <t>17 In the midst of life.wma</t>
  </si>
  <si>
    <t>18 Canzona.wma</t>
  </si>
  <si>
    <t>19 Thou knowest, Lord.wma</t>
  </si>
  <si>
    <t>20 Funeral March.wma</t>
  </si>
  <si>
    <t>\1991 Collection\</t>
  </si>
  <si>
    <t>01 Lamento d' Ariannna.wma</t>
  </si>
  <si>
    <t>02 Horn Concerto No. 3.wma</t>
  </si>
  <si>
    <t>03 Horn Concerto No. 3.wma</t>
  </si>
  <si>
    <t>04 Horn Concerto No. 3.wma</t>
  </si>
  <si>
    <t>05 St. Paul's Suite.wma</t>
  </si>
  <si>
    <t>06 St. Paul's Suite.wma</t>
  </si>
  <si>
    <t>07 St. Paul's Suite.wma</t>
  </si>
  <si>
    <t>08 St. Paul's Suite.wma</t>
  </si>
  <si>
    <t>09 On the Idle Hill of Summer.wma</t>
  </si>
  <si>
    <t>10 Wiegenlied.wma</t>
  </si>
  <si>
    <t>11 Andante cantabile.wma</t>
  </si>
  <si>
    <t>12 Asturias.wma</t>
  </si>
  <si>
    <t>13 From Bohemia's Meadows and Groves.wma</t>
  </si>
  <si>
    <t>\37257\</t>
  </si>
  <si>
    <t>01 Piano Sonata in B Flat, K333 - Allegretto Grazioso.wma</t>
  </si>
  <si>
    <t>02 Violin Concerto - Aria II.wma</t>
  </si>
  <si>
    <t>03 Suor Angelica - Senza Mamma.wma</t>
  </si>
  <si>
    <t>04 Rigoletto Paraphrase (excerpt).wma</t>
  </si>
  <si>
    <t>05 The Diary Of One Who Disappeared.wma</t>
  </si>
  <si>
    <t>06 Adieu Ces Bons Vins de Lannoys.wma</t>
  </si>
  <si>
    <t>07 Benedicta Es Celorium.wma</t>
  </si>
  <si>
    <t>08 String Quartet No 1 - Rondo- Allegro Vivace.wma</t>
  </si>
  <si>
    <t>09 Souvenirs - Hesitation Waltz (A Bedroom Affair).wma</t>
  </si>
  <si>
    <t>10 Symphony No 8 - Adagio, Feierlich langsam, doch nicht schleppend (excerpt).wma</t>
  </si>
  <si>
    <t>11 Piano Sonata in E Flat, Op27 No 1 - Allegro Vivace.wma</t>
  </si>
  <si>
    <t>12 Norma - Oh, rimembranza.wma</t>
  </si>
  <si>
    <t>13 Waltz in E Flat, Op 18, Grande valse brillante.wma</t>
  </si>
  <si>
    <t>14 Competition 1.wma</t>
  </si>
  <si>
    <t>15 Competition 2.wma</t>
  </si>
  <si>
    <t>16 Competition 3.wma</t>
  </si>
  <si>
    <t>17 Competition 4.wma</t>
  </si>
  <si>
    <t>\3D classics\</t>
  </si>
  <si>
    <t>01 From Holberg's Time, Praeludium.wma</t>
  </si>
  <si>
    <t>02 From Holberg's Time, Sarabande.wma</t>
  </si>
  <si>
    <t>03 From Holberg's Time, Gavotte.wma</t>
  </si>
  <si>
    <t>04 From Holberg's Time, Air.wma</t>
  </si>
  <si>
    <t>05 From Holberg's Time, Rigaudon.wma</t>
  </si>
  <si>
    <t>06 Finlandia, op.26.wma</t>
  </si>
  <si>
    <t>07 Vitava (The Moldau).wma</t>
  </si>
  <si>
    <t>08 Les Preludes.wma</t>
  </si>
  <si>
    <t>\A Decade Of Excellence\</t>
  </si>
  <si>
    <t>01 Handel- Arias for Durastanti.wma</t>
  </si>
  <si>
    <t>02 Is Any Afflicted.wma</t>
  </si>
  <si>
    <t>03 Nicola Matteis- Ayres for the violin.wma</t>
  </si>
  <si>
    <t>04 An English Ladymass.wma</t>
  </si>
  <si>
    <t>05 Lord Herbert of Cherbury's Lute Book.wma</t>
  </si>
  <si>
    <t>06 Verse Anthems- Hear, O Heav'ns.wma</t>
  </si>
  <si>
    <t>07 Trio Sonatas- Sonata No.1 in E flat.wma</t>
  </si>
  <si>
    <t>08 Schubert- Octet in F.wma</t>
  </si>
  <si>
    <t>Symphony 3 in F Mayor 1est. Mov</t>
  </si>
  <si>
    <t>Berlin Symphony Orch,</t>
  </si>
  <si>
    <t>Rastlose Liebe</t>
  </si>
  <si>
    <t>Blackwitz tenor, Jansen piano</t>
  </si>
  <si>
    <t>Requiem.- tuba mirum</t>
  </si>
  <si>
    <t>Boston Symph. Orch.</t>
  </si>
  <si>
    <t>Annees de pelerinage</t>
  </si>
  <si>
    <t>Jando piano</t>
  </si>
  <si>
    <t>Romeo and Juliet</t>
  </si>
  <si>
    <t>Leipzig Gewanchaus Orch.</t>
  </si>
  <si>
    <t>Symphony No. 1 in B flat major</t>
  </si>
  <si>
    <t>Hanover Band</t>
  </si>
  <si>
    <t>Tango</t>
  </si>
  <si>
    <t>Cherskasky piano</t>
  </si>
  <si>
    <t>Tristan e Islode</t>
  </si>
  <si>
    <t>Welsh National Opera</t>
  </si>
  <si>
    <t>Wagner</t>
  </si>
  <si>
    <t>La taberna del Puerto</t>
  </si>
  <si>
    <t>Carreras tenor English Chamber</t>
  </si>
  <si>
    <t>Cello concerto</t>
  </si>
  <si>
    <t>Ma cello Baltimore Symphony Orch.</t>
  </si>
  <si>
    <t>Dream Children</t>
  </si>
  <si>
    <t>BBC Symphopny Orch.</t>
  </si>
  <si>
    <t>Violin concerto In F major Op.7</t>
  </si>
  <si>
    <t>Standadge violin Collegium Musicum 90</t>
  </si>
  <si>
    <t>Symphony No. 85 B flat major</t>
  </si>
  <si>
    <t>Strandadge violin Collegium Musicum 90</t>
  </si>
  <si>
    <t>Les Filles de Cadiz</t>
  </si>
  <si>
    <t>Garret soprano Royal Philarm.Orch.</t>
  </si>
  <si>
    <t>On a Overgrown Path</t>
  </si>
  <si>
    <t>Barta harmonium</t>
  </si>
  <si>
    <t>Deposuit potentes</t>
  </si>
  <si>
    <t>The Choir of Clare College, Cambridge &amp; Baroque Brass of London</t>
  </si>
  <si>
    <t>Esurientes</t>
  </si>
  <si>
    <t>Suscepit Israel</t>
  </si>
  <si>
    <t>Sicut locutus est</t>
  </si>
  <si>
    <t>Gloria Patri</t>
  </si>
  <si>
    <t>Sicut erat in principio</t>
  </si>
  <si>
    <t>Antiphon</t>
  </si>
  <si>
    <t>Te Deum</t>
  </si>
  <si>
    <t>Jubilate Deo</t>
  </si>
  <si>
    <t>Me Beloved spake</t>
  </si>
  <si>
    <t>The Choir of Clare College Cambridge</t>
  </si>
  <si>
    <t>O God, Thou art my God</t>
  </si>
  <si>
    <t>Lord, how long wilt Thou be angry</t>
  </si>
  <si>
    <t>Remember not, Lord our offences</t>
  </si>
  <si>
    <t>Hear my prayer, O Lord</t>
  </si>
  <si>
    <t>Funeral March</t>
  </si>
  <si>
    <t>Man that is born of a woman</t>
  </si>
  <si>
    <t>In the midst of life</t>
  </si>
  <si>
    <t>Canzona</t>
  </si>
  <si>
    <t>Thou knowest, Lord</t>
  </si>
  <si>
    <t>Lamento d' Ariannna</t>
  </si>
  <si>
    <t>Virgin Classics</t>
  </si>
  <si>
    <t>Horn Concerto No. 3</t>
  </si>
  <si>
    <t>Mozart</t>
  </si>
  <si>
    <t>St. Paul's Suite</t>
  </si>
  <si>
    <t>Holst</t>
  </si>
  <si>
    <t>On the Idle Hill of Summer</t>
  </si>
  <si>
    <t>Wiegenlied</t>
  </si>
  <si>
    <t>Andante cantabile</t>
  </si>
  <si>
    <t>Tchaikovsky</t>
  </si>
  <si>
    <t>Asturias</t>
  </si>
  <si>
    <t>From Bohemia's Meadows and Groves</t>
  </si>
  <si>
    <t>Piano Sonata in B Flat, K333 - Allegretto Grazioso</t>
  </si>
  <si>
    <t>Violin Concerto - Aria II</t>
  </si>
  <si>
    <t>Stravinsky</t>
  </si>
  <si>
    <t>Suor Angelica - Senza Mamma</t>
  </si>
  <si>
    <t>Puccini</t>
  </si>
  <si>
    <t>Rigoletto Paraphrase (excerpt)</t>
  </si>
  <si>
    <t>Liszt</t>
  </si>
  <si>
    <t>The Diary Of One Who Disappeared</t>
  </si>
  <si>
    <t>Janáček</t>
  </si>
  <si>
    <t>Adieu Ces Bons Vins de Lannoys</t>
  </si>
  <si>
    <t>Dufay</t>
  </si>
  <si>
    <t>Benedicta Es Celorium</t>
  </si>
  <si>
    <t>Messe de Tournai</t>
  </si>
  <si>
    <t>String Quartet No 1 - Rondo: Allegro Vivace</t>
  </si>
  <si>
    <t>Bax</t>
  </si>
  <si>
    <t>Souvenirs - Hesitation Waltz (A Bedroom Affair)</t>
  </si>
  <si>
    <t>Barber</t>
  </si>
  <si>
    <t>Symphony No 8 - Adagio, Feierlich langsam, doch nicht schleppend (excerpt)</t>
  </si>
  <si>
    <t>Bruckner</t>
  </si>
  <si>
    <t>Piano Sonata in E Flat, Op27 No 1 - Allegro Vivace</t>
  </si>
  <si>
    <t>Beethoven</t>
  </si>
  <si>
    <t>Norma - Oh, rimembranza</t>
  </si>
  <si>
    <t>Bellini</t>
  </si>
  <si>
    <t>Waltz in E Flat, Op 18, Grande valse brillante</t>
  </si>
  <si>
    <t>Chopin</t>
  </si>
  <si>
    <t>Competition 1</t>
  </si>
  <si>
    <t>Unknown Artist</t>
  </si>
  <si>
    <t>Competition 2</t>
  </si>
  <si>
    <t>Competition 3</t>
  </si>
  <si>
    <t>Competition 4</t>
  </si>
  <si>
    <t>From Holberg's Time, Praeludium</t>
  </si>
  <si>
    <t>Berliner Philharmoniker, Herbert von Karajan</t>
  </si>
  <si>
    <t>From Holberg's Time, Sarabande</t>
  </si>
  <si>
    <t>From Holberg's Time, Gavotte</t>
  </si>
  <si>
    <t>From Holberg's Time, Air</t>
  </si>
  <si>
    <t>From Holberg's Time, Rigaudon</t>
  </si>
  <si>
    <t>Finlandia, op.26</t>
  </si>
  <si>
    <t>Vitava (The Moldau)</t>
  </si>
  <si>
    <t>Bedrich Smetana</t>
  </si>
  <si>
    <t>Les Preludes</t>
  </si>
  <si>
    <t>Handel: Arias for Durastanti</t>
  </si>
  <si>
    <t>Lorraine Hunt; Philharmonia Baroque Orchestra; Nicholas McGegan</t>
  </si>
  <si>
    <t>Harmonia Mundi</t>
  </si>
  <si>
    <t>Various Artists</t>
  </si>
  <si>
    <t>Handel</t>
  </si>
  <si>
    <t>Is Any Afflicted</t>
  </si>
  <si>
    <t>His Majestie's Clerkes; Paul Hillier</t>
  </si>
  <si>
    <t>Nicola Matteis: Ayres for the violin</t>
  </si>
  <si>
    <t>The Arcadian Academy; Nicholas McGegan</t>
  </si>
  <si>
    <t>An English Ladymass</t>
  </si>
  <si>
    <t>Anonymous 4</t>
  </si>
  <si>
    <t>Lord Herbert of Cherbury's Lute Book</t>
  </si>
  <si>
    <t>Paul O'Dette, luit</t>
  </si>
  <si>
    <t>Verse Anthems: Hear, O Heav'ns</t>
  </si>
  <si>
    <t>The Choir of Clare College, Cambridge Romanesca Nicolas McGegan</t>
  </si>
  <si>
    <t>Trio Sonatas: Sonata No.1 in E flat</t>
  </si>
  <si>
    <t>John Butt</t>
  </si>
  <si>
    <t>Schubert: Octet in F</t>
  </si>
  <si>
    <t>Aston Magna</t>
  </si>
  <si>
    <t>09 Theodora Aria- With Darkness, deep.wma</t>
  </si>
  <si>
    <t>10 Three Suites- Suite No.1 in G minor.wma</t>
  </si>
  <si>
    <t>11 Sweeter Than Roses- Celia has a Thousand Charmes.wma</t>
  </si>
  <si>
    <t>12 Agripinna- Aria- L'alma mia.wma</t>
  </si>
  <si>
    <t>13 Fresh Keyboard Fruits Seven sonatas.wma</t>
  </si>
  <si>
    <t>14 Trio- Vivere e non amar.wma</t>
  </si>
  <si>
    <t>15 Ayo visto lo mapamundo.wma</t>
  </si>
  <si>
    <t>16 La Spagna.wma</t>
  </si>
  <si>
    <t>17 Piano sonatas Sonata no. 2 in d minor, Op. 14- II Allegro marcato.wma</t>
  </si>
  <si>
    <t>18 RUSSIAN CHURCH MUSIC.wma</t>
  </si>
  <si>
    <t>19 Ottone, re di germania Aria- Del minacciar del vento.wma</t>
  </si>
  <si>
    <t>20 Ottone- Duet- A' teneri affetti.wma</t>
  </si>
  <si>
    <t>21 WALTON.wma</t>
  </si>
  <si>
    <t>\a mad world, my masters\</t>
  </si>
  <si>
    <t>a mad world, my masters.m4b</t>
  </si>
  <si>
    <t>.m4b</t>
  </si>
  <si>
    <t>\a musical offering\</t>
  </si>
  <si>
    <t>01 Blumenfest Polka.wma</t>
  </si>
  <si>
    <t>03 Sonata No. 7 in B-flat major - third mvmt.wma</t>
  </si>
  <si>
    <t>04 xarcarsas-ribayaz.wma</t>
  </si>
  <si>
    <t>05 Glinka M - Farewell to St Petersburg-'Cradle Song'.wma</t>
  </si>
  <si>
    <t>06 Principia.wma</t>
  </si>
  <si>
    <t>07 Thais - Meditation.wma</t>
  </si>
  <si>
    <t>08 The Padstow Lifeboat.wma</t>
  </si>
  <si>
    <t>10 Message - Cantabile.wma</t>
  </si>
  <si>
    <t>11 La plus que lente - Valse.wma</t>
  </si>
  <si>
    <t>12 Symphony No. 6, third mvmt.wma</t>
  </si>
  <si>
    <t>13 Sonata in A major, D 664 - 2nd Mvt.wma</t>
  </si>
  <si>
    <t>14 The Berserking- A Concerto for Piano and Orchestra.wma</t>
  </si>
  <si>
    <t>15 Nunc gaudeant matarna.wma</t>
  </si>
  <si>
    <t>16 turandot-puccini.wma</t>
  </si>
  <si>
    <t>\A New Statement in Classical Music\</t>
  </si>
  <si>
    <t>04 Symphony No. 5 in C minor ('Fate') Op. 67- First Movement.wma</t>
  </si>
  <si>
    <t>05 Rondo on 'Go To the Devil', for piano in C major, H. 3.wma</t>
  </si>
  <si>
    <t>06 Linda di Chamounix, opera- O luce di quest'anima.wma</t>
  </si>
  <si>
    <t>07 Orfeo, opera- Chi mai dell'Erebo.wma</t>
  </si>
  <si>
    <t>08 Euridice, opera- In mille guise...Al canto, al ballo.wma</t>
  </si>
  <si>
    <t>09 Concerto for piano &amp; orchestra, No 6 in B flat major- Movement 1.wma</t>
  </si>
  <si>
    <t>10 Concerto for piano &amp; orchestra, No 6 in B flat major- Movement 2.wma</t>
  </si>
  <si>
    <t>11 Concerto for piano &amp; orchestra, No 6 in B flat major- Movement 3.wma</t>
  </si>
  <si>
    <t>13 Messiah, oratorio, HWV 56- Hallelujah.wma</t>
  </si>
  <si>
    <t>\A Night At The Opera II\</t>
  </si>
  <si>
    <t>01 Eugene Onegin- Waltz.wma</t>
  </si>
  <si>
    <t>01 Le nozze di Figaro.wma</t>
  </si>
  <si>
    <t>02 Le nozze di Figaro.wma</t>
  </si>
  <si>
    <t>02 TRAVIATA  BRINDIS.wma</t>
  </si>
  <si>
    <t>03 La Faniculla del West.wma</t>
  </si>
  <si>
    <t>03 La traviata.wma</t>
  </si>
  <si>
    <t>04 La traviata.wma</t>
  </si>
  <si>
    <t>04 RUSALKA  O SILVER MOON.wma</t>
  </si>
  <si>
    <t>05 Carmen- Toreador Chorus.wma</t>
  </si>
  <si>
    <t>05 La traviata.wma</t>
  </si>
  <si>
    <t>06 Carmen- Je Dis Que Rien Ne M'Epouvante.wma</t>
  </si>
  <si>
    <t>06 La traviata.wma</t>
  </si>
  <si>
    <t>07 Madam Butterfly Humming Chorus.wma</t>
  </si>
  <si>
    <t>07 Pagliacci.wma</t>
  </si>
  <si>
    <t>08 L'ELIXIR D'AMORE  UNA FURTIVA LAGRIMA.wma</t>
  </si>
  <si>
    <t>08 Pagliacci.wma</t>
  </si>
  <si>
    <t>09 Fidelio Oh Welche Lust (Prisoners' Chorus).wma</t>
  </si>
  <si>
    <t>09 Pagliacci.wma</t>
  </si>
  <si>
    <t>10 Il barbiere di Siviglia.wma</t>
  </si>
  <si>
    <t>10 TOSCA  RECONDITA ARMONIA.wma</t>
  </si>
  <si>
    <t>11 Il barbiere di Siviglia.wma</t>
  </si>
  <si>
    <t>11 TOSCA  VISSI D'ARTE.wma</t>
  </si>
  <si>
    <t>12 La boheme.wma</t>
  </si>
  <si>
    <t>12 La Gioconda Cielo E Mar.wma</t>
  </si>
  <si>
    <t>13 La boheme.wma</t>
  </si>
  <si>
    <t>13 Lakme- Viens, Mallika...Dome Pais Le Jasmin.wma</t>
  </si>
  <si>
    <t>14 Lady Macbeth of Mtsensk.wma</t>
  </si>
  <si>
    <t>14 Track 14.wma</t>
  </si>
  <si>
    <t>15 Track 15.wma</t>
  </si>
  <si>
    <t>15 Turandot.wma</t>
  </si>
  <si>
    <t>16 Pellease et Melisande.wma</t>
  </si>
  <si>
    <t>17 Don Giovanni.wma</t>
  </si>
  <si>
    <t>18 Don Giovanni.wma</t>
  </si>
  <si>
    <t>\Adagio  Serene Classical Music for a Peaceful Mind Disc 1\</t>
  </si>
  <si>
    <t>01 Adagio, From Clarinet Concerto.wma</t>
  </si>
  <si>
    <t>02 Adagio for Strings.wma</t>
  </si>
  <si>
    <t>03 Adagio, From Sonata Pathetique.wma</t>
  </si>
  <si>
    <t>04 Andante, From Piano Concerto No. 21 'Elvira Madigan'.wma</t>
  </si>
  <si>
    <t>\Aida Disc 1\</t>
  </si>
  <si>
    <t>01 Se qual gurriero io fossi... celeste Aida.wma</t>
  </si>
  <si>
    <t>02 Or, di vulcano al tempio.wma</t>
  </si>
  <si>
    <t>03 Ritorna vincitor.wma</t>
  </si>
  <si>
    <t>04 Gloria all'egitto.wma</t>
  </si>
  <si>
    <t>05 O re, pei sacri numi.wma</t>
  </si>
  <si>
    <t>06 Qui Radames verra... o patria mia.wma</t>
  </si>
  <si>
    <t>07 Ciel! Mio padre!... Rivedra! Le foreste imbalsamate.wma</t>
  </si>
  <si>
    <t>08 Pur ti riveggo, mia dolce Aida.wma</t>
  </si>
  <si>
    <t>09 Vorrei salvarlo... gia sacerdoti adunans!.wma</t>
  </si>
  <si>
    <t>10 Qual gemito!... Morir, si pura e bella!... O terra, addio.wma</t>
  </si>
  <si>
    <t>11 Aida IV.ii La fatal pietra sovra me si chiuse.wma</t>
  </si>
  <si>
    <t>12 Aida IV.ii Presago il core della tua condanna.wma</t>
  </si>
  <si>
    <t>14 Aida, opera.wma</t>
  </si>
  <si>
    <t>\Alex Affair 3 Disc 3\</t>
  </si>
  <si>
    <t>01 PTAE501.wma</t>
  </si>
  <si>
    <t>02 PTAE502.wma</t>
  </si>
  <si>
    <t>03 PTAE503.wma</t>
  </si>
  <si>
    <t>04 PTAE504.wma</t>
  </si>
  <si>
    <t>05 PTAE505.wma</t>
  </si>
  <si>
    <t>06 PTAE506.wma</t>
  </si>
  <si>
    <t>07 PTAE507.wma</t>
  </si>
  <si>
    <t>08 PTAE508.wma</t>
  </si>
  <si>
    <t>09 PTAE509.wma</t>
  </si>
  <si>
    <t>10 PTAE510.wma</t>
  </si>
  <si>
    <t>11 PTAE511.wma</t>
  </si>
  <si>
    <t>12 PTAE612.wma</t>
  </si>
  <si>
    <t>13 PTAE613.wma</t>
  </si>
  <si>
    <t>14 PTAE614.wma</t>
  </si>
  <si>
    <t>15 PTAE615.wma</t>
  </si>
  <si>
    <t>16 PTAE616.wma</t>
  </si>
  <si>
    <t>17 PTAE617.wma</t>
  </si>
  <si>
    <t>18 PTAE618.wma</t>
  </si>
  <si>
    <t>19 PTAE619.wma</t>
  </si>
  <si>
    <t>20 PTAE620.wma</t>
  </si>
  <si>
    <t>21 PTAE621.wma</t>
  </si>
  <si>
    <t>22 PTAE622.wma</t>
  </si>
  <si>
    <t>\Almanac 1992 Highlights of the Year\</t>
  </si>
  <si>
    <t>01 Let the Bright Seraphim.wma</t>
  </si>
  <si>
    <t>02 Echo for Two Flutes - III. Presto.wma</t>
  </si>
  <si>
    <t>03 Symphony No. 39 - III. Menuetto. Allegretto.wma</t>
  </si>
  <si>
    <t>04 Martern aller Arten.wma</t>
  </si>
  <si>
    <t>05 La Boite a joujoux - I. Prelude.wma</t>
  </si>
  <si>
    <t>06 String Sextet in B - flat Major, Op. 18 - III. Scherzo. Allegro molto.wma</t>
  </si>
  <si>
    <t>07 Cello Concerto No. 2 - IV. Allegretto vivo.wma</t>
  </si>
  <si>
    <t>08 Piano Concerto No. 2 in C Minor - I. Moderato.wma</t>
  </si>
  <si>
    <t>09 Karfreitagszauber.wma</t>
  </si>
  <si>
    <t>10 Jesu, Joy of Man's Desiring.wma</t>
  </si>
  <si>
    <t>11 En los Trigales.wma</t>
  </si>
  <si>
    <t>12 Deep River.wma</t>
  </si>
  <si>
    <t>13 The Nutcracker - Danse russe (Trepak).wma</t>
  </si>
  <si>
    <t>14 Hush Little Baby.wma</t>
  </si>
  <si>
    <t>15 Padre ricevi l'estremo addio.wma</t>
  </si>
  <si>
    <t>\American Pie Disc 1\</t>
  </si>
  <si>
    <t>01 American Pie, Pt.1.wma</t>
  </si>
  <si>
    <t>02 Both Sides Now.wma</t>
  </si>
  <si>
    <t>03 Maybe.wma</t>
  </si>
  <si>
    <t>04 The Universal Soldier.wma</t>
  </si>
  <si>
    <t>05 City of New Orleans.wma</t>
  </si>
  <si>
    <t>06 Farewell, Angelina.wma</t>
  </si>
  <si>
    <t>07 Catch the Wind.wma</t>
  </si>
  <si>
    <t>08 Baker Street.wma</t>
  </si>
  <si>
    <t>09 The Leaving of Liverpool.wma</t>
  </si>
  <si>
    <t>10 Someday Soon.wma</t>
  </si>
  <si>
    <t>11 Rain.wma</t>
  </si>
  <si>
    <t>12 The Weight.wma</t>
  </si>
  <si>
    <t>13 Morning of My Life.wma</t>
  </si>
  <si>
    <t>\An Introduction to Early Music\</t>
  </si>
  <si>
    <t>01 Christus Factus est pro nobis.wma</t>
  </si>
  <si>
    <t>02 Factus est repente, comminio.wma</t>
  </si>
  <si>
    <t>03 O viridissima virga, antiphon.wma</t>
  </si>
  <si>
    <t>04 Chominciamento di gioia.wma</t>
  </si>
  <si>
    <t>05 Belicha for consort.wma</t>
  </si>
  <si>
    <t>06 Saltarello 2.wma</t>
  </si>
  <si>
    <t>07 Intemerata Dei mater, motet for 5 voices.wma</t>
  </si>
  <si>
    <t>08 Fantasia for lute No 55.wma</t>
  </si>
  <si>
    <t>10 Entrada.wma</t>
  </si>
  <si>
    <t>11 Guardame las vacas.wma</t>
  </si>
  <si>
    <t>12 Faulte d'argent, song for 5 parts.wma</t>
  </si>
  <si>
    <t>13 Conde Claros.wma</t>
  </si>
  <si>
    <t>14 Have mercy upon me, O God, consort song for S or A solo, SSATTB &amp; organ or strings (inc. but can be reconstructed).wma</t>
  </si>
  <si>
    <t>15 La Pastorella Mia.wma</t>
  </si>
  <si>
    <t>16 Missa Papae Marcelli, for 6 voices- Kyrie.wma</t>
  </si>
  <si>
    <t>17 Fantasia in C minor.wma</t>
  </si>
  <si>
    <t>18 Suite for harpsichord in F major- Gigue.wma</t>
  </si>
  <si>
    <t>Theodora Aria: With Darkness, deep</t>
  </si>
  <si>
    <t>Lorraine Hunt Philharmonia Baroque Orchestra Nicolas McGegan</t>
  </si>
  <si>
    <t>Three Suites: Suite No.1 in G minor</t>
  </si>
  <si>
    <t>Marion Verbruggen</t>
  </si>
  <si>
    <t>Sweeter Than Roses: Celia has a Thousand Charmes</t>
  </si>
  <si>
    <t>Drew Minter: Paul O'Dette: Mary Springfels</t>
  </si>
  <si>
    <t>Purcell</t>
  </si>
  <si>
    <t>Agripinna: Aria: L'alma mia</t>
  </si>
  <si>
    <t>Sally bradshaw: Capella Savaria: Nicholas McGegan</t>
  </si>
  <si>
    <t>Fresh Keyboard Fruits Seven sonatas</t>
  </si>
  <si>
    <t>John Butt, organ</t>
  </si>
  <si>
    <t>Trio: Vivere e non amar</t>
  </si>
  <si>
    <t>Lorraine Hunt; Jill Feldman; Drew Minter; Philharmonia Baroque Orchestra; Nicholas McGegan</t>
  </si>
  <si>
    <t>Ayo visto lo mapamundo</t>
  </si>
  <si>
    <t>Paul Jillier baritone, soloists and members of His Majestie's Clerkes</t>
  </si>
  <si>
    <t>La Spagna</t>
  </si>
  <si>
    <t>Judith Malafronte; The Newberry Consort; Mary Springfels</t>
  </si>
  <si>
    <t>Piano sonatas Sonata no. 2 in d minor, Op. 14: II Allegro marcato</t>
  </si>
  <si>
    <t>Frederic Chiu, piano</t>
  </si>
  <si>
    <t>RUSSIAN CHURCH MUSIC</t>
  </si>
  <si>
    <t>Slavyanka; Paul Andrews</t>
  </si>
  <si>
    <t>Ottone, re di germania Aria: Del minacciar del vento</t>
  </si>
  <si>
    <t>Michael Dean, Freiburger Barockorchester Nicolas McGegan</t>
  </si>
  <si>
    <t>Ottone: Duet: A' teneri affetti</t>
  </si>
  <si>
    <t>Lisa Saffer; Drew Minter; Freibruger Barockorchester; McGegan</t>
  </si>
  <si>
    <t>WALTON</t>
  </si>
  <si>
    <t>Florida Philharmonic Orchestra; James Judd</t>
  </si>
  <si>
    <t>a mad world, my masters</t>
  </si>
  <si>
    <t>John Simpson</t>
  </si>
  <si>
    <t>Blumenfest Polka</t>
  </si>
  <si>
    <t>Vienna PO/Lorin Maazel</t>
  </si>
  <si>
    <t>Sonata No. 7 in B-flat major - third mvmt</t>
  </si>
  <si>
    <t>Sviatoslav Richter(Piano)</t>
  </si>
  <si>
    <t>xarcarsas-ribayaz</t>
  </si>
  <si>
    <t>The Harp Consort/Andrew Lawrence King</t>
  </si>
  <si>
    <t>Glinka M - Farewell to St Petersburg-"Cradle Song"</t>
  </si>
  <si>
    <t>Sergei Leiferkus(baritone), Semion Skigin(Piano)</t>
  </si>
  <si>
    <t>Principia</t>
  </si>
  <si>
    <t>Steve Martland Band/Steve Martland</t>
  </si>
  <si>
    <t>Thais - Meditation</t>
  </si>
  <si>
    <t>Lorin Maazel(Violin), Barton Weber(Piano)</t>
  </si>
  <si>
    <t>The Padstow Lifeboat</t>
  </si>
  <si>
    <t>Grimethorpe Colliery Band/Sir Malcolm Arnold</t>
  </si>
  <si>
    <t>Arnold</t>
  </si>
  <si>
    <t>Message - Cantabile</t>
  </si>
  <si>
    <t>Riga PO/Kriss Rumanis</t>
  </si>
  <si>
    <t>La plus que lente - Valse</t>
  </si>
  <si>
    <t>James Galway(Flute), Christopher O'Riley(Piano)</t>
  </si>
  <si>
    <t>Debussy</t>
  </si>
  <si>
    <t>Symphony No. 6, third mvmt</t>
  </si>
  <si>
    <t>London SO/Sir Colin Davis</t>
  </si>
  <si>
    <t>Sonata in A major, D 664 - 2nd Mvt</t>
  </si>
  <si>
    <t>Mikhail Kazakevich</t>
  </si>
  <si>
    <t>The Berserking: A Concerto for Piano and Orchestra</t>
  </si>
  <si>
    <t>Peter Donohoe(Piano)-Scottish NO/Markus Stenz</t>
  </si>
  <si>
    <t>Nunc gaudeant matarna</t>
  </si>
  <si>
    <t>Sequentia</t>
  </si>
  <si>
    <t>turandot-puccini</t>
  </si>
  <si>
    <t>Angela Gheorghiu, Johan Botha et al-The Orchestra &amp; Chorus of the Royal Opera House, Covent Garden/S</t>
  </si>
  <si>
    <t>Symphony No. 5 in C minor ('Fate') Op. 67: First Movement</t>
  </si>
  <si>
    <t>Rondo on 'Go To the Devil', for piano in C major, H. 3</t>
  </si>
  <si>
    <t>Linda di Chamounix, opera: O luce di quest'anima</t>
  </si>
  <si>
    <t>Orfeo, opera: Chi mai dell'Erebo</t>
  </si>
  <si>
    <t>Euridice, opera: In mille guise...Al canto, al ballo</t>
  </si>
  <si>
    <t>Concerto for piano &amp; orchestra, No 6 in B flat major: Movement 1</t>
  </si>
  <si>
    <t>Concerto for piano &amp; orchestra, No 6 in B flat major: Movement 2</t>
  </si>
  <si>
    <t>Concerto for piano &amp; orchestra, No 6 in B flat major: Movement 3</t>
  </si>
  <si>
    <t>Messiah, oratorio, HWV 56: Hallelujah</t>
  </si>
  <si>
    <t>Eugene Onegin: Waltz</t>
  </si>
  <si>
    <t>VARIOS</t>
  </si>
  <si>
    <t>Le nozze di Figaro</t>
  </si>
  <si>
    <t>TRAVIATA  BRINDIS</t>
  </si>
  <si>
    <t>La Faniculla del West</t>
  </si>
  <si>
    <t>La traviata</t>
  </si>
  <si>
    <t>RUSALKA  O SILVER MOON</t>
  </si>
  <si>
    <t>Dvorak</t>
  </si>
  <si>
    <t>Carmen: Toreador Chorus</t>
  </si>
  <si>
    <t>Carmen: Je Dis Que Rien Ne M'Epouvante</t>
  </si>
  <si>
    <t>Madam Butterfly Humming Chorus</t>
  </si>
  <si>
    <t>Wiener Staatsopernchor</t>
  </si>
  <si>
    <t>Pagliacci</t>
  </si>
  <si>
    <t>L'ELIXIR D'AMORE  UNA FURTIVA LAGRIMA</t>
  </si>
  <si>
    <t>Fidelio Oh Welche Lust (Prisoners' Chorus)</t>
  </si>
  <si>
    <t>Il barbiere di Siviglia</t>
  </si>
  <si>
    <t>TOSCA  RECONDITA ARMONIA</t>
  </si>
  <si>
    <t>TOSCA  VISSI D'ARTE</t>
  </si>
  <si>
    <t>La boheme</t>
  </si>
  <si>
    <t>La Gioconda Cielo E Mar</t>
  </si>
  <si>
    <t>Lakme: Viens, Mallika...Dome Pais Le Jasmin</t>
  </si>
  <si>
    <t>Lady Macbeth of Mtsensk</t>
  </si>
  <si>
    <t>Track 14</t>
  </si>
  <si>
    <t>Track 15</t>
  </si>
  <si>
    <t>Turandot</t>
  </si>
  <si>
    <t>Pellease et Melisande</t>
  </si>
  <si>
    <t>Don Giovanni</t>
  </si>
  <si>
    <t>Adagio, From Clarinet Concerto</t>
  </si>
  <si>
    <t>De Boer, Harmen; Lev Markiz; Nieuw Sinfonietta Amsterdam</t>
  </si>
  <si>
    <t>Wolfgang Amadeus Mozart</t>
  </si>
  <si>
    <t>Adagio for Strings</t>
  </si>
  <si>
    <t>London Baroque Soloists</t>
  </si>
  <si>
    <t>Adagio, From Sonata Pathetique</t>
  </si>
  <si>
    <t>Misha Goldstein</t>
  </si>
  <si>
    <t>Andante, From Piano Concerto No. 21 "Elvira Madigan"</t>
  </si>
  <si>
    <t>Derek Han; Paul Freeman; The Philharmonia Orchestra</t>
  </si>
  <si>
    <t>Se qual gurriero io fossi... celeste Aida</t>
  </si>
  <si>
    <t>Giuseppe Verdi</t>
  </si>
  <si>
    <t>Or, di vulcano al tempio</t>
  </si>
  <si>
    <t>Ritorna vincitor</t>
  </si>
  <si>
    <t>Gloria all'egitto</t>
  </si>
  <si>
    <t>O re, pei sacri numi</t>
  </si>
  <si>
    <t>Qui Radames verra... o patria mia</t>
  </si>
  <si>
    <t>Ciel! Mio padre!... Rivedra! Le foreste imbalsamate</t>
  </si>
  <si>
    <t>Pur ti riveggo, mia dolce Aida</t>
  </si>
  <si>
    <t>Vorrei salvarlo... gia sacerdoti adunans!</t>
  </si>
  <si>
    <t>Qual gemito!... Morir, si pura e bella!... O terra, addio</t>
  </si>
  <si>
    <t>Aida IV.ii La fatal pietra sovra me si chiuse</t>
  </si>
  <si>
    <t>Aida IV.ii Presago il core della tua condanna</t>
  </si>
  <si>
    <t>Aida, opera</t>
  </si>
  <si>
    <t>Claudio Abbado</t>
  </si>
  <si>
    <t>PTAE501</t>
  </si>
  <si>
    <t>Lydspor</t>
  </si>
  <si>
    <t>PTAE502</t>
  </si>
  <si>
    <t>PTAE503</t>
  </si>
  <si>
    <t>PTAE504</t>
  </si>
  <si>
    <t>PTAE505</t>
  </si>
  <si>
    <t>PTAE506</t>
  </si>
  <si>
    <t>PTAE507</t>
  </si>
  <si>
    <t>PTAE508</t>
  </si>
  <si>
    <t>PTAE509</t>
  </si>
  <si>
    <t>PTAE510</t>
  </si>
  <si>
    <t>PTAE511</t>
  </si>
  <si>
    <t>PTAE612</t>
  </si>
  <si>
    <t>PTAE613</t>
  </si>
  <si>
    <t>PTAE614</t>
  </si>
  <si>
    <t>PTAE615</t>
  </si>
  <si>
    <t>PTAE616</t>
  </si>
  <si>
    <t>PTAE617</t>
  </si>
  <si>
    <t>PTAE618</t>
  </si>
  <si>
    <t>PTAE619</t>
  </si>
  <si>
    <t>PTAE620</t>
  </si>
  <si>
    <t>PTAE621</t>
  </si>
  <si>
    <t>PTAE622</t>
  </si>
  <si>
    <t>Let the Bright Seraphim</t>
  </si>
  <si>
    <t>Kathleen Battle (Soprano); Wynton Marsalis (Trumpet); Orchestra of St.Luke's; John Nelson</t>
  </si>
  <si>
    <t>Echo for Two Flutes - III. Presto</t>
  </si>
  <si>
    <t>Jean-Pierre Rampal (Flute) Wolfgang Schulz (Flute)</t>
  </si>
  <si>
    <t>Symphony No. 39 - III. Menuetto. Allegretto</t>
  </si>
  <si>
    <t>Berliner Philharmoniker; Carlo Maria Giulini</t>
  </si>
  <si>
    <t>Martern aller Arten</t>
  </si>
  <si>
    <t>Cheryl  Struder (Soprano); Wiener Symphoniker; Bruno Weil</t>
  </si>
  <si>
    <t>La Boite a joujoux - I. Prelude</t>
  </si>
  <si>
    <t>London Symphony Orchestra; Michael Tilson Thomas</t>
  </si>
  <si>
    <t>String Sextet in B - flat Major, Op. 18 - III. Scherzo. Allegro molto</t>
  </si>
  <si>
    <t>Issaac Stern,Violin-Cho Liang Lin,Violin-Jaime Laredo-Michael Tree,Violas-Yo Yo Ma-Sharon R.,Cello</t>
  </si>
  <si>
    <t>Cello Concerto No. 2 - IV. Allegretto vivo</t>
  </si>
  <si>
    <t>London Symphony - Seiji Ozawa</t>
  </si>
  <si>
    <t>Piano Concerto No. 2 in C Minor - I. Moderato</t>
  </si>
  <si>
    <t>The Philharmonic - Esa-Pekka Salonen</t>
  </si>
  <si>
    <t>Karfreitagszauber</t>
  </si>
  <si>
    <t>NY Philharmonic - Zubin Mehta</t>
  </si>
  <si>
    <t>Jesu, Joy of Man's Desiring</t>
  </si>
  <si>
    <t>Katia &amp; Marielle Labeque</t>
  </si>
  <si>
    <t>En los Trigales</t>
  </si>
  <si>
    <t>John WIlliams</t>
  </si>
  <si>
    <t>Deep River</t>
  </si>
  <si>
    <t>Boston Pops - John WIlliams</t>
  </si>
  <si>
    <t>The Nutcracker - Danse russe (Trepak)</t>
  </si>
  <si>
    <t>Chicago Symphony - Claudio Abbado</t>
  </si>
  <si>
    <t>Hush Little Baby</t>
  </si>
  <si>
    <t>Yo-Yo Ma - Bobby Mcferrin</t>
  </si>
  <si>
    <t>Padre ricevi l'estremo addio</t>
  </si>
  <si>
    <t>Metropolitan Opera - Placido Domingo</t>
  </si>
  <si>
    <t>American Pie, Pt.1</t>
  </si>
  <si>
    <t>Don McClean</t>
  </si>
  <si>
    <t>Both Sides Now</t>
  </si>
  <si>
    <t>Judy Collins</t>
  </si>
  <si>
    <t>Maybe</t>
  </si>
  <si>
    <t>Thom Pace</t>
  </si>
  <si>
    <t>Johann Sebastian Bach</t>
  </si>
  <si>
    <t>The Universal Soldier</t>
  </si>
  <si>
    <t>Buffy Sainte-Marie</t>
  </si>
  <si>
    <t>City of New Orleans</t>
  </si>
  <si>
    <t>Arlo Guthrie</t>
  </si>
  <si>
    <t>Farewell, Angelina</t>
  </si>
  <si>
    <t>Joan Baez</t>
  </si>
  <si>
    <t>Catch the Wind</t>
  </si>
  <si>
    <t>Donovan</t>
  </si>
  <si>
    <t>Baker Street</t>
  </si>
  <si>
    <t>Gerry Rafferty</t>
  </si>
  <si>
    <t>The Leaving of Liverpool</t>
  </si>
  <si>
    <t>The Clancy Brothers</t>
  </si>
  <si>
    <t>Someday Soon</t>
  </si>
  <si>
    <t>Ian &amp; Sylvia</t>
  </si>
  <si>
    <t>Rain</t>
  </si>
  <si>
    <t>José Feliciano</t>
  </si>
  <si>
    <t>The Weight</t>
  </si>
  <si>
    <t>The Band</t>
  </si>
  <si>
    <t>Morning of My Life</t>
  </si>
  <si>
    <t>Esther &amp; Abi Ofarim</t>
  </si>
  <si>
    <t>Christus Factus est pro nobis</t>
  </si>
  <si>
    <t>Factus est repente, comminio</t>
  </si>
  <si>
    <t>O viridissima virga, antiphon</t>
  </si>
  <si>
    <t>Chominciamento di gioia</t>
  </si>
  <si>
    <t>Belicha for consort</t>
  </si>
  <si>
    <t>Saltarello 2</t>
  </si>
  <si>
    <t>Intemerata Dei mater, motet for 5 voices</t>
  </si>
  <si>
    <t>Fantasia for lute No 55</t>
  </si>
  <si>
    <t>Entrada</t>
  </si>
  <si>
    <t>Guardame las vacas</t>
  </si>
  <si>
    <t>Faulte d'argent, song for 5 parts</t>
  </si>
  <si>
    <t>Conde Claros</t>
  </si>
  <si>
    <t>Have mercy upon me, O God, consort song for S or A solo, SSATTB &amp; organ or strings (inc. but can be reconstructed)</t>
  </si>
  <si>
    <t>La Pastorella Mia</t>
  </si>
  <si>
    <t>Missa Papae Marcelli, for 6 voices: Kyrie</t>
  </si>
  <si>
    <t>Fantasia in C minor</t>
  </si>
  <si>
    <t>Suite for harpsichord in F major: Gigue</t>
  </si>
  <si>
    <t>Track 1</t>
  </si>
  <si>
    <t>Track 2</t>
  </si>
  <si>
    <t>Track 3</t>
  </si>
  <si>
    <t>Track 4</t>
  </si>
  <si>
    <t>Track 5</t>
  </si>
  <si>
    <t>Track 6</t>
  </si>
  <si>
    <t>Track 7</t>
  </si>
  <si>
    <t>Track 8</t>
  </si>
  <si>
    <t>Track 9</t>
  </si>
  <si>
    <t>Track 10</t>
  </si>
  <si>
    <t>Track 11</t>
  </si>
  <si>
    <t>Track 12</t>
  </si>
  <si>
    <t>Track 13</t>
  </si>
  <si>
    <t>\Angel Voices- Anonymous 4\</t>
  </si>
  <si>
    <t>01 Karelia - Tableau 2, 'The founding of Viipuri Castle'.wma</t>
  </si>
  <si>
    <t>02 Symphony No. 3 in D minor - final movement, 'Langsam. Ruhevoll. Empfunden', opening.wma</t>
  </si>
  <si>
    <t>03 Les 'Nuits d'Ete' - 'L'Absence'.wma</t>
  </si>
  <si>
    <t>04 Piano Sonata No. 1 in F# minor, Op. 11 - 1st Movt. 'Introduzione. Un poco Adagio - Allegro vivace'.wma</t>
  </si>
  <si>
    <t>05 Notturno No. 1 in C major - 3rd movt., 'Adagio' and final movt., 'Finale. Presto'.wma</t>
  </si>
  <si>
    <t>06 The Creation - Part Two, 'Vollendet ist das grosse Werk', opening.wma</t>
  </si>
  <si>
    <t>07 Second Rhapsody for Orchestra and Piano - opening.wma</t>
  </si>
  <si>
    <t>08 Symphony No. 3 - extract.wma</t>
  </si>
  <si>
    <t>09 Favus distillans.wma</t>
  </si>
  <si>
    <t>10 O quam preciosa.wma</t>
  </si>
  <si>
    <t>11 String Quartet in E minor, Op. 121 - final movt., 'Allegro', opening.wma</t>
  </si>
  <si>
    <t>12 Cello Concerto, Op. 129 - second movt., 'Langsam'.wma</t>
  </si>
  <si>
    <t>13 Fruhlingsstimmen.wma</t>
  </si>
  <si>
    <t>\Anton Bruckner - Sinfonia N. 4 - Romantica\</t>
  </si>
  <si>
    <t>01 Sinfonia 4 - Part 1.wma</t>
  </si>
  <si>
    <t>02 Sinfonia 4 - Part 2.wma</t>
  </si>
  <si>
    <t>03 Sinfonia 4 - Part 3.wma</t>
  </si>
  <si>
    <t>04 Sinfonia 4 - Part 4.wma</t>
  </si>
  <si>
    <t>\Around the World in 80 Minutes\</t>
  </si>
  <si>
    <t>01 Nell Gwyn, incidental music- Pastoral Dance.wma</t>
  </si>
  <si>
    <t>02 Preludes (25) for piano, Op. 31- Doucement, Suite No 3.wma</t>
  </si>
  <si>
    <t>04 La Pentola magica, ballet, P 129- Dance of the Tartar Archers.wma</t>
  </si>
  <si>
    <t>05 Memories of Childhood-- Butterfly in the Meadow.wma</t>
  </si>
  <si>
    <t>06 Hungarian Children's World- The Little Gypsy.wma</t>
  </si>
  <si>
    <t>07 Suite (Serenade) for orchestra, Op 3- Adagio.wma</t>
  </si>
  <si>
    <t>08 Stabat Mater for solo voices, chorus &amp; orchestra, Op 53, M 60- Christe, cum sit hinc exire.wma</t>
  </si>
  <si>
    <t>09 Symphony No. 5 in C, Op. 57- 'Rest'.wma</t>
  </si>
  <si>
    <t>10 Trio for piano, violin &amp; cello, No 2 in A, Op 64- Andante.wma</t>
  </si>
  <si>
    <t>11 Pieces (3) for piano, Op.12- No.1, Prelude (Lento).wma</t>
  </si>
  <si>
    <t>12 Enchanted Lake, for orchestra, Op 62.wma</t>
  </si>
  <si>
    <t>13 Singing the Night among Fishing Boats.wma</t>
  </si>
  <si>
    <t>14 Symphony No. 4 in C minor 'Pursuit of Happiness'- Excerpt.wma</t>
  </si>
  <si>
    <t>15 Woodland Sketches (10) for piano, Op. 51- To a Wild Rose.wma</t>
  </si>
  <si>
    <t>\ASVitality  The Classical Sampler\</t>
  </si>
  <si>
    <t>01 Winter Bonfire, suite for narrator, boy's chorus, &amp; orchestra, Op. 122- The Departure.wma</t>
  </si>
  <si>
    <t>02 Mass 'Dum Sacrum Mysterium' for 10 voices- Gloria.wma</t>
  </si>
  <si>
    <t>03 Symphony No. 29 in A major, K. 201 (K. 186a)- 4th Movement.wma</t>
  </si>
  <si>
    <t>04 Exsultate, jubilate, motet for soprano &amp; orchestra, K. 165 (K. 158a)- Alleluja.wma</t>
  </si>
  <si>
    <t>05 Sonata a quattro (String Symphony) No. 1 in G major- 3rd Movement.wma</t>
  </si>
  <si>
    <t>06 Fantasie-Impromptu for piano in C sharp minor, Op. 66 (posth.), B. 87.wma</t>
  </si>
  <si>
    <t>07 String quartet, No 1 In E minor 'From My Life'- 4th Movement.wma</t>
  </si>
  <si>
    <t>08 Rustic Wedding, symphonic poem in E flat major, Op. 26- Serenade.wma</t>
  </si>
  <si>
    <t>09 Totentanz (I &amp; II), for piano &amp; orchestra, S. 126 (LW H8)- Finale.wma</t>
  </si>
  <si>
    <t>10 Violin Concerto in D major, Op. 77- 3rd Movement.wma</t>
  </si>
  <si>
    <t>11 Slavonic Dance No. 15 for orchestra in C major, B. 147-7 (Op. 72-7).wma</t>
  </si>
  <si>
    <t>12 Work(s)- [Unspecified] Notturno.wma</t>
  </si>
  <si>
    <t>14 La Vida breve, opera, G 35- Spanish Dance No. 1.wma</t>
  </si>
  <si>
    <t>15 Gayane, ballet &amp; concert suites- Lezghinka.wma</t>
  </si>
  <si>
    <t>16 Etude for piano in C sharp minor, Op. 2-1.wma</t>
  </si>
  <si>
    <t>17 Concerto for Clarinet &amp; String Orchestra in C Minor, Op. 31- 3rd Movement.wma</t>
  </si>
  <si>
    <t>\Audio Guide to WDW - Main Street, USA\</t>
  </si>
  <si>
    <t>1 - Introduction.mp3</t>
  </si>
  <si>
    <t>10 - Walking Right Down The Middle Of Main Street, USA.mp3</t>
  </si>
  <si>
    <t>11 - The West Side Story.mp3</t>
  </si>
  <si>
    <t>12 - Closing Credits.mp3</t>
  </si>
  <si>
    <t>13 - The Crystal Palace.mp3</t>
  </si>
  <si>
    <t>14 - The Hub.mp3</t>
  </si>
  <si>
    <t>15 - Conclusion.mp3</t>
  </si>
  <si>
    <t>2 - The Journey Begins.mp3</t>
  </si>
  <si>
    <t>3 - Entrance To Main Street, USA.mp3</t>
  </si>
  <si>
    <t>4 - Crossroads Of An Era.mp3</t>
  </si>
  <si>
    <t>5 - Town Square.mp3</t>
  </si>
  <si>
    <t>6 - Main Street Vehicles and the Harmony Barber Shop.mp3</t>
  </si>
  <si>
    <t>7 - Town Square Exposition Hall.mp3</t>
  </si>
  <si>
    <t>8 - Forced Perspective.mp3</t>
  </si>
  <si>
    <t>9 - The Windows Of Main Street.mp3</t>
  </si>
  <si>
    <t>\B.C.Dvorak String Quartets-02\</t>
  </si>
  <si>
    <t>01 STRING QUARTET in B flat major, Op.4 B17 - 1. Allegro non troppo.wma</t>
  </si>
  <si>
    <t>02 STRING QUARTET in B flat major, Op.4 B17 - 2. Largo.wma</t>
  </si>
  <si>
    <t>03 String Quartet in B flat major Op. 4 B17 3 Allegro con brio.wma</t>
  </si>
  <si>
    <t>04 String Quartet in B flat major Op. 4 B17 4 Finale- andante-allegro guisto-allegro con fuoco.wma</t>
  </si>
  <si>
    <t>05 Quartetsatz- andante appassionato.wma</t>
  </si>
  <si>
    <t>\B.C.Mendelssohn Chamber CD03\</t>
  </si>
  <si>
    <t>01 Viola Sonata in C miner(1823-24)-Adagio-allegro.wma</t>
  </si>
  <si>
    <t>02 Viola Sonata in C miner(1823-24)-Menuetto(allegro molto).wma</t>
  </si>
  <si>
    <t>03 Viola Sonata in C miner(1823-24)-Andante con variazioni.wma</t>
  </si>
  <si>
    <t>04 Clarinet Sonata in E flat major(1824)-Adagio-allegro moderato.wma</t>
  </si>
  <si>
    <t>05 Clarinet Sonata in E flat major(1824)-Andante.wma</t>
  </si>
  <si>
    <t>06 Clarinet Sonata in E flat major(1824)-Allegro moderato.wma</t>
  </si>
  <si>
    <t>07 String Quartet in D major Op. 44 No. 1 - Molto allegro vivace.wma</t>
  </si>
  <si>
    <t>08 String Quartet in D major Op. 44 No. 1 - Menuetto,un poco allegro.wma</t>
  </si>
  <si>
    <t>09 String Quartet in D major Op. 44 No. 1 - Andante espressivo ma con moto.wma</t>
  </si>
  <si>
    <t>10 String Quartet in D major Op. 44 No. 1 - Presto con brio.wma</t>
  </si>
  <si>
    <t>\B.C.Mendelssohn Chamber CD10 Piano sextet and octet\</t>
  </si>
  <si>
    <t>01 Sextet Op.110- Allegro.wma</t>
  </si>
  <si>
    <t>02 Piano Sextet in D major Op. 110 - Adagio.wma</t>
  </si>
  <si>
    <t>03 Sextet Op.110- Menuetto.wma</t>
  </si>
  <si>
    <t>04 Piano Sextet in D major Op. 110 - Allegro vivace.wma</t>
  </si>
  <si>
    <t>05 Octet Op.20- Allegro.wma</t>
  </si>
  <si>
    <t>06 Octet Op.20- Andante.wma</t>
  </si>
  <si>
    <t>07 Octet Op.20- Scherzo.wma</t>
  </si>
  <si>
    <t>08 Octet, for Strings, in E flat major Op. 20 - Presto.wma</t>
  </si>
  <si>
    <t>\Bach  Keyboard Concertos Nos. 1, 4 &amp; 5\</t>
  </si>
  <si>
    <t>01 Concerto No1 D minor- Allegro.wma</t>
  </si>
  <si>
    <t>02 II-  Adagio.wma</t>
  </si>
  <si>
    <t>03 III-  Allegro.wma</t>
  </si>
  <si>
    <t>04 Concerto No2 A major- Allegro.wma</t>
  </si>
  <si>
    <t>05 Larghetto.wma</t>
  </si>
  <si>
    <t>06 III-  Allegro ma non tanto.wma</t>
  </si>
  <si>
    <t>07 Concerto No5 F minor- Allegro.wma</t>
  </si>
  <si>
    <t>08 Largo.wma</t>
  </si>
  <si>
    <t>09 Presto.wma</t>
  </si>
  <si>
    <t>10 Fuga.wma</t>
  </si>
  <si>
    <t>\Bach  St. Luke Passion\</t>
  </si>
  <si>
    <t>01 Track 1.wma</t>
  </si>
  <si>
    <t>02 Track 2.wma</t>
  </si>
  <si>
    <t>03 Track 3.wma</t>
  </si>
  <si>
    <t>04 Track 4.wma</t>
  </si>
  <si>
    <t>05 Track 5.wma</t>
  </si>
  <si>
    <t>06 Track 6.wma</t>
  </si>
  <si>
    <t>07 Track 7.wma</t>
  </si>
  <si>
    <t>08 Track 8.wma</t>
  </si>
  <si>
    <t>09 Track 9.wma</t>
  </si>
  <si>
    <t>10 Track 10.wma</t>
  </si>
  <si>
    <t>11 Track 11.wma</t>
  </si>
  <si>
    <t>12 Track 12.wma</t>
  </si>
  <si>
    <t>13 Track 13.wma</t>
  </si>
  <si>
    <t>16 Track 16.wma</t>
  </si>
  <si>
    <t>17 Track 17.wma</t>
  </si>
  <si>
    <t>18 Track 18.wma</t>
  </si>
  <si>
    <t>19 Track 19.wma</t>
  </si>
  <si>
    <t>20 Track 20.wma</t>
  </si>
  <si>
    <t>21 Track 21.wma</t>
  </si>
  <si>
    <t>22 Track 22.wma</t>
  </si>
  <si>
    <t>23 Track 23.wma</t>
  </si>
  <si>
    <t>24 Track 24.wma</t>
  </si>
  <si>
    <t>25 Track 25.wma</t>
  </si>
  <si>
    <t>26 Track 26.wma</t>
  </si>
  <si>
    <t>27 Track 27.wma</t>
  </si>
  <si>
    <t>28 Track 28.wma</t>
  </si>
  <si>
    <t>29 Track 29.wma</t>
  </si>
  <si>
    <t>30 Track 30.wma</t>
  </si>
  <si>
    <t>31 Track 31.wma</t>
  </si>
  <si>
    <t>32 Track 32.wma</t>
  </si>
  <si>
    <t>33 Track 33.wma</t>
  </si>
  <si>
    <t>34 Track 34.wma</t>
  </si>
  <si>
    <t>35 Track 35.wma</t>
  </si>
  <si>
    <t>36 Track 36.wma</t>
  </si>
  <si>
    <t>37 Track 37.wma</t>
  </si>
  <si>
    <t>38 Track 38.wma</t>
  </si>
  <si>
    <t>39 Track 39.wma</t>
  </si>
  <si>
    <t>40 Track 40.wma</t>
  </si>
  <si>
    <t>41 Track 41.wma</t>
  </si>
  <si>
    <t>42 Track 42.wma</t>
  </si>
  <si>
    <t>43 Track 43.wma</t>
  </si>
  <si>
    <t>44 Track 44.wma</t>
  </si>
  <si>
    <t>45 Track 45.wma</t>
  </si>
  <si>
    <t>46 Track 46.wma</t>
  </si>
  <si>
    <t>\Bach  St. Mark Passion\</t>
  </si>
  <si>
    <t>01 a1.wma</t>
  </si>
  <si>
    <t>02 a2.wma</t>
  </si>
  <si>
    <t>03 a3.wma</t>
  </si>
  <si>
    <t>04 a4.wma</t>
  </si>
  <si>
    <t>05 a5.wma</t>
  </si>
  <si>
    <t>06 a6.wma</t>
  </si>
  <si>
    <t>07 a7.wma</t>
  </si>
  <si>
    <t>08 a8.wma</t>
  </si>
  <si>
    <t>09 a9.wma</t>
  </si>
  <si>
    <t>10 b1.wma</t>
  </si>
  <si>
    <t>11 b2.wma</t>
  </si>
  <si>
    <t>12 b3.wma</t>
  </si>
  <si>
    <t>13 b4.wma</t>
  </si>
  <si>
    <t>14 b5.wma</t>
  </si>
  <si>
    <t>15 b6.wma</t>
  </si>
  <si>
    <t>16 b7.wma</t>
  </si>
  <si>
    <t>17 b8.wma</t>
  </si>
  <si>
    <t>18 b9.wma</t>
  </si>
  <si>
    <t>19 c1.wma</t>
  </si>
  <si>
    <t>20 c2.wma</t>
  </si>
  <si>
    <t>21 c3.wma</t>
  </si>
  <si>
    <t>22 c4.wma</t>
  </si>
  <si>
    <t>23 c5.wma</t>
  </si>
  <si>
    <t>\Bach Sonatas &amp; Partitas for violin\</t>
  </si>
  <si>
    <t>01 Sonata no. 1 in G minor Adagio.wma</t>
  </si>
  <si>
    <t>02 Sonata no. 1 in G minor BWV 1001 - Fuga- Allegro.wma</t>
  </si>
  <si>
    <t>03 Sonata no. 1 in G minor BWV 1001 - Siciliana.wma</t>
  </si>
  <si>
    <t>04 Sonata no. 1 in G minor BWV 1001 - Presto.wma</t>
  </si>
  <si>
    <t>05 Partita no. 1 in B Minor-Allemanda.wma</t>
  </si>
  <si>
    <t>06 Partita no. 1 in B minor BWV 1002 - Double.wma</t>
  </si>
  <si>
    <t>07 Partita no. 1 in B minor BWV 1002 - Corrente.wma</t>
  </si>
  <si>
    <t>08 Partita no. 1 in B minor-  Double-  Presto.wma</t>
  </si>
  <si>
    <t>09 Partita no. 1 in B minor BWV 1002 - Sarabande.wma</t>
  </si>
  <si>
    <t>10 Partita no. 1 in B minor BWV 1002 - Double.wma</t>
  </si>
  <si>
    <t>11 Partita no. 1 in B minor BWV 1002 - Tempo di Borea.wma</t>
  </si>
  <si>
    <t>12 Partita no. 1 in B minor BWV 1002 - Double.wma</t>
  </si>
  <si>
    <t>13 Sonata no. 2 in A minor-  Grave.wma</t>
  </si>
  <si>
    <t>14 Sonata no. 2 in A minor-  Fuga.wma</t>
  </si>
  <si>
    <t>15 Sonata no. 2 in A minor-  Andante.wma</t>
  </si>
  <si>
    <t>16 Sonata no. 2 in A minor-  Allegro.wma</t>
  </si>
  <si>
    <t>\Baroque &amp; Early Music\</t>
  </si>
  <si>
    <t>01 Child Grove.wma</t>
  </si>
  <si>
    <t>02 Offertory ' Felix namque'.wma</t>
  </si>
  <si>
    <t>Karelia - Tableau 2, "The founding of Viipuri Castle"</t>
  </si>
  <si>
    <t>Anonymous</t>
  </si>
  <si>
    <t>Symphony No. 3 in D minor - final movement, "Langsam. Ruhevoll. Empfunden", opening</t>
  </si>
  <si>
    <t>Vienna SO/Charles Adler</t>
  </si>
  <si>
    <t>Les "Nuits d'Ete" - "L'Absence"</t>
  </si>
  <si>
    <t>Berlioz</t>
  </si>
  <si>
    <t>Piano Sonata No. 1 in F# minor, Op. 11 - 1st Movt. "Introduzione. Un poco Adagio - Allegro vivace"</t>
  </si>
  <si>
    <t>Notturno No. 1 in C major - 3rd movt., "Adagio" and final movt., "Finale. Presto"</t>
  </si>
  <si>
    <t>The Creation - Part Two, "Vollendet ist das grosse Werk", opening</t>
  </si>
  <si>
    <t>Lucia Popp, Werner Hollweg, Kurt Moll, Brighton Festival Chorus-Royal PO/Antal Dorati</t>
  </si>
  <si>
    <t>Second Rhapsody for Orchestra and Piano - opening</t>
  </si>
  <si>
    <t>Gershwin</t>
  </si>
  <si>
    <t>Symphony No. 3 - extract</t>
  </si>
  <si>
    <t>Detroit SO/Neeme Järvi</t>
  </si>
  <si>
    <t>Favus distillans</t>
  </si>
  <si>
    <t>O quam preciosa</t>
  </si>
  <si>
    <t>String Quartet in E minor, Op. 121 - final movt., "Allegro", opening</t>
  </si>
  <si>
    <t>Cello Concerto, Op. 129 - second movt., "Langsam"</t>
  </si>
  <si>
    <t>Fruhlingsstimmen</t>
  </si>
  <si>
    <t>Vienna PO/Willi Boskovsky</t>
  </si>
  <si>
    <t>Sinfonia 4 - Part 1</t>
  </si>
  <si>
    <t>Otto Klemperer - Koelener Rundfunk</t>
  </si>
  <si>
    <t>Sinfonia 4 - Part 2</t>
  </si>
  <si>
    <t>Otto Klemperer - Koelner Rundfunk</t>
  </si>
  <si>
    <t>Sinfonia 4 - Part 3</t>
  </si>
  <si>
    <t>Otto Klemperer-Koelner Rundfunk</t>
  </si>
  <si>
    <t>Sinfonia 4 - Part 4</t>
  </si>
  <si>
    <t>Nell Gwyn, incidental music: Pastoral Dance</t>
  </si>
  <si>
    <t>Sir Edward German</t>
  </si>
  <si>
    <t>Preludes (25) for piano, Op. 31: Doucement, Suite No 3</t>
  </si>
  <si>
    <t>Charles-Valentin Alkan</t>
  </si>
  <si>
    <t>La Pentola magica, ballet, P 129: Dance of the Tartar Archers</t>
  </si>
  <si>
    <t>Ottorino Respighi</t>
  </si>
  <si>
    <t>Memories of Childhood:: Butterfly in the Meadow</t>
  </si>
  <si>
    <t>Robert Fuchs</t>
  </si>
  <si>
    <t>Hungarian Children's World: The Little Gypsy</t>
  </si>
  <si>
    <t>Mihály Mosonyi</t>
  </si>
  <si>
    <t>Suite (Serenade) for orchestra, Op 3: Adagio</t>
  </si>
  <si>
    <t>Leos Janácek</t>
  </si>
  <si>
    <t>Stabat Mater for solo voices, chorus &amp; orchestra, Op 53, M 60: Christe, cum sit hinc exire</t>
  </si>
  <si>
    <t>Karol Szymanowski</t>
  </si>
  <si>
    <t>Symphony No. 5 in C, Op. 57: "Rest"</t>
  </si>
  <si>
    <t>Louis Glass</t>
  </si>
  <si>
    <t>Trio for piano, violin &amp; cello, No 2 in A, Op 64: Andante</t>
  </si>
  <si>
    <t>Christian Sinding</t>
  </si>
  <si>
    <t>Pieces (3) for piano, Op.12: No.1, Prelude (Lento)</t>
  </si>
  <si>
    <t>Mikolajus Konstantinas Ciurlionis</t>
  </si>
  <si>
    <t>Enchanted Lake, for orchestra, Op 62</t>
  </si>
  <si>
    <t>Anatol Lyadov</t>
  </si>
  <si>
    <t>Singing the Night among Fishing Boats</t>
  </si>
  <si>
    <t>Symphony No. 4 in C minor 'Pursuit of Happiness': Excerpt</t>
  </si>
  <si>
    <t>Alfred Hill</t>
  </si>
  <si>
    <t>Woodland Sketches (10) for piano, Op. 51: To a Wild Rose</t>
  </si>
  <si>
    <t>Edward MacDowell</t>
  </si>
  <si>
    <t>Winter Bonfire, suite for narrator, boy's chorus, &amp; orchestra, Op. 122: The Departure</t>
  </si>
  <si>
    <t>Sergey Prokofiev</t>
  </si>
  <si>
    <t>Mass 'Dum Sacrum Mysterium' for 10 voices: Gloria</t>
  </si>
  <si>
    <t>Robert Carver</t>
  </si>
  <si>
    <t>Symphony No. 29 in A major, K. 201 (K. 186a): 4th Movement</t>
  </si>
  <si>
    <t>Exsultate, jubilate, motet for soprano &amp; orchestra, K. 165 (K. 158a): Alleluja</t>
  </si>
  <si>
    <t>Sonata a quattro (String Symphony) No. 1 in G major: 3rd Movement</t>
  </si>
  <si>
    <t>Gioachino Rossini</t>
  </si>
  <si>
    <t>Fantasie-Impromptu for piano in C sharp minor, Op. 66 (posth.), B. 87</t>
  </si>
  <si>
    <t>Fryderyk Chopin</t>
  </si>
  <si>
    <t>String quartet, No 1 In E minor 'From My Life': 4th Movement</t>
  </si>
  <si>
    <t>Rustic Wedding, symphonic poem in E flat major, Op. 26: Serenade</t>
  </si>
  <si>
    <t>Karl Goldmark</t>
  </si>
  <si>
    <t>Totentanz (I &amp; II), for piano &amp; orchestra, S. 126 (LW H8): Finale</t>
  </si>
  <si>
    <t>Steven Mayer</t>
  </si>
  <si>
    <t>Violin Concerto in D major, Op. 77: 3rd Movement</t>
  </si>
  <si>
    <t>Johannes Brahms</t>
  </si>
  <si>
    <t>Slavonic Dance No. 15 for orchestra in C major, B. 147/7 (Op. 72/7)</t>
  </si>
  <si>
    <t>Antonin Dvorák</t>
  </si>
  <si>
    <t>Work(s): [Unspecified] Notturno</t>
  </si>
  <si>
    <t>Giuseppe Martucci</t>
  </si>
  <si>
    <t>La Vida breve, opera, G 35: Spanish Dance No. 1</t>
  </si>
  <si>
    <t>Manuel de Falla</t>
  </si>
  <si>
    <t>Gayane, ballet &amp; concert suites: Lezghinka</t>
  </si>
  <si>
    <t>Aram Khachaturian</t>
  </si>
  <si>
    <t>Etude for piano in C sharp minor, Op. 2/1</t>
  </si>
  <si>
    <t>Alexander Scriabin</t>
  </si>
  <si>
    <t>Concerto for Clarinet &amp; String Orchestra in C Minor, Op. 31: 3rd Movement</t>
  </si>
  <si>
    <t>Gerald Finzi</t>
  </si>
  <si>
    <t>1 - Introduction</t>
  </si>
  <si>
    <t>Lou Mongello</t>
  </si>
  <si>
    <t>10 - Walking Right Down The Middle Of Main Street, USA</t>
  </si>
  <si>
    <t>11 - The West Side Story</t>
  </si>
  <si>
    <t>12 - Closing Credits</t>
  </si>
  <si>
    <t>13 - The Crystal Palace</t>
  </si>
  <si>
    <t>14 - The Hub</t>
  </si>
  <si>
    <t>15 - Conclusion</t>
  </si>
  <si>
    <t>2 - The Journey Begins</t>
  </si>
  <si>
    <t>3 - Entrance To Main Street, USA</t>
  </si>
  <si>
    <t>4 - Crossroads Of An Era</t>
  </si>
  <si>
    <t>5 - Town Square</t>
  </si>
  <si>
    <t>6 - Main Street Vehicles and the Harmony Barber Shop</t>
  </si>
  <si>
    <t>7 - Town Square Exposition Hall</t>
  </si>
  <si>
    <t>8 - Forced Perspective</t>
  </si>
  <si>
    <t>9 - The Windows Of Main Street</t>
  </si>
  <si>
    <t>STRING QUARTET in B flat major, Op.4 B17 - 1. Allegro non troppo</t>
  </si>
  <si>
    <t>Stamitz Quartet</t>
  </si>
  <si>
    <t>STRING QUARTET in B flat major, Op.4 B17 - 2. Largo</t>
  </si>
  <si>
    <t>String Quartet in B flat major Op. 4 B17 3 Allegro con brio</t>
  </si>
  <si>
    <t>String Quartet in B flat major Op. 4 B17 4 Finale: andante-allegro guisto-allegro con fuoco</t>
  </si>
  <si>
    <t>Quartetsatz: andante appassionato</t>
  </si>
  <si>
    <t>Viola Sonata in C miner(1823-24):Adagio-allegro</t>
  </si>
  <si>
    <t>Ulrich Koch, altviool - Roland Keller, piano</t>
  </si>
  <si>
    <t>Mendelssohn</t>
  </si>
  <si>
    <t>Viola Sonata in C miner(1823-24):Menuetto(allegro molto)</t>
  </si>
  <si>
    <t>Viola Sonata in C miner(1823-24):Andante con variazioni</t>
  </si>
  <si>
    <t>Clarinet Sonata in E flat major(1824):Adagio-allegro moderato</t>
  </si>
  <si>
    <t>Rainer Schumacher, klarinet - Roland Keller, piano</t>
  </si>
  <si>
    <t>Clarinet Sonata in E flat major(1824):Andante</t>
  </si>
  <si>
    <t>Clarinet Sonata in E flat major(1824):Allegro moderato</t>
  </si>
  <si>
    <t>String Quartet in D major Op. 44 No. 1 - Molto allegro vivace</t>
  </si>
  <si>
    <t>Bartók Quartet</t>
  </si>
  <si>
    <t>String Quartet in D major Op. 44 No. 1 - Menuetto,un poco allegro</t>
  </si>
  <si>
    <t>String Quartet in D major Op. 44 No. 1 - Andante espressivo ma con moto</t>
  </si>
  <si>
    <t>String Quartet in D major Op. 44 No. 1 - Presto con brio</t>
  </si>
  <si>
    <t>Sextet Op.110: Allegro</t>
  </si>
  <si>
    <t>Piano Sextet in D major Op. 110 - Adagio</t>
  </si>
  <si>
    <t>Sextet Op.110: Menuetto</t>
  </si>
  <si>
    <t>Piano Sextet in D major Op. 110 - Allegro vivace</t>
  </si>
  <si>
    <t>Octet Op.20: Allegro</t>
  </si>
  <si>
    <t>Amati String Orchestra</t>
  </si>
  <si>
    <t>Octet Op.20: Andante</t>
  </si>
  <si>
    <t>Octet Op.20: Scherzo</t>
  </si>
  <si>
    <t>Octet, for Strings, in E flat major Op. 20 - Presto</t>
  </si>
  <si>
    <t>Concerto No1 D minor: Allegro</t>
  </si>
  <si>
    <t>Glenn Gould: Columbia Symphony Orchestra</t>
  </si>
  <si>
    <t>II:  Adagio</t>
  </si>
  <si>
    <t>III:  Allegro</t>
  </si>
  <si>
    <t>Concerto No2 A major: Allegro</t>
  </si>
  <si>
    <t>Larghetto</t>
  </si>
  <si>
    <t>III:  Allegro ma non tanto</t>
  </si>
  <si>
    <t>Concerto No5 F minor: Allegro</t>
  </si>
  <si>
    <t>Largo</t>
  </si>
  <si>
    <t>Presto</t>
  </si>
  <si>
    <t>Fuga</t>
  </si>
  <si>
    <t>Bach Edition</t>
  </si>
  <si>
    <t>Track 16</t>
  </si>
  <si>
    <t>Track 17</t>
  </si>
  <si>
    <t>Track 18</t>
  </si>
  <si>
    <t>Track 19</t>
  </si>
  <si>
    <t>Track 20</t>
  </si>
  <si>
    <t>Track 21</t>
  </si>
  <si>
    <t>Track 22</t>
  </si>
  <si>
    <t>Track 23</t>
  </si>
  <si>
    <t>Track 24</t>
  </si>
  <si>
    <t>Track 25</t>
  </si>
  <si>
    <t>Track 26</t>
  </si>
  <si>
    <t>Track 27</t>
  </si>
  <si>
    <t>Track 28</t>
  </si>
  <si>
    <t>Track 29</t>
  </si>
  <si>
    <t>Track 30</t>
  </si>
  <si>
    <t>Track 31</t>
  </si>
  <si>
    <t>Track 32</t>
  </si>
  <si>
    <t>Track 33</t>
  </si>
  <si>
    <t>Track 34</t>
  </si>
  <si>
    <t>Track 35</t>
  </si>
  <si>
    <t>Track 36</t>
  </si>
  <si>
    <t>Track 37</t>
  </si>
  <si>
    <t>Track 38</t>
  </si>
  <si>
    <t>Track 39</t>
  </si>
  <si>
    <t>Track 40</t>
  </si>
  <si>
    <t>Track 41</t>
  </si>
  <si>
    <t>Track 42</t>
  </si>
  <si>
    <t>Track 43</t>
  </si>
  <si>
    <t>Track 44</t>
  </si>
  <si>
    <t>Track 45</t>
  </si>
  <si>
    <t>Track 46</t>
  </si>
  <si>
    <t>a1</t>
  </si>
  <si>
    <t>Roy Goodman</t>
  </si>
  <si>
    <t>a2</t>
  </si>
  <si>
    <t>a3</t>
  </si>
  <si>
    <t>a4</t>
  </si>
  <si>
    <t>a5</t>
  </si>
  <si>
    <t>a6</t>
  </si>
  <si>
    <t>a7</t>
  </si>
  <si>
    <t>a8</t>
  </si>
  <si>
    <t>a9</t>
  </si>
  <si>
    <t>b1</t>
  </si>
  <si>
    <t>b2</t>
  </si>
  <si>
    <t>b3</t>
  </si>
  <si>
    <t>b4</t>
  </si>
  <si>
    <t>b5</t>
  </si>
  <si>
    <t>b6</t>
  </si>
  <si>
    <t>b7</t>
  </si>
  <si>
    <t>b8</t>
  </si>
  <si>
    <t>b9</t>
  </si>
  <si>
    <t>c1</t>
  </si>
  <si>
    <t>c2</t>
  </si>
  <si>
    <t>c3</t>
  </si>
  <si>
    <t>c4</t>
  </si>
  <si>
    <t>c5</t>
  </si>
  <si>
    <t>Sonata no. 1 in G minor Adagio</t>
  </si>
  <si>
    <t>Henryk Szeryng</t>
  </si>
  <si>
    <t>Sonata no. 1 in G minor BWV 1001 - Fuga: Allegro</t>
  </si>
  <si>
    <t>Sonata no. 1 in G minor BWV 1001 - Siciliana</t>
  </si>
  <si>
    <t>Sonata no. 1 in G minor BWV 1001 - Presto</t>
  </si>
  <si>
    <t>Partita no. 1 in B Minor-Allemanda</t>
  </si>
  <si>
    <t>Partita no. 1 in B minor BWV 1002 - Double</t>
  </si>
  <si>
    <t>Partita no. 1 in B minor BWV 1002 - Corrente</t>
  </si>
  <si>
    <t>Partita no. 1 in B minor:  Double:  Presto</t>
  </si>
  <si>
    <t>Partita no. 1 in B minor BWV 1002 - Sarabande</t>
  </si>
  <si>
    <t>Partita no. 1 in B minor BWV 1002 - Tempo di Borea</t>
  </si>
  <si>
    <t>Sonata no. 2 in A minor:  Grave</t>
  </si>
  <si>
    <t>Sonata no. 2 in A minor:  Fuga</t>
  </si>
  <si>
    <t>Sonata no. 2 in A minor:  Andante</t>
  </si>
  <si>
    <t>Sonata no. 2 in A minor:  Allegro</t>
  </si>
  <si>
    <t>Child Grove</t>
  </si>
  <si>
    <t>Offertory ' Felix namque'</t>
  </si>
  <si>
    <t>03 Rondellus 'Flos regalia'.wma</t>
  </si>
  <si>
    <t>04 Three Parts upon a Ground.wma</t>
  </si>
  <si>
    <t>05 Oh! that I on wings could rise.wma</t>
  </si>
  <si>
    <t>06 Sonata in A for oboe, cello, organ &amp; guitar.wma</t>
  </si>
  <si>
    <t>07 Lift up your heads.wma</t>
  </si>
  <si>
    <t>08 Rejouissance.wma</t>
  </si>
  <si>
    <t>09 Qual nave smarrita.wma</t>
  </si>
  <si>
    <t>10 La bergamasca.wma</t>
  </si>
  <si>
    <t>11 Thy hand, Belinda ( Dido &amp; Aeneas).wma</t>
  </si>
  <si>
    <t>12 Pavan.wma</t>
  </si>
  <si>
    <t>13 Celia has a thousand Charmes.wma</t>
  </si>
  <si>
    <t>14 Musqetir Mars.wma</t>
  </si>
  <si>
    <t>15 St Matthew Passion (opening).wma</t>
  </si>
  <si>
    <t>16 Marche pour la ceremonie des Turcs ( Le bourgeois gentilhomme).wma</t>
  </si>
  <si>
    <t>\BBC Music Volume III Number 4  Music for the Festive Season\</t>
  </si>
  <si>
    <t>01 Stille Nacht.wma</t>
  </si>
  <si>
    <t>02 O Tannenbaum.wma</t>
  </si>
  <si>
    <t>03 Der Nussbaum.wma</t>
  </si>
  <si>
    <t>05 Das Veilchen.wma</t>
  </si>
  <si>
    <t>06 Innsbuck, Ich Muss Dich Lassen.wma</t>
  </si>
  <si>
    <t>07 An die Musik.wma</t>
  </si>
  <si>
    <t>08 Zigeunerleben.wma</t>
  </si>
  <si>
    <t>09 Wolcum Yole from A ceremony of Carols.wma</t>
  </si>
  <si>
    <t>10 There Is No rose.wma</t>
  </si>
  <si>
    <t>11 This Little Babe.wma</t>
  </si>
  <si>
    <t>12 Balulalow.wma</t>
  </si>
  <si>
    <t>13 Deo Gracis.wma</t>
  </si>
  <si>
    <t>14 An der schonen, blauen Donau.wma</t>
  </si>
  <si>
    <t>15 Vergnugungszug.wma</t>
  </si>
  <si>
    <t>16 Gold und Silber.wma</t>
  </si>
  <si>
    <t>17 Eljen a Magyar.wma</t>
  </si>
  <si>
    <t>18 Wo die Zitronen bluh'n.wma</t>
  </si>
  <si>
    <t>19 Leichtes Blut.wma</t>
  </si>
  <si>
    <t>20 Geschichten aus dem Wienerwald.wma</t>
  </si>
  <si>
    <t>21 Tritsch-Tratsch Polka.wma</t>
  </si>
  <si>
    <t>22 Radetzky Marsch.wma</t>
  </si>
  <si>
    <t>\BBC Radio Classics\</t>
  </si>
  <si>
    <t>01 Abdelazar Suite.wma</t>
  </si>
  <si>
    <t>02 Egmont Overture.wma</t>
  </si>
  <si>
    <t>03 A Midsummer Night's Dream- Wedding March.wma</t>
  </si>
  <si>
    <t>04 Slavonic Dance.wma</t>
  </si>
  <si>
    <t>05 II Emperor Waltz.wma</t>
  </si>
  <si>
    <t>06 Prince Igor- Polovtsian Dances.wma</t>
  </si>
  <si>
    <t>\BBCMusic - PROMS 1994\</t>
  </si>
  <si>
    <t>01 Overture 'The Wreckers'.wma</t>
  </si>
  <si>
    <t>02 Pavane pour une infante defunte.wma</t>
  </si>
  <si>
    <t>03 Symphony No. 1 3rd Movt Allegro.wma</t>
  </si>
  <si>
    <t>04 The Nutcracker-Pas de Deux.wma</t>
  </si>
  <si>
    <t>05 Enigma Variations-VII Troyte, VIII WN, IX Nimrod.wma</t>
  </si>
  <si>
    <t>06 Symphony No. 3-2nd movt Allegro molto.wma</t>
  </si>
  <si>
    <t>07 Symphony No. 7-3rd Movt- Presto.wma</t>
  </si>
  <si>
    <t>08 Siefried's Funeral Music.wma</t>
  </si>
  <si>
    <t>09 Serenade to music.wma</t>
  </si>
  <si>
    <t>10 Concerto for 2 pianos-3rd Movt.wma</t>
  </si>
  <si>
    <t>\Beethoven  Symphonies Nos. 1 &amp; 5\</t>
  </si>
  <si>
    <t>01 Symphony No. 5 in C minor ('Fate') Op. 67- Allegro con brio.wma</t>
  </si>
  <si>
    <t>02 Symphony No. 5 in C minor ('Fate') Op. 67- Andante con moto.wma</t>
  </si>
  <si>
    <t>03 Symphony No. 5 in C minor ('Fate') Op. 67- Allegro.wma</t>
  </si>
  <si>
    <t>04 Symphony No. 5 in C minor ('Fate') Op. 67- Allegro.wma</t>
  </si>
  <si>
    <t>05 Symphony No. 1 in C major, Op. 21- Adagio molto - Allegro con brio.wma</t>
  </si>
  <si>
    <t>06 Symphony No. 1 in C major, Op. 21- Andante cantabile con moto.wma</t>
  </si>
  <si>
    <t>07 Symphony No. 1 in C major, Op. 21- Menuetto, Allegro molto e vivace.wma</t>
  </si>
  <si>
    <t>08 Symphony No. 1 in C major, Op. 21- Finale, Adagio - Allegro molto e vivace.wma</t>
  </si>
  <si>
    <t>\Beethoven Symphonies No. 7 &amp; 8\</t>
  </si>
  <si>
    <t>01 Symphony No. 7, Poco Sostenuto - Vivace.wma</t>
  </si>
  <si>
    <t>02 Symphony No. 7, Allegretto.wma</t>
  </si>
  <si>
    <t>03 Symphony No. 7, Presto.wma</t>
  </si>
  <si>
    <t>04 Symphony No. 7, Allegro con brio.wma</t>
  </si>
  <si>
    <t>05 Symphony No. 8, Allegro vivace con brio.wma</t>
  </si>
  <si>
    <t>06 Symphony No. 8, Allegretto scherzando.wma</t>
  </si>
  <si>
    <t>07 Symphony No. 8, Tempo di minuetto.wma</t>
  </si>
  <si>
    <t>08 Symphony No. 8, Allegretto vivace.wma</t>
  </si>
  <si>
    <t>\Bellini  I Capuleti e i Montecchi Disc 1\</t>
  </si>
  <si>
    <t>01 Sinfonia.wma</t>
  </si>
  <si>
    <t>02 I Capuleti e i Montecchi 1-2.wma</t>
  </si>
  <si>
    <t>03 Odi Capello, generosi amici (Tebaldo, Capellio, Lorenzo).wma</t>
  </si>
  <si>
    <t>04 Rivenirlo io sapro (Tebaldo, Cappellio).wma</t>
  </si>
  <si>
    <t>06 Lieto del doce incarno (Romeo, Tebaldo, Cappellio).wma</t>
  </si>
  <si>
    <t>07 La tremenda ultrice spada (Romeo, Tebaldo, Cappellio).wma</t>
  </si>
  <si>
    <t>08 I Capuleti e i Montecchi 1-8.wma</t>
  </si>
  <si>
    <t>09 Oh! quante volte (Giulietta, Lorenzo).wma</t>
  </si>
  <si>
    <t>10 Si fuggire (Romeo, Giulietta).wma</t>
  </si>
  <si>
    <t>11 Odi tu- (Romeo, Giulietta).wma</t>
  </si>
  <si>
    <t>12 I Capuleti e i Montecchi 1-12.wma</t>
  </si>
  <si>
    <t>13 I Capuleti e i Montecchi 1-13.wma</t>
  </si>
  <si>
    <t>14 Tace il fragor (Giulietta, Romeo).wma</t>
  </si>
  <si>
    <t>\Bellini  I Capuleti e i Montecchi Disc 2\</t>
  </si>
  <si>
    <t>01 Accorriam... Romeo, Romeo (Montecchi, Tebaldo, Cappellio).wma</t>
  </si>
  <si>
    <t>02 Oh Dio! (Giulietta, Lorenzo, Romeo, Tebaldo, Cappellio).wma</t>
  </si>
  <si>
    <t>03 Ne alcun ritorna! (Giulietta, Lorenzo).wma</t>
  </si>
  <si>
    <t>04 Oh Dio! (Giulietta, Lorenzo).wma</t>
  </si>
  <si>
    <t>05 Prendi gl'istanti volano (Lorenzo, Giulietta, Cappellio).wma</t>
  </si>
  <si>
    <t>06 Deh! Padre mio (Giulietta, Cappellio, Lorenzo).wma</t>
  </si>
  <si>
    <t>08 Chi sai tu- (Tebaldo, Romeo).wma</t>
  </si>
  <si>
    <t>09 Svana ah! Svana un disperato (Romeo, Tebaldo).wma</t>
  </si>
  <si>
    <t>10 Siami giunti (Montecchi).wma</t>
  </si>
  <si>
    <t>12 Tu sola, o mia Giulietta  (Romeo, Giulietta).wma</t>
  </si>
  <si>
    <t>13 O tu, mia sola speme (Romeo,  Giulietta).wma</t>
  </si>
  <si>
    <t>14 Ah! Crudel! Que mai facesti- (Giulietta, Romeo).wma</t>
  </si>
  <si>
    <t>\Best of Gershwin\</t>
  </si>
  <si>
    <t>\Brahms - Piano Concerto No. 1\</t>
  </si>
  <si>
    <t>01 Concerto- 1 Maestoso.wma</t>
  </si>
  <si>
    <t>02 II- Adagio.wma</t>
  </si>
  <si>
    <t>03 III- Rondo. Allegro non troppo.wma</t>
  </si>
  <si>
    <t>04 Two Songs for Alto with Viola and Piano Op. 91, 1- Gestillte Sehnsucht.wma</t>
  </si>
  <si>
    <t>05 Two Songs for Alto with Viola and Piano Op. 91, 2- Geistliches Wiegenlied.wma</t>
  </si>
  <si>
    <t>\Brahms  String Sextets Nos. 1 and 2\</t>
  </si>
  <si>
    <t>01 String Sextet No.1 in B Flat Major, Op. 18 - Allegro ma non troppo.wma</t>
  </si>
  <si>
    <t>02 String Sextet No 1 in B flat Major Op 18 - 2 - andante ma moderato.wma</t>
  </si>
  <si>
    <t>03 Scherzo- Allegro molto.wma</t>
  </si>
  <si>
    <t>04 Rondo- Poco allegretto e grazioso.wma</t>
  </si>
  <si>
    <t>05 String Sextet No. 2 in G flat Major Op. 36 - Allegro non troppo.wma</t>
  </si>
  <si>
    <t>06 Scherzo- Allegro non troppo.wma</t>
  </si>
  <si>
    <t>07 Poco adagio.wma</t>
  </si>
  <si>
    <t>08 Poco allegro.wma</t>
  </si>
  <si>
    <t>\Brahms String Quintets\</t>
  </si>
  <si>
    <t>01 String Quintet No.1.Op. 88- Allegro non troppo ma con brio.wma</t>
  </si>
  <si>
    <t>02 String Quintet No.1.Op. 88-  Grave e appassionato.wma</t>
  </si>
  <si>
    <t>03 String Quintet No.1.Op. 88-  Allegro energico.wma</t>
  </si>
  <si>
    <t>04 String Quintet No.2. Op. 111.-   Allegro non troppo.wma</t>
  </si>
  <si>
    <t>05 String Quintet No.2. Op. 111.-  Adagio.wma</t>
  </si>
  <si>
    <t>06 String Quintet No.2. Op. 111.-Un poco allegretto.wma</t>
  </si>
  <si>
    <t>07 String Quintet No.2. Op. 111.-Vivace ma non troppo presto.wma</t>
  </si>
  <si>
    <t>Rondellus 'Flos regalia'</t>
  </si>
  <si>
    <t>Three Parts upon a Ground</t>
  </si>
  <si>
    <t>Oh! that I on wings could rise</t>
  </si>
  <si>
    <t>Sonata in A for oboe, cello, organ &amp; guitar</t>
  </si>
  <si>
    <t>Vivaldi</t>
  </si>
  <si>
    <t>Lift up your heads</t>
  </si>
  <si>
    <t>Humfrey</t>
  </si>
  <si>
    <t>Rejouissance</t>
  </si>
  <si>
    <t>Telemann</t>
  </si>
  <si>
    <t>Qual nave smarrita</t>
  </si>
  <si>
    <t>La bergamasca</t>
  </si>
  <si>
    <t>Uccellini</t>
  </si>
  <si>
    <t>Thy hand, Belinda ( Dido &amp; Aeneas)</t>
  </si>
  <si>
    <t>Pavan</t>
  </si>
  <si>
    <t>Herbert of Cherbury</t>
  </si>
  <si>
    <t>Celia has a thousand Charmes</t>
  </si>
  <si>
    <t>Musqetir Mars</t>
  </si>
  <si>
    <t>St Matthew Passion (opening)</t>
  </si>
  <si>
    <t>Lassus</t>
  </si>
  <si>
    <t>Marche pour la ceremonie des Turcs ( Le bourgeois gentilhomme)</t>
  </si>
  <si>
    <t>Lully</t>
  </si>
  <si>
    <t>Stille Nacht</t>
  </si>
  <si>
    <t>Vienna Boys Choir, directed by Uwe Christian Harrer and Peter Marschik</t>
  </si>
  <si>
    <t>O Tannenbaum</t>
  </si>
  <si>
    <t>Vienna Boys Choir</t>
  </si>
  <si>
    <t>Der Nussbaum</t>
  </si>
  <si>
    <t>Das Veilchen</t>
  </si>
  <si>
    <t>Innsbuck, Ich Muss Dich Lassen</t>
  </si>
  <si>
    <t>An die Musik</t>
  </si>
  <si>
    <t>Zigeunerleben</t>
  </si>
  <si>
    <t>Wolcum Yole from A ceremony of Carols</t>
  </si>
  <si>
    <t>There Is No rose</t>
  </si>
  <si>
    <t>This Little Babe</t>
  </si>
  <si>
    <t>Balulalow</t>
  </si>
  <si>
    <t>Deo Gracis</t>
  </si>
  <si>
    <t>An der schonen, blauen Donau</t>
  </si>
  <si>
    <t>Vergnugungszug</t>
  </si>
  <si>
    <t>Gold und Silber</t>
  </si>
  <si>
    <t>Eljen a Magyar</t>
  </si>
  <si>
    <t>Wo die Zitronen bluh'n</t>
  </si>
  <si>
    <t>Leichtes Blut</t>
  </si>
  <si>
    <t>Geschichten aus dem Wienerwald</t>
  </si>
  <si>
    <t>Tritsch-Tratsch Polka</t>
  </si>
  <si>
    <t>Radetzky Marsch</t>
  </si>
  <si>
    <t>Abdelazar Suite</t>
  </si>
  <si>
    <t>Egmont Overture</t>
  </si>
  <si>
    <t>A Midsummer Night's Dream: Wedding March</t>
  </si>
  <si>
    <t>Slavonic Dance</t>
  </si>
  <si>
    <t>II Emperor Waltz</t>
  </si>
  <si>
    <t>John Pritchard</t>
  </si>
  <si>
    <t>Prince Igor: Polovtsian Dances</t>
  </si>
  <si>
    <t>Sergiu Comisiona</t>
  </si>
  <si>
    <t>Overture "The Wreckers"</t>
  </si>
  <si>
    <t>Scottish National Orchestra</t>
  </si>
  <si>
    <t>Pavane pour une infante defunte</t>
  </si>
  <si>
    <t>LSO</t>
  </si>
  <si>
    <t>Symphony No. 1 3rd Movt Allegro</t>
  </si>
  <si>
    <t>CBSO</t>
  </si>
  <si>
    <t>The Nutcracker-Pas de Deux</t>
  </si>
  <si>
    <t>RPO</t>
  </si>
  <si>
    <t>Enigma Variations-VII Troyte, VIII WN, IX Nimrod</t>
  </si>
  <si>
    <t>Halle Orchestra</t>
  </si>
  <si>
    <t>Symphony No. 3-2nd movt Allegro molto</t>
  </si>
  <si>
    <t>Dallas SO</t>
  </si>
  <si>
    <t>Symphony No. 7-3rd Movt: Presto</t>
  </si>
  <si>
    <t>Siefried's Funeral Music</t>
  </si>
  <si>
    <t>Bavarian RSO</t>
  </si>
  <si>
    <t>Serenade to music</t>
  </si>
  <si>
    <t>LPO</t>
  </si>
  <si>
    <t>Concerto for 2 pianos-3rd Movt</t>
  </si>
  <si>
    <t>Symphony No. 5 in C minor ('Fate') Op. 67: Allegro con brio</t>
  </si>
  <si>
    <t>Kurt Masur</t>
  </si>
  <si>
    <t>Symphony No. 5 in C minor ('Fate') Op. 67: Andante con moto</t>
  </si>
  <si>
    <t>Symphony No. 5 in C minor ('Fate') Op. 67: Allegro</t>
  </si>
  <si>
    <t>Symphony No. 1 in C major, Op. 21: Adagio molto - Allegro con brio</t>
  </si>
  <si>
    <t>Symphony No. 1 in C major, Op. 21: Andante cantabile con moto</t>
  </si>
  <si>
    <t>Symphony No. 1 in C major, Op. 21: Menuetto, Allegro molto e vivace</t>
  </si>
  <si>
    <t>Symphony No. 1 in C major, Op. 21: Finale, Adagio - Allegro molto e vivace</t>
  </si>
  <si>
    <t>Magaloff Nikita, Piano</t>
  </si>
  <si>
    <t>Walter Weller &amp; Royal Scottish Orchestra</t>
  </si>
  <si>
    <t>Brigitte Fassbaender Mezzo Soprano, Aribert Reimann Piano</t>
  </si>
  <si>
    <t>Lindsay String Quartet</t>
  </si>
  <si>
    <t>Kathleen Ferrier (contralto), Bruno Walter &amp; Vienna Philharmonic Orchestra</t>
  </si>
  <si>
    <t>Symphony No. 7, Poco Sostenuto - Vivace</t>
  </si>
  <si>
    <t>Wiener Philharmoniker</t>
  </si>
  <si>
    <t>Symphony No. 7, Allegretto</t>
  </si>
  <si>
    <t>Symphony No. 7, Presto</t>
  </si>
  <si>
    <t>Symphony No. 7, Allegro con brio</t>
  </si>
  <si>
    <t>Symphony No. 8, Allegro vivace con brio</t>
  </si>
  <si>
    <t>Symphony No. 8, Allegretto scherzando</t>
  </si>
  <si>
    <t>Symphony No. 8, Tempo di minuetto</t>
  </si>
  <si>
    <t>Symphony No. 8, Allegretto vivace</t>
  </si>
  <si>
    <t>Sinfonia</t>
  </si>
  <si>
    <t>Luciano Pavarotti</t>
  </si>
  <si>
    <t>I Capuleti e i Montecchi 1:2</t>
  </si>
  <si>
    <t>Odi Capello, generosi amici (Tebaldo, Capellio, Lorenzo)</t>
  </si>
  <si>
    <t>Rivenirlo io sapro (Tebaldo, Cappellio)</t>
  </si>
  <si>
    <t>Lieto del doce incarno (Romeo, Tebaldo, Cappellio)</t>
  </si>
  <si>
    <t>La tremenda ultrice spada (Romeo, Tebaldo, Cappellio)</t>
  </si>
  <si>
    <t>I Capuleti e i Montecchi 1:8</t>
  </si>
  <si>
    <t>Oh! quante volte (Giulietta, Lorenzo)</t>
  </si>
  <si>
    <t>Si fuggire (Romeo, Giulietta)</t>
  </si>
  <si>
    <t>Odi tu? (Romeo, Giulietta)</t>
  </si>
  <si>
    <t>I Capuleti e i Montecchi 1:12</t>
  </si>
  <si>
    <t>I Capuleti e i Montecchi 1:13</t>
  </si>
  <si>
    <t>Tace il fragor (Giulietta, Romeo)</t>
  </si>
  <si>
    <t>Accorriam... Romeo, Romeo (Montecchi, Tebaldo, Cappellio)</t>
  </si>
  <si>
    <t>Oh Dio! (Giulietta, Lorenzo, Romeo, Tebaldo, Cappellio)</t>
  </si>
  <si>
    <t>Ne alcun ritorna! (Giulietta, Lorenzo)</t>
  </si>
  <si>
    <t>Oh Dio! (Giulietta, Lorenzo)</t>
  </si>
  <si>
    <t>Prendi gl'istanti volano (Lorenzo, Giulietta, Cappellio)</t>
  </si>
  <si>
    <t>Deh! Padre mio (Giulietta, Cappellio, Lorenzo)</t>
  </si>
  <si>
    <t>Chi sai tu? (Tebaldo, Romeo)</t>
  </si>
  <si>
    <t>Svana ah! Svana un disperato (Romeo, Tebaldo)</t>
  </si>
  <si>
    <t>Siami giunti (Montecchi)</t>
  </si>
  <si>
    <t>Tu sola, o mia Giulietta  (Romeo, Giulietta)</t>
  </si>
  <si>
    <t>O tu, mia sola speme (Romeo,  Giulietta)</t>
  </si>
  <si>
    <t>Ah! Crudel! Que mai facesti? (Giulietta, Romeo)</t>
  </si>
  <si>
    <t>Peter Donohoe, piano</t>
  </si>
  <si>
    <t>Kiri Te Kanawa, soprano</t>
  </si>
  <si>
    <t>Ralph Grierson &amp; Artic Kane, pianos</t>
  </si>
  <si>
    <t>Harolyn Blackwell, soprano</t>
  </si>
  <si>
    <t>André Previn, piano</t>
  </si>
  <si>
    <t>Richard Hawley(Clarinet)-Cincinnati Pops Orchestra/Erich Kunzel</t>
  </si>
  <si>
    <t>Philharmonia orch</t>
  </si>
  <si>
    <t>The Band/Gareth Valentine</t>
  </si>
  <si>
    <t>Staefei / Bignold</t>
  </si>
  <si>
    <t>Taraf de Haïdouks</t>
  </si>
  <si>
    <t>Concerto: 1 Maestoso</t>
  </si>
  <si>
    <t>Stephen Kovacevich (p) / London Philarmonic Orchestra / Wolfgang Sawallisch (c)</t>
  </si>
  <si>
    <t>II: Adagio</t>
  </si>
  <si>
    <t>III: Rondo. Allegro non troppo</t>
  </si>
  <si>
    <t>Two Songs for Alto with Viola and Piano Op. 91, 1: Gestillte Sehnsucht</t>
  </si>
  <si>
    <t>Ann Murray (contr) / Nobuko Imai (viola) / Stephen Kovacevich (p)</t>
  </si>
  <si>
    <t>Two Songs for Alto with Viola and Piano Op. 91, 2: Geistliches Wiegenlied</t>
  </si>
  <si>
    <t>String Sextet No.1 in B Flat Major, Op. 18 - Allegro ma non troppo</t>
  </si>
  <si>
    <t>Stuttgart String Sextet</t>
  </si>
  <si>
    <t>String Sextet No 1 in B flat Major Op 18 - 2 - andante ma moderato</t>
  </si>
  <si>
    <t>Scherzo: Allegro molto</t>
  </si>
  <si>
    <t>Rondo: Poco allegretto e grazioso</t>
  </si>
  <si>
    <t>String Sextet No. 2 in G flat Major Op. 36 - Allegro non troppo</t>
  </si>
  <si>
    <t>Scherzo: Allegro non troppo</t>
  </si>
  <si>
    <t>Poco adagio</t>
  </si>
  <si>
    <t>Poco allegro</t>
  </si>
  <si>
    <t>String Quintet No.1.Op. 88: Allegro non troppo ma con brio</t>
  </si>
  <si>
    <t>Brandis Quartet with Brett Dean (viola)</t>
  </si>
  <si>
    <t>String Quintet No.1.Op. 88:  Grave e appassionato</t>
  </si>
  <si>
    <t>Brandis Quartet - Brett Dean, altviool</t>
  </si>
  <si>
    <t>String Quintet No.1.Op. 88:  Allegro energico</t>
  </si>
  <si>
    <t>String Quintet No.2. Op. 111.:   Allegro non troppo</t>
  </si>
  <si>
    <t>String Quintet No.2. Op. 111.:  Adagio</t>
  </si>
  <si>
    <t>String Quintet No.2. Op. 111.:Un poco allegretto</t>
  </si>
  <si>
    <t>String Quintet No.2. Op. 111.:Vivace ma non troppo presto</t>
  </si>
  <si>
    <t>\British Music on Lyrita from QUAD\</t>
  </si>
  <si>
    <t>01 A Winter Idyll.wma</t>
  </si>
  <si>
    <t>02 An English Suite.wma</t>
  </si>
  <si>
    <t>03 Music for Children.wma</t>
  </si>
  <si>
    <t>04 Piano Concerto No.2 in C minor Op.126.wma</t>
  </si>
  <si>
    <t>05 Rout for Orchestra and Soprano.wma</t>
  </si>
  <si>
    <t>06 Piano Concerto No. 5 in F minor (A Stroll through the Meadows).wma</t>
  </si>
  <si>
    <t>07 Symphony No. 4 Op. 53.wma</t>
  </si>
  <si>
    <t>08 Serenade for Strings, Op. 12.wma</t>
  </si>
  <si>
    <t>09 Mediterranean.wma</t>
  </si>
  <si>
    <t>10 Scottish Dances Op. 59.wma</t>
  </si>
  <si>
    <t>11 Suite The Three Men.wma</t>
  </si>
  <si>
    <t>12 Russian Scenes.wma</t>
  </si>
  <si>
    <t>13 En Voyage (City Lights).wma</t>
  </si>
  <si>
    <t>14 London Fields.wma</t>
  </si>
  <si>
    <t>15 Dynamic Triptych for Piano and Orchestra Op. 88.wma</t>
  </si>
  <si>
    <t>\Broadway Classics\</t>
  </si>
  <si>
    <t>01 Riccardo primo.wma</t>
  </si>
  <si>
    <t>02 Symp #2, Scherzo.wma</t>
  </si>
  <si>
    <t>03 Mary at the feet of Christ.wma</t>
  </si>
  <si>
    <t>04 Symp #3 3rd movement.wma</t>
  </si>
  <si>
    <t>05 Adieux de l'hotesse arabe.wma</t>
  </si>
  <si>
    <t>06 Gregoriana Concto, 1st mov.wma</t>
  </si>
  <si>
    <t>07 Dracula- Charing X station.wma</t>
  </si>
  <si>
    <t>08 La Mort De Sardanapole.wma</t>
  </si>
  <si>
    <t>09 West Side Story.wma</t>
  </si>
  <si>
    <t>10 Fireworks Flourish.wma</t>
  </si>
  <si>
    <t>11 Tristan Und Isolde- Liebestod.wma</t>
  </si>
  <si>
    <t>12 Send in the Clowns ( a little night music).wma</t>
  </si>
  <si>
    <t>13 A Fellow Needs a Girl.wma</t>
  </si>
  <si>
    <t>14 Piano qtet #1 in G minor, Allegro.wma</t>
  </si>
  <si>
    <t>15 Pastoral, 3rd movmt.wma</t>
  </si>
  <si>
    <t>\Carmen\</t>
  </si>
  <si>
    <t>01 Overture.wma</t>
  </si>
  <si>
    <t>02 L'amour est un oiseau rebelle.wma</t>
  </si>
  <si>
    <t>03 Pres des ramparts de Seville.wma</t>
  </si>
  <si>
    <t>04 Les Triangles des sistres Tintaient.wma</t>
  </si>
  <si>
    <t>05 Votre toast.wma</t>
  </si>
  <si>
    <t>06 Car nous l'avons humblement.wma</t>
  </si>
  <si>
    <t>07 La fleur que tu m'avais jetee.wma</t>
  </si>
  <si>
    <t>08 Melons! Coupons.wma</t>
  </si>
  <si>
    <t>09 Je dis, que rien ne m'epouvante.wma</t>
  </si>
  <si>
    <t>10 L'on m'avait avertie que tu n'etais pas loin.wma</t>
  </si>
  <si>
    <t>\Castle to Castle  A Tale of Two Disnerds\</t>
  </si>
  <si>
    <t>21 Episode 21_ Mike's Japanese Adven.mp3</t>
  </si>
  <si>
    <t>22 Episode 22_ An Aural Day in Tokyo.mp3</t>
  </si>
  <si>
    <t>23 Episode 23_ The Return of the Dis.mp3</t>
  </si>
  <si>
    <t>24 Episode 24_ Pixar and Princesses.mp3</t>
  </si>
  <si>
    <t>25 Episode 25_ Oswald the Not-so-Luc.mp3</t>
  </si>
  <si>
    <t>27 Episode 27_ Mike and the Muppets.mp3</t>
  </si>
  <si>
    <t>28 Episode 28_ Animators, Muppets an.mp3</t>
  </si>
  <si>
    <t>38 Episode 38_ Fraggles Are Gonna Wr.mp3</t>
  </si>
  <si>
    <t>39 Episode 39_ Don't Need Privilege.mp3</t>
  </si>
  <si>
    <t>The Outtakes_ Part 2 (Explicit!).mp3</t>
  </si>
  <si>
    <t>\CD 63 - American Music Special\</t>
  </si>
  <si>
    <t>01 Symphonic Sketches - 'Jubilee'.wma</t>
  </si>
  <si>
    <t>02 Three Places in New England - 'The Housatonic at Stockbridge' (ending).wma</t>
  </si>
  <si>
    <t>03 Appalachian Spring - Variations of a Shaker Tune.wma</t>
  </si>
  <si>
    <t>04 Harmonium - 'Negative Love' (extract).wma</t>
  </si>
  <si>
    <t>05 Susie Asado.wma</t>
  </si>
  <si>
    <t>06 La traviata - Act 3, 'Parigi, o cara'.wma</t>
  </si>
  <si>
    <t>07 Piano Sonata No. 59 in E flat major, Hob 49 - 2nd movement, Adagio e cantabile (opening).wma</t>
  </si>
  <si>
    <t>08 The Marriage of Figaro - Act 1, Duettino - 'Se vuol ballare'.wma</t>
  </si>
  <si>
    <t>09 Concerto for Orchestra - finale, Pesante (opening).wma</t>
  </si>
  <si>
    <t>11 Cello Sonata No. 2 in G minor - 4th movement, Allegro vivo.wma</t>
  </si>
  <si>
    <t>12 Symphony No. 6 - finale, Allegro moderato (opening).wma</t>
  </si>
  <si>
    <t>13 Lamentations - 'lod. Manum suam misit hostis...'.wma</t>
  </si>
  <si>
    <t>15 Abii ne viderem - (extract).wma</t>
  </si>
  <si>
    <t>16 Mystery Piano Sonata.wma</t>
  </si>
  <si>
    <t>17 Requiem - Offertorio.wma</t>
  </si>
  <si>
    <t>\Cello Special\</t>
  </si>
  <si>
    <t>01 Suite for cello No. 6 in D major, Prelude.wma</t>
  </si>
  <si>
    <t>02 Cello Sonata No. 3 in A major - Scherzo.wma</t>
  </si>
  <si>
    <t>03 Cello Concerto - first movement.wma</t>
  </si>
  <si>
    <t>04 Bachianas Brasileiras No. 5.wma</t>
  </si>
  <si>
    <t>05 Cello Concerto No. 6 in D major.wma</t>
  </si>
  <si>
    <t>06 'Le Domain de la Bete'.wma</t>
  </si>
  <si>
    <t>07 Piano Sonata No. 11 in A major.wma</t>
  </si>
  <si>
    <t>08 'Joyous Easter Hymn'.wma</t>
  </si>
  <si>
    <t>09 String Quartet No. 14 in D minor.wma</t>
  </si>
  <si>
    <t>10 62- Holst - The Planets 'Neptune'.wma</t>
  </si>
  <si>
    <t>11 Symphony No. 8 - second movement.wma</t>
  </si>
  <si>
    <t>12 'Flammis orci ne succedar'.wma</t>
  </si>
  <si>
    <t>13 62- Arensky - Piano Trio No. 1 in D minor.wma</t>
  </si>
  <si>
    <t>14 In the Mists - Molto Adagio.wma</t>
  </si>
  <si>
    <t>15 62- Reger - Abendgang (Evening Walk).wma</t>
  </si>
  <si>
    <t>16 String Quartet in G minor.wma</t>
  </si>
  <si>
    <t>17 62- Debussy - Pelleas et Melisande 'Mes longs cheveux descendent..'.wma</t>
  </si>
  <si>
    <t>\Charm Offensive\</t>
  </si>
  <si>
    <t>Charm2-1.wma</t>
  </si>
  <si>
    <t>Charm2-2.wma</t>
  </si>
  <si>
    <t>Charm2-3.wma</t>
  </si>
  <si>
    <t>Charm2-4.wma</t>
  </si>
  <si>
    <t>Charm2-5.wma</t>
  </si>
  <si>
    <t>Charm2-6.wma</t>
  </si>
  <si>
    <t>\Christmas\</t>
  </si>
  <si>
    <t>01 O Maria, Deu marie.wma</t>
  </si>
  <si>
    <t>02.wma</t>
  </si>
  <si>
    <t>03 Ecce concipies.wma</t>
  </si>
  <si>
    <t>04 Polyhymnia Caduceatrix.wma</t>
  </si>
  <si>
    <t>A Winter Idyll</t>
  </si>
  <si>
    <t>lpo</t>
  </si>
  <si>
    <t>An English Suite</t>
  </si>
  <si>
    <t>Music for Children</t>
  </si>
  <si>
    <t>Piano Concerto No.2 in C minor Op.126</t>
  </si>
  <si>
    <t>lso</t>
  </si>
  <si>
    <t>Rout for Orchestra and Soprano</t>
  </si>
  <si>
    <t>Piano Concerto No. 5 in F minor (A Stroll through the Meadows)</t>
  </si>
  <si>
    <t>philharmonia</t>
  </si>
  <si>
    <t>Symphony No. 4 Op. 53</t>
  </si>
  <si>
    <t>Serenade for Strings, Op. 12</t>
  </si>
  <si>
    <t>Mediterranean</t>
  </si>
  <si>
    <t>Scottish Dances Op. 59</t>
  </si>
  <si>
    <t>Suite The Three Men</t>
  </si>
  <si>
    <t>Russian Scenes</t>
  </si>
  <si>
    <t>En Voyage (City Lights)</t>
  </si>
  <si>
    <t>rpo</t>
  </si>
  <si>
    <t>London Fields</t>
  </si>
  <si>
    <t>Dynamic Triptych for Piano and Orchestra Op. 88</t>
  </si>
  <si>
    <t>Riccardo primo</t>
  </si>
  <si>
    <t>Ensemble</t>
  </si>
  <si>
    <t>Symp #2, Scherzo</t>
  </si>
  <si>
    <t>Cham Orch Europe</t>
  </si>
  <si>
    <t>Mary at the feet of Christ</t>
  </si>
  <si>
    <t>Maria Keihr</t>
  </si>
  <si>
    <t>Symp #3 3rd movement</t>
  </si>
  <si>
    <t>London Classical players</t>
  </si>
  <si>
    <t>Adieux de l'hotesse arabe</t>
  </si>
  <si>
    <t>Cecilia Bartoli</t>
  </si>
  <si>
    <t>Gregoriana Concto, 1st mov</t>
  </si>
  <si>
    <t>Takao Nishizaki, Singapore Symph</t>
  </si>
  <si>
    <t>Dracula- Charing X station</t>
  </si>
  <si>
    <t>Northern Ballet Theatre Orch</t>
  </si>
  <si>
    <t>La Mort De Sardanapole</t>
  </si>
  <si>
    <t>Daniel Vallejo</t>
  </si>
  <si>
    <t>West Side Story</t>
  </si>
  <si>
    <t>Cuty of Birmingham Symph Orch/Simon Rattle</t>
  </si>
  <si>
    <t>Fireworks Flourish</t>
  </si>
  <si>
    <t>City of Birmingham Symph Orch/Simon Rattle</t>
  </si>
  <si>
    <t>Tristan Und Isolde- Liebestod</t>
  </si>
  <si>
    <t>Jasne Eaglen</t>
  </si>
  <si>
    <t>Send in the Clowns ( a little night music)</t>
  </si>
  <si>
    <t>Judy Dench</t>
  </si>
  <si>
    <t>A Fellow Needs a Girl</t>
  </si>
  <si>
    <t>Bryn Terfel</t>
  </si>
  <si>
    <t>Piano qtet #1 in G minor, Allegro</t>
  </si>
  <si>
    <t>Isacc Stern, YoYo Ma,Emmanuel Ax, Jaime Laredo</t>
  </si>
  <si>
    <t>Pastoral, 3rd movmt</t>
  </si>
  <si>
    <t>Philharmonia/Klemperer</t>
  </si>
  <si>
    <t>Overture</t>
  </si>
  <si>
    <t>Georges Bizet</t>
  </si>
  <si>
    <t>L'amour est un oiseau rebelle</t>
  </si>
  <si>
    <t>Pres des ramparts de Seville</t>
  </si>
  <si>
    <t>Les Triangles des sistres Tintaient</t>
  </si>
  <si>
    <t>Votre toast</t>
  </si>
  <si>
    <t>Car nous l'avons humblement</t>
  </si>
  <si>
    <t>La fleur que tu m'avais jetee</t>
  </si>
  <si>
    <t>Melons! Coupons</t>
  </si>
  <si>
    <t>Je dis, que rien ne m'epouvante</t>
  </si>
  <si>
    <t>L'on m'avait avertie que tu n'etais pas loin</t>
  </si>
  <si>
    <t>Episode 21: Mike's Japanese Adventure</t>
  </si>
  <si>
    <t>Mike &amp; Emily</t>
  </si>
  <si>
    <t>Episode 22: An Aural Day in Tokyo Disney Resort</t>
  </si>
  <si>
    <t>Episode 23: The Return of the Disnerds</t>
  </si>
  <si>
    <t>Episode 24: Pixar and Princesses</t>
  </si>
  <si>
    <t>Episode 25: Oswald the Not-so-Lucky Rabbit</t>
  </si>
  <si>
    <t>Episode 27: Mike and the Muppets in Walt Disney World</t>
  </si>
  <si>
    <t>Episode 28: Animators, Muppets and Monsters - Oh My!</t>
  </si>
  <si>
    <t>Episode 38: Fraggles Are Gonna Wreck It!</t>
  </si>
  <si>
    <t>Episode 39: Don't Need Privilege to be a Princess...</t>
  </si>
  <si>
    <t>The Outtakes: Part 2 (Explicit!)</t>
  </si>
  <si>
    <t>Symphonic Sketches - "Jubilee"</t>
  </si>
  <si>
    <t>Symphony Orchestra/Neeme Järvi</t>
  </si>
  <si>
    <t>Three Places in New England - "The Housatonic at Stockbridge" (ending)</t>
  </si>
  <si>
    <t>Orchestra New England/Sinclair</t>
  </si>
  <si>
    <t>Appalachian Spring - Variations of a Shaker Tune</t>
  </si>
  <si>
    <t>New York Philadelphia Orchestra/Bernstein</t>
  </si>
  <si>
    <t>Harmonium - "Negative Love" (extract)</t>
  </si>
  <si>
    <t>San Francisco Symphony Orchestra and Chorus/de Waart</t>
  </si>
  <si>
    <t>Susie Asado</t>
  </si>
  <si>
    <t>Armstrong/Tammasini</t>
  </si>
  <si>
    <t>La traviata - Act 3, "Parigi, o cara"</t>
  </si>
  <si>
    <t>Gheorghiu/Lopardo/Orchestra of the Royal Opera House, Covent Garden/Solti</t>
  </si>
  <si>
    <t>Piano Sonata No. 59 in E flat major, Hob 49 - 2nd movement, Adagio e cantabile (opening)</t>
  </si>
  <si>
    <t>Gould</t>
  </si>
  <si>
    <t>The Marriage of Figaro - Act 1, Duettino - "Se vuol ballare"</t>
  </si>
  <si>
    <t>Miles/Focile/Scottish Chamber Orchestra/Mackerras</t>
  </si>
  <si>
    <t>concerto for Orchestra - finale, Pesante (opening)</t>
  </si>
  <si>
    <t>Chicago Symphony Orchestra/Reiner</t>
  </si>
  <si>
    <t>Cello Sonata No. 2 in G minor - 4th movement, Allegro vivo</t>
  </si>
  <si>
    <t>Isserlis/Devoyon</t>
  </si>
  <si>
    <t>Symphony No. 6 - finale, Allegro moderato (opening)</t>
  </si>
  <si>
    <t>vienna Philharmonic Orchesta/Boulez</t>
  </si>
  <si>
    <t>Lamentations - "lod. Manum suam misit hostis..."</t>
  </si>
  <si>
    <t>The Tallis Scholars/Phillips</t>
  </si>
  <si>
    <t>Abii ne viderem - (extract)</t>
  </si>
  <si>
    <t>Tevdorashvili/Kashkashian/Hillard Ensemble/Stuttgart Kammerorchester/Davies</t>
  </si>
  <si>
    <t>Mystery Piano Sonata</t>
  </si>
  <si>
    <t>Perahia</t>
  </si>
  <si>
    <t>Requiem - Offertorio</t>
  </si>
  <si>
    <t>Caniglia/Stignani/Gigli/Pinza/Rome Opera Orchestra/Serafin</t>
  </si>
  <si>
    <t>Suite for cello No. 6 in D major</t>
  </si>
  <si>
    <t>Anner Bylsma (cello)</t>
  </si>
  <si>
    <t>Cello Sonata No. 3 in A major</t>
  </si>
  <si>
    <t>Pablo Casals (cello)</t>
  </si>
  <si>
    <t>Cello Concerto - first movement</t>
  </si>
  <si>
    <t>Jacqueline du pre (cello)</t>
  </si>
  <si>
    <t>Bachianas Brasileiras No. 5</t>
  </si>
  <si>
    <t>Arleen Auger (soprano)</t>
  </si>
  <si>
    <t>Cello Concerto No. 6 in D major</t>
  </si>
  <si>
    <t>Mischa Maisky (cello)</t>
  </si>
  <si>
    <t>"Le Domain de la Bete"</t>
  </si>
  <si>
    <t>The Philip Glass Ensemble</t>
  </si>
  <si>
    <t>Piano Sonata No. 11 in A major</t>
  </si>
  <si>
    <t>Iva Pogorelich (piano)</t>
  </si>
  <si>
    <t>"Joyous Easter Hymn"</t>
  </si>
  <si>
    <t>Tolzer Boys Choir</t>
  </si>
  <si>
    <t>String Quartet No. 14 in D minor</t>
  </si>
  <si>
    <t>Brandis Quartet</t>
  </si>
  <si>
    <t>The Planets "Neptune"</t>
  </si>
  <si>
    <t>Philharmonia Orchestra</t>
  </si>
  <si>
    <t>Symphony No. 8 - second movement</t>
  </si>
  <si>
    <t>Cheryl studer, sylvia McNair (sopranos)</t>
  </si>
  <si>
    <t>"Flammis orci ne succedar"</t>
  </si>
  <si>
    <t>Alistair Miles (bass)</t>
  </si>
  <si>
    <t>Piano Trio No. 1 in D minor</t>
  </si>
  <si>
    <t>Beaux Arts Trio</t>
  </si>
  <si>
    <t>In the Mists - Molto Adagio</t>
  </si>
  <si>
    <t>Radoslav Kvapil (piano)</t>
  </si>
  <si>
    <t>Abendgang (Evening Walk)</t>
  </si>
  <si>
    <t>Brigitte Fassbaender (mezzo/soprano)</t>
  </si>
  <si>
    <t>String Quartet in G minor</t>
  </si>
  <si>
    <t>Patrick Ireland (viola)</t>
  </si>
  <si>
    <t>Pelleas et Melisande "Mes longs cheveux descendent.."</t>
  </si>
  <si>
    <t>Victoria de los Angeles</t>
  </si>
  <si>
    <t>Charm2-1</t>
  </si>
  <si>
    <t>Charm Offensive</t>
  </si>
  <si>
    <t>Charm2-2</t>
  </si>
  <si>
    <t>Charm2-3</t>
  </si>
  <si>
    <t>Charm2-4</t>
  </si>
  <si>
    <t>Charm2-5</t>
  </si>
  <si>
    <t>Charm2-6</t>
  </si>
  <si>
    <t>O Maria, Deu marie</t>
  </si>
  <si>
    <t>Christmas Classics</t>
  </si>
  <si>
    <t>Salisbury Cathedral Choir</t>
  </si>
  <si>
    <t>Resonet in laudibus</t>
  </si>
  <si>
    <t>Ecce concipies</t>
  </si>
  <si>
    <t>Polyhymnia Caduceatrix</t>
  </si>
  <si>
    <t>05 Joshep, du Sohn David.wma</t>
  </si>
  <si>
    <t>06 Cherubic Hymn.wma</t>
  </si>
  <si>
    <t>07.wma</t>
  </si>
  <si>
    <t>08.wma</t>
  </si>
  <si>
    <t>09.wma</t>
  </si>
  <si>
    <t>10.wma</t>
  </si>
  <si>
    <t>11 Silent Night.wma</t>
  </si>
  <si>
    <t>12.wma</t>
  </si>
  <si>
    <t>13 Ave Maria.wma</t>
  </si>
  <si>
    <t>14.wma</t>
  </si>
  <si>
    <t>15 Bululalow.wma</t>
  </si>
  <si>
    <t>\Christmas Hits 2007\</t>
  </si>
  <si>
    <t>(Disc 2) 01 - All I Want For Christmas Is You (LP Version).mp3</t>
  </si>
  <si>
    <t>(Disc 2) 02 - The Christmas Song (Holiday Remix).mp3</t>
  </si>
  <si>
    <t>(Disc 2) 03 - Have Yourself A Merry Little Christmas.mp3</t>
  </si>
  <si>
    <t>(Disc 2) 04 - The Milennium Prayer.mp3</t>
  </si>
  <si>
    <t>(Disc 2) 05 - White Christmas.mp3</t>
  </si>
  <si>
    <t>(Disc 2) 06 - Christmas Day.mp3</t>
  </si>
  <si>
    <t>(Disc 2) 07 - I Don't Wanna Spend One More Christmas Without.mp3</t>
  </si>
  <si>
    <t>(Disc 2) 08 - My Only Wish (This Year).mp3</t>
  </si>
  <si>
    <t>(Disc 2) 09 - Holiday Celebrate.mp3</t>
  </si>
  <si>
    <t>(Disc 2) 10 - Christmas Time.mp3</t>
  </si>
  <si>
    <t>(Disc 2) 11 - Sleigh Ride.mp3</t>
  </si>
  <si>
    <t>(Disc 2) 12 - All I Want For Christmas (Is My Two Front Teet.mp3</t>
  </si>
  <si>
    <t>(Disc 2) 13 - Deck the Halls.mp3</t>
  </si>
  <si>
    <t>(Disc 2) 14 - Silent Night.mp3</t>
  </si>
  <si>
    <t>(Disc 2) 15 - Jingle Bells.mp3</t>
  </si>
  <si>
    <t>(Disc 2) 16 - When You Wish Upon A Star.mp3</t>
  </si>
  <si>
    <t>(Disc 2) 17 - Rockin' Around The Christmas Tree.mp3</t>
  </si>
  <si>
    <t>(Disc 2) 18 - Blue Christmas.mp3</t>
  </si>
  <si>
    <t>(Disc 2) 19 - Wombling Merry Christmas.mp3</t>
  </si>
  <si>
    <t>(Disc 2) 20 - Stay Another Day.mp3</t>
  </si>
  <si>
    <t>(Disc 3) 01 - Last Christmas (Single Version).mp3</t>
  </si>
  <si>
    <t>(Disc 3) 02 - I Have A Dream.mp3</t>
  </si>
  <si>
    <t>(Disc 3) 03 - O Holy Night.mp3</t>
  </si>
  <si>
    <t>(Disc 3) 04 - Pie Jesu.mp3</t>
  </si>
  <si>
    <t>(Disc 3) 05 - Merry Christmas Baby.mp3</t>
  </si>
  <si>
    <t>(Disc 3) 06 - Let It Snow! Let It Snow! Let It Snow!.mp3</t>
  </si>
  <si>
    <t>(Disc 3) 07 - Santa Baby (Remastered 2001).mp3</t>
  </si>
  <si>
    <t>(Disc 3) 08 - Joy To The World.mp3</t>
  </si>
  <si>
    <t>(Disc 3) 09 - Do You Hear What I Hear.mp3</t>
  </si>
  <si>
    <t>(Disc 3) 10 - Winter Wonderland.mp3</t>
  </si>
  <si>
    <t>(Disc 3) 11 - I'll Be Home For Christmas.mp3</t>
  </si>
  <si>
    <t>(Disc 3) 12 - Oh Happy Day.mp3</t>
  </si>
  <si>
    <t>(Disc 3) 13 - O Christmas Tree.mp3</t>
  </si>
  <si>
    <t>(Disc 3) 14 - Auld Lang Syne.mp3</t>
  </si>
  <si>
    <t>(Disc 3) 15 - Mary's Boy Child.mp3</t>
  </si>
  <si>
    <t>(Disc 3) 16 - What Christmas Means To Me.mp3</t>
  </si>
  <si>
    <t>(Disc 3) 17 - Walking In The Air.mp3</t>
  </si>
  <si>
    <t>(Disc 3) 18 - When A Child Is Born.mp3</t>
  </si>
  <si>
    <t>(Disc 3) 19 - The Power Of Love.mp3</t>
  </si>
  <si>
    <t>(Disc 3) 20 - Winter Wonderland.mp3</t>
  </si>
  <si>
    <t>(Disc 3) 21 - It's Beginning To Look A Lot Like Christmas.mp3</t>
  </si>
  <si>
    <t>(Disc 4) 01 - Angels We Have Heard On High.mp3</t>
  </si>
  <si>
    <t>(Disc 4) 02 - The Holly And The Ivy.mp3</t>
  </si>
  <si>
    <t>(Disc 4) 03 - O Little Town Of Bethlehem.mp3</t>
  </si>
  <si>
    <t>(Disc 4) 04 - Away In A Manger.mp3</t>
  </si>
  <si>
    <t>(Disc 4) 05 - O Come All Ye Faithfull.mp3</t>
  </si>
  <si>
    <t>(Disc 4) 06 - Hark! The Herald Angels Sing.mp3</t>
  </si>
  <si>
    <t>(Disc 4) 07 - We Three Kings.mp3</t>
  </si>
  <si>
    <t>(Disc 4) 08 - The First Nowell.mp3</t>
  </si>
  <si>
    <t>(Disc 4) 09 - I Saw Three Ships.mp3</t>
  </si>
  <si>
    <t>(Disc 4) 10 - Deck The Halls.mp3</t>
  </si>
  <si>
    <t>(Disc 4) 11 - Ding Dong Merrily On High.mp3</t>
  </si>
  <si>
    <t>(Disc 4) 12 - Cherry Tree Carol.mp3</t>
  </si>
  <si>
    <t>(Disc 4) 13 - Come To the Manger.mp3</t>
  </si>
  <si>
    <t>(Disc 4) 14 - It Came Upon A Midnight Clear.mp3</t>
  </si>
  <si>
    <t>(Disc 4) 15 - Personent Hodie.mp3</t>
  </si>
  <si>
    <t>(Disc 4) 16 - O Come, O Come Emmanuel.mp3</t>
  </si>
  <si>
    <t>(Disc 4) 17 - Hail Blessed Virgin Mary.mp3</t>
  </si>
  <si>
    <t>(Disc 4) 18 - The Seven Joys Of Mary.mp3</t>
  </si>
  <si>
    <t>(Disc 4) 19 - Once In Royal David's City.mp3</t>
  </si>
  <si>
    <t>(Disc 4) 20 - Sussex Carol.mp3</t>
  </si>
  <si>
    <t>(Disc 4) 21 - As With Gladness Men Of Old.mp3</t>
  </si>
  <si>
    <t>(Disc 4) 22 - While Shepherds Watched.mp3</t>
  </si>
  <si>
    <t>001 All I Want For Christmas (Is My_.mp3</t>
  </si>
  <si>
    <t>001 Angels We Have Heard On High.mp3</t>
  </si>
  <si>
    <t>001 Christmas Bop.mp3</t>
  </si>
  <si>
    <t>001 Holiday Celebrate.mp3</t>
  </si>
  <si>
    <t>001 I Believe.mp3</t>
  </si>
  <si>
    <t>001 I Have A Dream.mp3</t>
  </si>
  <si>
    <t>001 I Saw Three Ships.mp3</t>
  </si>
  <si>
    <t>001 Last Christmas (Single Version).mp3</t>
  </si>
  <si>
    <t>001 Merry Christmas Everyone.mp3</t>
  </si>
  <si>
    <t>001 Merry X-Mas Everybody.mp3</t>
  </si>
  <si>
    <t>001 O Come, O Come Emmanuel.mp3</t>
  </si>
  <si>
    <t>001 Winter Wonderland.mp3</t>
  </si>
  <si>
    <t>001 Wintersong.mp3</t>
  </si>
  <si>
    <t>001 Wombling Merry Christmas.mp3</t>
  </si>
  <si>
    <t>002 Blue Christmas.mp3</t>
  </si>
  <si>
    <t>002 Ding Dong Merrily On High.mp3</t>
  </si>
  <si>
    <t>002 The Holly And The Ivy.mp3</t>
  </si>
  <si>
    <t>003 Away In A Manger.mp3</t>
  </si>
  <si>
    <t>003 Cherry Tree Carol.mp3</t>
  </si>
  <si>
    <t>004 Come To the Manger.mp3</t>
  </si>
  <si>
    <t>004 The Seven Joys Of Mary.mp3</t>
  </si>
  <si>
    <t>005 Personent Hodie.mp3</t>
  </si>
  <si>
    <t>006 While Shepherds Watched.mp3</t>
  </si>
  <si>
    <t>01 - It's The Most Wonderful Time Of The Year.mp3</t>
  </si>
  <si>
    <t>01 _2000 Miles.mp3</t>
  </si>
  <si>
    <t>01 All I Want For Christmas Is You_.mp3</t>
  </si>
  <si>
    <t>01 Auld Lang Syne.mp3</t>
  </si>
  <si>
    <t>01 Christmas Day.mp3</t>
  </si>
  <si>
    <t>01 Christmas Time (Don't Let The Be.mp3</t>
  </si>
  <si>
    <t>01 Christmas Time.mp3</t>
  </si>
  <si>
    <t>01 Deck The Halls 1.mp3</t>
  </si>
  <si>
    <t>01 Deck the Halls.mp3</t>
  </si>
  <si>
    <t>01 Do You Hear What I Hear.mp3</t>
  </si>
  <si>
    <t>01 Dream A Dream.mp3</t>
  </si>
  <si>
    <t>01 Driving Home For Christmas.mp3</t>
  </si>
  <si>
    <t>01 Early Christmas Morning.mp3</t>
  </si>
  <si>
    <t>01 Fairytale of New York.mp3</t>
  </si>
  <si>
    <t>01 Hark! The Herald Angels Sing.mp3</t>
  </si>
  <si>
    <t>01 Have Yourself A Merry Little Chr.mp3</t>
  </si>
  <si>
    <t>01 I Don't Wanna Spend One More Chr.mp3</t>
  </si>
  <si>
    <t>01 I'll Be Home For Christmas.mp3</t>
  </si>
  <si>
    <t>01 It's Beginning To Look A Lot Lik.mp3</t>
  </si>
  <si>
    <t>01 It's The Most Wonderful Time Of_.mp3</t>
  </si>
  <si>
    <t>01 Jingle Bells.mp3</t>
  </si>
  <si>
    <t>01 Joy To The World.mp3</t>
  </si>
  <si>
    <t>01 Let It Snow! Let It Snow! Let It.mp3</t>
  </si>
  <si>
    <t>01 Love On Layaway.mp3</t>
  </si>
  <si>
    <t>01 Mary's Boy Child _ Oh My Lord.mp3</t>
  </si>
  <si>
    <t>01 Mary's Boy Child.mp3</t>
  </si>
  <si>
    <t>01 Merry Christmas Baby.mp3</t>
  </si>
  <si>
    <t>01 My Only Wish (This Year).mp3</t>
  </si>
  <si>
    <t>01 O Christmas Tree.mp3</t>
  </si>
  <si>
    <t>01 O Holy Night.mp3</t>
  </si>
  <si>
    <t>01 O Little Town Of Bethlehem.mp3</t>
  </si>
  <si>
    <t>01 Oh Happy Day.mp3</t>
  </si>
  <si>
    <t>01 Once In Royal David's City.mp3</t>
  </si>
  <si>
    <t>01 Over The Rainbow.mp3</t>
  </si>
  <si>
    <t>01 Pie Jesu.mp3</t>
  </si>
  <si>
    <t>01 Proper Crimbo (Single Version).mp3</t>
  </si>
  <si>
    <t>01 Rockin' Around The Christmas Tre.mp3</t>
  </si>
  <si>
    <t>01 Santa Baby (Remastered 2001).mp3</t>
  </si>
  <si>
    <t>01 Santa Claus Is Comin' To Town.mp3</t>
  </si>
  <si>
    <t>01 Silent Night.mp3</t>
  </si>
  <si>
    <t>01 Sleigh Ride.mp3</t>
  </si>
  <si>
    <t>01 Stay Another Day.mp3</t>
  </si>
  <si>
    <t>01 Stop The Cavalry.mp3</t>
  </si>
  <si>
    <t>01 The Christmas Song (Holiday Remi.mp3</t>
  </si>
  <si>
    <t>01 The Little Drummer Boy.mp3</t>
  </si>
  <si>
    <t>01 The Milennium Prayer.mp3</t>
  </si>
  <si>
    <t>01 The Power Of Love.mp3</t>
  </si>
  <si>
    <t>01 Walking In The Air.mp3</t>
  </si>
  <si>
    <t>01 We Three Kings.mp3</t>
  </si>
  <si>
    <t>01 What Christmas Means To Me.mp3</t>
  </si>
  <si>
    <t>01 When A Child Is Born.mp3</t>
  </si>
  <si>
    <t>01 When You Wish Upon A Star.mp3</t>
  </si>
  <si>
    <t>01 White Christmas.mp3</t>
  </si>
  <si>
    <t>01 Winter Wonderland.mp3</t>
  </si>
  <si>
    <t>02 - Fairytale of New York.mp3</t>
  </si>
  <si>
    <t>02 It Came Upon A Midnight Clear.mp3</t>
  </si>
  <si>
    <t>02 O Come All Ye Faithfull.mp3</t>
  </si>
  <si>
    <t>03 - 2000 Miles.mp3</t>
  </si>
  <si>
    <t>03 Hail Blessed Virgin Mary.mp3</t>
  </si>
  <si>
    <t>03 The First Nowell.mp3</t>
  </si>
  <si>
    <t>04 - Merry Christmas Everyone.mp3</t>
  </si>
  <si>
    <t>04 Sussex Carol.mp3</t>
  </si>
  <si>
    <t>05 - Driving Home For Christmas.mp3</t>
  </si>
  <si>
    <t>05 As With Gladness Men Of Old.mp3</t>
  </si>
  <si>
    <t>06 - Stop The Cavalry.mp3</t>
  </si>
  <si>
    <t>07 - I Believe.mp3</t>
  </si>
  <si>
    <t>08 - Early Christmas Morning.mp3</t>
  </si>
  <si>
    <t>09 - Love On Layaway.mp3</t>
  </si>
  <si>
    <t>10 - Dream A Dream.mp3</t>
  </si>
  <si>
    <t>11 - Merry X-Mas Everybody.mp3</t>
  </si>
  <si>
    <t>12 - Proper Crimbo (Single Version).mp3</t>
  </si>
  <si>
    <t>13 - Christmas Time (Don't Let The Bells End).mp3</t>
  </si>
  <si>
    <t>14 - Over The Rainbow.mp3</t>
  </si>
  <si>
    <t>15 - Wintersong.mp3</t>
  </si>
  <si>
    <t>16 - The Little Drummer Boy.mp3</t>
  </si>
  <si>
    <t>17 - Santa Claus Is Comin' To Town.mp3</t>
  </si>
  <si>
    <t>18 - Christmas Bop.mp3</t>
  </si>
  <si>
    <t>19 - Mary's Boy Child _ Oh My Lord.mp3</t>
  </si>
  <si>
    <t>\CLASSIC CD\</t>
  </si>
  <si>
    <t>01 L'Incoronazione de Poppea.wma</t>
  </si>
  <si>
    <t>01 Pergolesi.wma</t>
  </si>
  <si>
    <t>02 44- Saint-Saens - The Carnival of the Animals.wma</t>
  </si>
  <si>
    <t>02 A.wma</t>
  </si>
  <si>
    <t>03 Mozart.wma</t>
  </si>
  <si>
    <t>04 Beethoven.wma</t>
  </si>
  <si>
    <t>05 F.wma</t>
  </si>
  <si>
    <t>05 Hindemith.wma</t>
  </si>
  <si>
    <t>06 Concerto de violino em Mi.wma</t>
  </si>
  <si>
    <t>06 Tchaikovsky.wma</t>
  </si>
  <si>
    <t>07 Beethoven.wma</t>
  </si>
  <si>
    <t>07 J.wma</t>
  </si>
  <si>
    <t>08 Debussy.wma</t>
  </si>
  <si>
    <t>08 G.wma</t>
  </si>
  <si>
    <t>09 Puccini.wma</t>
  </si>
  <si>
    <t>09 Y.wma</t>
  </si>
  <si>
    <t>10 Couperin.wma</t>
  </si>
  <si>
    <t>10 L.wma</t>
  </si>
  <si>
    <t>Joshep, du Sohn David</t>
  </si>
  <si>
    <t>Cherubic Hymn</t>
  </si>
  <si>
    <t>Fatto per la notte di natale</t>
  </si>
  <si>
    <t>Christams Oratorio</t>
  </si>
  <si>
    <t>Noel sur les flutes</t>
  </si>
  <si>
    <t>Christmas Oratorio</t>
  </si>
  <si>
    <t>Silent Night</t>
  </si>
  <si>
    <t>In dulce jubilo</t>
  </si>
  <si>
    <t>Ave Maria</t>
  </si>
  <si>
    <t>Heavenly light</t>
  </si>
  <si>
    <t>Bululalow</t>
  </si>
  <si>
    <t>All I Want For Christmas Is You (LP Version)</t>
  </si>
  <si>
    <t>Mariah Carey</t>
  </si>
  <si>
    <t>The Christmas Song (Holiday Remix)</t>
  </si>
  <si>
    <t>Christina Aguilera</t>
  </si>
  <si>
    <t>Have Yourself A Merry Little Christmas</t>
  </si>
  <si>
    <t>Luther Vandross</t>
  </si>
  <si>
    <t>The Milennium Prayer</t>
  </si>
  <si>
    <t>Cliff Richard</t>
  </si>
  <si>
    <t>White Christmas</t>
  </si>
  <si>
    <t>Michael Bolton</t>
  </si>
  <si>
    <t>Christmas Day</t>
  </si>
  <si>
    <t>Dido</t>
  </si>
  <si>
    <t>I Don't Wanna Spend One More Christmas Without You</t>
  </si>
  <si>
    <t>*Nsync</t>
  </si>
  <si>
    <t>My Only Wish (This Year)</t>
  </si>
  <si>
    <t>Britney Spears</t>
  </si>
  <si>
    <t>Holiday Celebrate</t>
  </si>
  <si>
    <t>Toni Braxton</t>
  </si>
  <si>
    <t>Christmas Time</t>
  </si>
  <si>
    <t>Backstreet Boys</t>
  </si>
  <si>
    <t>Sleigh Ride</t>
  </si>
  <si>
    <t>Air Supply</t>
  </si>
  <si>
    <t>All I Want For Christmas (Is My Two Front Teeth)</t>
  </si>
  <si>
    <t>Spike Jones &amp; His City Slickers</t>
  </si>
  <si>
    <t>Deck the Halls</t>
  </si>
  <si>
    <t>Jackie Wilson</t>
  </si>
  <si>
    <t>G4</t>
  </si>
  <si>
    <t>Jingle Bells</t>
  </si>
  <si>
    <t>Natalie Cole</t>
  </si>
  <si>
    <t>When You Wish Upon A Star</t>
  </si>
  <si>
    <t>Linda Ronstadt</t>
  </si>
  <si>
    <t>Rockin' Around The Christmas Tree</t>
  </si>
  <si>
    <t>Brenda Lee</t>
  </si>
  <si>
    <t>Blue Christmas</t>
  </si>
  <si>
    <t>Shakin' Stevens</t>
  </si>
  <si>
    <t>Wombling Merry Christmas</t>
  </si>
  <si>
    <t>The Wombles</t>
  </si>
  <si>
    <t>Stay Another Day</t>
  </si>
  <si>
    <t>East 17</t>
  </si>
  <si>
    <t>Last Christmas (Single Version)</t>
  </si>
  <si>
    <t>Wham!</t>
  </si>
  <si>
    <t>I Have A Dream</t>
  </si>
  <si>
    <t>Westlife</t>
  </si>
  <si>
    <t>O Holy Night</t>
  </si>
  <si>
    <t>Il Divo</t>
  </si>
  <si>
    <t>Pie Jesu</t>
  </si>
  <si>
    <t>Angelis</t>
  </si>
  <si>
    <t>Merry Christmas Baby</t>
  </si>
  <si>
    <t>Elvis Presley</t>
  </si>
  <si>
    <t>Let It Snow! Let It Snow! Let It Snow!</t>
  </si>
  <si>
    <t>Frank Sinatra</t>
  </si>
  <si>
    <t>Santa Baby (Remastered 2001)</t>
  </si>
  <si>
    <t>Eartha Kitt; Henri René</t>
  </si>
  <si>
    <t>Joy To The World</t>
  </si>
  <si>
    <t>Aretha Franklin</t>
  </si>
  <si>
    <t>Do You Hear What I Hear</t>
  </si>
  <si>
    <t>Gladys Knight &amp; The Pips</t>
  </si>
  <si>
    <t>Winter Wonderland</t>
  </si>
  <si>
    <t>Tony Bennett</t>
  </si>
  <si>
    <t>I'll Be Home For Christmas</t>
  </si>
  <si>
    <t>Doris Day</t>
  </si>
  <si>
    <t>Oh Happy Day</t>
  </si>
  <si>
    <t>Edwin Hawkins Singers</t>
  </si>
  <si>
    <t>O Christmas Tree</t>
  </si>
  <si>
    <t>Mario Lanza; Henri René</t>
  </si>
  <si>
    <t>Auld Lang Syne</t>
  </si>
  <si>
    <t>Gay Gordon</t>
  </si>
  <si>
    <t>Mary's Boy Child</t>
  </si>
  <si>
    <t>Harry Belafonte</t>
  </si>
  <si>
    <t>What Christmas Means To Me</t>
  </si>
  <si>
    <t>Al Green</t>
  </si>
  <si>
    <t>Walking In The Air</t>
  </si>
  <si>
    <t>Peter Auty</t>
  </si>
  <si>
    <t>When A Child Is Born</t>
  </si>
  <si>
    <t>Johnny Mathis</t>
  </si>
  <si>
    <t>The Power Of Love</t>
  </si>
  <si>
    <t>Frankie Goes To Hollywood</t>
  </si>
  <si>
    <t>Macy Gray &amp; me; Rosie O'Donnell</t>
  </si>
  <si>
    <t>It's Beginning To Look A Lot Like Christmas</t>
  </si>
  <si>
    <t>Perry Como and The Fontaine Sisters</t>
  </si>
  <si>
    <t>Angels We Have Heard On High</t>
  </si>
  <si>
    <t>Westminster Cathedral Choir</t>
  </si>
  <si>
    <t>The Holly And The Ivy</t>
  </si>
  <si>
    <t>O Little Town Of Bethlehem</t>
  </si>
  <si>
    <t>Michael Nicholas</t>
  </si>
  <si>
    <t>Away In A Manger</t>
  </si>
  <si>
    <t>O Come All Ye Faithfull</t>
  </si>
  <si>
    <t>Hark! The Herald Angels Sing</t>
  </si>
  <si>
    <t>Anthony Crossland</t>
  </si>
  <si>
    <t>We Three Kings</t>
  </si>
  <si>
    <t>Ely Cathedral Choir</t>
  </si>
  <si>
    <t>The First Nowell</t>
  </si>
  <si>
    <t>I Saw Three Ships</t>
  </si>
  <si>
    <t>Robin Nelson</t>
  </si>
  <si>
    <t>Deck The Halls</t>
  </si>
  <si>
    <t>Norwich Cathedral Choir</t>
  </si>
  <si>
    <t>Ding Dong Merrily On High</t>
  </si>
  <si>
    <t>Cherry Tree Carol</t>
  </si>
  <si>
    <t>Come To the Manger</t>
  </si>
  <si>
    <t>It Came Upon A Midnight Clear</t>
  </si>
  <si>
    <t>Personent Hodie</t>
  </si>
  <si>
    <t>O Come, O Come Emmanuel</t>
  </si>
  <si>
    <t>The Wells Cathedral Choir</t>
  </si>
  <si>
    <t>Hail Blessed Virgin Mary</t>
  </si>
  <si>
    <t>The Seven Joys Of Mary</t>
  </si>
  <si>
    <t>Once In Royal David's City</t>
  </si>
  <si>
    <t>Arthus Wills</t>
  </si>
  <si>
    <t>Sussex Carol</t>
  </si>
  <si>
    <t>As With Gladness Men Of Old</t>
  </si>
  <si>
    <t>While Shepherds Watched</t>
  </si>
  <si>
    <t>Christmas Bop</t>
  </si>
  <si>
    <t>T-Rex</t>
  </si>
  <si>
    <t>I Believe</t>
  </si>
  <si>
    <t>Robson &amp; Jerome; Nigel Wright</t>
  </si>
  <si>
    <t>Merry Christmas Everyone</t>
  </si>
  <si>
    <t>Merry X-Mas Everybody</t>
  </si>
  <si>
    <t>Steps</t>
  </si>
  <si>
    <t>Wintersong</t>
  </si>
  <si>
    <t>Sarah McLachlan</t>
  </si>
  <si>
    <t>It's The Most Wonderful Time Of The Year</t>
  </si>
  <si>
    <t>Andy Williams with Robert Mersey &amp; His Orchestra; Arranged by Johnny Mandel</t>
  </si>
  <si>
    <t>2000 Miles</t>
  </si>
  <si>
    <t>The Pretenders</t>
  </si>
  <si>
    <t>Christmas Time (Don't Let The Bells End)</t>
  </si>
  <si>
    <t>The Darkness</t>
  </si>
  <si>
    <t>Dream A Dream</t>
  </si>
  <si>
    <t>Charlotte Church</t>
  </si>
  <si>
    <t>Driving Home For Christmas</t>
  </si>
  <si>
    <t>Chris Rea</t>
  </si>
  <si>
    <t>Early Christmas Morning</t>
  </si>
  <si>
    <t>Cyndi Lauper</t>
  </si>
  <si>
    <t>Fairytale of New York</t>
  </si>
  <si>
    <t>The Pogues feat. Kirsty MacColl</t>
  </si>
  <si>
    <t>Love On Layaway</t>
  </si>
  <si>
    <t>Gloria Estefan</t>
  </si>
  <si>
    <t>Mary's Boy Child / Oh My Lord</t>
  </si>
  <si>
    <t>Boney M.</t>
  </si>
  <si>
    <t>Over The Rainbow</t>
  </si>
  <si>
    <t>Eva Cassidy</t>
  </si>
  <si>
    <t>Proper Crimbo (Single Version)</t>
  </si>
  <si>
    <t>Bo Selecta</t>
  </si>
  <si>
    <t>Santa Claus Is Comin' To Town</t>
  </si>
  <si>
    <t>Frank Sinatra; Orchestra under the direction of Axel Stordahl</t>
  </si>
  <si>
    <t>Stop The Cavalry</t>
  </si>
  <si>
    <t>Jona Lewie</t>
  </si>
  <si>
    <t>The Little Drummer Boy</t>
  </si>
  <si>
    <t>Johnny Cash</t>
  </si>
  <si>
    <t>L'Incoronazione de Poppea</t>
  </si>
  <si>
    <t>R</t>
  </si>
  <si>
    <t>Pergolesi</t>
  </si>
  <si>
    <t>James Galway</t>
  </si>
  <si>
    <t>44: Saint-Saens - The Carnival of the Animals</t>
  </si>
  <si>
    <t>Christopher Herrick (Organ)</t>
  </si>
  <si>
    <t>VPO WITH FURTWANGLER</t>
  </si>
  <si>
    <t>Kovacevich</t>
  </si>
  <si>
    <t>F</t>
  </si>
  <si>
    <t>Hindemith</t>
  </si>
  <si>
    <t>Concerto de violino em Mi</t>
  </si>
  <si>
    <t>BSO WITH OZAWA</t>
  </si>
  <si>
    <t>Brendel</t>
  </si>
  <si>
    <t>J</t>
  </si>
  <si>
    <t>G</t>
  </si>
  <si>
    <t>Freni, Pavarotti with Metroplitan Opera Orchestra/Levine</t>
  </si>
  <si>
    <t>Y</t>
  </si>
  <si>
    <t>Couperin</t>
  </si>
  <si>
    <t>L</t>
  </si>
  <si>
    <t>11 Blow.wma</t>
  </si>
  <si>
    <t>12 O.wma</t>
  </si>
  <si>
    <t>12 Wagner.wma</t>
  </si>
  <si>
    <t>13 Concerto para Violoncelo e Mi menor - excerto.wma</t>
  </si>
  <si>
    <t>13 Suk.wma</t>
  </si>
  <si>
    <t>14 Arnold.wma</t>
  </si>
  <si>
    <t>15 Jungle Book.wma</t>
  </si>
  <si>
    <t>16 T.wma</t>
  </si>
  <si>
    <t>17 U.wma</t>
  </si>
  <si>
    <t>18 V.wma</t>
  </si>
  <si>
    <t>19 X.wma</t>
  </si>
  <si>
    <t>\Classic CD - Music for Christmas\</t>
  </si>
  <si>
    <t>01 A Hymn to the Mother of God.wma</t>
  </si>
  <si>
    <t>02 Quatre motets pour le temps de Noel - 'Videntes stellam'.wma</t>
  </si>
  <si>
    <t>03 In the bleak mid-winter.wma</t>
  </si>
  <si>
    <t>04 Jesu, Thou the Virgin-born.wma</t>
  </si>
  <si>
    <t>05 It came upon the Midnight Clear.wma</t>
  </si>
  <si>
    <t>06 El Rorro.wma</t>
  </si>
  <si>
    <t>07 Christmas Eve Suite - 'Ovysen and Kolyada Procession'.wma</t>
  </si>
  <si>
    <t>08 L'Enfance du Christ - 'The Shepherds' Farewell'.wma</t>
  </si>
  <si>
    <t>09 Fur unto us a child is born.wma</t>
  </si>
  <si>
    <t>10 Cantata No 65 'Epiphany' - first movement, 'Chorus- Sie Werden aus Saba alle kommen'.wma</t>
  </si>
  <si>
    <t>11 Christmas Oratorio - Part One, Chorus- 'Jauchzet, frohlocket'.wma</t>
  </si>
  <si>
    <t>12 Concerto for strings 'Il riposo - per il Santissimo Natale', RV270 - First Movement, 'Allegro'.wma</t>
  </si>
  <si>
    <t>Blow</t>
  </si>
  <si>
    <t>O</t>
  </si>
  <si>
    <t>Concerto para Violoncelo e Mi menor - excerto</t>
  </si>
  <si>
    <t>Suk</t>
  </si>
  <si>
    <t>Jungle Book</t>
  </si>
  <si>
    <t>T</t>
  </si>
  <si>
    <t>U</t>
  </si>
  <si>
    <t>V</t>
  </si>
  <si>
    <t>X</t>
  </si>
  <si>
    <t>A Hymn to the Mother of God</t>
  </si>
  <si>
    <t>Tavener</t>
  </si>
  <si>
    <t>Quatre motets pour le temps de Noel - "Videntes stellam"</t>
  </si>
  <si>
    <t>Poulenc</t>
  </si>
  <si>
    <t>In the bleak mid-winter</t>
  </si>
  <si>
    <t>Darke</t>
  </si>
  <si>
    <t>Jesu, Thou the Virgin-born</t>
  </si>
  <si>
    <t>It came upon the Midnight Clear</t>
  </si>
  <si>
    <t>Trad. Arr. Sullivan</t>
  </si>
  <si>
    <t>El Rorro</t>
  </si>
  <si>
    <t>Trad. Mexican</t>
  </si>
  <si>
    <t>Christmas Eve Suite - "Ovysen and Kolyada Procession"</t>
  </si>
  <si>
    <t>Rimsky-Korsakov</t>
  </si>
  <si>
    <t>L'Enfance du Christ - "The Shepherds' Farewell"</t>
  </si>
  <si>
    <t>Fur unto us a child is born</t>
  </si>
  <si>
    <t>Cantata No 65 "Epiphany" - first movement, "Chorus: Sie Werden aus Saba alle kommen"</t>
  </si>
  <si>
    <t>J S Bach</t>
  </si>
  <si>
    <t>Christmas Oratorio - Part One, Chorus: "Jauchzet, frohlocket"</t>
  </si>
  <si>
    <t>Concerto for strings "Il riposo - per il Santissimo Natale", RV270 - First Movement, "Allegro"</t>
  </si>
  <si>
    <t>#</t>
  </si>
  <si>
    <t>Filename</t>
  </si>
  <si>
    <t>File extension</t>
  </si>
  <si>
    <t>Size</t>
  </si>
  <si>
    <t>Date created</t>
  </si>
  <si>
    <t>Title</t>
  </si>
  <si>
    <t>Year</t>
  </si>
  <si>
    <t>2006</t>
  </si>
  <si>
    <t>2007</t>
  </si>
  <si>
    <t>2008</t>
  </si>
  <si>
    <t>2009</t>
  </si>
  <si>
    <t>2010</t>
  </si>
  <si>
    <t>2011</t>
  </si>
  <si>
    <t>2012</t>
  </si>
  <si>
    <t>2013</t>
  </si>
  <si>
    <t>2014</t>
  </si>
  <si>
    <t>Grand Total</t>
  </si>
  <si>
    <t>Sum of Size</t>
  </si>
  <si>
    <t>Years</t>
  </si>
  <si>
    <t>CD Catalogue</t>
  </si>
  <si>
    <t>Date</t>
  </si>
  <si>
    <t>RegionName</t>
  </si>
  <si>
    <t>AreaCode</t>
  </si>
  <si>
    <t>DetachedIndex</t>
  </si>
  <si>
    <t>SemiDetachedIndex</t>
  </si>
  <si>
    <t>TerracedIndex</t>
  </si>
  <si>
    <t>FlatIndex</t>
  </si>
  <si>
    <t>Greater Manchester</t>
  </si>
  <si>
    <t>E11000001</t>
  </si>
  <si>
    <t>Merseyside</t>
  </si>
  <si>
    <t>E11000002</t>
  </si>
  <si>
    <t>South Yorkshire</t>
  </si>
  <si>
    <t>E11000003</t>
  </si>
  <si>
    <t>Tyne and Wear</t>
  </si>
  <si>
    <t>E11000007</t>
  </si>
  <si>
    <t>West Midlands</t>
  </si>
  <si>
    <t>E11000005</t>
  </si>
  <si>
    <t>West Yorkshire</t>
  </si>
  <si>
    <t>E11000006</t>
  </si>
  <si>
    <t>East Midlands</t>
  </si>
  <si>
    <t>E12000004</t>
  </si>
  <si>
    <t>East of England</t>
  </si>
  <si>
    <t>E12000006</t>
  </si>
  <si>
    <t>England</t>
  </si>
  <si>
    <t>E92000001</t>
  </si>
  <si>
    <t>London</t>
  </si>
  <si>
    <t>E12000007</t>
  </si>
  <si>
    <t>North East</t>
  </si>
  <si>
    <t>E12000001</t>
  </si>
  <si>
    <t>North West</t>
  </si>
  <si>
    <t>E12000002</t>
  </si>
  <si>
    <t>South East</t>
  </si>
  <si>
    <t>E12000008</t>
  </si>
  <si>
    <t>South West</t>
  </si>
  <si>
    <t>E12000009</t>
  </si>
  <si>
    <t>West Midlands Region</t>
  </si>
  <si>
    <t>E12000005</t>
  </si>
  <si>
    <t>Yorkshire and The Humber</t>
  </si>
  <si>
    <t>E12000003</t>
  </si>
  <si>
    <t>Season</t>
  </si>
  <si>
    <t>Type</t>
  </si>
  <si>
    <t>Figure</t>
  </si>
  <si>
    <t>Spring</t>
  </si>
  <si>
    <t>Furnishings</t>
  </si>
  <si>
    <t>Housing</t>
  </si>
  <si>
    <t>Transport</t>
  </si>
  <si>
    <t>Health</t>
  </si>
  <si>
    <t>Recreation</t>
  </si>
  <si>
    <t>Communication</t>
  </si>
  <si>
    <t>Summer</t>
  </si>
  <si>
    <t>Fall</t>
  </si>
  <si>
    <t>Winter</t>
  </si>
  <si>
    <t>Food</t>
  </si>
  <si>
    <t>Alcohol</t>
  </si>
  <si>
    <t>Clothing</t>
  </si>
  <si>
    <t>Education</t>
  </si>
  <si>
    <t>Restaurants</t>
  </si>
  <si>
    <t>Miscellaneous</t>
  </si>
  <si>
    <t>DetachedAveragePrice</t>
  </si>
  <si>
    <t>DetachedMonthlyChange</t>
  </si>
  <si>
    <t>DetachedAnnualChange</t>
  </si>
  <si>
    <t>SemiDetachedAveragePrice</t>
  </si>
  <si>
    <t>SemiDetachedMonthlyChange</t>
  </si>
  <si>
    <t>SemiDetachedAnnualChange</t>
  </si>
  <si>
    <t>TerracedAveragePrice</t>
  </si>
  <si>
    <t>TerracedMonthlyChange</t>
  </si>
  <si>
    <t>TerracedAnnualChange</t>
  </si>
  <si>
    <t>FlatAveragePrice</t>
  </si>
  <si>
    <t>FlatMonthlyChange</t>
  </si>
  <si>
    <t>FlatAnnualChange</t>
  </si>
  <si>
    <t>New sheet value</t>
  </si>
  <si>
    <t>a b c d e f g value</t>
  </si>
  <si>
    <t>Row Labels</t>
  </si>
  <si>
    <t>Sum of DetachedIndex</t>
  </si>
  <si>
    <t>.wmaa</t>
  </si>
  <si>
    <t>.m4b Total</t>
  </si>
  <si>
    <t>.mp3 Total</t>
  </si>
  <si>
    <t>.wma Total</t>
  </si>
  <si>
    <t>.wmaa Total</t>
  </si>
  <si>
    <t>File extension2</t>
  </si>
  <si>
    <t>Starting with M</t>
  </si>
  <si>
    <t>Starting with M Total</t>
  </si>
  <si>
    <t>Starting with W</t>
  </si>
  <si>
    <t>Starting with W Total</t>
  </si>
  <si>
    <t>101-200</t>
  </si>
  <si>
    <t>1-100</t>
  </si>
  <si>
    <t>201-300</t>
  </si>
  <si>
    <t>301-400</t>
  </si>
  <si>
    <t>401-500</t>
  </si>
  <si>
    <t>501-600</t>
  </si>
  <si>
    <t>601-700</t>
  </si>
  <si>
    <t>701-800</t>
  </si>
  <si>
    <t>801-900</t>
  </si>
  <si>
    <t>901-1000</t>
  </si>
  <si>
    <t>1001-1100</t>
  </si>
  <si>
    <t>1101-1200</t>
  </si>
  <si>
    <t>1201-1300</t>
  </si>
  <si>
    <t>Quarters</t>
  </si>
  <si>
    <t>Qtr2</t>
  </si>
  <si>
    <t>Jun</t>
  </si>
  <si>
    <t>Qtr4</t>
  </si>
  <si>
    <t>Dec</t>
  </si>
  <si>
    <t>2006 Total</t>
  </si>
  <si>
    <t>Qtr3</t>
  </si>
  <si>
    <t>Jul</t>
  </si>
  <si>
    <t>Nov</t>
  </si>
  <si>
    <t>2007 Total</t>
  </si>
  <si>
    <t>Oct</t>
  </si>
  <si>
    <t>2008 Total</t>
  </si>
  <si>
    <t>Aug</t>
  </si>
  <si>
    <t>2009 Total</t>
  </si>
  <si>
    <t>Qtr1</t>
  </si>
  <si>
    <t>Mar</t>
  </si>
  <si>
    <t>May</t>
  </si>
  <si>
    <t>2010 Total</t>
  </si>
  <si>
    <t>2011 Total</t>
  </si>
  <si>
    <t>2012 Total</t>
  </si>
  <si>
    <t>Apr</t>
  </si>
  <si>
    <t>2013 Total</t>
  </si>
  <si>
    <t>2014 Total</t>
  </si>
  <si>
    <t>Months</t>
  </si>
  <si>
    <t>13-Jun</t>
  </si>
  <si>
    <t>Jun Total</t>
  </si>
  <si>
    <t>30-Dec</t>
  </si>
  <si>
    <t>Dec Total</t>
  </si>
  <si>
    <t>24-Jun</t>
  </si>
  <si>
    <t>25-Jun</t>
  </si>
  <si>
    <t>27-Jun</t>
  </si>
  <si>
    <t>28-Jun</t>
  </si>
  <si>
    <t>29-Jun</t>
  </si>
  <si>
    <t>2-Jul</t>
  </si>
  <si>
    <t>7-Jul</t>
  </si>
  <si>
    <t>8-Jul</t>
  </si>
  <si>
    <t>Jul Total</t>
  </si>
  <si>
    <t>5-Nov</t>
  </si>
  <si>
    <t>Nov Total</t>
  </si>
  <si>
    <t>30-Jul</t>
  </si>
  <si>
    <t>21-Oct</t>
  </si>
  <si>
    <t>Oct Total</t>
  </si>
  <si>
    <t>24-Aug</t>
  </si>
  <si>
    <t>Aug Total</t>
  </si>
  <si>
    <t>6-Mar</t>
  </si>
  <si>
    <t>Mar Total</t>
  </si>
  <si>
    <t>16-May</t>
  </si>
  <si>
    <t>21-May</t>
  </si>
  <si>
    <t>May Total</t>
  </si>
  <si>
    <t>17-Jul</t>
  </si>
  <si>
    <t>26-Jul</t>
  </si>
  <si>
    <t>22-Nov</t>
  </si>
  <si>
    <t>4-Dec</t>
  </si>
  <si>
    <t>29-Dec</t>
  </si>
  <si>
    <t>27-May</t>
  </si>
  <si>
    <t>31-May</t>
  </si>
  <si>
    <t>9-Apr</t>
  </si>
  <si>
    <t>Apr Total</t>
  </si>
  <si>
    <t>10-May</t>
  </si>
  <si>
    <t>4-Aug</t>
  </si>
  <si>
    <t>3-Mar</t>
  </si>
  <si>
    <t>(All)</t>
  </si>
  <si>
    <t xml:space="preserve">Sum of Size </t>
  </si>
  <si>
    <t>Sum of Size KB 1024</t>
  </si>
  <si>
    <t>1995</t>
  </si>
  <si>
    <t>1996</t>
  </si>
  <si>
    <t>1997</t>
  </si>
  <si>
    <t>1998</t>
  </si>
  <si>
    <t>1999</t>
  </si>
  <si>
    <t>2000</t>
  </si>
  <si>
    <t>2001</t>
  </si>
  <si>
    <t>2002</t>
  </si>
  <si>
    <t>2003</t>
  </si>
  <si>
    <t>2004</t>
  </si>
  <si>
    <t>2005</t>
  </si>
  <si>
    <t>2015</t>
  </si>
  <si>
    <t>2016</t>
  </si>
  <si>
    <t>2017</t>
  </si>
  <si>
    <t>2018</t>
  </si>
  <si>
    <t>2019</t>
  </si>
  <si>
    <t>2020</t>
  </si>
  <si>
    <t>2021</t>
  </si>
  <si>
    <t>2022</t>
  </si>
  <si>
    <t>Average of DetachedAveragePrice</t>
  </si>
  <si>
    <t>Average of DetachedIndex</t>
  </si>
  <si>
    <t>Number of people who watch…</t>
  </si>
  <si>
    <t>The introduction</t>
  </si>
  <si>
    <t>All of section 1</t>
  </si>
  <si>
    <t>All of section 2</t>
  </si>
  <si>
    <t>All of section 3</t>
  </si>
  <si>
    <t>All of section 4</t>
  </si>
  <si>
    <t>Section</t>
  </si>
  <si>
    <t>Number of people</t>
  </si>
  <si>
    <t>Funnel chart data</t>
  </si>
  <si>
    <t>2000 Total</t>
  </si>
  <si>
    <t>Difference</t>
  </si>
  <si>
    <t>Is Medium File OR .mp3</t>
  </si>
  <si>
    <t>COUNTIF</t>
  </si>
  <si>
    <t>SUMIF</t>
  </si>
  <si>
    <t>AVERAGEIF</t>
  </si>
  <si>
    <t>COUNTIFS</t>
  </si>
  <si>
    <t>AVERAGEIFS</t>
  </si>
  <si>
    <t>MINIFS</t>
  </si>
  <si>
    <t>MAXIFS</t>
  </si>
  <si>
    <t>SUMIFS</t>
  </si>
  <si>
    <t>NPER Example 1 - Mortgage</t>
  </si>
  <si>
    <t>Annual interest rate</t>
  </si>
  <si>
    <t>Interest rate per period</t>
  </si>
  <si>
    <t>Payment made in each period</t>
  </si>
  <si>
    <t>Money you are paying out is negative</t>
  </si>
  <si>
    <t>Present value (worth now)</t>
  </si>
  <si>
    <t>Future value (worth at end)</t>
  </si>
  <si>
    <t>Payments are made at beginning or end of period</t>
  </si>
  <si>
    <t>0 or omitted = end; 1 = beginning</t>
  </si>
  <si>
    <t>Number of periods</t>
  </si>
  <si>
    <t>NPER Example 2 - Investment</t>
  </si>
  <si>
    <t>Calculate only if at least $100 investment, and interest rate is at least 5%</t>
  </si>
  <si>
    <t>Payment needed</t>
  </si>
  <si>
    <t>Investment needed</t>
  </si>
  <si>
    <t>Goal Seek - Example 1</t>
  </si>
  <si>
    <t>Sales Tax Rate</t>
  </si>
  <si>
    <t>Price before Sales Tax</t>
  </si>
  <si>
    <t>Sales Tax Cost</t>
  </si>
  <si>
    <t>Total</t>
  </si>
  <si>
    <t>Goal Seek - Example 2</t>
  </si>
  <si>
    <t>Input value</t>
  </si>
  <si>
    <t>Value squared</t>
  </si>
  <si>
    <t>Goal Seek - Example 3</t>
  </si>
  <si>
    <t>Value</t>
  </si>
  <si>
    <t>Initial value</t>
  </si>
  <si>
    <t>Next value</t>
  </si>
  <si>
    <t>Calendar</t>
  </si>
  <si>
    <t>Holidays</t>
  </si>
  <si>
    <t>Mon</t>
  </si>
  <si>
    <t>Tues</t>
  </si>
  <si>
    <t>Wed</t>
  </si>
  <si>
    <t>Thurs</t>
  </si>
  <si>
    <t>Fri</t>
  </si>
  <si>
    <t>Sat</t>
  </si>
  <si>
    <t>Sun</t>
  </si>
  <si>
    <t>Date From</t>
  </si>
  <si>
    <t>Days</t>
  </si>
  <si>
    <t>December 2024</t>
  </si>
  <si>
    <t>January 2025</t>
  </si>
  <si>
    <t>Month</t>
  </si>
  <si>
    <t>Cost</t>
  </si>
  <si>
    <t>January</t>
  </si>
  <si>
    <t>February</t>
  </si>
  <si>
    <t>March</t>
  </si>
  <si>
    <t>April</t>
  </si>
  <si>
    <t>June</t>
  </si>
  <si>
    <t>July</t>
  </si>
  <si>
    <t>August</t>
  </si>
  <si>
    <t>September</t>
  </si>
  <si>
    <t>October</t>
  </si>
  <si>
    <t>November</t>
  </si>
  <si>
    <t>December</t>
  </si>
  <si>
    <t>Path</t>
  </si>
  <si>
    <t>First row</t>
  </si>
  <si>
    <t>Last row</t>
  </si>
  <si>
    <t>Category</t>
  </si>
  <si>
    <t>First song</t>
  </si>
  <si>
    <t>Last song</t>
  </si>
  <si>
    <t>Sampler</t>
  </si>
  <si>
    <t>\3D classics\a</t>
  </si>
  <si>
    <t>\40Th Anniversary\</t>
  </si>
  <si>
    <t>Audiobook</t>
  </si>
  <si>
    <t>Opera</t>
  </si>
  <si>
    <t>Popular Music</t>
  </si>
  <si>
    <t>Classical</t>
  </si>
  <si>
    <t>Number of orders to be bought</t>
  </si>
  <si>
    <t>Discount</t>
  </si>
  <si>
    <t>Number of CDs that I bought</t>
  </si>
  <si>
    <t>What is my discount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</si>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</sst>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 #,##0_);_(* \(#,##0\);_(* &quot;-&quot;??_);_(@_)"/>
    <numFmt numFmtId="166" formatCode="ddd\ d\ mmm\ yy\ hh:mm:ss"/>
    <numFmt numFmtId="167" formatCode="0,\ &quot;Kb&quot;"/>
    <numFmt numFmtId="168" formatCode="0,"/>
    <numFmt numFmtId="169" formatCode="_([$$-409]* #,##0.00_);_([$$-409]* \(#,##0.00\);_([$$-409]* &quot;-&quot;??_);_(@_)"/>
    <numFmt numFmtId="170" formatCode="0.0"/>
    <numFmt numFmtId="171" formatCode="&quot;$&quot;#,##0.00_);[Red]\(&quot;$&quot;#,##0.00\)"/>
    <numFmt numFmtId="172" formatCode="&quot;$&quot;#,##0_);[Red]\(&quot;$&quot;#,##0\)"/>
  </numFmts>
  <fonts count="15" x14ac:knownFonts="1">
    <font>
      <sz val="11"/>
      <color theme="1"/>
      <name val="Calibri"/>
      <family val="2"/>
      <scheme val="minor"/>
    </font>
    <font>
      <sz val="10"/>
      <color theme="1"/>
      <name val="Arial"/>
      <family val="2"/>
    </font>
    <font>
      <b/>
      <sz val="12"/>
      <name val="Arial"/>
      <family val="2"/>
    </font>
    <font>
      <sz val="11"/>
      <color theme="1"/>
      <name val="Calibri"/>
      <family val="2"/>
      <scheme val="minor"/>
    </font>
    <font>
      <b/>
      <u/>
      <sz val="11"/>
      <color theme="1"/>
      <name val="Calibri"/>
      <family val="2"/>
      <scheme val="minor"/>
    </font>
    <font>
      <b/>
      <u/>
      <sz val="16"/>
      <color theme="1"/>
      <name val="Arial"/>
      <family val="2"/>
    </font>
    <font>
      <b/>
      <sz val="9"/>
      <color indexed="81"/>
      <name val="Tahoma"/>
      <family val="2"/>
    </font>
    <font>
      <sz val="9"/>
      <color indexed="81"/>
      <name val="Tahoma"/>
      <family val="2"/>
    </font>
    <font>
      <sz val="11"/>
      <color indexed="8"/>
      <name val="Calibri"/>
      <family val="2"/>
      <scheme val="minor"/>
    </font>
    <font>
      <b/>
      <sz val="11"/>
      <name val="Calibri"/>
      <family val="2"/>
      <scheme val="minor"/>
    </font>
    <font>
      <sz val="10"/>
      <color rgb="FFFF0000"/>
      <name val="Arial"/>
      <family val="2"/>
    </font>
    <font>
      <sz val="10"/>
      <color theme="6"/>
      <name val="Arial"/>
      <family val="2"/>
    </font>
    <font>
      <b/>
      <sz val="11"/>
      <color theme="1"/>
      <name val="Calibri"/>
      <family val="2"/>
      <scheme val="minor"/>
    </font>
    <font>
      <sz val="8"/>
      <name val="Calibri"/>
      <family val="2"/>
      <scheme val="minor"/>
    </font>
    <font>
      <sz val="11"/>
      <color theme="1"/>
      <name val="Arial Narrow"/>
      <family val="2"/>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3" fillId="0" borderId="0" applyFont="0" applyFill="0" applyBorder="0" applyAlignment="0" applyProtection="0"/>
    <xf numFmtId="0" fontId="8" fillId="0" borderId="0"/>
    <xf numFmtId="43" fontId="8" fillId="0" borderId="0" applyFont="0" applyFill="0" applyBorder="0" applyAlignment="0" applyProtection="0"/>
    <xf numFmtId="0" fontId="14" fillId="0" borderId="0"/>
  </cellStyleXfs>
  <cellXfs count="56">
    <xf numFmtId="0" fontId="0" fillId="0" borderId="0" xfId="0"/>
    <xf numFmtId="1" fontId="1" fillId="0" borderId="0" xfId="0" applyNumberFormat="1" applyFont="1" applyAlignment="1">
      <alignment horizontal="center"/>
    </xf>
    <xf numFmtId="3" fontId="1" fillId="0" borderId="0" xfId="0" applyNumberFormat="1" applyFont="1" applyAlignment="1">
      <alignment horizontal="center"/>
    </xf>
    <xf numFmtId="3" fontId="1" fillId="0" borderId="0" xfId="0" applyNumberFormat="1" applyFont="1" applyAlignment="1">
      <alignment horizontal="left"/>
    </xf>
    <xf numFmtId="1" fontId="1" fillId="0" borderId="1" xfId="0" applyNumberFormat="1" applyFont="1" applyBorder="1" applyAlignment="1">
      <alignment horizontal="center"/>
    </xf>
    <xf numFmtId="3" fontId="1" fillId="0" borderId="1" xfId="0" applyNumberFormat="1" applyFont="1" applyBorder="1" applyAlignment="1">
      <alignment horizontal="left"/>
    </xf>
    <xf numFmtId="3" fontId="1" fillId="0" borderId="1" xfId="0" applyNumberFormat="1" applyFont="1" applyBorder="1" applyAlignment="1">
      <alignment horizontal="center"/>
    </xf>
    <xf numFmtId="1"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left" vertical="center"/>
    </xf>
    <xf numFmtId="0" fontId="4" fillId="0" borderId="0" xfId="0" applyFont="1"/>
    <xf numFmtId="1" fontId="5" fillId="0" borderId="0" xfId="0" applyNumberFormat="1" applyFont="1" applyAlignment="1">
      <alignment horizontal="left"/>
    </xf>
    <xf numFmtId="14" fontId="0" fillId="0" borderId="0" xfId="0" applyNumberFormat="1"/>
    <xf numFmtId="0" fontId="9" fillId="0" borderId="0" xfId="0" applyFont="1"/>
    <xf numFmtId="0" fontId="3" fillId="0" borderId="0" xfId="0" applyFont="1"/>
    <xf numFmtId="0" fontId="9"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3" fontId="10" fillId="0" borderId="1" xfId="0" applyNumberFormat="1" applyFont="1" applyBorder="1" applyAlignment="1" applyProtection="1">
      <alignment horizontal="left"/>
      <protection locked="0"/>
    </xf>
    <xf numFmtId="166" fontId="1" fillId="0" borderId="0" xfId="0" applyNumberFormat="1" applyFont="1" applyAlignment="1">
      <alignment horizontal="center"/>
    </xf>
    <xf numFmtId="166" fontId="2" fillId="0" borderId="1" xfId="0" applyNumberFormat="1" applyFont="1" applyBorder="1" applyAlignment="1">
      <alignment horizontal="center" vertical="center"/>
    </xf>
    <xf numFmtId="166" fontId="1" fillId="0" borderId="1" xfId="0" applyNumberFormat="1" applyFont="1" applyBorder="1" applyAlignment="1">
      <alignment horizontal="center"/>
    </xf>
    <xf numFmtId="167" fontId="1" fillId="0" borderId="0" xfId="0" applyNumberFormat="1" applyFont="1" applyAlignment="1">
      <alignment horizontal="right"/>
    </xf>
    <xf numFmtId="167" fontId="2" fillId="0" borderId="1" xfId="0" applyNumberFormat="1" applyFont="1" applyBorder="1" applyAlignment="1">
      <alignment horizontal="right" vertical="center"/>
    </xf>
    <xf numFmtId="167" fontId="11" fillId="0" borderId="1" xfId="0" applyNumberFormat="1" applyFont="1" applyBorder="1" applyAlignment="1">
      <alignment horizontal="right"/>
    </xf>
    <xf numFmtId="167" fontId="1" fillId="0" borderId="1" xfId="0" applyNumberFormat="1" applyFont="1" applyBorder="1" applyAlignment="1">
      <alignment horizontal="right"/>
    </xf>
    <xf numFmtId="0" fontId="0" fillId="0" borderId="0" xfId="0" pivotButton="1"/>
    <xf numFmtId="0" fontId="0" fillId="0" borderId="0" xfId="0" applyAlignment="1">
      <alignment horizontal="left"/>
    </xf>
    <xf numFmtId="0" fontId="12" fillId="0" borderId="0" xfId="0" applyFont="1"/>
    <xf numFmtId="1" fontId="0" fillId="0" borderId="0" xfId="0" applyNumberFormat="1"/>
    <xf numFmtId="166" fontId="0" fillId="0" borderId="0" xfId="0" applyNumberFormat="1"/>
    <xf numFmtId="168" fontId="0" fillId="0" borderId="0" xfId="0" applyNumberFormat="1"/>
    <xf numFmtId="167" fontId="0" fillId="0" borderId="0" xfId="0" applyNumberFormat="1"/>
    <xf numFmtId="0" fontId="0" fillId="0" borderId="1" xfId="0" applyBorder="1"/>
    <xf numFmtId="0" fontId="12" fillId="0" borderId="1" xfId="0" applyFont="1" applyBorder="1"/>
    <xf numFmtId="165" fontId="0" fillId="0" borderId="0" xfId="1" applyNumberFormat="1" applyFont="1" applyAlignment="1">
      <alignment horizontal="left"/>
    </xf>
    <xf numFmtId="10" fontId="0" fillId="0" borderId="0" xfId="0" applyNumberFormat="1"/>
    <xf numFmtId="169" fontId="0" fillId="0" borderId="0" xfId="0" applyNumberFormat="1"/>
    <xf numFmtId="0" fontId="0" fillId="0" borderId="0" xfId="0" quotePrefix="1"/>
    <xf numFmtId="170" fontId="0" fillId="0" borderId="0" xfId="0" applyNumberFormat="1" applyAlignment="1">
      <alignment horizontal="center"/>
    </xf>
    <xf numFmtId="0" fontId="0" fillId="0" borderId="0" xfId="0" applyAlignment="1">
      <alignment horizontal="left" vertical="center" wrapText="1"/>
    </xf>
    <xf numFmtId="0" fontId="0" fillId="2" borderId="0" xfId="0" applyFill="1"/>
    <xf numFmtId="1" fontId="0" fillId="2" borderId="0" xfId="0" applyNumberFormat="1" applyFill="1" applyAlignment="1">
      <alignment horizontal="center"/>
    </xf>
    <xf numFmtId="171" fontId="0" fillId="0" borderId="0" xfId="0" applyNumberFormat="1"/>
    <xf numFmtId="9" fontId="0" fillId="0" borderId="0" xfId="0" applyNumberFormat="1" applyAlignment="1">
      <alignment horizontal="center"/>
    </xf>
    <xf numFmtId="172" fontId="0" fillId="0" borderId="0" xfId="0" applyNumberFormat="1" applyAlignment="1">
      <alignment horizontal="center"/>
    </xf>
    <xf numFmtId="0" fontId="12" fillId="2" borderId="0" xfId="0" applyFont="1" applyFill="1"/>
    <xf numFmtId="172" fontId="12" fillId="2" borderId="0" xfId="0" applyNumberFormat="1" applyFont="1" applyFill="1" applyAlignment="1">
      <alignment horizontal="center"/>
    </xf>
    <xf numFmtId="0" fontId="12" fillId="2" borderId="0" xfId="0" applyFont="1" applyFill="1" applyAlignment="1">
      <alignment horizontal="center"/>
    </xf>
    <xf numFmtId="0" fontId="12" fillId="0" borderId="0" xfId="0" applyFont="1" applyAlignment="1">
      <alignment horizontal="center"/>
    </xf>
    <xf numFmtId="15" fontId="0" fillId="0" borderId="0" xfId="0" applyNumberFormat="1"/>
    <xf numFmtId="0" fontId="0" fillId="3" borderId="0" xfId="0" applyFill="1"/>
    <xf numFmtId="17" fontId="0" fillId="0" borderId="0" xfId="0" quotePrefix="1" applyNumberFormat="1"/>
    <xf numFmtId="0" fontId="14" fillId="0" borderId="0" xfId="4"/>
    <xf numFmtId="0" fontId="14" fillId="0" borderId="0" xfId="4" applyAlignment="1">
      <alignment horizontal="left"/>
    </xf>
    <xf numFmtId="9" fontId="0" fillId="0" borderId="0" xfId="0" applyNumberFormat="1"/>
  </cellXfs>
  <cellStyles count="5">
    <cellStyle name="Comma" xfId="1" builtinId="3"/>
    <cellStyle name="Comma 2" xfId="3" xr:uid="{32483D90-203E-476F-92EE-6F208432B36D}"/>
    <cellStyle name="Normal" xfId="0" builtinId="0"/>
    <cellStyle name="Normal 2" xfId="2" xr:uid="{78E05C60-58FE-41FE-83DA-C9B82F5895F1}"/>
    <cellStyle name="Normal 3" xfId="4" xr:uid="{85B65974-5955-4D4D-8F66-5B07D33CC7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microsoft.com/office/2007/relationships/slicerCache" Target="slicerCaches/slicerCache1.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pivotCacheDefinition" Target="pivotCache/pivotCacheDefinition2.xml"/><Relationship Id="rId33" Type="http://schemas.openxmlformats.org/officeDocument/2006/relationships/calcChain" Target="calcChain.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pivotCacheDefinition" Target="pivotCache/pivotCacheDefinition1.xml"/><Relationship Id="rId32" Type="http://schemas.openxmlformats.org/officeDocument/2006/relationships/sheetMetadata" Target="metadata.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externalLink" Target="externalLinks/externalLink1.xml"/><Relationship Id="rId28" Type="http://schemas.microsoft.com/office/2011/relationships/timelineCache" Target="timelineCaches/timelineCache1.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microsoft.com/office/2007/relationships/slicerCache" Target="slicerCaches/slicerCache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[Section+7+Start (version 1).xlsx]PivotTables!PivotTable5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PivotTables!$I$3</c:f>
              <c:strCache>
                <c:ptCount val="1"/>
                <c:pt idx="0">
                  <c:v>Total</c:v>
                </c:pt>
              </c:strCache>
            </c:strRef>
          </c:tx>
          <c:spPr>
            <a:solidFill>
              <a:schemeClr val="accent1"/>
            </a:solidFill>
            <a:ln>
              <a:noFill/>
            </a:ln>
            <a:effectLst/>
          </c:spPr>
          <c:invertIfNegative val="0"/>
          <c:cat>
            <c:multiLvlStrRef>
              <c:f>PivotTables!$G$4:$H$21</c:f>
              <c:multiLvlStrCache>
                <c:ptCount val="13"/>
                <c:lvl>
                  <c:pt idx="0">
                    <c:v>2010</c:v>
                  </c:pt>
                  <c:pt idx="1">
                    <c:v>2008</c:v>
                  </c:pt>
                  <c:pt idx="2">
                    <c:v>2010</c:v>
                  </c:pt>
                  <c:pt idx="3">
                    <c:v>2011</c:v>
                  </c:pt>
                  <c:pt idx="4">
                    <c:v>2012</c:v>
                  </c:pt>
                  <c:pt idx="5">
                    <c:v>2013</c:v>
                  </c:pt>
                  <c:pt idx="6">
                    <c:v>2006</c:v>
                  </c:pt>
                  <c:pt idx="7">
                    <c:v>2007</c:v>
                  </c:pt>
                  <c:pt idx="8">
                    <c:v>2008</c:v>
                  </c:pt>
                  <c:pt idx="9">
                    <c:v>2009</c:v>
                  </c:pt>
                  <c:pt idx="10">
                    <c:v>2010</c:v>
                  </c:pt>
                  <c:pt idx="11">
                    <c:v>2014</c:v>
                  </c:pt>
                  <c:pt idx="12">
                    <c:v>2007</c:v>
                  </c:pt>
                </c:lvl>
                <c:lvl>
                  <c:pt idx="0">
                    <c:v>.m4b</c:v>
                  </c:pt>
                  <c:pt idx="1">
                    <c:v>.mp3</c:v>
                  </c:pt>
                  <c:pt idx="6">
                    <c:v>.wma</c:v>
                  </c:pt>
                  <c:pt idx="12">
                    <c:v>.wmaa</c:v>
                  </c:pt>
                </c:lvl>
              </c:multiLvlStrCache>
            </c:multiLvlStrRef>
          </c:cat>
          <c:val>
            <c:numRef>
              <c:f>PivotTables!$I$4:$I$21</c:f>
              <c:numCache>
                <c:formatCode>General</c:formatCode>
                <c:ptCount val="13"/>
                <c:pt idx="0">
                  <c:v>289489212</c:v>
                </c:pt>
                <c:pt idx="1">
                  <c:v>165547958</c:v>
                </c:pt>
                <c:pt idx="2">
                  <c:v>1021256966</c:v>
                </c:pt>
                <c:pt idx="3">
                  <c:v>171536053</c:v>
                </c:pt>
                <c:pt idx="4">
                  <c:v>95718176</c:v>
                </c:pt>
                <c:pt idx="5">
                  <c:v>122109615</c:v>
                </c:pt>
                <c:pt idx="6">
                  <c:v>158415416</c:v>
                </c:pt>
                <c:pt idx="7">
                  <c:v>2821396994</c:v>
                </c:pt>
                <c:pt idx="8">
                  <c:v>52758350</c:v>
                </c:pt>
                <c:pt idx="9">
                  <c:v>190515060</c:v>
                </c:pt>
                <c:pt idx="10">
                  <c:v>717178956</c:v>
                </c:pt>
                <c:pt idx="11">
                  <c:v>349044078</c:v>
                </c:pt>
                <c:pt idx="12">
                  <c:v>12658286</c:v>
                </c:pt>
              </c:numCache>
            </c:numRef>
          </c:val>
          <c:extLst>
            <c:ext xmlns:c16="http://schemas.microsoft.com/office/drawing/2014/chart" uri="{C3380CC4-5D6E-409C-BE32-E72D297353CC}">
              <c16:uniqueId val="{00000000-116C-4CE7-8AD5-023968609E07}"/>
            </c:ext>
          </c:extLst>
        </c:ser>
        <c:dLbls>
          <c:showLegendKey val="0"/>
          <c:showVal val="0"/>
          <c:showCatName val="0"/>
          <c:showSerName val="0"/>
          <c:showPercent val="0"/>
          <c:showBubbleSize val="0"/>
        </c:dLbls>
        <c:gapWidth val="219"/>
        <c:overlap val="-27"/>
        <c:axId val="411024048"/>
        <c:axId val="411021096"/>
      </c:barChart>
      <c:catAx>
        <c:axId val="4110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1096"/>
        <c:crosses val="autoZero"/>
        <c:auto val="1"/>
        <c:lblAlgn val="ctr"/>
        <c:lblOffset val="100"/>
        <c:noMultiLvlLbl val="0"/>
      </c:catAx>
      <c:valAx>
        <c:axId val="41102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[Section+7+Start (version 1).xlsx]Combo!PivotTable11</c:name>
    <c:fmtId val="1"/>
  </c:pivotSource>
  <c:chart>
    <c:title>
      <c:tx>
        <c:strRef>
          <c:f>Combo!$B$1</c:f>
          <c:strCache>
            <c:ptCount val="1"/>
            <c:pt idx="0">
              <c:v>East of England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Combo!$B$1</c:f>
              <c:strCache>
                <c:ptCount val="1"/>
                <c:pt idx="0">
                  <c:v>Average of DetachedAveragePrice</c:v>
                </c:pt>
              </c:strCache>
            </c:strRef>
          </c:tx>
          <c:spPr>
            <a:solidFill>
              <a:schemeClr val="accent2"/>
            </a:solidFill>
            <a:ln>
              <a:noFill/>
            </a:ln>
            <a:effectLst/>
          </c:spPr>
          <c:invertIfNegative val="0"/>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86814.255871666668</c:v>
                </c:pt>
                <c:pt idx="1">
                  <c:v>88348.19203333334</c:v>
                </c:pt>
                <c:pt idx="2">
                  <c:v>98424.810760833323</c:v>
                </c:pt>
                <c:pt idx="3">
                  <c:v>109376.88738333335</c:v>
                </c:pt>
                <c:pt idx="4">
                  <c:v>120430.83393333334</c:v>
                </c:pt>
                <c:pt idx="5">
                  <c:v>143927.67193333336</c:v>
                </c:pt>
                <c:pt idx="6">
                  <c:v>164248.69290833335</c:v>
                </c:pt>
                <c:pt idx="7">
                  <c:v>198735.96858333334</c:v>
                </c:pt>
                <c:pt idx="8">
                  <c:v>232003.85690833334</c:v>
                </c:pt>
                <c:pt idx="9">
                  <c:v>253202.03447499999</c:v>
                </c:pt>
                <c:pt idx="10">
                  <c:v>261613.07732499996</c:v>
                </c:pt>
                <c:pt idx="11">
                  <c:v>274651.96316666674</c:v>
                </c:pt>
                <c:pt idx="12">
                  <c:v>299119.1321166667</c:v>
                </c:pt>
                <c:pt idx="13">
                  <c:v>289450.19083333336</c:v>
                </c:pt>
                <c:pt idx="14">
                  <c:v>263495.8098166667</c:v>
                </c:pt>
                <c:pt idx="15">
                  <c:v>288024.99862500001</c:v>
                </c:pt>
                <c:pt idx="16">
                  <c:v>287389.76383333333</c:v>
                </c:pt>
                <c:pt idx="17">
                  <c:v>290886.22108333337</c:v>
                </c:pt>
                <c:pt idx="18">
                  <c:v>299328.79590833333</c:v>
                </c:pt>
                <c:pt idx="19">
                  <c:v>326625.39085000003</c:v>
                </c:pt>
                <c:pt idx="20">
                  <c:v>357897.08007500001</c:v>
                </c:pt>
                <c:pt idx="21">
                  <c:v>395604.64641666663</c:v>
                </c:pt>
                <c:pt idx="22">
                  <c:v>421779.15183333331</c:v>
                </c:pt>
                <c:pt idx="23">
                  <c:v>435307.2445749999</c:v>
                </c:pt>
                <c:pt idx="24">
                  <c:v>435210.2969833333</c:v>
                </c:pt>
                <c:pt idx="25">
                  <c:v>444494.48324166663</c:v>
                </c:pt>
                <c:pt idx="26">
                  <c:v>486483.19600083336</c:v>
                </c:pt>
                <c:pt idx="27">
                  <c:v>546223.05421833333</c:v>
                </c:pt>
              </c:numCache>
            </c:numRef>
          </c:val>
          <c:extLst>
            <c:ext xmlns:c16="http://schemas.microsoft.com/office/drawing/2014/chart" uri="{C3380CC4-5D6E-409C-BE32-E72D297353CC}">
              <c16:uniqueId val="{00000003-F509-460A-855D-61E7AD54ECB0}"/>
            </c:ext>
          </c:extLst>
        </c:ser>
        <c:dLbls>
          <c:showLegendKey val="0"/>
          <c:showVal val="0"/>
          <c:showCatName val="0"/>
          <c:showSerName val="0"/>
          <c:showPercent val="0"/>
          <c:showBubbleSize val="0"/>
        </c:dLbls>
        <c:gapWidth val="150"/>
        <c:axId val="1374769624"/>
        <c:axId val="1374774216"/>
      </c:barChart>
      <c:lineChart>
        <c:grouping val="standard"/>
        <c:varyColors val="0"/>
        <c:ser>
          <c:idx val="0"/>
          <c:order val="0"/>
          <c:tx>
            <c:strRef>
              <c:f>Combo!$B$1</c:f>
              <c:strCache>
                <c:ptCount val="1"/>
                <c:pt idx="0">
                  <c:v>Sum of DetachedIndex</c:v>
                </c:pt>
              </c:strCache>
            </c:strRef>
          </c:tx>
          <c:spPr>
            <a:ln w="28575" cap="rnd">
              <a:solidFill>
                <a:schemeClr val="accent1"/>
              </a:solidFill>
              <a:round/>
            </a:ln>
            <a:effectLst/>
          </c:spPr>
          <c:marker>
            <c:symbol val="none"/>
          </c:marker>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305.15359148000005</c:v>
                </c:pt>
                <c:pt idx="1">
                  <c:v>310.54540326000006</c:v>
                </c:pt>
                <c:pt idx="2">
                  <c:v>345.96489011000006</c:v>
                </c:pt>
                <c:pt idx="3">
                  <c:v>384.46162643999997</c:v>
                </c:pt>
                <c:pt idx="4">
                  <c:v>423.31643724000008</c:v>
                </c:pt>
                <c:pt idx="5">
                  <c:v>505.90822394000008</c:v>
                </c:pt>
                <c:pt idx="6">
                  <c:v>577.33695957000009</c:v>
                </c:pt>
                <c:pt idx="7">
                  <c:v>698.56032243000016</c:v>
                </c:pt>
                <c:pt idx="8">
                  <c:v>815.49751781999998</c:v>
                </c:pt>
                <c:pt idx="9">
                  <c:v>890.0094737899999</c:v>
                </c:pt>
                <c:pt idx="10">
                  <c:v>919.57443305000004</c:v>
                </c:pt>
                <c:pt idx="11">
                  <c:v>965.40633934000016</c:v>
                </c:pt>
                <c:pt idx="12">
                  <c:v>1051.40885589</c:v>
                </c:pt>
                <c:pt idx="13">
                  <c:v>1017.4223623</c:v>
                </c:pt>
                <c:pt idx="14">
                  <c:v>926.19226990000016</c:v>
                </c:pt>
                <c:pt idx="15">
                  <c:v>1012.41278734</c:v>
                </c:pt>
                <c:pt idx="16">
                  <c:v>1010.17992622</c:v>
                </c:pt>
                <c:pt idx="17">
                  <c:v>1022.4700330700001</c:v>
                </c:pt>
                <c:pt idx="18">
                  <c:v>1052.1458277399997</c:v>
                </c:pt>
                <c:pt idx="19">
                  <c:v>1148.0938249499998</c:v>
                </c:pt>
                <c:pt idx="20">
                  <c:v>1258.0143702</c:v>
                </c:pt>
                <c:pt idx="21">
                  <c:v>1390.5571868000002</c:v>
                </c:pt>
                <c:pt idx="22">
                  <c:v>1482.5610265</c:v>
                </c:pt>
                <c:pt idx="23">
                  <c:v>1530.1125070999999</c:v>
                </c:pt>
                <c:pt idx="24">
                  <c:v>1529.7717348000001</c:v>
                </c:pt>
                <c:pt idx="25">
                  <c:v>1562.4058103000002</c:v>
                </c:pt>
                <c:pt idx="26">
                  <c:v>1709.9968629499999</c:v>
                </c:pt>
                <c:pt idx="27">
                  <c:v>1919.9834997300002</c:v>
                </c:pt>
              </c:numCache>
            </c:numRef>
          </c:val>
          <c:smooth val="0"/>
          <c:extLst>
            <c:ext xmlns:c16="http://schemas.microsoft.com/office/drawing/2014/chart" uri="{C3380CC4-5D6E-409C-BE32-E72D297353CC}">
              <c16:uniqueId val="{00000000-F509-460A-855D-61E7AD54ECB0}"/>
            </c:ext>
          </c:extLst>
        </c:ser>
        <c:dLbls>
          <c:showLegendKey val="0"/>
          <c:showVal val="0"/>
          <c:showCatName val="0"/>
          <c:showSerName val="0"/>
          <c:showPercent val="0"/>
          <c:showBubbleSize val="0"/>
        </c:dLbls>
        <c:marker val="1"/>
        <c:smooth val="0"/>
        <c:axId val="1718363480"/>
        <c:axId val="1718383816"/>
      </c:lineChart>
      <c:catAx>
        <c:axId val="137476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74216"/>
        <c:crosses val="autoZero"/>
        <c:auto val="1"/>
        <c:lblAlgn val="ctr"/>
        <c:lblOffset val="100"/>
        <c:noMultiLvlLbl val="0"/>
      </c:catAx>
      <c:valAx>
        <c:axId val="1374774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Detached Average</a:t>
                </a:r>
                <a:r>
                  <a:rPr lang="en-US"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69624"/>
        <c:crosses val="autoZero"/>
        <c:crossBetween val="between"/>
      </c:valAx>
      <c:valAx>
        <c:axId val="1718383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363480"/>
        <c:crosses val="max"/>
        <c:crossBetween val="between"/>
      </c:valAx>
      <c:catAx>
        <c:axId val="1718363480"/>
        <c:scaling>
          <c:orientation val="minMax"/>
        </c:scaling>
        <c:delete val="1"/>
        <c:axPos val="b"/>
        <c:numFmt formatCode="General" sourceLinked="1"/>
        <c:majorTickMark val="out"/>
        <c:minorTickMark val="none"/>
        <c:tickLblPos val="nextTo"/>
        <c:crossAx val="17183838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9823185D-9FC0-4FEC-8394-88E6881DC9B6}">
          <cx:tx>
            <cx:txData>
              <cx:f>_xlchart.v1.1</cx:f>
              <cx:v>Average of DetachedIndex</cx:v>
            </cx:txData>
          </cx:tx>
          <cx:dataLabels pos="ctr">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6ECA8FDC-A30F-40F3-97D7-0B3C297AA223}">
          <cx:tx>
            <cx:txData>
              <cx:f>_xlchart.v1.4</cx:f>
              <cx:v>Difference</cx:v>
            </cx:txData>
          </cx:tx>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plotArea>
      <cx:plotAreaRegion>
        <cx:series layoutId="funnel" uniqueId="{12490C93-8F50-4AA6-AC32-585C930459D7}">
          <cx:tx>
            <cx:txData>
              <cx:f>_xlchart.v2.7</cx:f>
              <cx:v>Number of people</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plotArea>
      <cx:plotAreaRegion>
        <cx:series layoutId="boxWhisker" uniqueId="{6A47D255-5C28-4035-A4DC-68583B1E7B7B}">
          <cx:tx>
            <cx:txData>
              <cx:f>_xlchart.v1.12</cx:f>
              <cx:v>DetachedAveragePrice</cx:v>
            </cx:txData>
          </cx:tx>
          <cx:dataId val="0"/>
          <cx:layoutPr>
            <cx:visibility meanLine="0" meanMarker="1" nonoutliers="0" outliers="1"/>
            <cx:statistics quartileMethod="inclusive"/>
          </cx:layoutPr>
        </cx:series>
      </cx:plotAreaRegion>
      <cx:axis id="0">
        <cx:catScaling gapWidth="0.970000029"/>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plotArea>
      <cx:plotAreaRegion>
        <cx:series layoutId="clusteredColumn" uniqueId="{B532EC7E-57AB-4E12-8988-CD1485435676}">
          <cx:tx>
            <cx:txData>
              <cx:f>_xlchart.v1.9</cx:f>
              <cx:v>DetachedAveragePrice</cx:v>
            </cx:txData>
          </cx:tx>
          <cx:dataId val="0"/>
          <cx:layoutPr>
            <cx:binning intervalClosed="r" underflow="80000" overflow="800000">
              <cx:binSize val="40000"/>
            </cx:binning>
          </cx:layoutPr>
          <cx:axisId val="1"/>
        </cx:series>
        <cx:series layoutId="paretoLine" ownerIdx="0" uniqueId="{257845BF-E539-4099-A304-687C795AF97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AB4F1FC-825D-4F25-B51F-5C3F13F0CB65}">
  <sheetPr codeName="Chart1"/>
  <sheetViews>
    <sheetView zoomScale="12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absoluteAnchor>
    <xdr:pos x="0" y="0"/>
    <xdr:ext cx="9304020" cy="6080760"/>
    <xdr:graphicFrame macro="">
      <xdr:nvGraphicFramePr>
        <xdr:cNvPr id="2" name="Chart 1">
          <a:extLst>
            <a:ext uri="{FF2B5EF4-FFF2-40B4-BE49-F238E27FC236}">
              <a16:creationId xmlns:a16="http://schemas.microsoft.com/office/drawing/2014/main" id="{1C8DE928-75DF-478E-3853-28A05267F8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6</xdr:col>
      <xdr:colOff>95250</xdr:colOff>
      <xdr:row>13</xdr:row>
      <xdr:rowOff>66675</xdr:rowOff>
    </xdr:from>
    <xdr:to>
      <xdr:col>8</xdr:col>
      <xdr:colOff>314325</xdr:colOff>
      <xdr:row>26</xdr:row>
      <xdr:rowOff>114300</xdr:rowOff>
    </xdr:to>
    <mc:AlternateContent xmlns:mc="http://schemas.openxmlformats.org/markup-compatibility/2006" xmlns:a14="http://schemas.microsoft.com/office/drawing/2010/main">
      <mc:Choice Requires="a14">
        <xdr:graphicFrame macro="">
          <xdr:nvGraphicFramePr>
            <xdr:cNvPr id="2" name="File extension">
              <a:extLst>
                <a:ext uri="{FF2B5EF4-FFF2-40B4-BE49-F238E27FC236}">
                  <a16:creationId xmlns:a16="http://schemas.microsoft.com/office/drawing/2014/main" id="{F7CE9B4D-98F7-0924-8850-DEBA66F8D220}"/>
                </a:ext>
              </a:extLst>
            </xdr:cNvPr>
            <xdr:cNvGraphicFramePr/>
          </xdr:nvGraphicFramePr>
          <xdr:xfrm>
            <a:off x="0" y="0"/>
            <a:ext cx="0" cy="0"/>
          </xdr:xfrm>
          <a:graphic>
            <a:graphicData uri="http://schemas.microsoft.com/office/drawing/2010/slicer">
              <sle:slicer xmlns:sle="http://schemas.microsoft.com/office/drawing/2010/slicer" name="File extension"/>
            </a:graphicData>
          </a:graphic>
        </xdr:graphicFrame>
      </mc:Choice>
      <mc:Fallback xmlns="">
        <xdr:sp macro="" textlink="">
          <xdr:nvSpPr>
            <xdr:cNvPr id="0" name=""/>
            <xdr:cNvSpPr>
              <a:spLocks noTextEdit="1"/>
            </xdr:cNvSpPr>
          </xdr:nvSpPr>
          <xdr:spPr>
            <a:xfrm>
              <a:off x="6134100" y="2543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209549</xdr:colOff>
      <xdr:row>12</xdr:row>
      <xdr:rowOff>123825</xdr:rowOff>
    </xdr:from>
    <xdr:to>
      <xdr:col>5</xdr:col>
      <xdr:colOff>742949</xdr:colOff>
      <xdr:row>33</xdr:row>
      <xdr:rowOff>161925</xdr:rowOff>
    </xdr:to>
    <mc:AlternateContent xmlns:mc="http://schemas.openxmlformats.org/markup-compatibility/2006" xmlns:a14="http://schemas.microsoft.com/office/drawing/2010/main">
      <mc:Choice Requires="a14">
        <xdr:graphicFrame macro="">
          <xdr:nvGraphicFramePr>
            <xdr:cNvPr id="3" name="Folder">
              <a:extLst>
                <a:ext uri="{FF2B5EF4-FFF2-40B4-BE49-F238E27FC236}">
                  <a16:creationId xmlns:a16="http://schemas.microsoft.com/office/drawing/2014/main" id="{D93C536C-BCD9-BC5C-E377-EAA76A91FF12}"/>
                </a:ext>
              </a:extLst>
            </xdr:cNvPr>
            <xdr:cNvGraphicFramePr/>
          </xdr:nvGraphicFramePr>
          <xdr:xfrm>
            <a:off x="0" y="0"/>
            <a:ext cx="0" cy="0"/>
          </xdr:xfrm>
          <a:graphic>
            <a:graphicData uri="http://schemas.microsoft.com/office/drawing/2010/slicer">
              <sle:slicer xmlns:sle="http://schemas.microsoft.com/office/drawing/2010/slicer" name="Folder"/>
            </a:graphicData>
          </a:graphic>
        </xdr:graphicFrame>
      </mc:Choice>
      <mc:Fallback xmlns="">
        <xdr:sp macro="" textlink="">
          <xdr:nvSpPr>
            <xdr:cNvPr id="0" name=""/>
            <xdr:cNvSpPr>
              <a:spLocks noTextEdit="1"/>
            </xdr:cNvSpPr>
          </xdr:nvSpPr>
          <xdr:spPr>
            <a:xfrm>
              <a:off x="2409824" y="2409825"/>
              <a:ext cx="3286125" cy="403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533399</xdr:colOff>
      <xdr:row>28</xdr:row>
      <xdr:rowOff>0</xdr:rowOff>
    </xdr:from>
    <xdr:to>
      <xdr:col>11</xdr:col>
      <xdr:colOff>590549</xdr:colOff>
      <xdr:row>35</xdr:row>
      <xdr:rowOff>38100</xdr:rowOff>
    </xdr:to>
    <mc:AlternateContent xmlns:mc="http://schemas.openxmlformats.org/markup-compatibility/2006" xmlns:tsle="http://schemas.microsoft.com/office/drawing/2012/timeslicer">
      <mc:Choice Requires="tsle">
        <xdr:graphicFrame macro="">
          <xdr:nvGraphicFramePr>
            <xdr:cNvPr id="5" name="Date created">
              <a:extLst>
                <a:ext uri="{FF2B5EF4-FFF2-40B4-BE49-F238E27FC236}">
                  <a16:creationId xmlns:a16="http://schemas.microsoft.com/office/drawing/2014/main" id="{D5A44961-68BF-1A59-6098-09D4C11ED280}"/>
                </a:ext>
              </a:extLst>
            </xdr:cNvPr>
            <xdr:cNvGraphicFramePr/>
          </xdr:nvGraphicFramePr>
          <xdr:xfrm>
            <a:off x="0" y="0"/>
            <a:ext cx="0" cy="0"/>
          </xdr:xfrm>
          <a:graphic>
            <a:graphicData uri="http://schemas.microsoft.com/office/drawing/2012/timeslicer">
              <tsle:timeslicer name="Date created"/>
            </a:graphicData>
          </a:graphic>
        </xdr:graphicFrame>
      </mc:Choice>
      <mc:Fallback xmlns="">
        <xdr:sp macro="" textlink="">
          <xdr:nvSpPr>
            <xdr:cNvPr id="0" name=""/>
            <xdr:cNvSpPr>
              <a:spLocks noTextEdit="1"/>
            </xdr:cNvSpPr>
          </xdr:nvSpPr>
          <xdr:spPr>
            <a:xfrm>
              <a:off x="1666874" y="5334000"/>
              <a:ext cx="88106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2</xdr:row>
      <xdr:rowOff>28575</xdr:rowOff>
    </xdr:from>
    <xdr:to>
      <xdr:col>17</xdr:col>
      <xdr:colOff>304800</xdr:colOff>
      <xdr:row>37</xdr:row>
      <xdr:rowOff>180975</xdr:rowOff>
    </xdr:to>
    <xdr:graphicFrame macro="">
      <xdr:nvGraphicFramePr>
        <xdr:cNvPr id="2" name="Chart 1">
          <a:extLst>
            <a:ext uri="{FF2B5EF4-FFF2-40B4-BE49-F238E27FC236}">
              <a16:creationId xmlns:a16="http://schemas.microsoft.com/office/drawing/2014/main" id="{4F1BB66B-4841-1B39-6535-C3C878063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395286</xdr:colOff>
      <xdr:row>0</xdr:row>
      <xdr:rowOff>123825</xdr:rowOff>
    </xdr:from>
    <xdr:to>
      <xdr:col>20</xdr:col>
      <xdr:colOff>171449</xdr:colOff>
      <xdr:row>39</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79C9DB2-4855-7F04-5DA2-C439958DB3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6" y="123825"/>
              <a:ext cx="9529763" cy="73914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57149</xdr:colOff>
      <xdr:row>0</xdr:row>
      <xdr:rowOff>133350</xdr:rowOff>
    </xdr:from>
    <xdr:to>
      <xdr:col>17</xdr:col>
      <xdr:colOff>247649</xdr:colOff>
      <xdr:row>37</xdr:row>
      <xdr:rowOff>142875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E2F1CD3-C4E0-0397-04FB-58292F4DAE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33824" y="133350"/>
              <a:ext cx="10239375" cy="70580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147637</xdr:colOff>
      <xdr:row>12</xdr:row>
      <xdr:rowOff>104775</xdr:rowOff>
    </xdr:from>
    <xdr:to>
      <xdr:col>13</xdr:col>
      <xdr:colOff>452437</xdr:colOff>
      <xdr:row>26</xdr:row>
      <xdr:rowOff>180975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40CA533-21A0-2C70-DD70-77E4A52B70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2390775"/>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71437</xdr:colOff>
      <xdr:row>0</xdr:row>
      <xdr:rowOff>171450</xdr:rowOff>
    </xdr:from>
    <xdr:to>
      <xdr:col>20</xdr:col>
      <xdr:colOff>47625</xdr:colOff>
      <xdr:row>40</xdr:row>
      <xdr:rowOff>28575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B22205C-7B53-2821-F6D7-A042B45BDA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171450"/>
              <a:ext cx="9120188" cy="74771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xdr:colOff>
      <xdr:row>3334</xdr:row>
      <xdr:rowOff>104775</xdr:rowOff>
    </xdr:from>
    <xdr:to>
      <xdr:col>12</xdr:col>
      <xdr:colOff>342900</xdr:colOff>
      <xdr:row>3348</xdr:row>
      <xdr:rowOff>180975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3CE2EF9-0B2E-DD70-9BF8-9D27325640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48250" y="635231775"/>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ropbox\Dropbox\Office%20Windows\MO-211%20Excel\Supporting%20Files\Section%2010\Section%2010%20End%20With%20Highlights.xlsx" TargetMode="External"/><Relationship Id="rId1" Type="http://schemas.openxmlformats.org/officeDocument/2006/relationships/externalLinkPath" Target="file:///D:\Dropbox\Dropbox\Office%20Windows\MO-211%20Excel\Supporting%20Files\Section%2010\Section%2010%20End%20With%20Highligh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Chart"/>
      <sheetName val="PivotTables"/>
      <sheetName val="Scenario Summary"/>
      <sheetName val="NPER"/>
      <sheetName val="PMT"/>
      <sheetName val="Goal Seek"/>
      <sheetName val="Workday"/>
      <sheetName val="Consolidate1"/>
      <sheetName val="Consolidate2"/>
      <sheetName val="Consolidate3"/>
      <sheetName val="Consolidate4"/>
      <sheetName val="Categories"/>
      <sheetName val="Discount"/>
      <sheetName val="Funnel"/>
      <sheetName val="CDs"/>
      <sheetName val="a b c d e f g"/>
      <sheetName val="New sheet"/>
      <sheetName val="Combo"/>
      <sheetName val="Sunburst chart"/>
      <sheetName val="Waterfall chart"/>
      <sheetName val="HPIRegions"/>
      <sheetName val="HPIAdmins"/>
      <sheetName val="GDP"/>
      <sheetName val="Section 15 and 16"/>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B3" t="str">
            <v>Filename</v>
          </cell>
          <cell r="D3" t="str">
            <v>Folder</v>
          </cell>
        </row>
        <row r="4">
          <cell r="B4" t="str">
            <v>02 Symphony 3 in F Mayor 1est. Mov.wma</v>
          </cell>
          <cell r="D4" t="str">
            <v>\10 Romantic works\</v>
          </cell>
        </row>
        <row r="5">
          <cell r="B5" t="str">
            <v>03 Rastlose Liebe.wma</v>
          </cell>
          <cell r="D5" t="str">
            <v>\10 Romantic works\</v>
          </cell>
        </row>
        <row r="6">
          <cell r="B6" t="str">
            <v>05 Requiem.- tuba mirum.wma</v>
          </cell>
          <cell r="D6" t="str">
            <v>\10 Romantic works\</v>
          </cell>
        </row>
        <row r="7">
          <cell r="B7" t="str">
            <v>06 Annees de pelerinage.wma</v>
          </cell>
          <cell r="D7" t="str">
            <v>\10 Romantic works\</v>
          </cell>
        </row>
        <row r="8">
          <cell r="B8" t="str">
            <v>07 Romeo and Juliet.wma</v>
          </cell>
          <cell r="D8" t="str">
            <v>\10 Romantic works\a</v>
          </cell>
        </row>
        <row r="9">
          <cell r="B9" t="str">
            <v>08 Symphony No. 1 in B flat major.wma</v>
          </cell>
          <cell r="D9" t="str">
            <v>\10 Romantic works\</v>
          </cell>
        </row>
        <row r="10">
          <cell r="B10" t="str">
            <v>09 Tango.wma</v>
          </cell>
          <cell r="D10" t="str">
            <v>\10 Romantic works\</v>
          </cell>
        </row>
        <row r="11">
          <cell r="B11" t="str">
            <v>10 Tristan e Islode.wma</v>
          </cell>
          <cell r="D11" t="str">
            <v>\10 Romantic works\</v>
          </cell>
        </row>
        <row r="12">
          <cell r="B12" t="str">
            <v>11 La taberna del Puerto.wma</v>
          </cell>
          <cell r="D12" t="str">
            <v>\10 Romantic works\</v>
          </cell>
        </row>
        <row r="13">
          <cell r="B13" t="str">
            <v>12 Cello concerto.wma</v>
          </cell>
          <cell r="D13" t="str">
            <v>\10 Romantic works\</v>
          </cell>
        </row>
        <row r="14">
          <cell r="B14" t="str">
            <v>13 Dream Children.wma</v>
          </cell>
          <cell r="D14" t="str">
            <v>\10 Romantic works\</v>
          </cell>
        </row>
        <row r="15">
          <cell r="B15" t="str">
            <v>14 Violin concerto In F major Op.7.wma</v>
          </cell>
          <cell r="D15" t="str">
            <v>\10 Romantic works\</v>
          </cell>
        </row>
        <row r="16">
          <cell r="B16" t="str">
            <v>15 Symphony No. 85 B flat major.wma</v>
          </cell>
          <cell r="D16" t="str">
            <v>\10 Romantic works\</v>
          </cell>
        </row>
        <row r="17">
          <cell r="B17" t="str">
            <v>16 Les Filles de Cadiz.wma</v>
          </cell>
          <cell r="D17" t="str">
            <v>\10 Romantic works\</v>
          </cell>
        </row>
        <row r="18">
          <cell r="B18" t="str">
            <v>17 On a Overgrown Path.wma</v>
          </cell>
          <cell r="D18" t="str">
            <v>\10 Romantic works\</v>
          </cell>
        </row>
        <row r="19">
          <cell r="B19" t="str">
            <v>01 Deposuit potentes.wma</v>
          </cell>
          <cell r="D19" t="str">
            <v>\1000 Years Of Sacred Music Disc 4\</v>
          </cell>
        </row>
        <row r="20">
          <cell r="B20" t="str">
            <v>02 Esurientes.wma</v>
          </cell>
          <cell r="D20" t="str">
            <v>\1000 Years Of Sacred Music Disc 4\</v>
          </cell>
        </row>
        <row r="21">
          <cell r="B21" t="str">
            <v>03 Suscepit Israel.wma</v>
          </cell>
          <cell r="D21" t="str">
            <v>\1000 Years Of Sacred Music Disc 4\</v>
          </cell>
        </row>
        <row r="22">
          <cell r="B22" t="str">
            <v>04 Sicut locutus est.wma</v>
          </cell>
          <cell r="D22" t="str">
            <v>\1000 Years Of Sacred Music Disc 4\</v>
          </cell>
        </row>
        <row r="23">
          <cell r="B23" t="str">
            <v>05 Gloria Patri.wma</v>
          </cell>
          <cell r="D23" t="str">
            <v>\1000 Years Of Sacred Music Disc 4\</v>
          </cell>
        </row>
        <row r="24">
          <cell r="B24" t="str">
            <v>06 Sicut erat in principio.wma</v>
          </cell>
          <cell r="D24" t="str">
            <v>\1000 Years Of Sacred Music Disc 4\</v>
          </cell>
        </row>
        <row r="25">
          <cell r="B25" t="str">
            <v>07 Antiphon.wma</v>
          </cell>
          <cell r="D25" t="str">
            <v>\1000 Years Of Sacred Music Disc 4\</v>
          </cell>
        </row>
        <row r="26">
          <cell r="B26" t="str">
            <v>08 Te Deum.wma</v>
          </cell>
          <cell r="D26" t="str">
            <v>\1000 Years Of Sacred Music Disc 4\</v>
          </cell>
        </row>
        <row r="27">
          <cell r="B27" t="str">
            <v>09 Jubilate Deo.wma</v>
          </cell>
          <cell r="D27" t="str">
            <v>\1000 Years Of Sacred Music Disc 4\</v>
          </cell>
        </row>
        <row r="28">
          <cell r="B28" t="str">
            <v>10 Me Beloved spake.wma</v>
          </cell>
          <cell r="D28" t="str">
            <v>\1000 Years Of Sacred Music Disc 4\</v>
          </cell>
        </row>
        <row r="29">
          <cell r="B29" t="str">
            <v>11 O God, Thou art my God.wma</v>
          </cell>
          <cell r="D29" t="str">
            <v>\1000 Years Of Sacred Music Disc 4\</v>
          </cell>
        </row>
        <row r="30">
          <cell r="B30" t="str">
            <v>12 Lord, how long wilt Thou be angry.wma</v>
          </cell>
          <cell r="D30" t="str">
            <v>\1000 Years Of Sacred Music Disc 4\</v>
          </cell>
        </row>
        <row r="31">
          <cell r="B31" t="str">
            <v>13 Remember not, Lord our offences.wma</v>
          </cell>
          <cell r="D31" t="str">
            <v>\1000 Years Of Sacred Music Disc 4\</v>
          </cell>
        </row>
        <row r="32">
          <cell r="B32" t="str">
            <v>14 Hear my prayer, O Lord.wma</v>
          </cell>
          <cell r="D32" t="str">
            <v>\1000 Years Of Sacred Music Disc 4\</v>
          </cell>
        </row>
        <row r="33">
          <cell r="B33" t="str">
            <v>15 Funeral March.wma</v>
          </cell>
          <cell r="D33" t="str">
            <v>\1000 Years Of Sacred Music Disc 4\</v>
          </cell>
        </row>
        <row r="34">
          <cell r="B34" t="str">
            <v>16 Man that is born of a woman.wma</v>
          </cell>
          <cell r="D34" t="str">
            <v>\1000 Years Of Sacred Music Disc 4\</v>
          </cell>
        </row>
        <row r="35">
          <cell r="B35" t="str">
            <v>17 In the midst of life.wma</v>
          </cell>
          <cell r="D35" t="str">
            <v>\1000 Years Of Sacred Music Disc 4\</v>
          </cell>
        </row>
        <row r="36">
          <cell r="B36" t="str">
            <v>18 Canzona.wma</v>
          </cell>
          <cell r="D36" t="str">
            <v>\1000 Years Of Sacred Music Disc 4\</v>
          </cell>
        </row>
        <row r="37">
          <cell r="B37" t="str">
            <v>19 Thou knowest, Lord.wma</v>
          </cell>
          <cell r="D37" t="str">
            <v>\1000 Years Of Sacred Music Disc 4\</v>
          </cell>
        </row>
        <row r="38">
          <cell r="B38" t="str">
            <v>20 Funeral March.wma</v>
          </cell>
          <cell r="D38" t="str">
            <v>\1000 Years Of Sacred Music Disc 4\</v>
          </cell>
        </row>
        <row r="39">
          <cell r="B39" t="str">
            <v>01 Lamento d' Ariannna.wma</v>
          </cell>
          <cell r="D39" t="str">
            <v>\1991 Collection\</v>
          </cell>
        </row>
        <row r="40">
          <cell r="B40" t="str">
            <v>02 Horn Concerto No. 3.wma</v>
          </cell>
          <cell r="D40" t="str">
            <v>\1991 Collection\</v>
          </cell>
        </row>
        <row r="41">
          <cell r="B41" t="str">
            <v>03 Horn Concerto No. 3.wma</v>
          </cell>
          <cell r="D41" t="str">
            <v>\1991 Collection\</v>
          </cell>
        </row>
        <row r="42">
          <cell r="B42" t="str">
            <v>04 Horn Concerto No. 3.wma</v>
          </cell>
          <cell r="D42" t="str">
            <v>\1991 Collection\</v>
          </cell>
        </row>
        <row r="43">
          <cell r="B43" t="str">
            <v>05 St. Paul's Suite.wma</v>
          </cell>
          <cell r="D43" t="str">
            <v>\1991 Collection\</v>
          </cell>
        </row>
        <row r="44">
          <cell r="B44" t="str">
            <v>06 St. Paul's Suite.wma</v>
          </cell>
          <cell r="D44" t="str">
            <v>\1991 Collection\</v>
          </cell>
        </row>
        <row r="45">
          <cell r="B45" t="str">
            <v>07 St. Paul's Suite.wma</v>
          </cell>
          <cell r="D45" t="str">
            <v>\1991 Collection\</v>
          </cell>
        </row>
        <row r="46">
          <cell r="B46" t="str">
            <v>08 St. Paul's Suite.wma</v>
          </cell>
          <cell r="D46" t="str">
            <v>\1991 Collection\</v>
          </cell>
        </row>
        <row r="47">
          <cell r="B47" t="str">
            <v>09 On the Idle Hill of Summer.wma</v>
          </cell>
          <cell r="D47" t="str">
            <v>\1991 Collection\</v>
          </cell>
        </row>
        <row r="48">
          <cell r="B48" t="str">
            <v>10 Wiegenlied.wma</v>
          </cell>
          <cell r="D48" t="str">
            <v>\1991 Collection\</v>
          </cell>
        </row>
        <row r="49">
          <cell r="B49" t="str">
            <v>11 Andante cantabile.wma</v>
          </cell>
          <cell r="D49" t="str">
            <v>\1991 Collection\</v>
          </cell>
        </row>
        <row r="50">
          <cell r="B50" t="str">
            <v>12 Asturias.wma</v>
          </cell>
          <cell r="D50" t="str">
            <v>\1991 Collection\</v>
          </cell>
        </row>
        <row r="51">
          <cell r="B51" t="str">
            <v>13 From Bohemia's Meadows and Groves.wma</v>
          </cell>
          <cell r="D51" t="str">
            <v>\1991 Collection\</v>
          </cell>
        </row>
        <row r="52">
          <cell r="B52" t="str">
            <v>01 Piano Sonata in B Flat, K333 - Allegretto Grazioso.wma</v>
          </cell>
          <cell r="D52" t="str">
            <v>\37257\</v>
          </cell>
        </row>
        <row r="53">
          <cell r="B53" t="str">
            <v>02 Violin Concerto - Aria II.wma</v>
          </cell>
          <cell r="D53" t="str">
            <v>\37257\</v>
          </cell>
        </row>
        <row r="54">
          <cell r="B54" t="str">
            <v>03 Suor Angelica - Senza Mamma.wma</v>
          </cell>
          <cell r="D54" t="str">
            <v>\37257\</v>
          </cell>
        </row>
        <row r="55">
          <cell r="B55" t="str">
            <v>04 Rigoletto Paraphrase (excerpt).wma</v>
          </cell>
          <cell r="D55" t="str">
            <v>\37257\</v>
          </cell>
        </row>
        <row r="56">
          <cell r="B56" t="str">
            <v>05 The Diary Of One Who Disappeared.wma</v>
          </cell>
          <cell r="D56" t="str">
            <v>\37257\</v>
          </cell>
        </row>
        <row r="57">
          <cell r="B57" t="str">
            <v>06 Adieu Ces Bons Vins de Lannoys.wma</v>
          </cell>
          <cell r="D57" t="str">
            <v>\37257\</v>
          </cell>
        </row>
        <row r="58">
          <cell r="B58" t="str">
            <v>07 Benedicta Es Celorium.wma</v>
          </cell>
          <cell r="D58" t="str">
            <v>\37257\</v>
          </cell>
        </row>
        <row r="59">
          <cell r="B59" t="str">
            <v>08 String Quartet No 1 - Rondo- Allegro Vivace.wma</v>
          </cell>
          <cell r="D59" t="str">
            <v>\37257\</v>
          </cell>
        </row>
        <row r="60">
          <cell r="B60" t="str">
            <v>09 Souvenirs - Hesitation Waltz (A Bedroom Affair).wma</v>
          </cell>
          <cell r="D60" t="str">
            <v>\37257\</v>
          </cell>
        </row>
        <row r="61">
          <cell r="B61" t="str">
            <v>10 Symphony No 8 - Adagio, Feierlich langsam, doch nicht schleppend (excerpt).wma</v>
          </cell>
          <cell r="D61" t="str">
            <v>\37257\</v>
          </cell>
        </row>
        <row r="62">
          <cell r="B62" t="str">
            <v>11 Piano Sonata in E Flat, Op27 No 1 - Allegro Vivace.wma</v>
          </cell>
          <cell r="D62" t="str">
            <v>\37257\</v>
          </cell>
        </row>
        <row r="63">
          <cell r="B63" t="str">
            <v>12 Norma - Oh, rimembranza.wma</v>
          </cell>
          <cell r="D63" t="str">
            <v>\37257\</v>
          </cell>
        </row>
        <row r="64">
          <cell r="B64" t="str">
            <v>13 Waltz in E Flat, Op 18, Grande valse brillante.wma</v>
          </cell>
          <cell r="D64" t="str">
            <v>\37257\</v>
          </cell>
        </row>
        <row r="65">
          <cell r="B65" t="str">
            <v>14 Competition 1.wma</v>
          </cell>
          <cell r="D65" t="str">
            <v>\37257\</v>
          </cell>
        </row>
        <row r="66">
          <cell r="B66" t="str">
            <v>15 Competition 2.wma</v>
          </cell>
          <cell r="D66" t="str">
            <v>\37257\</v>
          </cell>
        </row>
        <row r="67">
          <cell r="B67" t="str">
            <v>16 Competition 3.wma</v>
          </cell>
          <cell r="D67" t="str">
            <v>\37257\</v>
          </cell>
        </row>
        <row r="68">
          <cell r="B68" t="str">
            <v>17 Competition 4.wma</v>
          </cell>
          <cell r="D68" t="str">
            <v>\37257\</v>
          </cell>
        </row>
        <row r="69">
          <cell r="B69" t="str">
            <v>01 From Holberg's Time, Praeludium.wma</v>
          </cell>
          <cell r="D69" t="str">
            <v>\3D classics\</v>
          </cell>
        </row>
        <row r="70">
          <cell r="B70" t="str">
            <v>02 From Holberg's Time, Sarabande.wma</v>
          </cell>
          <cell r="D70" t="str">
            <v>\3D classics\</v>
          </cell>
        </row>
        <row r="71">
          <cell r="B71" t="str">
            <v>03 From Holberg's Time, Gavotte.wma</v>
          </cell>
          <cell r="D71" t="str">
            <v>\3D classics\</v>
          </cell>
        </row>
        <row r="72">
          <cell r="B72" t="str">
            <v>04 From Holberg's Time, Air.wma</v>
          </cell>
          <cell r="D72" t="str">
            <v>\3D classics\</v>
          </cell>
        </row>
        <row r="73">
          <cell r="B73" t="str">
            <v>05 From Holberg's Time, Rigaudon.wma</v>
          </cell>
          <cell r="D73" t="str">
            <v>\3D classics\</v>
          </cell>
        </row>
        <row r="74">
          <cell r="B74" t="str">
            <v>06 Finlandia, op.26.wma</v>
          </cell>
          <cell r="D74" t="str">
            <v>\3D classics\</v>
          </cell>
        </row>
        <row r="75">
          <cell r="B75" t="str">
            <v>07 Vitava (The Moldau).wma</v>
          </cell>
          <cell r="D75" t="str">
            <v>\3D classics\</v>
          </cell>
        </row>
        <row r="76">
          <cell r="B76" t="str">
            <v>08 Les Preludes.wma</v>
          </cell>
          <cell r="D76" t="str">
            <v>\3D classics\</v>
          </cell>
        </row>
        <row r="77">
          <cell r="B77" t="str">
            <v>01 Handel- Arias for Durastanti.wma</v>
          </cell>
          <cell r="D77" t="str">
            <v>\A Decade Of Excellence\</v>
          </cell>
        </row>
        <row r="78">
          <cell r="B78" t="str">
            <v>02 Is Any Afflicted.wma</v>
          </cell>
          <cell r="D78" t="str">
            <v>\A Decade Of Excellence\</v>
          </cell>
        </row>
        <row r="79">
          <cell r="B79" t="str">
            <v>03 Nicola Matteis- Ayres for the violin.wma</v>
          </cell>
          <cell r="D79" t="str">
            <v>\A Decade Of Excellence\</v>
          </cell>
        </row>
        <row r="80">
          <cell r="B80" t="str">
            <v>04 An English Ladymass.wma</v>
          </cell>
          <cell r="D80" t="str">
            <v>\A Decade Of Excellence\</v>
          </cell>
        </row>
        <row r="81">
          <cell r="B81" t="str">
            <v>05 Lord Herbert of Cherbury's Lute Book.wma</v>
          </cell>
          <cell r="D81" t="str">
            <v>\A Decade Of Excellence\</v>
          </cell>
        </row>
        <row r="82">
          <cell r="B82" t="str">
            <v>06 Verse Anthems- Hear, O Heav'ns.wma</v>
          </cell>
          <cell r="D82" t="str">
            <v>\A Decade Of Excellence\</v>
          </cell>
        </row>
        <row r="83">
          <cell r="B83" t="str">
            <v>07 Trio Sonatas- Sonata No.1 in E flat.wma</v>
          </cell>
          <cell r="D83" t="str">
            <v>\A Decade Of Excellence\</v>
          </cell>
        </row>
        <row r="84">
          <cell r="B84" t="str">
            <v>08 Schubert- Octet in F.wma</v>
          </cell>
          <cell r="D84" t="str">
            <v>\A Decade Of Excellence\</v>
          </cell>
        </row>
        <row r="85">
          <cell r="B85" t="str">
            <v>09 Theodora Aria- With Darkness, deep.wma</v>
          </cell>
          <cell r="D85" t="str">
            <v>\A Decade Of Excellence\</v>
          </cell>
        </row>
        <row r="86">
          <cell r="B86" t="str">
            <v>10 Three Suites- Suite No.1 in G minor.wma</v>
          </cell>
          <cell r="D86" t="str">
            <v>\A Decade Of Excellence\</v>
          </cell>
        </row>
        <row r="87">
          <cell r="B87" t="str">
            <v>11 Sweeter Than Roses- Celia has a Thousand Charmes.wma</v>
          </cell>
          <cell r="D87" t="str">
            <v>\A Decade Of Excellence\</v>
          </cell>
        </row>
        <row r="88">
          <cell r="B88" t="str">
            <v>12 Agripinna- Aria- L'alma mia.wma</v>
          </cell>
          <cell r="D88" t="str">
            <v>\A Decade Of Excellence\</v>
          </cell>
        </row>
        <row r="89">
          <cell r="B89" t="str">
            <v>13 Fresh Keyboard Fruits Seven sonatas.wma</v>
          </cell>
          <cell r="D89" t="str">
            <v>\A Decade Of Excellence\</v>
          </cell>
        </row>
        <row r="90">
          <cell r="B90" t="str">
            <v>14 Trio- Vivere e non amar.wma</v>
          </cell>
          <cell r="D90" t="str">
            <v>\A Decade Of Excellence\</v>
          </cell>
        </row>
        <row r="91">
          <cell r="B91" t="str">
            <v>15 Ayo visto lo mapamundo.wma</v>
          </cell>
          <cell r="D91" t="str">
            <v>\A Decade Of Excellence\</v>
          </cell>
        </row>
        <row r="92">
          <cell r="B92" t="str">
            <v>16 La Spagna.wma</v>
          </cell>
          <cell r="D92" t="str">
            <v>\A Decade Of Excellence\</v>
          </cell>
        </row>
        <row r="93">
          <cell r="B93" t="str">
            <v>17 Piano sonatas Sonata no. 2 in d minor, Op. 14- II Allegro marcato.wma</v>
          </cell>
          <cell r="D93" t="str">
            <v>\A Decade Of Excellence\</v>
          </cell>
        </row>
        <row r="94">
          <cell r="B94" t="str">
            <v>18 RUSSIAN CHURCH MUSIC.wma</v>
          </cell>
          <cell r="D94" t="str">
            <v>\A Decade Of Excellence\</v>
          </cell>
        </row>
        <row r="95">
          <cell r="B95" t="str">
            <v>19 Ottone, re di germania Aria- Del minacciar del vento.wma</v>
          </cell>
          <cell r="D95" t="str">
            <v>\A Decade Of Excellence\</v>
          </cell>
        </row>
        <row r="96">
          <cell r="B96" t="str">
            <v>20 Ottone- Duet- A' teneri affetti.wma</v>
          </cell>
          <cell r="D96" t="str">
            <v>\A Decade Of Excellence\</v>
          </cell>
        </row>
        <row r="97">
          <cell r="B97" t="str">
            <v>21 WALTON.wma</v>
          </cell>
          <cell r="D97" t="str">
            <v>\A Decade Of Excellence\</v>
          </cell>
        </row>
        <row r="98">
          <cell r="B98" t="str">
            <v>a mad world, my masters.m4b</v>
          </cell>
          <cell r="D98" t="str">
            <v>\a mad world, my masters\</v>
          </cell>
        </row>
        <row r="99">
          <cell r="B99" t="str">
            <v>01 Blumenfest Polka.wma</v>
          </cell>
          <cell r="D99" t="str">
            <v>\a musical offering\</v>
          </cell>
        </row>
        <row r="100">
          <cell r="B100" t="str">
            <v>03 Sonata No. 7 in B-flat major - third mvmt.wma</v>
          </cell>
          <cell r="D100" t="str">
            <v>\a musical offering\</v>
          </cell>
        </row>
        <row r="101">
          <cell r="B101" t="str">
            <v>04 xarcarsas-ribayaz.wma</v>
          </cell>
          <cell r="D101" t="str">
            <v>\a musical offering\</v>
          </cell>
        </row>
        <row r="102">
          <cell r="B102" t="str">
            <v>05 Glinka M - Farewell to St Petersburg-'Cradle Song'.wma</v>
          </cell>
          <cell r="D102" t="str">
            <v>\a musical offering\</v>
          </cell>
        </row>
        <row r="103">
          <cell r="B103" t="str">
            <v>06 Principia.wma</v>
          </cell>
          <cell r="D103" t="str">
            <v>\a musical offering\</v>
          </cell>
        </row>
        <row r="104">
          <cell r="B104" t="str">
            <v>07 Thais - Meditation.wma</v>
          </cell>
          <cell r="D104" t="str">
            <v>\a musical offering\</v>
          </cell>
        </row>
        <row r="105">
          <cell r="B105" t="str">
            <v>08 The Padstow Lifeboat.wma</v>
          </cell>
          <cell r="D105" t="str">
            <v>\a musical offering\</v>
          </cell>
        </row>
        <row r="106">
          <cell r="B106" t="str">
            <v>10 Message - Cantabile.wma</v>
          </cell>
          <cell r="D106" t="str">
            <v>\a musical offering\</v>
          </cell>
        </row>
        <row r="107">
          <cell r="B107" t="str">
            <v>11 La plus que lente - Valse.wma</v>
          </cell>
          <cell r="D107" t="str">
            <v>\a musical offering\</v>
          </cell>
        </row>
        <row r="108">
          <cell r="B108" t="str">
            <v>12 Symphony No. 6, third mvmt.wma</v>
          </cell>
          <cell r="D108" t="str">
            <v>\a musical offering\</v>
          </cell>
        </row>
        <row r="109">
          <cell r="B109" t="str">
            <v>13 Sonata in A major, D 664 - 2nd Mvt.wma</v>
          </cell>
          <cell r="D109" t="str">
            <v>\a musical offering\</v>
          </cell>
        </row>
        <row r="110">
          <cell r="B110" t="str">
            <v>14 The Berserking- A Concerto for Piano and Orchestra.wma</v>
          </cell>
          <cell r="D110" t="str">
            <v>\a musical offering\</v>
          </cell>
        </row>
        <row r="111">
          <cell r="B111" t="str">
            <v>15 Nunc gaudeant matarna.wma</v>
          </cell>
          <cell r="D111" t="str">
            <v>\a musical offering\</v>
          </cell>
        </row>
        <row r="112">
          <cell r="B112" t="str">
            <v>16 turandot-puccini.wma</v>
          </cell>
          <cell r="D112" t="str">
            <v>\a musical offering\</v>
          </cell>
        </row>
        <row r="113">
          <cell r="B113" t="str">
            <v>04 Symphony No. 5 in C minor ('Fate') Op. 67- First Movement.wma</v>
          </cell>
          <cell r="D113" t="str">
            <v>\A New Statement in Classical Music\</v>
          </cell>
        </row>
        <row r="114">
          <cell r="B114" t="str">
            <v>05 Rondo on 'Go To the Devil', for piano in C major, H. 3.wma</v>
          </cell>
          <cell r="D114" t="str">
            <v>\A New Statement in Classical Music\</v>
          </cell>
        </row>
        <row r="115">
          <cell r="B115" t="str">
            <v>06 Linda di Chamounix, opera- O luce di quest'anima.wma</v>
          </cell>
          <cell r="D115" t="str">
            <v>\A New Statement in Classical Music\</v>
          </cell>
        </row>
        <row r="116">
          <cell r="B116" t="str">
            <v>07 Orfeo, opera- Chi mai dell'Erebo.wma</v>
          </cell>
          <cell r="D116" t="str">
            <v>\A New Statement in Classical Music\</v>
          </cell>
        </row>
        <row r="117">
          <cell r="B117" t="str">
            <v>08 Euridice, opera- In mille guise...Al canto, al ballo.wma</v>
          </cell>
          <cell r="D117" t="str">
            <v>\A New Statement in Classical Music\</v>
          </cell>
        </row>
        <row r="118">
          <cell r="B118" t="str">
            <v>09 Concerto for piano &amp; orchestra, No 6 in B flat major- Movement 1.wma</v>
          </cell>
          <cell r="D118" t="str">
            <v>\A New Statement in Classical Music\</v>
          </cell>
        </row>
        <row r="119">
          <cell r="B119" t="str">
            <v>10 Concerto for piano &amp; orchestra, No 6 in B flat major- Movement 2.wma</v>
          </cell>
          <cell r="D119" t="str">
            <v>\A New Statement in Classical Music\</v>
          </cell>
        </row>
        <row r="120">
          <cell r="B120" t="str">
            <v>11 Concerto for piano &amp; orchestra, No 6 in B flat major- Movement 3.wma</v>
          </cell>
          <cell r="D120" t="str">
            <v>\A New Statement in Classical Music\</v>
          </cell>
        </row>
        <row r="121">
          <cell r="B121" t="str">
            <v>13 Messiah, oratorio, HWV 56- Hallelujah.wma</v>
          </cell>
          <cell r="D121" t="str">
            <v>\A New Statement in Classical Music\</v>
          </cell>
        </row>
        <row r="122">
          <cell r="B122" t="str">
            <v>01 Eugene Onegin- Waltz.wma</v>
          </cell>
          <cell r="D122" t="str">
            <v>\A Night At The Opera II\</v>
          </cell>
        </row>
        <row r="123">
          <cell r="B123" t="str">
            <v>01 Le nozze di Figaro.wma</v>
          </cell>
          <cell r="D123" t="str">
            <v>\A Night At The Opera II\</v>
          </cell>
        </row>
        <row r="124">
          <cell r="B124" t="str">
            <v>02 Le nozze di Figaro.wma</v>
          </cell>
          <cell r="D124" t="str">
            <v>\A Night At The Opera II\</v>
          </cell>
        </row>
        <row r="125">
          <cell r="B125" t="str">
            <v>02 TRAVIATA  BRINDIS.wma</v>
          </cell>
          <cell r="D125" t="str">
            <v>\A Night At The Opera II\</v>
          </cell>
        </row>
        <row r="126">
          <cell r="B126" t="str">
            <v>03 La Faniculla del West.wma</v>
          </cell>
          <cell r="D126" t="str">
            <v>\A Night At The Opera II\</v>
          </cell>
        </row>
        <row r="127">
          <cell r="B127" t="str">
            <v>03 La traviata.wma</v>
          </cell>
          <cell r="D127" t="str">
            <v>\A Night At The Opera II\</v>
          </cell>
        </row>
        <row r="128">
          <cell r="B128" t="str">
            <v>04 La traviata.wma</v>
          </cell>
          <cell r="D128" t="str">
            <v>\A Night At The Opera II\</v>
          </cell>
        </row>
        <row r="129">
          <cell r="B129" t="str">
            <v>04 RUSALKA  O SILVER MOON.wma</v>
          </cell>
          <cell r="D129" t="str">
            <v>\A Night At The Opera II\</v>
          </cell>
        </row>
        <row r="130">
          <cell r="B130" t="str">
            <v>05 Carmen- Toreador Chorus.wma</v>
          </cell>
          <cell r="D130" t="str">
            <v>\A Night At The Opera II\</v>
          </cell>
        </row>
        <row r="131">
          <cell r="B131" t="str">
            <v>05 La traviata.wma</v>
          </cell>
          <cell r="D131" t="str">
            <v>\A Night At The Opera II\</v>
          </cell>
        </row>
        <row r="132">
          <cell r="B132" t="str">
            <v>06 Carmen- Je Dis Que Rien Ne M'Epouvante.wma</v>
          </cell>
          <cell r="D132" t="str">
            <v>\A Night At The Opera II\</v>
          </cell>
        </row>
        <row r="133">
          <cell r="B133" t="str">
            <v>06 La traviata.wma</v>
          </cell>
          <cell r="D133" t="str">
            <v>\A Night At The Opera II\</v>
          </cell>
        </row>
        <row r="134">
          <cell r="B134" t="str">
            <v>07 Madam Butterfly Humming Chorus.wma</v>
          </cell>
          <cell r="D134" t="str">
            <v>\A Night At The Opera II\</v>
          </cell>
        </row>
        <row r="135">
          <cell r="B135" t="str">
            <v>07 Pagliacci.wma</v>
          </cell>
          <cell r="D135" t="str">
            <v>\A Night At The Opera II\</v>
          </cell>
        </row>
        <row r="136">
          <cell r="B136" t="str">
            <v>08 L'ELIXIR D'AMORE  UNA FURTIVA LAGRIMA.wma</v>
          </cell>
          <cell r="D136" t="str">
            <v>\A Night At The Opera II\</v>
          </cell>
        </row>
        <row r="137">
          <cell r="B137" t="str">
            <v>08 Pagliacci.wma</v>
          </cell>
          <cell r="D137" t="str">
            <v>\A Night At The Opera II\</v>
          </cell>
        </row>
        <row r="138">
          <cell r="B138" t="str">
            <v>09 Fidelio Oh Welche Lust (Prisoners' Chorus).wma</v>
          </cell>
          <cell r="D138" t="str">
            <v>\A Night At The Opera II\</v>
          </cell>
        </row>
        <row r="139">
          <cell r="B139" t="str">
            <v>09 Pagliacci.wma</v>
          </cell>
          <cell r="D139" t="str">
            <v>\A Night At The Opera II\</v>
          </cell>
        </row>
        <row r="140">
          <cell r="B140" t="str">
            <v>10 Il barbiere di Siviglia.wma</v>
          </cell>
          <cell r="D140" t="str">
            <v>\A Night At The Opera II\</v>
          </cell>
        </row>
        <row r="141">
          <cell r="B141" t="str">
            <v>10 TOSCA  RECONDITA ARMONIA.wma</v>
          </cell>
          <cell r="D141" t="str">
            <v>\A Night At The Opera II\</v>
          </cell>
        </row>
        <row r="142">
          <cell r="B142" t="str">
            <v>11 Il barbiere di Siviglia.wma</v>
          </cell>
          <cell r="D142" t="str">
            <v>\A Night At The Opera II\</v>
          </cell>
        </row>
        <row r="143">
          <cell r="B143" t="str">
            <v>11 TOSCA  VISSI D'ARTE.wma</v>
          </cell>
          <cell r="D143" t="str">
            <v>\A Night At The Opera II\</v>
          </cell>
        </row>
        <row r="144">
          <cell r="B144" t="str">
            <v>12 La boheme.wma</v>
          </cell>
          <cell r="D144" t="str">
            <v>\A Night At The Opera II\</v>
          </cell>
        </row>
        <row r="145">
          <cell r="B145" t="str">
            <v>12 La Gioconda Cielo E Mar.wma</v>
          </cell>
          <cell r="D145" t="str">
            <v>\A Night At The Opera II\</v>
          </cell>
        </row>
        <row r="146">
          <cell r="B146" t="str">
            <v>13 La boheme.wma</v>
          </cell>
          <cell r="D146" t="str">
            <v>\A Night At The Opera II\</v>
          </cell>
        </row>
        <row r="147">
          <cell r="B147" t="str">
            <v>13 Lakme- Viens, Mallika...Dome Pais Le Jasmin.wma</v>
          </cell>
          <cell r="D147" t="str">
            <v>\A Night At The Opera II\</v>
          </cell>
        </row>
        <row r="148">
          <cell r="B148" t="str">
            <v>14 Lady Macbeth of Mtsensk.wma</v>
          </cell>
          <cell r="D148" t="str">
            <v>\A Night At The Opera II\</v>
          </cell>
        </row>
        <row r="149">
          <cell r="B149" t="str">
            <v>14 Track 14.wma</v>
          </cell>
          <cell r="D149" t="str">
            <v>\A Night At The Opera II\</v>
          </cell>
        </row>
        <row r="150">
          <cell r="B150" t="str">
            <v>15 Track 15.wma</v>
          </cell>
          <cell r="D150" t="str">
            <v>\A Night At The Opera II\</v>
          </cell>
        </row>
        <row r="151">
          <cell r="B151" t="str">
            <v>15 Turandot.wma</v>
          </cell>
          <cell r="D151" t="str">
            <v>\A Night At The Opera II\</v>
          </cell>
        </row>
        <row r="152">
          <cell r="B152" t="str">
            <v>16 Pellease et Melisande.wma</v>
          </cell>
          <cell r="D152" t="str">
            <v>\A Night At The Opera II\</v>
          </cell>
        </row>
        <row r="153">
          <cell r="B153" t="str">
            <v>17 Don Giovanni.wma</v>
          </cell>
          <cell r="D153" t="str">
            <v>\A Night At The Opera II\</v>
          </cell>
        </row>
        <row r="154">
          <cell r="B154" t="str">
            <v>18 Don Giovanni.wma</v>
          </cell>
          <cell r="D154" t="str">
            <v>\A Night At The Opera II\</v>
          </cell>
        </row>
        <row r="155">
          <cell r="B155" t="str">
            <v>01 Adagio, From Clarinet Concerto.wma</v>
          </cell>
          <cell r="D155" t="str">
            <v>\Adagio  Serene Classical Music for a Peaceful Mind Disc 1\</v>
          </cell>
        </row>
        <row r="156">
          <cell r="B156" t="str">
            <v>02 Adagio for Strings.wma</v>
          </cell>
          <cell r="D156" t="str">
            <v>\Adagio  Serene Classical Music for a Peaceful Mind Disc 1\</v>
          </cell>
        </row>
        <row r="157">
          <cell r="B157" t="str">
            <v>03 Adagio, From Sonata Pathetique.wma</v>
          </cell>
          <cell r="D157" t="str">
            <v>\Adagio  Serene Classical Music for a Peaceful Mind Disc 1\</v>
          </cell>
        </row>
        <row r="158">
          <cell r="B158" t="str">
            <v>04 Andante, From Piano Concerto No. 21 'Elvira Madigan'.wma</v>
          </cell>
          <cell r="D158" t="str">
            <v>\Adagio  Serene Classical Music for a Peaceful Mind Disc 1\</v>
          </cell>
        </row>
        <row r="159">
          <cell r="B159" t="str">
            <v>01 Se qual gurriero io fossi... celeste Aida.wma</v>
          </cell>
          <cell r="D159" t="str">
            <v>\Aida Disc 1\</v>
          </cell>
        </row>
        <row r="160">
          <cell r="B160" t="str">
            <v>02 Or, di vulcano al tempio.wma</v>
          </cell>
          <cell r="D160" t="str">
            <v>\Aida Disc 1\</v>
          </cell>
        </row>
        <row r="161">
          <cell r="B161" t="str">
            <v>03 Ritorna vincitor.wma</v>
          </cell>
          <cell r="D161" t="str">
            <v>\Aida Disc 1\</v>
          </cell>
        </row>
        <row r="162">
          <cell r="B162" t="str">
            <v>04 Gloria all'egitto.wma</v>
          </cell>
          <cell r="D162" t="str">
            <v>\Aida Disc 1\</v>
          </cell>
        </row>
        <row r="163">
          <cell r="B163" t="str">
            <v>05 O re, pei sacri numi.wma</v>
          </cell>
          <cell r="D163" t="str">
            <v>\Aida Disc 1\</v>
          </cell>
        </row>
        <row r="164">
          <cell r="B164" t="str">
            <v>06 Qui Radames verra... o patria mia.wma</v>
          </cell>
          <cell r="D164" t="str">
            <v>\Aida Disc 1\</v>
          </cell>
        </row>
        <row r="165">
          <cell r="B165" t="str">
            <v>07 Ciel! Mio padre!... Rivedra! Le foreste imbalsamate.wma</v>
          </cell>
          <cell r="D165" t="str">
            <v>\Aida Disc 1\</v>
          </cell>
        </row>
        <row r="166">
          <cell r="B166" t="str">
            <v>08 Pur ti riveggo, mia dolce Aida.wma</v>
          </cell>
          <cell r="D166" t="str">
            <v>\Aida Disc 1\</v>
          </cell>
        </row>
        <row r="167">
          <cell r="B167" t="str">
            <v>09 Vorrei salvarlo... gia sacerdoti adunans!.wma</v>
          </cell>
          <cell r="D167" t="str">
            <v>\Aida Disc 1\</v>
          </cell>
        </row>
        <row r="168">
          <cell r="B168" t="str">
            <v>10 Qual gemito!... Morir, si pura e bella!... O terra, addio.wma</v>
          </cell>
          <cell r="D168" t="str">
            <v>\Aida Disc 1\</v>
          </cell>
        </row>
        <row r="169">
          <cell r="B169" t="str">
            <v>11 Aida IV.ii La fatal pietra sovra me si chiuse.wma</v>
          </cell>
          <cell r="D169" t="str">
            <v>\Aida Disc 1\</v>
          </cell>
        </row>
        <row r="170">
          <cell r="B170" t="str">
            <v>12 Aida IV.ii Presago il core della tua condanna.wma</v>
          </cell>
          <cell r="D170" t="str">
            <v>\Aida Disc 1\</v>
          </cell>
        </row>
        <row r="171">
          <cell r="B171" t="str">
            <v>14 Aida, opera.wma</v>
          </cell>
          <cell r="D171" t="str">
            <v>\Aida Disc 1\</v>
          </cell>
        </row>
        <row r="172">
          <cell r="B172" t="str">
            <v>01 PTAE501.wma</v>
          </cell>
          <cell r="D172" t="str">
            <v>\Alex Affair 3 Disc 3\</v>
          </cell>
        </row>
        <row r="173">
          <cell r="B173" t="str">
            <v>02 PTAE502.wma</v>
          </cell>
          <cell r="D173" t="str">
            <v>\Alex Affair 3 Disc 3\</v>
          </cell>
        </row>
        <row r="174">
          <cell r="B174" t="str">
            <v>03 PTAE503.wma</v>
          </cell>
          <cell r="D174" t="str">
            <v>\Alex Affair 3 Disc 3\</v>
          </cell>
        </row>
        <row r="175">
          <cell r="B175" t="str">
            <v>04 PTAE504.wma</v>
          </cell>
          <cell r="D175" t="str">
            <v>\Alex Affair 3 Disc 3\</v>
          </cell>
        </row>
        <row r="176">
          <cell r="B176" t="str">
            <v>05 PTAE505.wma</v>
          </cell>
          <cell r="D176" t="str">
            <v>\Alex Affair 3 Disc 3\</v>
          </cell>
        </row>
        <row r="177">
          <cell r="B177" t="str">
            <v>06 PTAE506.wma</v>
          </cell>
          <cell r="D177" t="str">
            <v>\Alex Affair 3 Disc 3\</v>
          </cell>
        </row>
        <row r="178">
          <cell r="B178" t="str">
            <v>07 PTAE507.wma</v>
          </cell>
          <cell r="D178" t="str">
            <v>\Alex Affair 3 Disc 3\</v>
          </cell>
        </row>
        <row r="179">
          <cell r="B179" t="str">
            <v>08 PTAE508.wma</v>
          </cell>
          <cell r="D179" t="str">
            <v>\Alex Affair 3 Disc 3\</v>
          </cell>
        </row>
        <row r="180">
          <cell r="B180" t="str">
            <v>09 PTAE509.wma</v>
          </cell>
          <cell r="D180" t="str">
            <v>\Alex Affair 3 Disc 3\</v>
          </cell>
        </row>
        <row r="181">
          <cell r="B181" t="str">
            <v>10 PTAE510.wma</v>
          </cell>
          <cell r="D181" t="str">
            <v>\Alex Affair 3 Disc 3\</v>
          </cell>
        </row>
        <row r="182">
          <cell r="B182" t="str">
            <v>11 PTAE511.wma</v>
          </cell>
          <cell r="D182" t="str">
            <v>\Alex Affair 3 Disc 3\</v>
          </cell>
        </row>
        <row r="183">
          <cell r="B183" t="str">
            <v>12 PTAE612.wma</v>
          </cell>
          <cell r="D183" t="str">
            <v>\Alex Affair 3 Disc 3\</v>
          </cell>
        </row>
        <row r="184">
          <cell r="B184" t="str">
            <v>13 PTAE613.wma</v>
          </cell>
          <cell r="D184" t="str">
            <v>\Alex Affair 3 Disc 3\</v>
          </cell>
        </row>
        <row r="185">
          <cell r="B185" t="str">
            <v>14 PTAE614.wma</v>
          </cell>
          <cell r="D185" t="str">
            <v>\Alex Affair 3 Disc 3\</v>
          </cell>
        </row>
        <row r="186">
          <cell r="B186" t="str">
            <v>15 PTAE615.wma</v>
          </cell>
          <cell r="D186" t="str">
            <v>\Alex Affair 3 Disc 3\</v>
          </cell>
        </row>
        <row r="187">
          <cell r="B187" t="str">
            <v>16 PTAE616.wma</v>
          </cell>
          <cell r="D187" t="str">
            <v>\Alex Affair 3 Disc 3\</v>
          </cell>
        </row>
        <row r="188">
          <cell r="B188" t="str">
            <v>17 PTAE617.wma</v>
          </cell>
          <cell r="D188" t="str">
            <v>\Alex Affair 3 Disc 3\</v>
          </cell>
        </row>
        <row r="189">
          <cell r="B189" t="str">
            <v>18 PTAE618.wma</v>
          </cell>
          <cell r="D189" t="str">
            <v>\Alex Affair 3 Disc 3\</v>
          </cell>
        </row>
        <row r="190">
          <cell r="B190" t="str">
            <v>19 PTAE619.wma</v>
          </cell>
          <cell r="D190" t="str">
            <v>\Alex Affair 3 Disc 3\</v>
          </cell>
        </row>
        <row r="191">
          <cell r="B191" t="str">
            <v>20 PTAE620.wma</v>
          </cell>
          <cell r="D191" t="str">
            <v>\Alex Affair 3 Disc 3\</v>
          </cell>
        </row>
        <row r="192">
          <cell r="B192" t="str">
            <v>21 PTAE621.wma</v>
          </cell>
          <cell r="D192" t="str">
            <v>\Alex Affair 3 Disc 3\</v>
          </cell>
        </row>
        <row r="193">
          <cell r="B193" t="str">
            <v>22 PTAE622.wma</v>
          </cell>
          <cell r="D193" t="str">
            <v>\Alex Affair 3 Disc 3\</v>
          </cell>
        </row>
        <row r="194">
          <cell r="B194" t="str">
            <v>01 Let the Bright Seraphim.wma</v>
          </cell>
          <cell r="D194" t="str">
            <v>\Almanac 1992 Highlights of the Year\</v>
          </cell>
        </row>
        <row r="195">
          <cell r="B195" t="str">
            <v>02 Echo for Two Flutes - III. Presto.wma</v>
          </cell>
          <cell r="D195" t="str">
            <v>\Almanac 1992 Highlights of the Year\</v>
          </cell>
        </row>
        <row r="196">
          <cell r="B196" t="str">
            <v>03 Symphony No. 39 - III. Menuetto. Allegretto.wma</v>
          </cell>
          <cell r="D196" t="str">
            <v>\Almanac 1992 Highlights of the Year\</v>
          </cell>
        </row>
        <row r="197">
          <cell r="B197" t="str">
            <v>04 Martern aller Arten.wma</v>
          </cell>
          <cell r="D197" t="str">
            <v>\Almanac 1992 Highlights of the Year\</v>
          </cell>
        </row>
        <row r="198">
          <cell r="B198" t="str">
            <v>05 La Boite a joujoux - I. Prelude.wma</v>
          </cell>
          <cell r="D198" t="str">
            <v>\Almanac 1992 Highlights of the Year\</v>
          </cell>
        </row>
        <row r="199">
          <cell r="B199" t="str">
            <v>06 String Sextet in B - flat Major, Op. 18 - III. Scherzo. Allegro molto.wma</v>
          </cell>
          <cell r="D199" t="str">
            <v>\Almanac 1992 Highlights of the Year\</v>
          </cell>
        </row>
        <row r="200">
          <cell r="B200" t="str">
            <v>07 Cello Concerto No. 2 - IV. Allegretto vivo.wma</v>
          </cell>
          <cell r="D200" t="str">
            <v>\Almanac 1992 Highlights of the Year\</v>
          </cell>
        </row>
        <row r="201">
          <cell r="B201" t="str">
            <v>08 Piano Concerto No. 2 in C Minor - I. Moderato.wma</v>
          </cell>
          <cell r="D201" t="str">
            <v>\Almanac 1992 Highlights of the Year\</v>
          </cell>
        </row>
        <row r="202">
          <cell r="B202" t="str">
            <v>09 Karfreitagszauber.wma</v>
          </cell>
          <cell r="D202" t="str">
            <v>\Almanac 1992 Highlights of the Year\</v>
          </cell>
        </row>
        <row r="203">
          <cell r="B203" t="str">
            <v>10 Jesu, Joy of Man's Desiring.wma</v>
          </cell>
          <cell r="D203" t="str">
            <v>\Almanac 1992 Highlights of the Year\</v>
          </cell>
        </row>
        <row r="204">
          <cell r="B204" t="str">
            <v>11 En los Trigales.wma</v>
          </cell>
          <cell r="D204" t="str">
            <v>\Almanac 1992 Highlights of the Year\</v>
          </cell>
        </row>
        <row r="205">
          <cell r="B205" t="str">
            <v>12 Deep River.wma</v>
          </cell>
          <cell r="D205" t="str">
            <v>\Almanac 1992 Highlights of the Year\</v>
          </cell>
        </row>
        <row r="206">
          <cell r="B206" t="str">
            <v>13 The Nutcracker - Danse russe (Trepak).wma</v>
          </cell>
          <cell r="D206" t="str">
            <v>\Almanac 1992 Highlights of the Year\</v>
          </cell>
        </row>
        <row r="207">
          <cell r="B207" t="str">
            <v>14 Hush Little Baby.wma</v>
          </cell>
          <cell r="D207" t="str">
            <v>\Almanac 1992 Highlights of the Year\</v>
          </cell>
        </row>
        <row r="208">
          <cell r="B208" t="str">
            <v>15 Padre ricevi l'estremo addio.wma</v>
          </cell>
          <cell r="D208" t="str">
            <v>\Almanac 1992 Highlights of the Year\</v>
          </cell>
        </row>
        <row r="209">
          <cell r="B209" t="str">
            <v>01 American Pie, Pt.1.wma</v>
          </cell>
          <cell r="D209" t="str">
            <v>\American Pie Disc 1\</v>
          </cell>
        </row>
        <row r="210">
          <cell r="B210" t="str">
            <v>02 Both Sides Now.wma</v>
          </cell>
          <cell r="D210" t="str">
            <v>\American Pie Disc 1\</v>
          </cell>
        </row>
        <row r="211">
          <cell r="B211" t="str">
            <v>03 Maybe.wma</v>
          </cell>
          <cell r="D211" t="str">
            <v>\American Pie Disc 1\</v>
          </cell>
        </row>
        <row r="212">
          <cell r="B212" t="str">
            <v>04 The Universal Soldier.wma</v>
          </cell>
          <cell r="D212" t="str">
            <v>\American Pie Disc 1\</v>
          </cell>
        </row>
        <row r="213">
          <cell r="B213" t="str">
            <v>05 City of New Orleans.wma</v>
          </cell>
          <cell r="D213" t="str">
            <v>\American Pie Disc 1\</v>
          </cell>
        </row>
        <row r="214">
          <cell r="B214" t="str">
            <v>06 Farewell, Angelina.wma</v>
          </cell>
          <cell r="D214" t="str">
            <v>\American Pie Disc 1\</v>
          </cell>
        </row>
        <row r="215">
          <cell r="B215" t="str">
            <v>07 Catch the Wind.wma</v>
          </cell>
          <cell r="D215" t="str">
            <v>\American Pie Disc 1\</v>
          </cell>
        </row>
        <row r="216">
          <cell r="B216" t="str">
            <v>08 Baker Street.wma</v>
          </cell>
          <cell r="D216" t="str">
            <v>\American Pie Disc 1\</v>
          </cell>
        </row>
        <row r="217">
          <cell r="B217" t="str">
            <v>09 The Leaving of Liverpool.wma</v>
          </cell>
          <cell r="D217" t="str">
            <v>\American Pie Disc 1\</v>
          </cell>
        </row>
        <row r="218">
          <cell r="B218" t="str">
            <v>10 Someday Soon.wma</v>
          </cell>
          <cell r="D218" t="str">
            <v>\American Pie Disc 1\</v>
          </cell>
        </row>
        <row r="219">
          <cell r="B219" t="str">
            <v>11 Rain.wma</v>
          </cell>
          <cell r="D219" t="str">
            <v>\American Pie Disc 1\</v>
          </cell>
        </row>
        <row r="220">
          <cell r="B220" t="str">
            <v>12 The Weight.wma</v>
          </cell>
          <cell r="D220" t="str">
            <v>\American Pie Disc 1\</v>
          </cell>
        </row>
        <row r="221">
          <cell r="B221" t="str">
            <v>13 Morning of My Life.wma</v>
          </cell>
          <cell r="D221" t="str">
            <v>\American Pie Disc 1\</v>
          </cell>
        </row>
        <row r="222">
          <cell r="B222" t="str">
            <v>01 Christus Factus est pro nobis.wma</v>
          </cell>
          <cell r="D222" t="str">
            <v>\An Introduction to Early Music\</v>
          </cell>
        </row>
        <row r="223">
          <cell r="B223" t="str">
            <v>02 Factus est repente, comminio.wma</v>
          </cell>
          <cell r="D223" t="str">
            <v>\An Introduction to Early Music\</v>
          </cell>
        </row>
        <row r="224">
          <cell r="B224" t="str">
            <v>03 O viridissima virga, antiphon.wma</v>
          </cell>
          <cell r="D224" t="str">
            <v>\An Introduction to Early Music\</v>
          </cell>
        </row>
        <row r="225">
          <cell r="B225" t="str">
            <v>04 Chominciamento di gioia.wma</v>
          </cell>
          <cell r="D225" t="str">
            <v>\An Introduction to Early Music\</v>
          </cell>
        </row>
        <row r="226">
          <cell r="B226" t="str">
            <v>05 Belicha for consort.wma</v>
          </cell>
          <cell r="D226" t="str">
            <v>\An Introduction to Early Music\</v>
          </cell>
        </row>
        <row r="227">
          <cell r="B227" t="str">
            <v>06 Saltarello 2.wma</v>
          </cell>
          <cell r="D227" t="str">
            <v>\An Introduction to Early Music\</v>
          </cell>
        </row>
        <row r="228">
          <cell r="B228" t="str">
            <v>07 Intemerata Dei mater, motet for 5 voices.wma</v>
          </cell>
          <cell r="D228" t="str">
            <v>\An Introduction to Early Music\</v>
          </cell>
        </row>
        <row r="229">
          <cell r="B229" t="str">
            <v>08 Fantasia for lute No 55.wma</v>
          </cell>
          <cell r="D229" t="str">
            <v>\An Introduction to Early Music\</v>
          </cell>
        </row>
        <row r="230">
          <cell r="B230" t="str">
            <v>10 Entrada.wma</v>
          </cell>
          <cell r="D230" t="str">
            <v>\An Introduction to Early Music\</v>
          </cell>
        </row>
        <row r="231">
          <cell r="B231" t="str">
            <v>11 Guardame las vacas.wma</v>
          </cell>
          <cell r="D231" t="str">
            <v>\An Introduction to Early Music\</v>
          </cell>
        </row>
        <row r="232">
          <cell r="B232" t="str">
            <v>12 Faulte d'argent, song for 5 parts.wma</v>
          </cell>
          <cell r="D232" t="str">
            <v>\An Introduction to Early Music\</v>
          </cell>
        </row>
        <row r="233">
          <cell r="B233" t="str">
            <v>13 Conde Claros.wma</v>
          </cell>
          <cell r="D233" t="str">
            <v>\An Introduction to Early Music\</v>
          </cell>
        </row>
        <row r="234">
          <cell r="B234" t="str">
            <v>14 Have mercy upon me, O God, consort song for S or A solo, SSATTB &amp; organ or strings (inc. but can be reconstructed).wma</v>
          </cell>
          <cell r="D234" t="str">
            <v>\An Introduction to Early Music\</v>
          </cell>
        </row>
        <row r="235">
          <cell r="B235" t="str">
            <v>15 La Pastorella Mia.wma</v>
          </cell>
          <cell r="D235" t="str">
            <v>\An Introduction to Early Music\</v>
          </cell>
        </row>
        <row r="236">
          <cell r="B236" t="str">
            <v>16 Missa Papae Marcelli, for 6 voices- Kyrie.wma</v>
          </cell>
          <cell r="D236" t="str">
            <v>\An Introduction to Early Music\</v>
          </cell>
        </row>
        <row r="237">
          <cell r="B237" t="str">
            <v>17 Fantasia in C minor.wma</v>
          </cell>
          <cell r="D237" t="str">
            <v>\An Introduction to Early Music\</v>
          </cell>
        </row>
        <row r="238">
          <cell r="B238" t="str">
            <v>18 Suite for harpsichord in F major- Gigue.wma</v>
          </cell>
          <cell r="D238" t="str">
            <v>\An Introduction to Early Music\</v>
          </cell>
        </row>
        <row r="239">
          <cell r="B239" t="str">
            <v>01 Karelia - Tableau 2, 'The founding of Viipuri Castle'.wma</v>
          </cell>
          <cell r="D239" t="str">
            <v>\Angel Voices- Anonymous 4\</v>
          </cell>
        </row>
        <row r="240">
          <cell r="B240" t="str">
            <v>02 Symphony No. 3 in D minor - final movement, 'Langsam. Ruhevoll. Empfunden', opening.wma</v>
          </cell>
          <cell r="D240" t="str">
            <v>\Angel Voices- Anonymous 4\</v>
          </cell>
        </row>
        <row r="241">
          <cell r="B241" t="str">
            <v>03 Les 'Nuits d'Ete' - 'L'Absence'.wma</v>
          </cell>
          <cell r="D241" t="str">
            <v>\Angel Voices- Anonymous 4\</v>
          </cell>
        </row>
        <row r="242">
          <cell r="B242" t="str">
            <v>04 Piano Sonata No. 1 in F# minor, Op. 11 - 1st Movt. 'Introduzione. Un poco Adagio - Allegro vivace'.wma</v>
          </cell>
          <cell r="D242" t="str">
            <v>\Angel Voices- Anonymous 4\</v>
          </cell>
        </row>
        <row r="243">
          <cell r="B243" t="str">
            <v>05 Notturno No. 1 in C major - 3rd movt., 'Adagio' and final movt., 'Finale. Presto'.wma</v>
          </cell>
          <cell r="D243" t="str">
            <v>\Angel Voices- Anonymous 4\</v>
          </cell>
        </row>
        <row r="244">
          <cell r="B244" t="str">
            <v>06 The Creation - Part Two, 'Vollendet ist das grosse Werk', opening.wma</v>
          </cell>
          <cell r="D244" t="str">
            <v>\Angel Voices- Anonymous 4\</v>
          </cell>
        </row>
        <row r="245">
          <cell r="B245" t="str">
            <v>07 Second Rhapsody for Orchestra and Piano - opening.wma</v>
          </cell>
          <cell r="D245" t="str">
            <v>\Angel Voices- Anonymous 4\</v>
          </cell>
        </row>
        <row r="246">
          <cell r="B246" t="str">
            <v>08 Symphony No. 3 - extract.wma</v>
          </cell>
          <cell r="D246" t="str">
            <v>\Angel Voices- Anonymous 4\</v>
          </cell>
        </row>
        <row r="247">
          <cell r="B247" t="str">
            <v>09 Favus distillans.wma</v>
          </cell>
          <cell r="D247" t="str">
            <v>\Angel Voices- Anonymous 4\</v>
          </cell>
        </row>
        <row r="248">
          <cell r="B248" t="str">
            <v>10 O quam preciosa.wma</v>
          </cell>
          <cell r="D248" t="str">
            <v>\Angel Voices- Anonymous 4\</v>
          </cell>
        </row>
        <row r="249">
          <cell r="B249" t="str">
            <v>11 String Quartet in E minor, Op. 121 - final movt., 'Allegro', opening.wma</v>
          </cell>
          <cell r="D249" t="str">
            <v>\Angel Voices- Anonymous 4\</v>
          </cell>
        </row>
        <row r="250">
          <cell r="B250" t="str">
            <v>12 Cello Concerto, Op. 129 - second movt., 'Langsam'.wma</v>
          </cell>
          <cell r="D250" t="str">
            <v>\Angel Voices- Anonymous 4\</v>
          </cell>
        </row>
        <row r="251">
          <cell r="B251" t="str">
            <v>13 Fruhlingsstimmen.wma</v>
          </cell>
          <cell r="D251" t="str">
            <v>\Angel Voices- Anonymous 4\</v>
          </cell>
        </row>
        <row r="252">
          <cell r="B252" t="str">
            <v>01 Sinfonia 4 - Part 1.wma</v>
          </cell>
          <cell r="D252" t="str">
            <v>\Anton Bruckner - Sinfonia N. 4 - Romantica\</v>
          </cell>
        </row>
        <row r="253">
          <cell r="B253" t="str">
            <v>02 Sinfonia 4 - Part 2.wma</v>
          </cell>
          <cell r="D253" t="str">
            <v>\Anton Bruckner - Sinfonia N. 4 - Romantica\</v>
          </cell>
        </row>
        <row r="254">
          <cell r="B254" t="str">
            <v>03 Sinfonia 4 - Part 3.wma</v>
          </cell>
          <cell r="D254" t="str">
            <v>\Anton Bruckner - Sinfonia N. 4 - Romantica\</v>
          </cell>
        </row>
        <row r="255">
          <cell r="B255" t="str">
            <v>04 Sinfonia 4 - Part 4.wma</v>
          </cell>
          <cell r="D255" t="str">
            <v>\Anton Bruckner - Sinfonia N. 4 - Romantica\</v>
          </cell>
        </row>
        <row r="256">
          <cell r="B256" t="str">
            <v>01 Nell Gwyn, incidental music- Pastoral Dance.wma</v>
          </cell>
          <cell r="D256" t="str">
            <v>\Around the World in 80 Minutes\</v>
          </cell>
        </row>
        <row r="257">
          <cell r="B257" t="str">
            <v>02 Preludes (25) for piano, Op. 31- Doucement, Suite No 3.wma</v>
          </cell>
          <cell r="D257" t="str">
            <v>\Around the World in 80 Minutes\</v>
          </cell>
        </row>
        <row r="258">
          <cell r="B258" t="str">
            <v>04 La Pentola magica, ballet, P 129- Dance of the Tartar Archers.wma</v>
          </cell>
          <cell r="D258" t="str">
            <v>\Around the World in 80 Minutes\</v>
          </cell>
        </row>
        <row r="259">
          <cell r="B259" t="str">
            <v>05 Memories of Childhood-- Butterfly in the Meadow.wma</v>
          </cell>
          <cell r="D259" t="str">
            <v>\Around the World in 80 Minutes\</v>
          </cell>
        </row>
        <row r="260">
          <cell r="B260" t="str">
            <v>06 Hungarian Children's World- The Little Gypsy.wma</v>
          </cell>
          <cell r="D260" t="str">
            <v>\Around the World in 80 Minutes\</v>
          </cell>
        </row>
        <row r="261">
          <cell r="B261" t="str">
            <v>07 Suite (Serenade) for orchestra, Op 3- Adagio.wma</v>
          </cell>
          <cell r="D261" t="str">
            <v>\Around the World in 80 Minutes\</v>
          </cell>
        </row>
        <row r="262">
          <cell r="B262" t="str">
            <v>08 Stabat Mater for solo voices, chorus &amp; orchestra, Op 53, M 60- Christe, cum sit hinc exire.wma</v>
          </cell>
          <cell r="D262" t="str">
            <v>\Around the World in 80 Minutes\</v>
          </cell>
        </row>
        <row r="263">
          <cell r="B263" t="str">
            <v>09 Symphony No. 5 in C, Op. 57- 'Rest'.wma</v>
          </cell>
          <cell r="D263" t="str">
            <v>\Around the World in 80 Minutes\</v>
          </cell>
        </row>
        <row r="264">
          <cell r="B264" t="str">
            <v>10 Trio for piano, violin &amp; cello, No 2 in A, Op 64- Andante.wma</v>
          </cell>
          <cell r="D264" t="str">
            <v>\Around the World in 80 Minutes\</v>
          </cell>
        </row>
        <row r="265">
          <cell r="B265" t="str">
            <v>11 Pieces (3) for piano, Op.12- No.1, Prelude (Lento).wma</v>
          </cell>
          <cell r="D265" t="str">
            <v>\Around the World in 80 Minutes\</v>
          </cell>
        </row>
        <row r="266">
          <cell r="B266" t="str">
            <v>12 Enchanted Lake, for orchestra, Op 62.wma</v>
          </cell>
          <cell r="D266" t="str">
            <v>\Around the World in 80 Minutes\</v>
          </cell>
        </row>
        <row r="267">
          <cell r="B267" t="str">
            <v>13 Singing the Night among Fishing Boats.wma</v>
          </cell>
          <cell r="D267" t="str">
            <v>\Around the World in 80 Minutes\</v>
          </cell>
        </row>
        <row r="268">
          <cell r="B268" t="str">
            <v>14 Symphony No. 4 in C minor 'Pursuit of Happiness'- Excerpt.wma</v>
          </cell>
          <cell r="D268" t="str">
            <v>\Around the World in 80 Minutes\</v>
          </cell>
        </row>
        <row r="269">
          <cell r="B269" t="str">
            <v>15 Woodland Sketches (10) for piano, Op. 51- To a Wild Rose.wma</v>
          </cell>
          <cell r="D269" t="str">
            <v>\Around the World in 80 Minutes\</v>
          </cell>
        </row>
        <row r="270">
          <cell r="B270" t="str">
            <v>01 Winter Bonfire, suite for narrator, boy's chorus, &amp; orchestra, Op. 122- The Departure.wma</v>
          </cell>
          <cell r="D270" t="str">
            <v>\ASVitality  The Classical Sampler\</v>
          </cell>
        </row>
        <row r="271">
          <cell r="B271" t="str">
            <v>02 Mass 'Dum Sacrum Mysterium' for 10 voices- Gloria.wma</v>
          </cell>
          <cell r="D271" t="str">
            <v>\ASVitality  The Classical Sampler\</v>
          </cell>
        </row>
        <row r="272">
          <cell r="B272" t="str">
            <v>03 Symphony No. 29 in A major, K. 201 (K. 186a)- 4th Movement.wma</v>
          </cell>
          <cell r="D272" t="str">
            <v>\ASVitality  The Classical Sampler\</v>
          </cell>
        </row>
        <row r="273">
          <cell r="B273" t="str">
            <v>04 Exsultate, jubilate, motet for soprano &amp; orchestra, K. 165 (K. 158a)- Alleluja.wma</v>
          </cell>
          <cell r="D273" t="str">
            <v>\ASVitality  The Classical Sampler\</v>
          </cell>
        </row>
        <row r="274">
          <cell r="B274" t="str">
            <v>05 Sonata a quattro (String Symphony) No. 1 in G major- 3rd Movement.wma</v>
          </cell>
          <cell r="D274" t="str">
            <v>\ASVitality  The Classical Sampler\</v>
          </cell>
        </row>
        <row r="275">
          <cell r="B275" t="str">
            <v>06 Fantasie-Impromptu for piano in C sharp minor, Op. 66 (posth.), B. 87.wma</v>
          </cell>
          <cell r="D275" t="str">
            <v>\ASVitality  The Classical Sampler\</v>
          </cell>
        </row>
        <row r="276">
          <cell r="B276" t="str">
            <v>07 String quartet, No 1 In E minor 'From My Life'- 4th Movement.wma</v>
          </cell>
          <cell r="D276" t="str">
            <v>\ASVitality  The Classical Sampler\</v>
          </cell>
        </row>
        <row r="277">
          <cell r="B277" t="str">
            <v>08 Rustic Wedding, symphonic poem in E flat major, Op. 26- Serenade.wma</v>
          </cell>
          <cell r="D277" t="str">
            <v>\ASVitality  The Classical Sampler\</v>
          </cell>
        </row>
        <row r="278">
          <cell r="B278" t="str">
            <v>09 Totentanz (I &amp; II), for piano &amp; orchestra, S. 126 (LW H8)- Finale.wma</v>
          </cell>
          <cell r="D278" t="str">
            <v>\ASVitality  The Classical Sampler\</v>
          </cell>
        </row>
        <row r="279">
          <cell r="B279" t="str">
            <v>10 Violin Concerto in D major, Op. 77- 3rd Movement.wma</v>
          </cell>
          <cell r="D279" t="str">
            <v>\ASVitality  The Classical Sampler\</v>
          </cell>
        </row>
        <row r="280">
          <cell r="B280" t="str">
            <v>11 Slavonic Dance No. 15 for orchestra in C major, B. 147-7 (Op. 72-7).wma</v>
          </cell>
          <cell r="D280" t="str">
            <v>\ASVitality  The Classical Sampler\</v>
          </cell>
        </row>
        <row r="281">
          <cell r="B281" t="str">
            <v>12 Work(s)- [Unspecified] Notturno.wma</v>
          </cell>
          <cell r="D281" t="str">
            <v>\ASVitality  The Classical Sampler\</v>
          </cell>
        </row>
        <row r="282">
          <cell r="B282" t="str">
            <v>14 La Vida breve, opera, G 35- Spanish Dance No. 1.wma</v>
          </cell>
          <cell r="D282" t="str">
            <v>\ASVitality  The Classical Sampler\</v>
          </cell>
        </row>
        <row r="283">
          <cell r="B283" t="str">
            <v>15 Gayane, ballet &amp; concert suites- Lezghinka.wma</v>
          </cell>
          <cell r="D283" t="str">
            <v>\ASVitality  The Classical Sampler\</v>
          </cell>
        </row>
        <row r="284">
          <cell r="B284" t="str">
            <v>16 Etude for piano in C sharp minor, Op. 2-1.wma</v>
          </cell>
          <cell r="D284" t="str">
            <v>\ASVitality  The Classical Sampler\</v>
          </cell>
        </row>
        <row r="285">
          <cell r="B285" t="str">
            <v>17 Concerto for Clarinet &amp; String Orchestra in C Minor, Op. 31- 3rd Movement.wma</v>
          </cell>
          <cell r="D285" t="str">
            <v>\ASVitality  The Classical Sampler\</v>
          </cell>
        </row>
        <row r="286">
          <cell r="B286" t="str">
            <v>1 - Introduction.mp3</v>
          </cell>
          <cell r="D286" t="str">
            <v>\Audio Guide to WDW - Main Street, USA\</v>
          </cell>
        </row>
        <row r="287">
          <cell r="B287" t="str">
            <v>10 - Walking Right Down The Middle Of Main Street, USA.mp3</v>
          </cell>
          <cell r="D287" t="str">
            <v>\Audio Guide to WDW - Main Street, USA\</v>
          </cell>
        </row>
        <row r="288">
          <cell r="B288" t="str">
            <v>11 - The West Side Story.mp3</v>
          </cell>
          <cell r="D288" t="str">
            <v>\Audio Guide to WDW - Main Street, USA\</v>
          </cell>
        </row>
        <row r="289">
          <cell r="B289" t="str">
            <v>12 - Closing Credits.mp3</v>
          </cell>
          <cell r="D289" t="str">
            <v>\Audio Guide to WDW - Main Street, USA\</v>
          </cell>
        </row>
        <row r="290">
          <cell r="B290" t="str">
            <v>13 - The Crystal Palace.mp3</v>
          </cell>
          <cell r="D290" t="str">
            <v>\Audio Guide to WDW - Main Street, USA\</v>
          </cell>
        </row>
        <row r="291">
          <cell r="B291" t="str">
            <v>14 - The Hub.mp3</v>
          </cell>
          <cell r="D291" t="str">
            <v>\Audio Guide to WDW - Main Street, USA\</v>
          </cell>
        </row>
        <row r="292">
          <cell r="B292" t="str">
            <v>15 - Conclusion.mp3</v>
          </cell>
          <cell r="D292" t="str">
            <v>\Audio Guide to WDW - Main Street, USA\</v>
          </cell>
        </row>
        <row r="293">
          <cell r="B293" t="str">
            <v>2 - The Journey Begins.mp3</v>
          </cell>
          <cell r="D293" t="str">
            <v>\Audio Guide to WDW - Main Street, USA\</v>
          </cell>
        </row>
        <row r="294">
          <cell r="B294" t="str">
            <v>3 - Entrance To Main Street, USA.mp3</v>
          </cell>
          <cell r="D294" t="str">
            <v>\Audio Guide to WDW - Main Street, USA\</v>
          </cell>
        </row>
        <row r="295">
          <cell r="B295" t="str">
            <v>4 - Crossroads Of An Era.mp3</v>
          </cell>
          <cell r="D295" t="str">
            <v>\Audio Guide to WDW - Main Street, USA\</v>
          </cell>
        </row>
        <row r="296">
          <cell r="B296" t="str">
            <v>5 - Town Square.mp3</v>
          </cell>
          <cell r="D296" t="str">
            <v>\Audio Guide to WDW - Main Street, USA\</v>
          </cell>
        </row>
        <row r="297">
          <cell r="B297" t="str">
            <v>6 - Main Street Vehicles and the Harmony Barber Shop.mp3</v>
          </cell>
          <cell r="D297" t="str">
            <v>\Audio Guide to WDW - Main Street, USA\</v>
          </cell>
        </row>
        <row r="298">
          <cell r="B298" t="str">
            <v>7 - Town Square Exposition Hall.mp3</v>
          </cell>
          <cell r="D298" t="str">
            <v>\Audio Guide to WDW - Main Street, USA\</v>
          </cell>
        </row>
        <row r="299">
          <cell r="B299" t="str">
            <v>8 - Forced Perspective.mp3</v>
          </cell>
          <cell r="D299" t="str">
            <v>\Audio Guide to WDW - Main Street, USA\</v>
          </cell>
        </row>
        <row r="300">
          <cell r="B300" t="str">
            <v>9 - The Windows Of Main Street.mp3</v>
          </cell>
          <cell r="D300" t="str">
            <v>\Audio Guide to WDW - Main Street, USA\</v>
          </cell>
        </row>
        <row r="301">
          <cell r="B301" t="str">
            <v>01 STRING QUARTET in B flat major, Op.4 B17 - 1. Allegro non troppo.wma</v>
          </cell>
          <cell r="D301" t="str">
            <v>\B.C.Dvorak String Quartets-02\</v>
          </cell>
        </row>
        <row r="302">
          <cell r="B302" t="str">
            <v>02 STRING QUARTET in B flat major, Op.4 B17 - 2. Largo.wma</v>
          </cell>
          <cell r="D302" t="str">
            <v>\B.C.Dvorak String Quartets-02\</v>
          </cell>
        </row>
        <row r="303">
          <cell r="B303" t="str">
            <v>03 String Quartet in B flat major Op. 4 B17 3 Allegro con brio.wma</v>
          </cell>
          <cell r="D303" t="str">
            <v>\B.C.Dvorak String Quartets-02\</v>
          </cell>
        </row>
        <row r="304">
          <cell r="B304" t="str">
            <v>04 String Quartet in B flat major Op. 4 B17 4 Finale- andante-allegro guisto-allegro con fuoco.wma</v>
          </cell>
          <cell r="D304" t="str">
            <v>\B.C.Dvorak String Quartets-02\</v>
          </cell>
        </row>
        <row r="305">
          <cell r="B305" t="str">
            <v>05 Quartetsatz- andante appassionato.wma</v>
          </cell>
          <cell r="D305" t="str">
            <v>\B.C.Dvorak String Quartets-02\</v>
          </cell>
        </row>
        <row r="306">
          <cell r="B306" t="str">
            <v>01 Viola Sonata in C miner(1823-24)-Adagio-allegro.wma</v>
          </cell>
          <cell r="D306" t="str">
            <v>\B.C.Mendelssohn Chamber CD03\</v>
          </cell>
        </row>
        <row r="307">
          <cell r="B307" t="str">
            <v>02 Viola Sonata in C miner(1823-24)-Menuetto(allegro molto).wma</v>
          </cell>
          <cell r="D307" t="str">
            <v>\B.C.Mendelssohn Chamber CD03\</v>
          </cell>
        </row>
        <row r="308">
          <cell r="B308" t="str">
            <v>03 Viola Sonata in C miner(1823-24)-Andante con variazioni.wma</v>
          </cell>
          <cell r="D308" t="str">
            <v>\B.C.Mendelssohn Chamber CD03\</v>
          </cell>
        </row>
        <row r="309">
          <cell r="B309" t="str">
            <v>04 Clarinet Sonata in E flat major(1824)-Adagio-allegro moderato.wma</v>
          </cell>
          <cell r="D309" t="str">
            <v>\B.C.Mendelssohn Chamber CD03\</v>
          </cell>
        </row>
        <row r="310">
          <cell r="B310" t="str">
            <v>05 Clarinet Sonata in E flat major(1824)-Andante.wma</v>
          </cell>
          <cell r="D310" t="str">
            <v>\B.C.Mendelssohn Chamber CD03\</v>
          </cell>
        </row>
        <row r="311">
          <cell r="B311" t="str">
            <v>06 Clarinet Sonata in E flat major(1824)-Allegro moderato.wma</v>
          </cell>
          <cell r="D311" t="str">
            <v>\B.C.Mendelssohn Chamber CD03\</v>
          </cell>
        </row>
        <row r="312">
          <cell r="B312" t="str">
            <v>07 String Quartet in D major Op. 44 No. 1 - Molto allegro vivace.wma</v>
          </cell>
          <cell r="D312" t="str">
            <v>\B.C.Mendelssohn Chamber CD03\</v>
          </cell>
        </row>
        <row r="313">
          <cell r="B313" t="str">
            <v>08 String Quartet in D major Op. 44 No. 1 - Menuetto,un poco allegro.wma</v>
          </cell>
          <cell r="D313" t="str">
            <v>\B.C.Mendelssohn Chamber CD03\</v>
          </cell>
        </row>
        <row r="314">
          <cell r="B314" t="str">
            <v>09 String Quartet in D major Op. 44 No. 1 - Andante espressivo ma con moto.wma</v>
          </cell>
          <cell r="D314" t="str">
            <v>\B.C.Mendelssohn Chamber CD03\</v>
          </cell>
        </row>
        <row r="315">
          <cell r="B315" t="str">
            <v>10 String Quartet in D major Op. 44 No. 1 - Presto con brio.wma</v>
          </cell>
          <cell r="D315" t="str">
            <v>\B.C.Mendelssohn Chamber CD03\</v>
          </cell>
        </row>
        <row r="316">
          <cell r="B316" t="str">
            <v>01 Sextet Op.110- Allegro.wma</v>
          </cell>
          <cell r="D316" t="str">
            <v>\B.C.Mendelssohn Chamber CD10 Piano sextet and octet\</v>
          </cell>
        </row>
        <row r="317">
          <cell r="B317" t="str">
            <v>02 Piano Sextet in D major Op. 110 - Adagio.wma</v>
          </cell>
          <cell r="D317" t="str">
            <v>\B.C.Mendelssohn Chamber CD10 Piano sextet and octet\</v>
          </cell>
        </row>
        <row r="318">
          <cell r="B318" t="str">
            <v>03 Sextet Op.110- Menuetto.wma</v>
          </cell>
          <cell r="D318" t="str">
            <v>\B.C.Mendelssohn Chamber CD10 Piano sextet and octet\</v>
          </cell>
        </row>
        <row r="319">
          <cell r="B319" t="str">
            <v>04 Piano Sextet in D major Op. 110 - Allegro vivace.wma</v>
          </cell>
          <cell r="D319" t="str">
            <v>\B.C.Mendelssohn Chamber CD10 Piano sextet and octet\</v>
          </cell>
        </row>
        <row r="320">
          <cell r="B320" t="str">
            <v>05 Octet Op.20- Allegro.wma</v>
          </cell>
          <cell r="D320" t="str">
            <v>\B.C.Mendelssohn Chamber CD10 Piano sextet and octet\</v>
          </cell>
        </row>
        <row r="321">
          <cell r="B321" t="str">
            <v>06 Octet Op.20- Andante.wma</v>
          </cell>
          <cell r="D321" t="str">
            <v>\B.C.Mendelssohn Chamber CD10 Piano sextet and octet\</v>
          </cell>
        </row>
        <row r="322">
          <cell r="B322" t="str">
            <v>07 Octet Op.20- Scherzo.wma</v>
          </cell>
          <cell r="D322" t="str">
            <v>\B.C.Mendelssohn Chamber CD10 Piano sextet and octet\</v>
          </cell>
        </row>
        <row r="323">
          <cell r="B323" t="str">
            <v>08 Octet, for Strings, in E flat major Op. 20 - Presto.wma</v>
          </cell>
          <cell r="D323" t="str">
            <v>\B.C.Mendelssohn Chamber CD10 Piano sextet and octet\</v>
          </cell>
        </row>
        <row r="324">
          <cell r="B324" t="str">
            <v>01 Concerto No1 D minor- Allegro.wma</v>
          </cell>
          <cell r="D324" t="str">
            <v>\Bach  Keyboard Concertos Nos. 1, 4 &amp; 5\</v>
          </cell>
        </row>
        <row r="325">
          <cell r="B325" t="str">
            <v>02 II-  Adagio.wma</v>
          </cell>
          <cell r="D325" t="str">
            <v>\Bach  Keyboard Concertos Nos. 1, 4 &amp; 5\</v>
          </cell>
        </row>
        <row r="326">
          <cell r="B326" t="str">
            <v>03 III-  Allegro.wma</v>
          </cell>
          <cell r="D326" t="str">
            <v>\Bach  Keyboard Concertos Nos. 1, 4 &amp; 5\</v>
          </cell>
        </row>
        <row r="327">
          <cell r="B327" t="str">
            <v>04 Concerto No2 A major- Allegro.wma</v>
          </cell>
          <cell r="D327" t="str">
            <v>\Bach  Keyboard Concertos Nos. 1, 4 &amp; 5\</v>
          </cell>
        </row>
        <row r="328">
          <cell r="B328" t="str">
            <v>05 Larghetto.wma</v>
          </cell>
          <cell r="D328" t="str">
            <v>\Bach  Keyboard Concertos Nos. 1, 4 &amp; 5\</v>
          </cell>
        </row>
        <row r="329">
          <cell r="B329" t="str">
            <v>06 III-  Allegro ma non tanto.wma</v>
          </cell>
          <cell r="D329" t="str">
            <v>\Bach  Keyboard Concertos Nos. 1, 4 &amp; 5\</v>
          </cell>
        </row>
        <row r="330">
          <cell r="B330" t="str">
            <v>07 Concerto No5 F minor- Allegro.wma</v>
          </cell>
          <cell r="D330" t="str">
            <v>\Bach  Keyboard Concertos Nos. 1, 4 &amp; 5\</v>
          </cell>
        </row>
        <row r="331">
          <cell r="B331" t="str">
            <v>08 Largo.wma</v>
          </cell>
          <cell r="D331" t="str">
            <v>\Bach  Keyboard Concertos Nos. 1, 4 &amp; 5\</v>
          </cell>
        </row>
        <row r="332">
          <cell r="B332" t="str">
            <v>09 Presto.wma</v>
          </cell>
          <cell r="D332" t="str">
            <v>\Bach  Keyboard Concertos Nos. 1, 4 &amp; 5\</v>
          </cell>
        </row>
        <row r="333">
          <cell r="B333" t="str">
            <v>10 Fuga.wma</v>
          </cell>
          <cell r="D333" t="str">
            <v>\Bach  Keyboard Concertos Nos. 1, 4 &amp; 5\</v>
          </cell>
        </row>
        <row r="334">
          <cell r="B334" t="str">
            <v>01 Track 1.wma</v>
          </cell>
          <cell r="D334" t="str">
            <v>\Bach  St. Luke Passion\</v>
          </cell>
        </row>
        <row r="335">
          <cell r="B335" t="str">
            <v>02 Track 2.wma</v>
          </cell>
          <cell r="D335" t="str">
            <v>\Bach  St. Luke Passion\</v>
          </cell>
        </row>
        <row r="336">
          <cell r="B336" t="str">
            <v>03 Track 3.wma</v>
          </cell>
          <cell r="D336" t="str">
            <v>\Bach  St. Luke Passion\</v>
          </cell>
        </row>
        <row r="337">
          <cell r="B337" t="str">
            <v>04 Track 4.wma</v>
          </cell>
          <cell r="D337" t="str">
            <v>\Bach  St. Luke Passion\</v>
          </cell>
        </row>
        <row r="338">
          <cell r="B338" t="str">
            <v>05 Track 5.wma</v>
          </cell>
          <cell r="D338" t="str">
            <v>\Bach  St. Luke Passion\</v>
          </cell>
        </row>
        <row r="339">
          <cell r="B339" t="str">
            <v>06 Track 6.wma</v>
          </cell>
          <cell r="D339" t="str">
            <v>\Bach  St. Luke Passion\</v>
          </cell>
        </row>
        <row r="340">
          <cell r="B340" t="str">
            <v>07 Track 7.wma</v>
          </cell>
          <cell r="D340" t="str">
            <v>\Bach  St. Luke Passion\</v>
          </cell>
        </row>
        <row r="341">
          <cell r="B341" t="str">
            <v>08 Track 8.wma</v>
          </cell>
          <cell r="D341" t="str">
            <v>\Bach  St. Luke Passion\</v>
          </cell>
        </row>
        <row r="342">
          <cell r="B342" t="str">
            <v>09 Track 9.wma</v>
          </cell>
          <cell r="D342" t="str">
            <v>\Bach  St. Luke Passion\</v>
          </cell>
        </row>
        <row r="343">
          <cell r="B343" t="str">
            <v>10 Track 10.wma</v>
          </cell>
          <cell r="D343" t="str">
            <v>\Bach  St. Luke Passion\</v>
          </cell>
        </row>
        <row r="344">
          <cell r="B344" t="str">
            <v>11 Track 11.wma</v>
          </cell>
          <cell r="D344" t="str">
            <v>\Bach  St. Luke Passion\</v>
          </cell>
        </row>
        <row r="345">
          <cell r="B345" t="str">
            <v>12 Track 12.wma</v>
          </cell>
          <cell r="D345" t="str">
            <v>\Bach  St. Luke Passion\</v>
          </cell>
        </row>
        <row r="346">
          <cell r="B346" t="str">
            <v>13 Track 13.wma</v>
          </cell>
          <cell r="D346" t="str">
            <v>\Bach  St. Luke Passion\</v>
          </cell>
        </row>
        <row r="347">
          <cell r="B347" t="str">
            <v>14 Track 14.wma</v>
          </cell>
          <cell r="D347" t="str">
            <v>\Bach  St. Luke Passion\</v>
          </cell>
        </row>
        <row r="348">
          <cell r="B348" t="str">
            <v>15 Track 15.wma</v>
          </cell>
          <cell r="D348" t="str">
            <v>\Bach  St. Luke Passion\</v>
          </cell>
        </row>
        <row r="349">
          <cell r="B349" t="str">
            <v>16 Track 16.wma</v>
          </cell>
          <cell r="D349" t="str">
            <v>\Bach  St. Luke Passion\</v>
          </cell>
        </row>
        <row r="350">
          <cell r="B350" t="str">
            <v>17 Track 17.wma</v>
          </cell>
          <cell r="D350" t="str">
            <v>\Bach  St. Luke Passion\</v>
          </cell>
        </row>
        <row r="351">
          <cell r="B351" t="str">
            <v>18 Track 18.wma</v>
          </cell>
          <cell r="D351" t="str">
            <v>\Bach  St. Luke Passion\</v>
          </cell>
        </row>
        <row r="352">
          <cell r="B352" t="str">
            <v>19 Track 19.wma</v>
          </cell>
          <cell r="D352" t="str">
            <v>\Bach  St. Luke Passion\</v>
          </cell>
        </row>
        <row r="353">
          <cell r="B353" t="str">
            <v>20 Track 20.wma</v>
          </cell>
          <cell r="D353" t="str">
            <v>\Bach  St. Luke Passion\</v>
          </cell>
        </row>
        <row r="354">
          <cell r="B354" t="str">
            <v>21 Track 21.wma</v>
          </cell>
          <cell r="D354" t="str">
            <v>\Bach  St. Luke Passion\</v>
          </cell>
        </row>
        <row r="355">
          <cell r="B355" t="str">
            <v>22 Track 22.wma</v>
          </cell>
          <cell r="D355" t="str">
            <v>\Bach  St. Luke Passion\</v>
          </cell>
        </row>
        <row r="356">
          <cell r="B356" t="str">
            <v>23 Track 23.wma</v>
          </cell>
          <cell r="D356" t="str">
            <v>\Bach  St. Luke Passion\</v>
          </cell>
        </row>
        <row r="357">
          <cell r="B357" t="str">
            <v>24 Track 24.wma</v>
          </cell>
          <cell r="D357" t="str">
            <v>\Bach  St. Luke Passion\</v>
          </cell>
        </row>
        <row r="358">
          <cell r="B358" t="str">
            <v>25 Track 25.wma</v>
          </cell>
          <cell r="D358" t="str">
            <v>\Bach  St. Luke Passion\</v>
          </cell>
        </row>
        <row r="359">
          <cell r="B359" t="str">
            <v>26 Track 26.wma</v>
          </cell>
          <cell r="D359" t="str">
            <v>\Bach  St. Luke Passion\</v>
          </cell>
        </row>
        <row r="360">
          <cell r="B360" t="str">
            <v>27 Track 27.wma</v>
          </cell>
          <cell r="D360" t="str">
            <v>\Bach  St. Luke Passion\</v>
          </cell>
        </row>
        <row r="361">
          <cell r="B361" t="str">
            <v>28 Track 28.wma</v>
          </cell>
          <cell r="D361" t="str">
            <v>\Bach  St. Luke Passion\</v>
          </cell>
        </row>
        <row r="362">
          <cell r="B362" t="str">
            <v>29 Track 29.wma</v>
          </cell>
          <cell r="D362" t="str">
            <v>\Bach  St. Luke Passion\</v>
          </cell>
        </row>
        <row r="363">
          <cell r="B363" t="str">
            <v>30 Track 30.wma</v>
          </cell>
          <cell r="D363" t="str">
            <v>\Bach  St. Luke Passion\</v>
          </cell>
        </row>
        <row r="364">
          <cell r="B364" t="str">
            <v>31 Track 31.wma</v>
          </cell>
          <cell r="D364" t="str">
            <v>\Bach  St. Luke Passion\</v>
          </cell>
        </row>
        <row r="365">
          <cell r="B365" t="str">
            <v>32 Track 32.wma</v>
          </cell>
          <cell r="D365" t="str">
            <v>\Bach  St. Luke Passion\</v>
          </cell>
        </row>
        <row r="366">
          <cell r="B366" t="str">
            <v>33 Track 33.wma</v>
          </cell>
          <cell r="D366" t="str">
            <v>\Bach  St. Luke Passion\</v>
          </cell>
        </row>
        <row r="367">
          <cell r="B367" t="str">
            <v>34 Track 34.wma</v>
          </cell>
          <cell r="D367" t="str">
            <v>\Bach  St. Luke Passion\</v>
          </cell>
        </row>
        <row r="368">
          <cell r="B368" t="str">
            <v>35 Track 35.wma</v>
          </cell>
          <cell r="D368" t="str">
            <v>\Bach  St. Luke Passion\</v>
          </cell>
        </row>
        <row r="369">
          <cell r="B369" t="str">
            <v>36 Track 36.wma</v>
          </cell>
          <cell r="D369" t="str">
            <v>\Bach  St. Luke Passion\</v>
          </cell>
        </row>
        <row r="370">
          <cell r="B370" t="str">
            <v>37 Track 37.wma</v>
          </cell>
          <cell r="D370" t="str">
            <v>\Bach  St. Luke Passion\</v>
          </cell>
        </row>
        <row r="371">
          <cell r="B371" t="str">
            <v>38 Track 38.wma</v>
          </cell>
          <cell r="D371" t="str">
            <v>\Bach  St. Luke Passion\</v>
          </cell>
        </row>
        <row r="372">
          <cell r="B372" t="str">
            <v>39 Track 39.wma</v>
          </cell>
          <cell r="D372" t="str">
            <v>\Bach  St. Luke Passion\</v>
          </cell>
        </row>
        <row r="373">
          <cell r="B373" t="str">
            <v>40 Track 40.wma</v>
          </cell>
          <cell r="D373" t="str">
            <v>\Bach  St. Luke Passion\</v>
          </cell>
        </row>
        <row r="374">
          <cell r="B374" t="str">
            <v>41 Track 41.wma</v>
          </cell>
          <cell r="D374" t="str">
            <v>\Bach  St. Luke Passion\</v>
          </cell>
        </row>
        <row r="375">
          <cell r="B375" t="str">
            <v>42 Track 42.wma</v>
          </cell>
          <cell r="D375" t="str">
            <v>\Bach  St. Luke Passion\</v>
          </cell>
        </row>
        <row r="376">
          <cell r="B376" t="str">
            <v>43 Track 43.wma</v>
          </cell>
          <cell r="D376" t="str">
            <v>\Bach  St. Luke Passion\</v>
          </cell>
        </row>
        <row r="377">
          <cell r="B377" t="str">
            <v>44 Track 44.wma</v>
          </cell>
          <cell r="D377" t="str">
            <v>\Bach  St. Luke Passion\</v>
          </cell>
        </row>
        <row r="378">
          <cell r="B378" t="str">
            <v>45 Track 45.wma</v>
          </cell>
          <cell r="D378" t="str">
            <v>\Bach  St. Luke Passion\</v>
          </cell>
        </row>
        <row r="379">
          <cell r="B379" t="str">
            <v>46 Track 46.wma</v>
          </cell>
          <cell r="D379" t="str">
            <v>\Bach  St. Luke Passion\</v>
          </cell>
        </row>
        <row r="380">
          <cell r="B380" t="str">
            <v>01 a1.wma</v>
          </cell>
          <cell r="D380" t="str">
            <v>\Bach  St. Mark Passion\</v>
          </cell>
        </row>
        <row r="381">
          <cell r="B381" t="str">
            <v>02 a2.wma</v>
          </cell>
          <cell r="D381" t="str">
            <v>\Bach  St. Mark Passion\</v>
          </cell>
        </row>
        <row r="382">
          <cell r="B382" t="str">
            <v>03 a3.wma</v>
          </cell>
          <cell r="D382" t="str">
            <v>\Bach  St. Mark Passion\</v>
          </cell>
        </row>
        <row r="383">
          <cell r="B383" t="str">
            <v>04 a4.wma</v>
          </cell>
          <cell r="D383" t="str">
            <v>\Bach  St. Mark Passion\</v>
          </cell>
        </row>
        <row r="384">
          <cell r="B384" t="str">
            <v>05 a5.wma</v>
          </cell>
          <cell r="D384" t="str">
            <v>\Bach  St. Mark Passion\</v>
          </cell>
        </row>
        <row r="385">
          <cell r="B385" t="str">
            <v>06 a6.wma</v>
          </cell>
          <cell r="D385" t="str">
            <v>\Bach  St. Mark Passion\</v>
          </cell>
        </row>
        <row r="386">
          <cell r="B386" t="str">
            <v>07 a7.wma</v>
          </cell>
          <cell r="D386" t="str">
            <v>\Bach  St. Mark Passion\</v>
          </cell>
        </row>
        <row r="387">
          <cell r="B387" t="str">
            <v>08 a8.wma</v>
          </cell>
          <cell r="D387" t="str">
            <v>\Bach  St. Mark Passion\</v>
          </cell>
        </row>
        <row r="388">
          <cell r="B388" t="str">
            <v>09 a9.wma</v>
          </cell>
          <cell r="D388" t="str">
            <v>\Bach  St. Mark Passion\</v>
          </cell>
        </row>
        <row r="389">
          <cell r="B389" t="str">
            <v>10 b1.wma</v>
          </cell>
          <cell r="D389" t="str">
            <v>\Bach  St. Mark Passion\</v>
          </cell>
        </row>
        <row r="390">
          <cell r="B390" t="str">
            <v>11 b2.wma</v>
          </cell>
          <cell r="D390" t="str">
            <v>\Bach  St. Mark Passion\</v>
          </cell>
        </row>
        <row r="391">
          <cell r="B391" t="str">
            <v>12 b3.wma</v>
          </cell>
          <cell r="D391" t="str">
            <v>\Bach  St. Mark Passion\</v>
          </cell>
        </row>
        <row r="392">
          <cell r="B392" t="str">
            <v>13 b4.wma</v>
          </cell>
          <cell r="D392" t="str">
            <v>\Bach  St. Mark Passion\</v>
          </cell>
        </row>
        <row r="393">
          <cell r="B393" t="str">
            <v>14 b5.wma</v>
          </cell>
          <cell r="D393" t="str">
            <v>\Bach  St. Mark Passion\</v>
          </cell>
        </row>
        <row r="394">
          <cell r="B394" t="str">
            <v>15 b6.wma</v>
          </cell>
          <cell r="D394" t="str">
            <v>\Bach  St. Mark Passion\</v>
          </cell>
        </row>
        <row r="395">
          <cell r="B395" t="str">
            <v>16 b7.wma</v>
          </cell>
          <cell r="D395" t="str">
            <v>\Bach  St. Mark Passion\</v>
          </cell>
        </row>
        <row r="396">
          <cell r="B396" t="str">
            <v>17 b8.wma</v>
          </cell>
          <cell r="D396" t="str">
            <v>\Bach  St. Mark Passion\</v>
          </cell>
        </row>
        <row r="397">
          <cell r="B397" t="str">
            <v>18 b9.wma</v>
          </cell>
          <cell r="D397" t="str">
            <v>\Bach  St. Mark Passion\</v>
          </cell>
        </row>
        <row r="398">
          <cell r="B398" t="str">
            <v>19 c1.wma</v>
          </cell>
          <cell r="D398" t="str">
            <v>\Bach  St. Mark Passion\</v>
          </cell>
        </row>
        <row r="399">
          <cell r="B399" t="str">
            <v>20 c2.wma</v>
          </cell>
          <cell r="D399" t="str">
            <v>\Bach  St. Mark Passion\</v>
          </cell>
        </row>
        <row r="400">
          <cell r="B400" t="str">
            <v>21 c3.wma</v>
          </cell>
          <cell r="D400" t="str">
            <v>\Bach  St. Mark Passion\</v>
          </cell>
        </row>
        <row r="401">
          <cell r="B401" t="str">
            <v>22 c4.wma</v>
          </cell>
          <cell r="D401" t="str">
            <v>\Bach  St. Mark Passion\</v>
          </cell>
        </row>
        <row r="402">
          <cell r="B402" t="str">
            <v>23 c5.wma</v>
          </cell>
          <cell r="D402" t="str">
            <v>\Bach  St. Mark Passion\</v>
          </cell>
        </row>
        <row r="403">
          <cell r="B403" t="str">
            <v>01 Sonata no. 1 in G minor Adagio.wma</v>
          </cell>
          <cell r="D403" t="str">
            <v>\Bach Sonatas &amp; Partitas for violin\</v>
          </cell>
        </row>
        <row r="404">
          <cell r="B404" t="str">
            <v>02 Sonata no. 1 in G minor BWV 1001 - Fuga- Allegro.wma</v>
          </cell>
          <cell r="D404" t="str">
            <v>\Bach Sonatas &amp; Partitas for violin\</v>
          </cell>
        </row>
        <row r="405">
          <cell r="B405" t="str">
            <v>03 Sonata no. 1 in G minor BWV 1001 - Siciliana.wma</v>
          </cell>
          <cell r="D405" t="str">
            <v>\Bach Sonatas &amp; Partitas for violin\</v>
          </cell>
        </row>
        <row r="406">
          <cell r="B406" t="str">
            <v>04 Sonata no. 1 in G minor BWV 1001 - Presto.wma</v>
          </cell>
          <cell r="D406" t="str">
            <v>\Bach Sonatas &amp; Partitas for violin\</v>
          </cell>
        </row>
        <row r="407">
          <cell r="B407" t="str">
            <v>05 Partita no. 1 in B Minor-Allemanda.wma</v>
          </cell>
          <cell r="D407" t="str">
            <v>\Bach Sonatas &amp; Partitas for violin\</v>
          </cell>
        </row>
        <row r="408">
          <cell r="B408" t="str">
            <v>06 Partita no. 1 in B minor BWV 1002 - Double.wma</v>
          </cell>
          <cell r="D408" t="str">
            <v>\Bach Sonatas &amp; Partitas for violin\</v>
          </cell>
        </row>
        <row r="409">
          <cell r="B409" t="str">
            <v>07 Partita no. 1 in B minor BWV 1002 - Corrente.wma</v>
          </cell>
          <cell r="D409" t="str">
            <v>\Bach Sonatas &amp; Partitas for violin\</v>
          </cell>
        </row>
        <row r="410">
          <cell r="B410" t="str">
            <v>08 Partita no. 1 in B minor-  Double-  Presto.wma</v>
          </cell>
          <cell r="D410" t="str">
            <v>\Bach Sonatas &amp; Partitas for violin\</v>
          </cell>
        </row>
        <row r="411">
          <cell r="B411" t="str">
            <v>09 Partita no. 1 in B minor BWV 1002 - Sarabande.wma</v>
          </cell>
          <cell r="D411" t="str">
            <v>\Bach Sonatas &amp; Partitas for violin\</v>
          </cell>
        </row>
        <row r="412">
          <cell r="B412" t="str">
            <v>10 Partita no. 1 in B minor BWV 1002 - Double.wma</v>
          </cell>
          <cell r="D412" t="str">
            <v>\Bach Sonatas &amp; Partitas for violin\</v>
          </cell>
        </row>
        <row r="413">
          <cell r="B413" t="str">
            <v>11 Partita no. 1 in B minor BWV 1002 - Tempo di Borea.wma</v>
          </cell>
          <cell r="D413" t="str">
            <v>\Bach Sonatas &amp; Partitas for violin\</v>
          </cell>
        </row>
        <row r="414">
          <cell r="B414" t="str">
            <v>12 Partita no. 1 in B minor BWV 1002 - Double.wma</v>
          </cell>
          <cell r="D414" t="str">
            <v>\Bach Sonatas &amp; Partitas for violin\</v>
          </cell>
        </row>
        <row r="415">
          <cell r="B415" t="str">
            <v>13 Sonata no. 2 in A minor-  Grave.wma</v>
          </cell>
          <cell r="D415" t="str">
            <v>\Bach Sonatas &amp; Partitas for violin\</v>
          </cell>
        </row>
        <row r="416">
          <cell r="B416" t="str">
            <v>14 Sonata no. 2 in A minor-  Fuga.wma</v>
          </cell>
          <cell r="D416" t="str">
            <v>\Bach Sonatas &amp; Partitas for violin\</v>
          </cell>
        </row>
        <row r="417">
          <cell r="B417" t="str">
            <v>15 Sonata no. 2 in A minor-  Andante.wma</v>
          </cell>
          <cell r="D417" t="str">
            <v>\Bach Sonatas &amp; Partitas for violin\</v>
          </cell>
        </row>
        <row r="418">
          <cell r="B418" t="str">
            <v>16 Sonata no. 2 in A minor-  Allegro.wma</v>
          </cell>
          <cell r="D418" t="str">
            <v>\Bach Sonatas &amp; Partitas for violin\</v>
          </cell>
        </row>
        <row r="419">
          <cell r="B419" t="str">
            <v>01 Child Grove.wma</v>
          </cell>
          <cell r="D419" t="str">
            <v>\Baroque &amp; Early Music\</v>
          </cell>
        </row>
        <row r="420">
          <cell r="B420" t="str">
            <v>02 Offertory ' Felix namque'.wma</v>
          </cell>
          <cell r="D420" t="str">
            <v>\Baroque &amp; Early Music\</v>
          </cell>
        </row>
        <row r="421">
          <cell r="B421" t="str">
            <v>03 Rondellus 'Flos regalia'.wma</v>
          </cell>
          <cell r="D421" t="str">
            <v>\Baroque &amp; Early Music\</v>
          </cell>
        </row>
        <row r="422">
          <cell r="B422" t="str">
            <v>04 Three Parts upon a Ground.wma</v>
          </cell>
          <cell r="D422" t="str">
            <v>\Baroque &amp; Early Music\</v>
          </cell>
        </row>
        <row r="423">
          <cell r="B423" t="str">
            <v>05 Oh! that I on wings could rise.wma</v>
          </cell>
          <cell r="D423" t="str">
            <v>\Baroque &amp; Early Music\</v>
          </cell>
        </row>
        <row r="424">
          <cell r="B424" t="str">
            <v>06 Sonata in A for oboe, cello, organ &amp; guitar.wma</v>
          </cell>
          <cell r="D424" t="str">
            <v>\Baroque &amp; Early Music\</v>
          </cell>
        </row>
        <row r="425">
          <cell r="B425" t="str">
            <v>07 Lift up your heads.wma</v>
          </cell>
          <cell r="D425" t="str">
            <v>\Baroque &amp; Early Music\</v>
          </cell>
        </row>
        <row r="426">
          <cell r="B426" t="str">
            <v>08 Rejouissance.wma</v>
          </cell>
          <cell r="D426" t="str">
            <v>\Baroque &amp; Early Music\</v>
          </cell>
        </row>
        <row r="427">
          <cell r="B427" t="str">
            <v>09 Qual nave smarrita.wma</v>
          </cell>
          <cell r="D427" t="str">
            <v>\Baroque &amp; Early Music\</v>
          </cell>
        </row>
        <row r="428">
          <cell r="B428" t="str">
            <v>10 La bergamasca.wma</v>
          </cell>
          <cell r="D428" t="str">
            <v>\Baroque &amp; Early Music\</v>
          </cell>
        </row>
        <row r="429">
          <cell r="B429" t="str">
            <v>11 Thy hand, Belinda ( Dido &amp; Aeneas).wma</v>
          </cell>
          <cell r="D429" t="str">
            <v>\Baroque &amp; Early Music\</v>
          </cell>
        </row>
        <row r="430">
          <cell r="B430" t="str">
            <v>12 Pavan.wma</v>
          </cell>
          <cell r="D430" t="str">
            <v>\Baroque &amp; Early Music\</v>
          </cell>
        </row>
        <row r="431">
          <cell r="B431" t="str">
            <v>13 Celia has a thousand Charmes.wma</v>
          </cell>
          <cell r="D431" t="str">
            <v>\Baroque &amp; Early Music\</v>
          </cell>
        </row>
        <row r="432">
          <cell r="B432" t="str">
            <v>14 Musqetir Mars.wma</v>
          </cell>
          <cell r="D432" t="str">
            <v>\Baroque &amp; Early Music\</v>
          </cell>
        </row>
        <row r="433">
          <cell r="B433" t="str">
            <v>15 St Matthew Passion (opening).wma</v>
          </cell>
          <cell r="D433" t="str">
            <v>\Baroque &amp; Early Music\</v>
          </cell>
        </row>
        <row r="434">
          <cell r="B434" t="str">
            <v>16 Marche pour la ceremonie des Turcs ( Le bourgeois gentilhomme).wma</v>
          </cell>
          <cell r="D434" t="str">
            <v>\Baroque &amp; Early Music\</v>
          </cell>
        </row>
        <row r="435">
          <cell r="B435" t="str">
            <v>01 Stille Nacht.wma</v>
          </cell>
          <cell r="D435" t="str">
            <v>\BBC Music Volume III Number 4  Music for the Festive Season\</v>
          </cell>
        </row>
        <row r="436">
          <cell r="B436" t="str">
            <v>02 O Tannenbaum.wma</v>
          </cell>
          <cell r="D436" t="str">
            <v>\BBC Music Volume III Number 4  Music for the Festive Season\</v>
          </cell>
        </row>
        <row r="437">
          <cell r="B437" t="str">
            <v>03 Der Nussbaum.wma</v>
          </cell>
          <cell r="D437" t="str">
            <v>\BBC Music Volume III Number 4  Music for the Festive Season\</v>
          </cell>
        </row>
        <row r="438">
          <cell r="B438" t="str">
            <v>05 Das Veilchen.wma</v>
          </cell>
          <cell r="D438" t="str">
            <v>\BBC Music Volume III Number 4  Music for the Festive Season\</v>
          </cell>
        </row>
        <row r="439">
          <cell r="B439" t="str">
            <v>06 Innsbuck, Ich Muss Dich Lassen.wma</v>
          </cell>
          <cell r="D439" t="str">
            <v>\BBC Music Volume III Number 4  Music for the Festive Season\</v>
          </cell>
        </row>
        <row r="440">
          <cell r="B440" t="str">
            <v>07 An die Musik.wma</v>
          </cell>
          <cell r="D440" t="str">
            <v>\BBC Music Volume III Number 4  Music for the Festive Season\</v>
          </cell>
        </row>
        <row r="441">
          <cell r="B441" t="str">
            <v>08 Zigeunerleben.wma</v>
          </cell>
          <cell r="D441" t="str">
            <v>\BBC Music Volume III Number 4  Music for the Festive Season\</v>
          </cell>
        </row>
        <row r="442">
          <cell r="B442" t="str">
            <v>09 Wolcum Yole from A ceremony of Carols.wma</v>
          </cell>
          <cell r="D442" t="str">
            <v>\BBC Music Volume III Number 4  Music for the Festive Season\</v>
          </cell>
        </row>
        <row r="443">
          <cell r="B443" t="str">
            <v>10 There Is No rose.wma</v>
          </cell>
          <cell r="D443" t="str">
            <v>\BBC Music Volume III Number 4  Music for the Festive Season\</v>
          </cell>
        </row>
        <row r="444">
          <cell r="B444" t="str">
            <v>11 This Little Babe.wma</v>
          </cell>
          <cell r="D444" t="str">
            <v>\BBC Music Volume III Number 4  Music for the Festive Season\</v>
          </cell>
        </row>
        <row r="445">
          <cell r="B445" t="str">
            <v>12 Balulalow.wma</v>
          </cell>
          <cell r="D445" t="str">
            <v>\BBC Music Volume III Number 4  Music for the Festive Season\</v>
          </cell>
        </row>
        <row r="446">
          <cell r="B446" t="str">
            <v>13 Deo Gracis.wma</v>
          </cell>
          <cell r="D446" t="str">
            <v>\BBC Music Volume III Number 4  Music for the Festive Season\</v>
          </cell>
        </row>
        <row r="447">
          <cell r="B447" t="str">
            <v>14 An der schonen, blauen Donau.wma</v>
          </cell>
          <cell r="D447" t="str">
            <v>\BBC Music Volume III Number 4  Music for the Festive Season\</v>
          </cell>
        </row>
        <row r="448">
          <cell r="B448" t="str">
            <v>15 Vergnugungszug.wma</v>
          </cell>
          <cell r="D448" t="str">
            <v>\BBC Music Volume III Number 4  Music for the Festive Season\</v>
          </cell>
        </row>
        <row r="449">
          <cell r="B449" t="str">
            <v>16 Gold und Silber.wma</v>
          </cell>
          <cell r="D449" t="str">
            <v>\BBC Music Volume III Number 4  Music for the Festive Season\</v>
          </cell>
        </row>
        <row r="450">
          <cell r="B450" t="str">
            <v>17 Eljen a Magyar.wma</v>
          </cell>
          <cell r="D450" t="str">
            <v>\BBC Music Volume III Number 4  Music for the Festive Season\</v>
          </cell>
        </row>
        <row r="451">
          <cell r="B451" t="str">
            <v>18 Wo die Zitronen bluh'n.wma</v>
          </cell>
          <cell r="D451" t="str">
            <v>\BBC Music Volume III Number 4  Music for the Festive Season\</v>
          </cell>
        </row>
        <row r="452">
          <cell r="B452" t="str">
            <v>19 Leichtes Blut.wma</v>
          </cell>
          <cell r="D452" t="str">
            <v>\BBC Music Volume III Number 4  Music for the Festive Season\</v>
          </cell>
        </row>
        <row r="453">
          <cell r="B453" t="str">
            <v>20 Geschichten aus dem Wienerwald.wma</v>
          </cell>
          <cell r="D453" t="str">
            <v>\BBC Music Volume III Number 4  Music for the Festive Season\</v>
          </cell>
        </row>
        <row r="454">
          <cell r="B454" t="str">
            <v>21 Tritsch-Tratsch Polka.wma</v>
          </cell>
          <cell r="D454" t="str">
            <v>\BBC Music Volume III Number 4  Music for the Festive Season\</v>
          </cell>
        </row>
        <row r="455">
          <cell r="B455" t="str">
            <v>22 Radetzky Marsch.wma</v>
          </cell>
          <cell r="D455" t="str">
            <v>\BBC Music Volume III Number 4  Music for the Festive Season\</v>
          </cell>
        </row>
        <row r="456">
          <cell r="B456" t="str">
            <v>01 Abdelazar Suite.wma</v>
          </cell>
          <cell r="D456" t="str">
            <v>\BBC Radio Classics\</v>
          </cell>
        </row>
        <row r="457">
          <cell r="B457" t="str">
            <v>02 Egmont Overture.wma</v>
          </cell>
          <cell r="D457" t="str">
            <v>\BBC Radio Classics\</v>
          </cell>
        </row>
        <row r="458">
          <cell r="B458" t="str">
            <v>03 A Midsummer Night's Dream- Wedding March.wma</v>
          </cell>
          <cell r="D458" t="str">
            <v>\BBC Radio Classics\</v>
          </cell>
        </row>
        <row r="459">
          <cell r="B459" t="str">
            <v>04 Slavonic Dance.wma</v>
          </cell>
          <cell r="D459" t="str">
            <v>\BBC Radio Classics\</v>
          </cell>
        </row>
        <row r="460">
          <cell r="B460" t="str">
            <v>05 II Emperor Waltz.wma</v>
          </cell>
          <cell r="D460" t="str">
            <v>\BBC Radio Classics\</v>
          </cell>
        </row>
        <row r="461">
          <cell r="B461" t="str">
            <v>06 Prince Igor- Polovtsian Dances.wma</v>
          </cell>
          <cell r="D461" t="str">
            <v>\BBC Radio Classics\</v>
          </cell>
        </row>
        <row r="462">
          <cell r="B462" t="str">
            <v>01 Overture 'The Wreckers'.wma</v>
          </cell>
          <cell r="D462" t="str">
            <v>\BBCMusic - PROMS 1994\</v>
          </cell>
        </row>
        <row r="463">
          <cell r="B463" t="str">
            <v>02 Pavane pour une infante defunte.wma</v>
          </cell>
          <cell r="D463" t="str">
            <v>\BBCMusic - PROMS 1994\</v>
          </cell>
        </row>
        <row r="464">
          <cell r="B464" t="str">
            <v>03 Symphony No. 1 3rd Movt Allegro.wma</v>
          </cell>
          <cell r="D464" t="str">
            <v>\BBCMusic - PROMS 1994\</v>
          </cell>
        </row>
        <row r="465">
          <cell r="B465" t="str">
            <v>04 The Nutcracker-Pas de Deux.wma</v>
          </cell>
          <cell r="D465" t="str">
            <v>\BBCMusic - PROMS 1994\</v>
          </cell>
        </row>
        <row r="466">
          <cell r="B466" t="str">
            <v>05 Enigma Variations-VII Troyte, VIII WN, IX Nimrod.wma</v>
          </cell>
          <cell r="D466" t="str">
            <v>\BBCMusic - PROMS 1994\</v>
          </cell>
        </row>
        <row r="467">
          <cell r="B467" t="str">
            <v>06 Symphony No. 3-2nd movt Allegro molto.wma</v>
          </cell>
          <cell r="D467" t="str">
            <v>\BBCMusic - PROMS 1994\</v>
          </cell>
        </row>
        <row r="468">
          <cell r="B468" t="str">
            <v>07 Symphony No. 7-3rd Movt- Presto.wma</v>
          </cell>
          <cell r="D468" t="str">
            <v>\BBCMusic - PROMS 1994\</v>
          </cell>
        </row>
        <row r="469">
          <cell r="B469" t="str">
            <v>08 Siefried's Funeral Music.wma</v>
          </cell>
          <cell r="D469" t="str">
            <v>\BBCMusic - PROMS 1994\</v>
          </cell>
        </row>
        <row r="470">
          <cell r="B470" t="str">
            <v>09 Serenade to music.wma</v>
          </cell>
          <cell r="D470" t="str">
            <v>\BBCMusic - PROMS 1994\</v>
          </cell>
        </row>
        <row r="471">
          <cell r="B471" t="str">
            <v>10 Concerto for 2 pianos-3rd Movt.wma</v>
          </cell>
          <cell r="D471" t="str">
            <v>\BBCMusic - PROMS 1994\</v>
          </cell>
        </row>
        <row r="472">
          <cell r="B472" t="str">
            <v>01 Symphony No. 5 in C minor ('Fate') Op. 67- Allegro con brio.wma</v>
          </cell>
          <cell r="D472" t="str">
            <v>\Beethoven  Symphonies Nos. 1 &amp; 5\</v>
          </cell>
        </row>
        <row r="473">
          <cell r="B473" t="str">
            <v>02 Symphony No. 5 in C minor ('Fate') Op. 67- Andante con moto.wma</v>
          </cell>
          <cell r="D473" t="str">
            <v>\Beethoven  Symphonies Nos. 1 &amp; 5\</v>
          </cell>
        </row>
        <row r="474">
          <cell r="B474" t="str">
            <v>03 Symphony No. 5 in C minor ('Fate') Op. 67- Allegro.wma</v>
          </cell>
          <cell r="D474" t="str">
            <v>\Beethoven  Symphonies Nos. 1 &amp; 5\</v>
          </cell>
        </row>
        <row r="475">
          <cell r="B475" t="str">
            <v>04 Symphony No. 5 in C minor ('Fate') Op. 67- Allegro.wma</v>
          </cell>
          <cell r="D475" t="str">
            <v>\Beethoven  Symphonies Nos. 1 &amp; 5\</v>
          </cell>
        </row>
        <row r="476">
          <cell r="B476" t="str">
            <v>05 Symphony No. 1 in C major, Op. 21- Adagio molto - Allegro con brio.wma</v>
          </cell>
          <cell r="D476" t="str">
            <v>\Beethoven  Symphonies Nos. 1 &amp; 5\</v>
          </cell>
        </row>
        <row r="477">
          <cell r="B477" t="str">
            <v>06 Symphony No. 1 in C major, Op. 21- Andante cantabile con moto.wma</v>
          </cell>
          <cell r="D477" t="str">
            <v>\Beethoven  Symphonies Nos. 1 &amp; 5\</v>
          </cell>
        </row>
        <row r="478">
          <cell r="B478" t="str">
            <v>07 Symphony No. 1 in C major, Op. 21- Menuetto, Allegro molto e vivace.wma</v>
          </cell>
          <cell r="D478" t="str">
            <v>\Beethoven  Symphonies Nos. 1 &amp; 5\</v>
          </cell>
        </row>
        <row r="479">
          <cell r="B479" t="str">
            <v>08 Symphony No. 1 in C major, Op. 21- Finale, Adagio - Allegro molto e vivace.wma</v>
          </cell>
          <cell r="D479" t="str">
            <v>\Beethoven  Symphonies Nos. 1 &amp; 5\</v>
          </cell>
        </row>
        <row r="480">
          <cell r="B480" t="str">
            <v>09 Track 9.wma</v>
          </cell>
          <cell r="D480" t="str">
            <v>\Beethoven  Symphonies Nos. 1 &amp; 5\</v>
          </cell>
        </row>
        <row r="481">
          <cell r="B481" t="str">
            <v>10 Track 10.wma</v>
          </cell>
          <cell r="D481" t="str">
            <v>\Beethoven  Symphonies Nos. 1 &amp; 5\</v>
          </cell>
        </row>
        <row r="482">
          <cell r="B482" t="str">
            <v>11 Track 11.wma</v>
          </cell>
          <cell r="D482" t="str">
            <v>\Beethoven  Symphonies Nos. 1 &amp; 5\</v>
          </cell>
        </row>
        <row r="483">
          <cell r="B483" t="str">
            <v>12 Track 12.wma</v>
          </cell>
          <cell r="D483" t="str">
            <v>\Beethoven  Symphonies Nos. 1 &amp; 5\</v>
          </cell>
        </row>
        <row r="484">
          <cell r="B484" t="str">
            <v>13 Track 13.wma</v>
          </cell>
          <cell r="D484" t="str">
            <v>\Beethoven  Symphonies Nos. 1 &amp; 5\</v>
          </cell>
        </row>
        <row r="485">
          <cell r="B485" t="str">
            <v>01 Symphony No. 7, Poco Sostenuto - Vivace.wma</v>
          </cell>
          <cell r="D485" t="str">
            <v>\Beethoven Symphonies No. 7 &amp; 8\</v>
          </cell>
        </row>
        <row r="486">
          <cell r="B486" t="str">
            <v>02 Symphony No. 7, Allegretto.wma</v>
          </cell>
          <cell r="D486" t="str">
            <v>\Beethoven Symphonies No. 7 &amp; 8\</v>
          </cell>
        </row>
        <row r="487">
          <cell r="B487" t="str">
            <v>03 Symphony No. 7, Presto.wma</v>
          </cell>
          <cell r="D487" t="str">
            <v>\Beethoven Symphonies No. 7 &amp; 8\</v>
          </cell>
        </row>
        <row r="488">
          <cell r="B488" t="str">
            <v>04 Symphony No. 7, Allegro con brio.wma</v>
          </cell>
          <cell r="D488" t="str">
            <v>\Beethoven Symphonies No. 7 &amp; 8\</v>
          </cell>
        </row>
        <row r="489">
          <cell r="B489" t="str">
            <v>05 Symphony No. 8, Allegro vivace con brio.wma</v>
          </cell>
          <cell r="D489" t="str">
            <v>\Beethoven Symphonies No. 7 &amp; 8\</v>
          </cell>
        </row>
        <row r="490">
          <cell r="B490" t="str">
            <v>06 Symphony No. 8, Allegretto scherzando.wma</v>
          </cell>
          <cell r="D490" t="str">
            <v>\Beethoven Symphonies No. 7 &amp; 8\</v>
          </cell>
        </row>
        <row r="491">
          <cell r="B491" t="str">
            <v>07 Symphony No. 8, Tempo di minuetto.wma</v>
          </cell>
          <cell r="D491" t="str">
            <v>\Beethoven Symphonies No. 7 &amp; 8\</v>
          </cell>
        </row>
        <row r="492">
          <cell r="B492" t="str">
            <v>08 Symphony No. 8, Allegretto vivace.wma</v>
          </cell>
          <cell r="D492" t="str">
            <v>\Beethoven Symphonies No. 7 &amp; 8\</v>
          </cell>
        </row>
        <row r="493">
          <cell r="B493" t="str">
            <v>01 Sinfonia.wma</v>
          </cell>
          <cell r="D493" t="str">
            <v>\Bellini  I Capuleti e i Montecchi Disc 1\</v>
          </cell>
        </row>
        <row r="494">
          <cell r="B494" t="str">
            <v>02 I Capuleti e i Montecchi 1-2.wma</v>
          </cell>
          <cell r="D494" t="str">
            <v>\Bellini  I Capuleti e i Montecchi Disc 1\</v>
          </cell>
        </row>
        <row r="495">
          <cell r="B495" t="str">
            <v>03 Odi Capello, generosi amici (Tebaldo, Capellio, Lorenzo).wma</v>
          </cell>
          <cell r="D495" t="str">
            <v>\Bellini  I Capuleti e i Montecchi Disc 1\</v>
          </cell>
        </row>
        <row r="496">
          <cell r="B496" t="str">
            <v>04 Rivenirlo io sapro (Tebaldo, Cappellio).wma</v>
          </cell>
          <cell r="D496" t="str">
            <v>\Bellini  I Capuleti e i Montecchi Disc 1\</v>
          </cell>
        </row>
        <row r="497">
          <cell r="B497" t="str">
            <v>06 Lieto del doce incarno (Romeo, Tebaldo, Cappellio).wma</v>
          </cell>
          <cell r="D497" t="str">
            <v>\Bellini  I Capuleti e i Montecchi Disc 1\</v>
          </cell>
        </row>
        <row r="498">
          <cell r="B498" t="str">
            <v>07 La tremenda ultrice spada (Romeo, Tebaldo, Cappellio).wma</v>
          </cell>
          <cell r="D498" t="str">
            <v>\Bellini  I Capuleti e i Montecchi Disc 1\</v>
          </cell>
        </row>
        <row r="499">
          <cell r="B499" t="str">
            <v>08 I Capuleti e i Montecchi 1-8.wma</v>
          </cell>
          <cell r="D499" t="str">
            <v>\Bellini  I Capuleti e i Montecchi Disc 1\</v>
          </cell>
        </row>
        <row r="500">
          <cell r="B500" t="str">
            <v>09 Oh! quante volte (Giulietta, Lorenzo).wma</v>
          </cell>
          <cell r="D500" t="str">
            <v>\Bellini  I Capuleti e i Montecchi Disc 1\</v>
          </cell>
        </row>
        <row r="501">
          <cell r="B501" t="str">
            <v>10 Si fuggire (Romeo, Giulietta).wma</v>
          </cell>
          <cell r="D501" t="str">
            <v>\Bellini  I Capuleti e i Montecchi Disc 1\</v>
          </cell>
        </row>
        <row r="502">
          <cell r="B502" t="str">
            <v>11 Odi tu- (Romeo, Giulietta).wma</v>
          </cell>
          <cell r="D502" t="str">
            <v>\Bellini  I Capuleti e i Montecchi Disc 1\</v>
          </cell>
        </row>
        <row r="503">
          <cell r="B503" t="str">
            <v>12 I Capuleti e i Montecchi 1-12.wma</v>
          </cell>
          <cell r="D503" t="str">
            <v>\Bellini  I Capuleti e i Montecchi Disc 1\</v>
          </cell>
        </row>
        <row r="504">
          <cell r="B504" t="str">
            <v>13 I Capuleti e i Montecchi 1-13.wma</v>
          </cell>
          <cell r="D504" t="str">
            <v>\Bellini  I Capuleti e i Montecchi Disc 1\</v>
          </cell>
        </row>
        <row r="505">
          <cell r="B505" t="str">
            <v>14 Tace il fragor (Giulietta, Romeo).wma</v>
          </cell>
          <cell r="D505" t="str">
            <v>\Bellini  I Capuleti e i Montecchi Disc 1\</v>
          </cell>
        </row>
        <row r="506">
          <cell r="B506" t="str">
            <v>01 Accorriam... Romeo, Romeo (Montecchi, Tebaldo, Cappellio).wma</v>
          </cell>
          <cell r="D506" t="str">
            <v>\Bellini  I Capuleti e i Montecchi Disc 2\</v>
          </cell>
        </row>
        <row r="507">
          <cell r="B507" t="str">
            <v>02 Oh Dio! (Giulietta, Lorenzo, Romeo, Tebaldo, Cappellio).wma</v>
          </cell>
          <cell r="D507" t="str">
            <v>\Bellini  I Capuleti e i Montecchi Disc 2\</v>
          </cell>
        </row>
        <row r="508">
          <cell r="B508" t="str">
            <v>03 Ne alcun ritorna! (Giulietta, Lorenzo).wma</v>
          </cell>
          <cell r="D508" t="str">
            <v>\Bellini  I Capuleti e i Montecchi Disc 2\</v>
          </cell>
        </row>
        <row r="509">
          <cell r="B509" t="str">
            <v>04 Oh Dio! (Giulietta, Lorenzo).wma</v>
          </cell>
          <cell r="D509" t="str">
            <v>\Bellini  I Capuleti e i Montecchi Disc 2\</v>
          </cell>
        </row>
        <row r="510">
          <cell r="B510" t="str">
            <v>05 Prendi gl'istanti volano (Lorenzo, Giulietta, Cappellio).wma</v>
          </cell>
          <cell r="D510" t="str">
            <v>\Bellini  I Capuleti e i Montecchi Disc 2\</v>
          </cell>
        </row>
        <row r="511">
          <cell r="B511" t="str">
            <v>06 Deh! Padre mio (Giulietta, Cappellio, Lorenzo).wma</v>
          </cell>
          <cell r="D511" t="str">
            <v>\Bellini  I Capuleti e i Montecchi Disc 2\</v>
          </cell>
        </row>
        <row r="512">
          <cell r="B512" t="str">
            <v>08 Chi sai tu- (Tebaldo, Romeo).wma</v>
          </cell>
          <cell r="D512" t="str">
            <v>\Bellini  I Capuleti e i Montecchi Disc 2\</v>
          </cell>
        </row>
        <row r="513">
          <cell r="B513" t="str">
            <v>09 Svana ah! Svana un disperato (Romeo, Tebaldo).wma</v>
          </cell>
          <cell r="D513" t="str">
            <v>\Bellini  I Capuleti e i Montecchi Disc 2\</v>
          </cell>
        </row>
        <row r="514">
          <cell r="B514" t="str">
            <v>10 Siami giunti (Montecchi).wma</v>
          </cell>
          <cell r="D514" t="str">
            <v>\Bellini  I Capuleti e i Montecchi Disc 2\</v>
          </cell>
        </row>
        <row r="515">
          <cell r="B515" t="str">
            <v>12 Tu sola, o mia Giulietta  (Romeo, Giulietta).wma</v>
          </cell>
          <cell r="D515" t="str">
            <v>\Bellini  I Capuleti e i Montecchi Disc 2\</v>
          </cell>
        </row>
        <row r="516">
          <cell r="B516" t="str">
            <v>13 O tu, mia sola speme (Romeo,  Giulietta).wma</v>
          </cell>
          <cell r="D516" t="str">
            <v>\Bellini  I Capuleti e i Montecchi Disc 2\</v>
          </cell>
        </row>
        <row r="517">
          <cell r="B517" t="str">
            <v>14 Ah! Crudel! Que mai facesti- (Giulietta, Romeo).wma</v>
          </cell>
          <cell r="D517" t="str">
            <v>\Bellini  I Capuleti e i Montecchi Disc 2\</v>
          </cell>
        </row>
        <row r="518">
          <cell r="B518" t="str">
            <v>01 Track 1.wma</v>
          </cell>
          <cell r="D518" t="str">
            <v>\Best of Gershwin\</v>
          </cell>
        </row>
        <row r="519">
          <cell r="B519" t="str">
            <v>02 Track 2.wma</v>
          </cell>
          <cell r="D519" t="str">
            <v>\Best of Gershwin\</v>
          </cell>
        </row>
        <row r="520">
          <cell r="B520" t="str">
            <v>03 Track 3.wma</v>
          </cell>
          <cell r="D520" t="str">
            <v>\Best of Gershwin\</v>
          </cell>
        </row>
        <row r="521">
          <cell r="B521" t="str">
            <v>04 Track 4.wma</v>
          </cell>
          <cell r="D521" t="str">
            <v>\Best of Gershwin\</v>
          </cell>
        </row>
        <row r="522">
          <cell r="B522" t="str">
            <v>05 Track 5.wma</v>
          </cell>
          <cell r="D522" t="str">
            <v>\Best of Gershwin\</v>
          </cell>
        </row>
        <row r="523">
          <cell r="B523" t="str">
            <v>06 Track 6.wma</v>
          </cell>
          <cell r="D523" t="str">
            <v>\Best of Gershwin\</v>
          </cell>
        </row>
        <row r="524">
          <cell r="B524" t="str">
            <v>07 Track 7.wma</v>
          </cell>
          <cell r="D524" t="str">
            <v>\Best of Gershwin\</v>
          </cell>
        </row>
        <row r="525">
          <cell r="B525" t="str">
            <v>08 Track 8.wma</v>
          </cell>
          <cell r="D525" t="str">
            <v>\Best of Gershwin\</v>
          </cell>
        </row>
        <row r="526">
          <cell r="B526" t="str">
            <v>09 Track 9.wma</v>
          </cell>
          <cell r="D526" t="str">
            <v>\Best of Gershwin\</v>
          </cell>
        </row>
        <row r="527">
          <cell r="B527" t="str">
            <v>10 Track 10.wma</v>
          </cell>
          <cell r="D527" t="str">
            <v>\Best of Gershwin\</v>
          </cell>
        </row>
        <row r="528">
          <cell r="B528" t="str">
            <v>11 Track 11.wma</v>
          </cell>
          <cell r="D528" t="str">
            <v>\Best of Gershwin\</v>
          </cell>
        </row>
        <row r="529">
          <cell r="B529" t="str">
            <v>12 Track 12.wma</v>
          </cell>
          <cell r="D529" t="str">
            <v>\Best of Gershwin\</v>
          </cell>
        </row>
        <row r="530">
          <cell r="B530" t="str">
            <v>13 Track 13.wma</v>
          </cell>
          <cell r="D530" t="str">
            <v>\Best of Gershwin\</v>
          </cell>
        </row>
        <row r="531">
          <cell r="B531" t="str">
            <v>14 Track 14.wma</v>
          </cell>
          <cell r="D531" t="str">
            <v>\Best of Gershwin\</v>
          </cell>
        </row>
        <row r="532">
          <cell r="B532" t="str">
            <v>15 Track 15.wma</v>
          </cell>
          <cell r="D532" t="str">
            <v>\Best of Gershwin\</v>
          </cell>
        </row>
        <row r="533">
          <cell r="B533" t="str">
            <v>16 Track 16.wma</v>
          </cell>
          <cell r="D533" t="str">
            <v>\Best of Gershwin\</v>
          </cell>
        </row>
        <row r="534">
          <cell r="B534" t="str">
            <v>01 Concerto- 1 Maestoso.wma</v>
          </cell>
          <cell r="D534" t="str">
            <v>\Brahms - Piano Concerto No. 1\</v>
          </cell>
        </row>
        <row r="535">
          <cell r="B535" t="str">
            <v>02 II- Adagio.wma</v>
          </cell>
          <cell r="D535" t="str">
            <v>\Brahms - Piano Concerto No. 1\</v>
          </cell>
        </row>
        <row r="536">
          <cell r="B536" t="str">
            <v>03 III- Rondo. Allegro non troppo.wma</v>
          </cell>
          <cell r="D536" t="str">
            <v>\Brahms - Piano Concerto No. 1\</v>
          </cell>
        </row>
        <row r="537">
          <cell r="B537" t="str">
            <v>04 Two Songs for Alto with Viola and Piano Op. 91, 1- Gestillte Sehnsucht.wma</v>
          </cell>
          <cell r="D537" t="str">
            <v>\Brahms - Piano Concerto No. 1\</v>
          </cell>
        </row>
        <row r="538">
          <cell r="B538" t="str">
            <v>05 Two Songs for Alto with Viola and Piano Op. 91, 2- Geistliches Wiegenlied.wma</v>
          </cell>
          <cell r="D538" t="str">
            <v>\Brahms - Piano Concerto No. 1\</v>
          </cell>
        </row>
        <row r="539">
          <cell r="B539" t="str">
            <v>01 String Sextet No.1 in B Flat Major, Op. 18 - Allegro ma non troppo.wma</v>
          </cell>
          <cell r="D539" t="str">
            <v>\Brahms  String Sextets Nos. 1 and 2\</v>
          </cell>
        </row>
        <row r="540">
          <cell r="B540" t="str">
            <v>02 String Sextet No 1 in B flat Major Op 18 - 2 - andante ma moderato.wma</v>
          </cell>
          <cell r="D540" t="str">
            <v>\Brahms  String Sextets Nos. 1 and 2\</v>
          </cell>
        </row>
        <row r="541">
          <cell r="B541" t="str">
            <v>03 Scherzo- Allegro molto.wma</v>
          </cell>
          <cell r="D541" t="str">
            <v>\Brahms  String Sextets Nos. 1 and 2\</v>
          </cell>
        </row>
        <row r="542">
          <cell r="B542" t="str">
            <v>04 Rondo- Poco allegretto e grazioso.wma</v>
          </cell>
          <cell r="D542" t="str">
            <v>\Brahms  String Sextets Nos. 1 and 2\</v>
          </cell>
        </row>
        <row r="543">
          <cell r="B543" t="str">
            <v>05 String Sextet No. 2 in G flat Major Op. 36 - Allegro non troppo.wma</v>
          </cell>
          <cell r="D543" t="str">
            <v>\Brahms  String Sextets Nos. 1 and 2\</v>
          </cell>
        </row>
        <row r="544">
          <cell r="B544" t="str">
            <v>06 Scherzo- Allegro non troppo.wma</v>
          </cell>
          <cell r="D544" t="str">
            <v>\Brahms  String Sextets Nos. 1 and 2\</v>
          </cell>
        </row>
        <row r="545">
          <cell r="B545" t="str">
            <v>07 Poco adagio.wma</v>
          </cell>
          <cell r="D545" t="str">
            <v>\Brahms  String Sextets Nos. 1 and 2\</v>
          </cell>
        </row>
        <row r="546">
          <cell r="B546" t="str">
            <v>08 Poco allegro.wma</v>
          </cell>
          <cell r="D546" t="str">
            <v>\Brahms  String Sextets Nos. 1 and 2\</v>
          </cell>
        </row>
        <row r="547">
          <cell r="B547" t="str">
            <v>01 String Quintet No.1.Op. 88- Allegro non troppo ma con brio.wma</v>
          </cell>
          <cell r="D547" t="str">
            <v>\Brahms String Quintets\</v>
          </cell>
        </row>
        <row r="548">
          <cell r="B548" t="str">
            <v>02 String Quintet No.1.Op. 88-  Grave e appassionato.wma</v>
          </cell>
          <cell r="D548" t="str">
            <v>\Brahms String Quintets\</v>
          </cell>
        </row>
        <row r="549">
          <cell r="B549" t="str">
            <v>03 String Quintet No.1.Op. 88-  Allegro energico.wma</v>
          </cell>
          <cell r="D549" t="str">
            <v>\Brahms String Quintets\</v>
          </cell>
        </row>
        <row r="550">
          <cell r="B550" t="str">
            <v>04 String Quintet No.2. Op. 111.-   Allegro non troppo.wma</v>
          </cell>
          <cell r="D550" t="str">
            <v>\Brahms String Quintets\</v>
          </cell>
        </row>
        <row r="551">
          <cell r="B551" t="str">
            <v>05 String Quintet No.2. Op. 111.-  Adagio.wma</v>
          </cell>
          <cell r="D551" t="str">
            <v>\Brahms String Quintets\</v>
          </cell>
        </row>
        <row r="552">
          <cell r="B552" t="str">
            <v>06 String Quintet No.2. Op. 111.-Un poco allegretto.wma</v>
          </cell>
          <cell r="D552" t="str">
            <v>\Brahms String Quintets\</v>
          </cell>
        </row>
        <row r="553">
          <cell r="B553" t="str">
            <v>07 String Quintet No.2. Op. 111.-Vivace ma non troppo presto.wma</v>
          </cell>
          <cell r="D553" t="str">
            <v>\Brahms String Quintets\</v>
          </cell>
        </row>
        <row r="554">
          <cell r="B554" t="str">
            <v>01 A Winter Idyll.wma</v>
          </cell>
          <cell r="D554" t="str">
            <v>\British Music on Lyrita from QUAD\</v>
          </cell>
        </row>
        <row r="555">
          <cell r="B555" t="str">
            <v>02 An English Suite.wma</v>
          </cell>
          <cell r="D555" t="str">
            <v>\British Music on Lyrita from QUAD\</v>
          </cell>
        </row>
        <row r="556">
          <cell r="B556" t="str">
            <v>03 Music for Children.wma</v>
          </cell>
          <cell r="D556" t="str">
            <v>\British Music on Lyrita from QUAD\</v>
          </cell>
        </row>
        <row r="557">
          <cell r="B557" t="str">
            <v>04 Piano Concerto No.2 in C minor Op.126.wma</v>
          </cell>
          <cell r="D557" t="str">
            <v>\British Music on Lyrita from QUAD\</v>
          </cell>
        </row>
        <row r="558">
          <cell r="B558" t="str">
            <v>05 Rout for Orchestra and Soprano.wma</v>
          </cell>
          <cell r="D558" t="str">
            <v>\British Music on Lyrita from QUAD\</v>
          </cell>
        </row>
        <row r="559">
          <cell r="B559" t="str">
            <v>06 Piano Concerto No. 5 in F minor (A Stroll through the Meadows).wma</v>
          </cell>
          <cell r="D559" t="str">
            <v>\British Music on Lyrita from QUAD\</v>
          </cell>
        </row>
        <row r="560">
          <cell r="B560" t="str">
            <v>07 Symphony No. 4 Op. 53.wma</v>
          </cell>
          <cell r="D560" t="str">
            <v>\British Music on Lyrita from QUAD\</v>
          </cell>
        </row>
        <row r="561">
          <cell r="B561" t="str">
            <v>08 Serenade for Strings, Op. 12.wma</v>
          </cell>
          <cell r="D561" t="str">
            <v>\British Music on Lyrita from QUAD\</v>
          </cell>
        </row>
        <row r="562">
          <cell r="B562" t="str">
            <v>09 Mediterranean.wma</v>
          </cell>
          <cell r="D562" t="str">
            <v>\British Music on Lyrita from QUAD\</v>
          </cell>
        </row>
        <row r="563">
          <cell r="B563" t="str">
            <v>10 Scottish Dances Op. 59.wma</v>
          </cell>
          <cell r="D563" t="str">
            <v>\British Music on Lyrita from QUAD\</v>
          </cell>
        </row>
        <row r="564">
          <cell r="B564" t="str">
            <v>11 Suite The Three Men.wma</v>
          </cell>
          <cell r="D564" t="str">
            <v>\British Music on Lyrita from QUAD\</v>
          </cell>
        </row>
        <row r="565">
          <cell r="B565" t="str">
            <v>12 Russian Scenes.wma</v>
          </cell>
          <cell r="D565" t="str">
            <v>\British Music on Lyrita from QUAD\</v>
          </cell>
        </row>
        <row r="566">
          <cell r="B566" t="str">
            <v>13 En Voyage (City Lights).wma</v>
          </cell>
          <cell r="D566" t="str">
            <v>\British Music on Lyrita from QUAD\</v>
          </cell>
        </row>
        <row r="567">
          <cell r="B567" t="str">
            <v>14 London Fields.wma</v>
          </cell>
          <cell r="D567" t="str">
            <v>\British Music on Lyrita from QUAD\</v>
          </cell>
        </row>
        <row r="568">
          <cell r="B568" t="str">
            <v>15 Dynamic Triptych for Piano and Orchestra Op. 88.wma</v>
          </cell>
          <cell r="D568" t="str">
            <v>\British Music on Lyrita from QUAD\</v>
          </cell>
        </row>
        <row r="569">
          <cell r="B569" t="str">
            <v>01 Riccardo primo.wma</v>
          </cell>
          <cell r="D569" t="str">
            <v>\Broadway Classics\</v>
          </cell>
        </row>
        <row r="570">
          <cell r="B570" t="str">
            <v>02 Symp #2, Scherzo.wma</v>
          </cell>
          <cell r="D570" t="str">
            <v>\Broadway Classics\</v>
          </cell>
        </row>
        <row r="571">
          <cell r="B571" t="str">
            <v>03 Mary at the feet of Christ.wma</v>
          </cell>
          <cell r="D571" t="str">
            <v>\Broadway Classics\</v>
          </cell>
        </row>
        <row r="572">
          <cell r="B572" t="str">
            <v>04 Symp #3 3rd movement.wma</v>
          </cell>
          <cell r="D572" t="str">
            <v>\Broadway Classics\</v>
          </cell>
        </row>
        <row r="573">
          <cell r="B573" t="str">
            <v>05 Adieux de l'hotesse arabe.wma</v>
          </cell>
          <cell r="D573" t="str">
            <v>\Broadway Classics\</v>
          </cell>
        </row>
        <row r="574">
          <cell r="B574" t="str">
            <v>06 Gregoriana Concto, 1st mov.wma</v>
          </cell>
          <cell r="D574" t="str">
            <v>\Broadway Classics\</v>
          </cell>
        </row>
        <row r="575">
          <cell r="B575" t="str">
            <v>07 Dracula- Charing X station.wma</v>
          </cell>
          <cell r="D575" t="str">
            <v>\Broadway Classics\</v>
          </cell>
        </row>
        <row r="576">
          <cell r="B576" t="str">
            <v>08 La Mort De Sardanapole.wma</v>
          </cell>
          <cell r="D576" t="str">
            <v>\Broadway Classics\</v>
          </cell>
        </row>
        <row r="577">
          <cell r="B577" t="str">
            <v>09 West Side Story.wma</v>
          </cell>
          <cell r="D577" t="str">
            <v>\Broadway Classics\</v>
          </cell>
        </row>
        <row r="578">
          <cell r="B578" t="str">
            <v>10 Fireworks Flourish.wma</v>
          </cell>
          <cell r="D578" t="str">
            <v>\Broadway Classics\</v>
          </cell>
        </row>
        <row r="579">
          <cell r="B579" t="str">
            <v>11 Tristan Und Isolde- Liebestod.wma</v>
          </cell>
          <cell r="D579" t="str">
            <v>\Broadway Classics\</v>
          </cell>
        </row>
        <row r="580">
          <cell r="B580" t="str">
            <v>12 Send in the Clowns ( a little night music).wma</v>
          </cell>
          <cell r="D580" t="str">
            <v>\Broadway Classics\</v>
          </cell>
        </row>
        <row r="581">
          <cell r="B581" t="str">
            <v>13 A Fellow Needs a Girl.wma</v>
          </cell>
          <cell r="D581" t="str">
            <v>\Broadway Classics\</v>
          </cell>
        </row>
        <row r="582">
          <cell r="B582" t="str">
            <v>14 Piano qtet #1 in G minor, Allegro.wma</v>
          </cell>
          <cell r="D582" t="str">
            <v>\Broadway Classics\</v>
          </cell>
        </row>
        <row r="583">
          <cell r="B583" t="str">
            <v>15 Pastoral, 3rd movmt.wma</v>
          </cell>
          <cell r="D583" t="str">
            <v>\Broadway Classics\</v>
          </cell>
        </row>
        <row r="584">
          <cell r="B584" t="str">
            <v>01 Overture.wma</v>
          </cell>
          <cell r="D584" t="str">
            <v>\Carmen\</v>
          </cell>
        </row>
        <row r="585">
          <cell r="B585" t="str">
            <v>02 L'amour est un oiseau rebelle.wma</v>
          </cell>
          <cell r="D585" t="str">
            <v>\Carmen\</v>
          </cell>
        </row>
        <row r="586">
          <cell r="B586" t="str">
            <v>03 Pres des ramparts de Seville.wma</v>
          </cell>
          <cell r="D586" t="str">
            <v>\Carmen\</v>
          </cell>
        </row>
        <row r="587">
          <cell r="B587" t="str">
            <v>04 Les Triangles des sistres Tintaient.wma</v>
          </cell>
          <cell r="D587" t="str">
            <v>\Carmen\</v>
          </cell>
        </row>
        <row r="588">
          <cell r="B588" t="str">
            <v>05 Votre toast.wma</v>
          </cell>
          <cell r="D588" t="str">
            <v>\Carmen\</v>
          </cell>
        </row>
        <row r="589">
          <cell r="B589" t="str">
            <v>06 Car nous l'avons humblement.wma</v>
          </cell>
          <cell r="D589" t="str">
            <v>\Carmen\</v>
          </cell>
        </row>
        <row r="590">
          <cell r="B590" t="str">
            <v>07 La fleur que tu m'avais jetee.wma</v>
          </cell>
          <cell r="D590" t="str">
            <v>\Carmen\</v>
          </cell>
        </row>
        <row r="591">
          <cell r="B591" t="str">
            <v>08 Melons! Coupons.wma</v>
          </cell>
          <cell r="D591" t="str">
            <v>\Carmen\</v>
          </cell>
        </row>
        <row r="592">
          <cell r="B592" t="str">
            <v>09 Je dis, que rien ne m'epouvante.wma</v>
          </cell>
          <cell r="D592" t="str">
            <v>\Carmen\</v>
          </cell>
        </row>
        <row r="593">
          <cell r="B593" t="str">
            <v>10 L'on m'avait avertie que tu n'etais pas loin.wma</v>
          </cell>
          <cell r="D593" t="str">
            <v>\Carmen\</v>
          </cell>
        </row>
        <row r="594">
          <cell r="B594" t="str">
            <v>21 Episode 21_ Mike's Japanese Adven.mp3</v>
          </cell>
          <cell r="D594" t="str">
            <v>\Castle to Castle  A Tale of Two Disnerds\</v>
          </cell>
        </row>
        <row r="595">
          <cell r="B595" t="str">
            <v>22 Episode 22_ An Aural Day in Tokyo.mp3</v>
          </cell>
          <cell r="D595" t="str">
            <v>\Castle to Castle  A Tale of Two Disnerds\</v>
          </cell>
        </row>
        <row r="596">
          <cell r="B596" t="str">
            <v>23 Episode 23_ The Return of the Dis.mp3</v>
          </cell>
          <cell r="D596" t="str">
            <v>\Castle to Castle  A Tale of Two Disnerds\</v>
          </cell>
        </row>
        <row r="597">
          <cell r="B597" t="str">
            <v>24 Episode 24_ Pixar and Princesses.mp3</v>
          </cell>
          <cell r="D597" t="str">
            <v>\Castle to Castle  A Tale of Two Disnerds\</v>
          </cell>
        </row>
        <row r="598">
          <cell r="B598" t="str">
            <v>25 Episode 25_ Oswald the Not-so-Luc.mp3</v>
          </cell>
          <cell r="D598" t="str">
            <v>\Castle to Castle  A Tale of Two Disnerds\</v>
          </cell>
        </row>
        <row r="599">
          <cell r="B599" t="str">
            <v>27 Episode 27_ Mike and the Muppets.mp3</v>
          </cell>
          <cell r="D599" t="str">
            <v>\Castle to Castle  A Tale of Two Disnerds\</v>
          </cell>
        </row>
        <row r="600">
          <cell r="B600" t="str">
            <v>28 Episode 28_ Animators, Muppets an.mp3</v>
          </cell>
          <cell r="D600" t="str">
            <v>\Castle to Castle  A Tale of Two Disnerds\</v>
          </cell>
        </row>
        <row r="601">
          <cell r="B601" t="str">
            <v>38 Episode 38_ Fraggles Are Gonna Wr.mp3</v>
          </cell>
          <cell r="D601" t="str">
            <v>\Castle to Castle  A Tale of Two Disnerds\</v>
          </cell>
        </row>
        <row r="602">
          <cell r="B602" t="str">
            <v>39 Episode 39_ Don't Need Privilege.mp3</v>
          </cell>
          <cell r="D602" t="str">
            <v>\Castle to Castle  A Tale of Two Disnerds\</v>
          </cell>
        </row>
        <row r="603">
          <cell r="B603" t="str">
            <v>The Outtakes_ Part 2 (Explicit!).mp3</v>
          </cell>
          <cell r="D603" t="str">
            <v>\Castle to Castle  A Tale of Two Disnerds\</v>
          </cell>
        </row>
        <row r="604">
          <cell r="B604" t="str">
            <v>01 Symphonic Sketches - 'Jubilee'.wma</v>
          </cell>
          <cell r="D604" t="str">
            <v>\CD 63 - American Music Special\</v>
          </cell>
        </row>
        <row r="605">
          <cell r="B605" t="str">
            <v>02 Three Places in New England - 'The Housatonic at Stockbridge' (ending).wma</v>
          </cell>
          <cell r="D605" t="str">
            <v>\CD 63 - American Music Special\</v>
          </cell>
        </row>
        <row r="606">
          <cell r="B606" t="str">
            <v>03 Appalachian Spring - Variations of a Shaker Tune.wma</v>
          </cell>
          <cell r="D606" t="str">
            <v>\CD 63 - American Music Special\</v>
          </cell>
        </row>
        <row r="607">
          <cell r="B607" t="str">
            <v>04 Harmonium - 'Negative Love' (extract).wma</v>
          </cell>
          <cell r="D607" t="str">
            <v>\CD 63 - American Music Special\</v>
          </cell>
        </row>
        <row r="608">
          <cell r="B608" t="str">
            <v>05 Susie Asado.wma</v>
          </cell>
          <cell r="D608" t="str">
            <v>\CD 63 - American Music Special\</v>
          </cell>
        </row>
        <row r="609">
          <cell r="B609" t="str">
            <v>06 La traviata - Act 3, 'Parigi, o cara'.wma</v>
          </cell>
          <cell r="D609" t="str">
            <v>\CD 63 - American Music Special\</v>
          </cell>
        </row>
        <row r="610">
          <cell r="B610" t="str">
            <v>07 Piano Sonata No. 59 in E flat major, Hob 49 - 2nd movement, Adagio e cantabile (opening).wma</v>
          </cell>
          <cell r="D610" t="str">
            <v>\CD 63 - American Music Special\</v>
          </cell>
        </row>
        <row r="611">
          <cell r="B611" t="str">
            <v>08 The Marriage of Figaro - Act 1, Duettino - 'Se vuol ballare'.wma</v>
          </cell>
          <cell r="D611" t="str">
            <v>\CD 63 - American Music Special\</v>
          </cell>
        </row>
        <row r="612">
          <cell r="B612" t="str">
            <v>09 Concerto for Orchestra - finale, Pesante (opening).wma</v>
          </cell>
          <cell r="D612" t="str">
            <v>\CD 63 - American Music Special\</v>
          </cell>
        </row>
        <row r="613">
          <cell r="B613" t="str">
            <v>11 Cello Sonata No. 2 in G minor - 4th movement, Allegro vivo.wma</v>
          </cell>
          <cell r="D613" t="str">
            <v>\CD 63 - American Music Special\</v>
          </cell>
        </row>
        <row r="614">
          <cell r="B614" t="str">
            <v>12 Symphony No. 6 - finale, Allegro moderato (opening).wma</v>
          </cell>
          <cell r="D614" t="str">
            <v>\CD 63 - American Music Special\</v>
          </cell>
        </row>
        <row r="615">
          <cell r="B615" t="str">
            <v>13 Lamentations - 'lod. Manum suam misit hostis...'.wma</v>
          </cell>
          <cell r="D615" t="str">
            <v>\CD 63 - American Music Special\</v>
          </cell>
        </row>
        <row r="616">
          <cell r="B616" t="str">
            <v>15 Abii ne viderem - (extract).wma</v>
          </cell>
          <cell r="D616" t="str">
            <v>\CD 63 - American Music Special\</v>
          </cell>
        </row>
        <row r="617">
          <cell r="B617" t="str">
            <v>16 Mystery Piano Sonata.wma</v>
          </cell>
          <cell r="D617" t="str">
            <v>\CD 63 - American Music Special\</v>
          </cell>
        </row>
        <row r="618">
          <cell r="B618" t="str">
            <v>17 Requiem - Offertorio.wma</v>
          </cell>
          <cell r="D618" t="str">
            <v>\CD 63 - American Music Special\</v>
          </cell>
        </row>
        <row r="619">
          <cell r="B619" t="str">
            <v>01 Suite for cello No. 6 in D major, Prelude.wma</v>
          </cell>
          <cell r="D619" t="str">
            <v>\Cello Special\</v>
          </cell>
        </row>
        <row r="620">
          <cell r="B620" t="str">
            <v>02 Cello Sonata No. 3 in A major - Scherzo.wma</v>
          </cell>
          <cell r="D620" t="str">
            <v>\Cello Special\</v>
          </cell>
        </row>
        <row r="621">
          <cell r="B621" t="str">
            <v>03 Cello Concerto - first movement.wma</v>
          </cell>
          <cell r="D621" t="str">
            <v>\Cello Special\</v>
          </cell>
        </row>
        <row r="622">
          <cell r="B622" t="str">
            <v>04 Bachianas Brasileiras No. 5.wma</v>
          </cell>
          <cell r="D622" t="str">
            <v>\Cello Special\</v>
          </cell>
        </row>
        <row r="623">
          <cell r="B623" t="str">
            <v>05 Cello Concerto No. 6 in D major.wma</v>
          </cell>
          <cell r="D623" t="str">
            <v>\Cello Special\</v>
          </cell>
        </row>
        <row r="624">
          <cell r="B624" t="str">
            <v>06 'Le Domain de la Bete'.wma</v>
          </cell>
          <cell r="D624" t="str">
            <v>\Cello Special\</v>
          </cell>
        </row>
        <row r="625">
          <cell r="B625" t="str">
            <v>07 Piano Sonata No. 11 in A major.wma</v>
          </cell>
          <cell r="D625" t="str">
            <v>\Cello Special\</v>
          </cell>
        </row>
        <row r="626">
          <cell r="B626" t="str">
            <v>08 'Joyous Easter Hymn'.wma</v>
          </cell>
          <cell r="D626" t="str">
            <v>\Cello Special\</v>
          </cell>
        </row>
        <row r="627">
          <cell r="B627" t="str">
            <v>09 String Quartet No. 14 in D minor.wma</v>
          </cell>
          <cell r="D627" t="str">
            <v>\Cello Special\</v>
          </cell>
        </row>
        <row r="628">
          <cell r="B628" t="str">
            <v>10 62- Holst - The Planets 'Neptune'.wma</v>
          </cell>
          <cell r="D628" t="str">
            <v>\Cello Special\</v>
          </cell>
        </row>
        <row r="629">
          <cell r="B629" t="str">
            <v>11 Symphony No. 8 - second movement.wma</v>
          </cell>
          <cell r="D629" t="str">
            <v>\Cello Special\</v>
          </cell>
        </row>
        <row r="630">
          <cell r="B630" t="str">
            <v>12 'Flammis orci ne succedar'.wma</v>
          </cell>
          <cell r="D630" t="str">
            <v>\Cello Special\</v>
          </cell>
        </row>
        <row r="631">
          <cell r="B631" t="str">
            <v>13 62- Arensky - Piano Trio No. 1 in D minor.wma</v>
          </cell>
          <cell r="D631" t="str">
            <v>\Cello Special\</v>
          </cell>
        </row>
        <row r="632">
          <cell r="B632" t="str">
            <v>14 In the Mists - Molto Adagio.wma</v>
          </cell>
          <cell r="D632" t="str">
            <v>\Cello Special\</v>
          </cell>
        </row>
        <row r="633">
          <cell r="B633" t="str">
            <v>15 62- Reger - Abendgang (Evening Walk).wma</v>
          </cell>
          <cell r="D633" t="str">
            <v>\Cello Special\</v>
          </cell>
        </row>
        <row r="634">
          <cell r="B634" t="str">
            <v>16 String Quartet in G minor.wma</v>
          </cell>
          <cell r="D634" t="str">
            <v>\Cello Special\</v>
          </cell>
        </row>
        <row r="635">
          <cell r="B635" t="str">
            <v>17 62- Debussy - Pelleas et Melisande 'Mes longs cheveux descendent..'.wma</v>
          </cell>
          <cell r="D635" t="str">
            <v>\Cello Special\</v>
          </cell>
        </row>
        <row r="636">
          <cell r="B636" t="str">
            <v>Charm2-1.wma</v>
          </cell>
          <cell r="D636" t="str">
            <v>\Charm Offensive\</v>
          </cell>
        </row>
        <row r="637">
          <cell r="B637" t="str">
            <v>Charm2-2.wma</v>
          </cell>
          <cell r="D637" t="str">
            <v>\Charm Offensive\</v>
          </cell>
        </row>
        <row r="638">
          <cell r="B638" t="str">
            <v>Charm2-3.wma</v>
          </cell>
          <cell r="D638" t="str">
            <v>\Charm Offensive\</v>
          </cell>
        </row>
        <row r="639">
          <cell r="B639" t="str">
            <v>Charm2-4.wma</v>
          </cell>
          <cell r="D639" t="str">
            <v>\Charm Offensive\</v>
          </cell>
        </row>
        <row r="640">
          <cell r="B640" t="str">
            <v>Charm2-5.wma</v>
          </cell>
          <cell r="D640" t="str">
            <v>\Charm Offensive\</v>
          </cell>
        </row>
        <row r="641">
          <cell r="B641" t="str">
            <v>Charm2-6.wma</v>
          </cell>
          <cell r="D641" t="str">
            <v>\Charm Offensive\</v>
          </cell>
        </row>
        <row r="642">
          <cell r="B642" t="str">
            <v>01 O Maria, Deu marie.wma</v>
          </cell>
          <cell r="D642" t="str">
            <v>\Christmas\</v>
          </cell>
        </row>
        <row r="643">
          <cell r="B643" t="str">
            <v>02.wma</v>
          </cell>
          <cell r="D643" t="str">
            <v>\Christmas\</v>
          </cell>
        </row>
        <row r="644">
          <cell r="B644" t="str">
            <v>03 Ecce concipies.wma</v>
          </cell>
          <cell r="D644" t="str">
            <v>\Christmas\</v>
          </cell>
        </row>
        <row r="645">
          <cell r="B645" t="str">
            <v>04 Polyhymnia Caduceatrix.wma</v>
          </cell>
          <cell r="D645" t="str">
            <v>\Christmas\</v>
          </cell>
        </row>
        <row r="646">
          <cell r="B646" t="str">
            <v>05 Joshep, du Sohn David.wma</v>
          </cell>
          <cell r="D646" t="str">
            <v>\Christmas\</v>
          </cell>
        </row>
        <row r="647">
          <cell r="B647" t="str">
            <v>06 Cherubic Hymn.wma</v>
          </cell>
          <cell r="D647" t="str">
            <v>\Christmas\</v>
          </cell>
        </row>
        <row r="648">
          <cell r="B648" t="str">
            <v>07.wma</v>
          </cell>
          <cell r="D648" t="str">
            <v>\Christmas\</v>
          </cell>
        </row>
        <row r="649">
          <cell r="B649" t="str">
            <v>08.wma</v>
          </cell>
          <cell r="D649" t="str">
            <v>\Christmas\</v>
          </cell>
        </row>
        <row r="650">
          <cell r="B650" t="str">
            <v>09.wma</v>
          </cell>
          <cell r="D650" t="str">
            <v>\Christmas\</v>
          </cell>
        </row>
        <row r="651">
          <cell r="B651" t="str">
            <v>10.wma</v>
          </cell>
          <cell r="D651" t="str">
            <v>\Christmas\</v>
          </cell>
        </row>
        <row r="652">
          <cell r="B652" t="str">
            <v>11 Silent Night.wma</v>
          </cell>
          <cell r="D652" t="str">
            <v>\Christmas\</v>
          </cell>
        </row>
        <row r="653">
          <cell r="B653" t="str">
            <v>12.wma</v>
          </cell>
          <cell r="D653" t="str">
            <v>\Christmas\</v>
          </cell>
        </row>
        <row r="654">
          <cell r="B654" t="str">
            <v>13 Ave Maria.wma</v>
          </cell>
          <cell r="D654" t="str">
            <v>\Christmas\</v>
          </cell>
        </row>
        <row r="655">
          <cell r="B655" t="str">
            <v>14.wma</v>
          </cell>
          <cell r="D655" t="str">
            <v>\Christmas\</v>
          </cell>
        </row>
        <row r="656">
          <cell r="B656" t="str">
            <v>15 Bululalow.wma</v>
          </cell>
          <cell r="D656" t="str">
            <v>\Christmas\</v>
          </cell>
        </row>
        <row r="657">
          <cell r="B657" t="str">
            <v>(Disc 2) 01 - All I Want For Christmas Is You (LP Version).mp3</v>
          </cell>
          <cell r="D657" t="str">
            <v>\Christmas Hits 2007\</v>
          </cell>
        </row>
        <row r="658">
          <cell r="B658" t="str">
            <v>(Disc 2) 02 - The Christmas Song (Holiday Remix).mp3</v>
          </cell>
          <cell r="D658" t="str">
            <v>\Christmas Hits 2007\</v>
          </cell>
        </row>
        <row r="659">
          <cell r="B659" t="str">
            <v>(Disc 2) 03 - Have Yourself A Merry Little Christmas.mp3</v>
          </cell>
          <cell r="D659" t="str">
            <v>\Christmas Hits 2007\</v>
          </cell>
        </row>
        <row r="660">
          <cell r="B660" t="str">
            <v>(Disc 2) 04 - The Milennium Prayer.mp3</v>
          </cell>
          <cell r="D660" t="str">
            <v>\Christmas Hits 2007\</v>
          </cell>
        </row>
        <row r="661">
          <cell r="B661" t="str">
            <v>(Disc 2) 05 - White Christmas.mp3</v>
          </cell>
          <cell r="D661" t="str">
            <v>\Christmas Hits 2007\</v>
          </cell>
        </row>
        <row r="662">
          <cell r="B662" t="str">
            <v>(Disc 2) 06 - Christmas Day.mp3</v>
          </cell>
          <cell r="D662" t="str">
            <v>\Christmas Hits 2007\</v>
          </cell>
        </row>
        <row r="663">
          <cell r="B663" t="str">
            <v>(Disc 2) 07 - I Don't Wanna Spend One More Christmas Without.mp3</v>
          </cell>
          <cell r="D663" t="str">
            <v>\Christmas Hits 2007\</v>
          </cell>
        </row>
        <row r="664">
          <cell r="B664" t="str">
            <v>(Disc 2) 08 - My Only Wish (This Year).mp3</v>
          </cell>
          <cell r="D664" t="str">
            <v>\Christmas Hits 2007\</v>
          </cell>
        </row>
        <row r="665">
          <cell r="B665" t="str">
            <v>(Disc 2) 09 - Holiday Celebrate.mp3</v>
          </cell>
          <cell r="D665" t="str">
            <v>\Christmas Hits 2007\</v>
          </cell>
        </row>
        <row r="666">
          <cell r="B666" t="str">
            <v>(Disc 2) 10 - Christmas Time.mp3</v>
          </cell>
          <cell r="D666" t="str">
            <v>\Christmas Hits 2007\</v>
          </cell>
        </row>
        <row r="667">
          <cell r="B667" t="str">
            <v>(Disc 2) 11 - Sleigh Ride.mp3</v>
          </cell>
          <cell r="D667" t="str">
            <v>\Christmas Hits 2007\</v>
          </cell>
        </row>
        <row r="668">
          <cell r="B668" t="str">
            <v>(Disc 2) 12 - All I Want For Christmas (Is My Two Front Teet.mp3</v>
          </cell>
          <cell r="D668" t="str">
            <v>\Christmas Hits 2007\</v>
          </cell>
        </row>
        <row r="669">
          <cell r="B669" t="str">
            <v>(Disc 2) 13 - Deck the Halls.mp3</v>
          </cell>
          <cell r="D669" t="str">
            <v>\Christmas Hits 2007\</v>
          </cell>
        </row>
        <row r="670">
          <cell r="B670" t="str">
            <v>(Disc 2) 14 - Silent Night.mp3</v>
          </cell>
          <cell r="D670" t="str">
            <v>\Christmas Hits 2007\</v>
          </cell>
        </row>
        <row r="671">
          <cell r="B671" t="str">
            <v>(Disc 2) 15 - Jingle Bells.mp3</v>
          </cell>
          <cell r="D671" t="str">
            <v>\Christmas Hits 2007\</v>
          </cell>
        </row>
        <row r="672">
          <cell r="B672" t="str">
            <v>(Disc 2) 16 - When You Wish Upon A Star.mp3</v>
          </cell>
          <cell r="D672" t="str">
            <v>\Christmas Hits 2007\</v>
          </cell>
        </row>
        <row r="673">
          <cell r="B673" t="str">
            <v>(Disc 2) 17 - Rockin' Around The Christmas Tree.mp3</v>
          </cell>
          <cell r="D673" t="str">
            <v>\Christmas Hits 2007\</v>
          </cell>
        </row>
        <row r="674">
          <cell r="B674" t="str">
            <v>(Disc 2) 18 - Blue Christmas.mp3</v>
          </cell>
          <cell r="D674" t="str">
            <v>\Christmas Hits 2007\</v>
          </cell>
        </row>
        <row r="675">
          <cell r="B675" t="str">
            <v>(Disc 2) 19 - Wombling Merry Christmas.mp3</v>
          </cell>
          <cell r="D675" t="str">
            <v>\Christmas Hits 2007\</v>
          </cell>
        </row>
        <row r="676">
          <cell r="B676" t="str">
            <v>(Disc 2) 20 - Stay Another Day.mp3</v>
          </cell>
          <cell r="D676" t="str">
            <v>\Christmas Hits 2007\</v>
          </cell>
        </row>
        <row r="677">
          <cell r="B677" t="str">
            <v>(Disc 3) 01 - Last Christmas (Single Version).mp3</v>
          </cell>
          <cell r="D677" t="str">
            <v>\Christmas Hits 2007\</v>
          </cell>
        </row>
        <row r="678">
          <cell r="B678" t="str">
            <v>(Disc 3) 02 - I Have A Dream.mp3</v>
          </cell>
          <cell r="D678" t="str">
            <v>\Christmas Hits 2007\</v>
          </cell>
        </row>
        <row r="679">
          <cell r="B679" t="str">
            <v>(Disc 3) 03 - O Holy Night.mp3</v>
          </cell>
          <cell r="D679" t="str">
            <v>\Christmas Hits 2007\</v>
          </cell>
        </row>
        <row r="680">
          <cell r="B680" t="str">
            <v>(Disc 3) 04 - Pie Jesu.mp3</v>
          </cell>
          <cell r="D680" t="str">
            <v>\Christmas Hits 2007\</v>
          </cell>
        </row>
        <row r="681">
          <cell r="B681" t="str">
            <v>(Disc 3) 05 - Merry Christmas Baby.mp3</v>
          </cell>
          <cell r="D681" t="str">
            <v>\Christmas Hits 2007\</v>
          </cell>
        </row>
        <row r="682">
          <cell r="B682" t="str">
            <v>(Disc 3) 06 - Let It Snow! Let It Snow! Let It Snow!.mp3</v>
          </cell>
          <cell r="D682" t="str">
            <v>\Christmas Hits 2007\</v>
          </cell>
        </row>
        <row r="683">
          <cell r="B683" t="str">
            <v>(Disc 3) 07 - Santa Baby (Remastered 2001).mp3</v>
          </cell>
          <cell r="D683" t="str">
            <v>\Christmas Hits 2007\</v>
          </cell>
        </row>
        <row r="684">
          <cell r="B684" t="str">
            <v>(Disc 3) 08 - Joy To The World.mp3</v>
          </cell>
          <cell r="D684" t="str">
            <v>\Christmas Hits 2007\</v>
          </cell>
        </row>
        <row r="685">
          <cell r="B685" t="str">
            <v>(Disc 3) 09 - Do You Hear What I Hear.mp3</v>
          </cell>
          <cell r="D685" t="str">
            <v>\Christmas Hits 2007\</v>
          </cell>
        </row>
        <row r="686">
          <cell r="B686" t="str">
            <v>(Disc 3) 10 - Winter Wonderland.mp3</v>
          </cell>
          <cell r="D686" t="str">
            <v>\Christmas Hits 2007\</v>
          </cell>
        </row>
        <row r="687">
          <cell r="B687" t="str">
            <v>(Disc 3) 11 - I'll Be Home For Christmas.mp3</v>
          </cell>
          <cell r="D687" t="str">
            <v>\Christmas Hits 2007\</v>
          </cell>
        </row>
        <row r="688">
          <cell r="B688" t="str">
            <v>(Disc 3) 12 - Oh Happy Day.mp3</v>
          </cell>
          <cell r="D688" t="str">
            <v>\Christmas Hits 2007\</v>
          </cell>
        </row>
        <row r="689">
          <cell r="B689" t="str">
            <v>(Disc 3) 13 - O Christmas Tree.mp3</v>
          </cell>
          <cell r="D689" t="str">
            <v>\Christmas Hits 2007\</v>
          </cell>
        </row>
        <row r="690">
          <cell r="B690" t="str">
            <v>(Disc 3) 14 - Auld Lang Syne.mp3</v>
          </cell>
          <cell r="D690" t="str">
            <v>\Christmas Hits 2007\</v>
          </cell>
        </row>
        <row r="691">
          <cell r="B691" t="str">
            <v>(Disc 3) 15 - Mary's Boy Child.mp3</v>
          </cell>
          <cell r="D691" t="str">
            <v>\Christmas Hits 2007\</v>
          </cell>
        </row>
        <row r="692">
          <cell r="B692" t="str">
            <v>(Disc 3) 16 - What Christmas Means To Me.mp3</v>
          </cell>
          <cell r="D692" t="str">
            <v>\Christmas Hits 2007\</v>
          </cell>
        </row>
        <row r="693">
          <cell r="B693" t="str">
            <v>(Disc 3) 17 - Walking In The Air.mp3</v>
          </cell>
          <cell r="D693" t="str">
            <v>\Christmas Hits 2007\</v>
          </cell>
        </row>
        <row r="694">
          <cell r="B694" t="str">
            <v>(Disc 3) 18 - When A Child Is Born.mp3</v>
          </cell>
          <cell r="D694" t="str">
            <v>\Christmas Hits 2007\</v>
          </cell>
        </row>
        <row r="695">
          <cell r="B695" t="str">
            <v>(Disc 3) 19 - The Power Of Love.mp3</v>
          </cell>
          <cell r="D695" t="str">
            <v>\Christmas Hits 2007\</v>
          </cell>
        </row>
        <row r="696">
          <cell r="B696" t="str">
            <v>(Disc 3) 20 - Winter Wonderland.mp3</v>
          </cell>
          <cell r="D696" t="str">
            <v>\Christmas Hits 2007\</v>
          </cell>
        </row>
        <row r="697">
          <cell r="B697" t="str">
            <v>(Disc 3) 21 - It's Beginning To Look A Lot Like Christmas.mp3</v>
          </cell>
          <cell r="D697" t="str">
            <v>\Christmas Hits 2007\</v>
          </cell>
        </row>
        <row r="698">
          <cell r="B698" t="str">
            <v>(Disc 4) 01 - Angels We Have Heard On High.mp3</v>
          </cell>
          <cell r="D698" t="str">
            <v>\Christmas Hits 2007\</v>
          </cell>
        </row>
        <row r="699">
          <cell r="B699" t="str">
            <v>(Disc 4) 02 - The Holly And The Ivy.mp3</v>
          </cell>
          <cell r="D699" t="str">
            <v>\Christmas Hits 2007\</v>
          </cell>
        </row>
        <row r="700">
          <cell r="B700" t="str">
            <v>(Disc 4) 03 - O Little Town Of Bethlehem.mp3</v>
          </cell>
          <cell r="D700" t="str">
            <v>\Christmas Hits 2007\</v>
          </cell>
        </row>
        <row r="701">
          <cell r="B701" t="str">
            <v>(Disc 4) 04 - Away In A Manger.mp3</v>
          </cell>
          <cell r="D701" t="str">
            <v>\Christmas Hits 2007\</v>
          </cell>
        </row>
        <row r="702">
          <cell r="B702" t="str">
            <v>(Disc 4) 05 - O Come All Ye Faithfull.mp3</v>
          </cell>
          <cell r="D702" t="str">
            <v>\Christmas Hits 2007\</v>
          </cell>
        </row>
        <row r="703">
          <cell r="B703" t="str">
            <v>(Disc 4) 06 - Hark! The Herald Angels Sing.mp3</v>
          </cell>
          <cell r="D703" t="str">
            <v>\Christmas Hits 2007\</v>
          </cell>
        </row>
        <row r="704">
          <cell r="B704" t="str">
            <v>(Disc 4) 07 - We Three Kings.mp3</v>
          </cell>
          <cell r="D704" t="str">
            <v>\Christmas Hits 2007\</v>
          </cell>
        </row>
        <row r="705">
          <cell r="B705" t="str">
            <v>(Disc 4) 08 - The First Nowell.mp3</v>
          </cell>
          <cell r="D705" t="str">
            <v>\Christmas Hits 2007\</v>
          </cell>
        </row>
        <row r="706">
          <cell r="B706" t="str">
            <v>(Disc 4) 09 - I Saw Three Ships.mp3</v>
          </cell>
          <cell r="D706" t="str">
            <v>\Christmas Hits 2007\</v>
          </cell>
        </row>
        <row r="707">
          <cell r="B707" t="str">
            <v>(Disc 4) 10 - Deck The Halls.mp3</v>
          </cell>
          <cell r="D707" t="str">
            <v>\Christmas Hits 2007\</v>
          </cell>
        </row>
        <row r="708">
          <cell r="B708" t="str">
            <v>(Disc 4) 11 - Ding Dong Merrily On High.mp3</v>
          </cell>
          <cell r="D708" t="str">
            <v>\Christmas Hits 2007\</v>
          </cell>
        </row>
        <row r="709">
          <cell r="B709" t="str">
            <v>(Disc 4) 12 - Cherry Tree Carol.mp3</v>
          </cell>
          <cell r="D709" t="str">
            <v>\Christmas Hits 2007\</v>
          </cell>
        </row>
        <row r="710">
          <cell r="B710" t="str">
            <v>(Disc 4) 13 - Come To the Manger.mp3</v>
          </cell>
          <cell r="D710" t="str">
            <v>\Christmas Hits 2007\</v>
          </cell>
        </row>
        <row r="711">
          <cell r="B711" t="str">
            <v>(Disc 4) 14 - It Came Upon A Midnight Clear.mp3</v>
          </cell>
          <cell r="D711" t="str">
            <v>\Christmas Hits 2007\</v>
          </cell>
        </row>
        <row r="712">
          <cell r="B712" t="str">
            <v>(Disc 4) 15 - Personent Hodie.mp3</v>
          </cell>
          <cell r="D712" t="str">
            <v>\Christmas Hits 2007\</v>
          </cell>
        </row>
        <row r="713">
          <cell r="B713" t="str">
            <v>(Disc 4) 16 - O Come, O Come Emmanuel.mp3</v>
          </cell>
          <cell r="D713" t="str">
            <v>\Christmas Hits 2007\</v>
          </cell>
        </row>
        <row r="714">
          <cell r="B714" t="str">
            <v>(Disc 4) 17 - Hail Blessed Virgin Mary.mp3</v>
          </cell>
          <cell r="D714" t="str">
            <v>\Christmas Hits 2007\</v>
          </cell>
        </row>
        <row r="715">
          <cell r="B715" t="str">
            <v>(Disc 4) 18 - The Seven Joys Of Mary.mp3</v>
          </cell>
          <cell r="D715" t="str">
            <v>\Christmas Hits 2007\</v>
          </cell>
        </row>
        <row r="716">
          <cell r="B716" t="str">
            <v>(Disc 4) 19 - Once In Royal David's City.mp3</v>
          </cell>
          <cell r="D716" t="str">
            <v>\Christmas Hits 2007\</v>
          </cell>
        </row>
        <row r="717">
          <cell r="B717" t="str">
            <v>(Disc 4) 20 - Sussex Carol.mp3</v>
          </cell>
          <cell r="D717" t="str">
            <v>\Christmas Hits 2007\</v>
          </cell>
        </row>
        <row r="718">
          <cell r="B718" t="str">
            <v>(Disc 4) 21 - As With Gladness Men Of Old.mp3</v>
          </cell>
          <cell r="D718" t="str">
            <v>\Christmas Hits 2007\</v>
          </cell>
        </row>
        <row r="719">
          <cell r="B719" t="str">
            <v>(Disc 4) 22 - While Shepherds Watched.mp3</v>
          </cell>
          <cell r="D719" t="str">
            <v>\Christmas Hits 2007\</v>
          </cell>
        </row>
        <row r="720">
          <cell r="B720" t="str">
            <v>001 All I Want For Christmas (Is My_.mp3</v>
          </cell>
          <cell r="D720" t="str">
            <v>\Christmas Hits 2007\</v>
          </cell>
        </row>
        <row r="721">
          <cell r="B721" t="str">
            <v>001 Angels We Have Heard On High.mp3</v>
          </cell>
          <cell r="D721" t="str">
            <v>\Christmas Hits 2007\</v>
          </cell>
        </row>
        <row r="722">
          <cell r="B722" t="str">
            <v>001 Christmas Bop.mp3</v>
          </cell>
          <cell r="D722" t="str">
            <v>\Christmas Hits 2007\</v>
          </cell>
        </row>
        <row r="723">
          <cell r="B723" t="str">
            <v>001 Holiday Celebrate.mp3</v>
          </cell>
          <cell r="D723" t="str">
            <v>\Christmas Hits 2007\</v>
          </cell>
        </row>
        <row r="724">
          <cell r="B724" t="str">
            <v>001 I Believe.mp3</v>
          </cell>
          <cell r="D724" t="str">
            <v>\Christmas Hits 2007\</v>
          </cell>
        </row>
        <row r="725">
          <cell r="B725" t="str">
            <v>001 I Have A Dream.mp3</v>
          </cell>
          <cell r="D725" t="str">
            <v>\Christmas Hits 2007\</v>
          </cell>
        </row>
        <row r="726">
          <cell r="B726" t="str">
            <v>001 I Saw Three Ships.mp3</v>
          </cell>
          <cell r="D726" t="str">
            <v>\Christmas Hits 2007\</v>
          </cell>
        </row>
        <row r="727">
          <cell r="B727" t="str">
            <v>001 Last Christmas (Single Version).mp3</v>
          </cell>
          <cell r="D727" t="str">
            <v>\Christmas Hits 2007\</v>
          </cell>
        </row>
        <row r="728">
          <cell r="B728" t="str">
            <v>001 Merry Christmas Everyone.mp3</v>
          </cell>
          <cell r="D728" t="str">
            <v>\Christmas Hits 2007\</v>
          </cell>
        </row>
        <row r="729">
          <cell r="B729" t="str">
            <v>001 Merry X-Mas Everybody.mp3</v>
          </cell>
          <cell r="D729" t="str">
            <v>\Christmas Hits 2007\</v>
          </cell>
        </row>
        <row r="730">
          <cell r="B730" t="str">
            <v>001 O Come, O Come Emmanuel.mp3</v>
          </cell>
          <cell r="D730" t="str">
            <v>\Christmas Hits 2007\</v>
          </cell>
        </row>
        <row r="731">
          <cell r="B731" t="str">
            <v>001 Winter Wonderland.mp3</v>
          </cell>
          <cell r="D731" t="str">
            <v>\Christmas Hits 2007\</v>
          </cell>
        </row>
        <row r="732">
          <cell r="B732" t="str">
            <v>001 Wintersong.mp3</v>
          </cell>
          <cell r="D732" t="str">
            <v>\Christmas Hits 2007\</v>
          </cell>
        </row>
        <row r="733">
          <cell r="B733" t="str">
            <v>001 Wombling Merry Christmas.mp3</v>
          </cell>
          <cell r="D733" t="str">
            <v>\Christmas Hits 2007\</v>
          </cell>
        </row>
        <row r="734">
          <cell r="B734" t="str">
            <v>002 Blue Christmas.mp3</v>
          </cell>
          <cell r="D734" t="str">
            <v>\Christmas Hits 2007\</v>
          </cell>
        </row>
        <row r="735">
          <cell r="B735" t="str">
            <v>002 Ding Dong Merrily On High.mp3</v>
          </cell>
          <cell r="D735" t="str">
            <v>\Christmas Hits 2007\</v>
          </cell>
        </row>
        <row r="736">
          <cell r="B736" t="str">
            <v>002 The Holly And The Ivy.mp3</v>
          </cell>
          <cell r="D736" t="str">
            <v>\Christmas Hits 2007\</v>
          </cell>
        </row>
        <row r="737">
          <cell r="B737" t="str">
            <v>003 Away In A Manger.mp3</v>
          </cell>
          <cell r="D737" t="str">
            <v>\Christmas Hits 2007\</v>
          </cell>
        </row>
        <row r="738">
          <cell r="B738" t="str">
            <v>003 Cherry Tree Carol.mp3</v>
          </cell>
          <cell r="D738" t="str">
            <v>\Christmas Hits 2007\</v>
          </cell>
        </row>
        <row r="739">
          <cell r="B739" t="str">
            <v>004 Come To the Manger.mp3</v>
          </cell>
          <cell r="D739" t="str">
            <v>\Christmas Hits 2007\</v>
          </cell>
        </row>
        <row r="740">
          <cell r="B740" t="str">
            <v>004 The Seven Joys Of Mary.mp3</v>
          </cell>
          <cell r="D740" t="str">
            <v>\Christmas Hits 2007\</v>
          </cell>
        </row>
        <row r="741">
          <cell r="B741" t="str">
            <v>005 Personent Hodie.mp3</v>
          </cell>
          <cell r="D741" t="str">
            <v>\Christmas Hits 2007\</v>
          </cell>
        </row>
        <row r="742">
          <cell r="B742" t="str">
            <v>006 While Shepherds Watched.mp3</v>
          </cell>
          <cell r="D742" t="str">
            <v>\Christmas Hits 2007\</v>
          </cell>
        </row>
        <row r="743">
          <cell r="B743" t="str">
            <v>01 - It's The Most Wonderful Time Of The Year.mp3</v>
          </cell>
          <cell r="D743" t="str">
            <v>\Christmas Hits 2007\</v>
          </cell>
        </row>
        <row r="744">
          <cell r="B744" t="str">
            <v>01 _2000 Miles.mp3</v>
          </cell>
          <cell r="D744" t="str">
            <v>\Christmas Hits 2007\</v>
          </cell>
        </row>
        <row r="745">
          <cell r="B745" t="str">
            <v>01 All I Want For Christmas Is You_.mp3</v>
          </cell>
          <cell r="D745" t="str">
            <v>\Christmas Hits 2007\</v>
          </cell>
        </row>
        <row r="746">
          <cell r="B746" t="str">
            <v>01 Auld Lang Syne.mp3</v>
          </cell>
          <cell r="D746" t="str">
            <v>\Christmas Hits 2007\</v>
          </cell>
        </row>
        <row r="747">
          <cell r="B747" t="str">
            <v>01 Christmas Day.mp3</v>
          </cell>
          <cell r="D747" t="str">
            <v>\Christmas Hits 2007\</v>
          </cell>
        </row>
        <row r="748">
          <cell r="B748" t="str">
            <v>01 Christmas Time (Don't Let The Be.mp3</v>
          </cell>
          <cell r="D748" t="str">
            <v>\Christmas Hits 2007\</v>
          </cell>
        </row>
        <row r="749">
          <cell r="B749" t="str">
            <v>01 Christmas Time.mp3</v>
          </cell>
          <cell r="D749" t="str">
            <v>\Christmas Hits 2007\</v>
          </cell>
        </row>
        <row r="750">
          <cell r="B750" t="str">
            <v>01 Deck The Halls 1.mp3</v>
          </cell>
          <cell r="D750" t="str">
            <v>\Christmas Hits 2007\</v>
          </cell>
        </row>
        <row r="751">
          <cell r="B751" t="str">
            <v>01 Deck the Halls.mp3</v>
          </cell>
          <cell r="D751" t="str">
            <v>\Christmas Hits 2007\</v>
          </cell>
        </row>
        <row r="752">
          <cell r="B752" t="str">
            <v>01 Do You Hear What I Hear.mp3</v>
          </cell>
          <cell r="D752" t="str">
            <v>\Christmas Hits 2007\</v>
          </cell>
        </row>
        <row r="753">
          <cell r="B753" t="str">
            <v>01 Dream A Dream.mp3</v>
          </cell>
          <cell r="D753" t="str">
            <v>\Christmas Hits 2007\</v>
          </cell>
        </row>
        <row r="754">
          <cell r="B754" t="str">
            <v>01 Driving Home For Christmas.mp3</v>
          </cell>
          <cell r="D754" t="str">
            <v>\Christmas Hits 2007\</v>
          </cell>
        </row>
        <row r="755">
          <cell r="B755" t="str">
            <v>01 Early Christmas Morning.mp3</v>
          </cell>
          <cell r="D755" t="str">
            <v>\Christmas Hits 2007\</v>
          </cell>
        </row>
        <row r="756">
          <cell r="B756" t="str">
            <v>01 Fairytale of New York.mp3</v>
          </cell>
          <cell r="D756" t="str">
            <v>\Christmas Hits 2007\</v>
          </cell>
        </row>
        <row r="757">
          <cell r="B757" t="str">
            <v>01 Hark! The Herald Angels Sing.mp3</v>
          </cell>
          <cell r="D757" t="str">
            <v>\Christmas Hits 2007\</v>
          </cell>
        </row>
        <row r="758">
          <cell r="B758" t="str">
            <v>01 Have Yourself A Merry Little Chr.mp3</v>
          </cell>
          <cell r="D758" t="str">
            <v>\Christmas Hits 2007\</v>
          </cell>
        </row>
        <row r="759">
          <cell r="B759" t="str">
            <v>01 I Don't Wanna Spend One More Chr.mp3</v>
          </cell>
          <cell r="D759" t="str">
            <v>\Christmas Hits 2007\</v>
          </cell>
        </row>
        <row r="760">
          <cell r="B760" t="str">
            <v>01 I'll Be Home For Christmas.mp3</v>
          </cell>
          <cell r="D760" t="str">
            <v>\Christmas Hits 2007\</v>
          </cell>
        </row>
        <row r="761">
          <cell r="B761" t="str">
            <v>01 It's Beginning To Look A Lot Lik.mp3</v>
          </cell>
          <cell r="D761" t="str">
            <v>\Christmas Hits 2007\</v>
          </cell>
        </row>
        <row r="762">
          <cell r="B762" t="str">
            <v>01 It's The Most Wonderful Time Of_.mp3</v>
          </cell>
          <cell r="D762" t="str">
            <v>\Christmas Hits 2007\</v>
          </cell>
        </row>
        <row r="763">
          <cell r="B763" t="str">
            <v>01 Jingle Bells.mp3</v>
          </cell>
          <cell r="D763" t="str">
            <v>\Christmas Hits 2007\</v>
          </cell>
        </row>
        <row r="764">
          <cell r="B764" t="str">
            <v>01 Joy To The World.mp3</v>
          </cell>
          <cell r="D764" t="str">
            <v>\Christmas Hits 2007\</v>
          </cell>
        </row>
        <row r="765">
          <cell r="B765" t="str">
            <v>01 Let It Snow! Let It Snow! Let It.mp3</v>
          </cell>
          <cell r="D765" t="str">
            <v>\Christmas Hits 2007\</v>
          </cell>
        </row>
        <row r="766">
          <cell r="B766" t="str">
            <v>01 Love On Layaway.mp3</v>
          </cell>
          <cell r="D766" t="str">
            <v>\Christmas Hits 2007\</v>
          </cell>
        </row>
        <row r="767">
          <cell r="B767" t="str">
            <v>01 Mary's Boy Child _ Oh My Lord.mp3</v>
          </cell>
          <cell r="D767" t="str">
            <v>\Christmas Hits 2007\</v>
          </cell>
        </row>
        <row r="768">
          <cell r="B768" t="str">
            <v>01 Mary's Boy Child.mp3</v>
          </cell>
          <cell r="D768" t="str">
            <v>\Christmas Hits 2007\</v>
          </cell>
        </row>
        <row r="769">
          <cell r="B769" t="str">
            <v>01 Merry Christmas Baby.mp3</v>
          </cell>
          <cell r="D769" t="str">
            <v>\Christmas Hits 2007\</v>
          </cell>
        </row>
        <row r="770">
          <cell r="B770" t="str">
            <v>01 My Only Wish (This Year).mp3</v>
          </cell>
          <cell r="D770" t="str">
            <v>\Christmas Hits 2007\</v>
          </cell>
        </row>
        <row r="771">
          <cell r="B771" t="str">
            <v>01 O Christmas Tree.mp3</v>
          </cell>
          <cell r="D771" t="str">
            <v>\Christmas Hits 2007\</v>
          </cell>
        </row>
        <row r="772">
          <cell r="B772" t="str">
            <v>01 O Holy Night.mp3</v>
          </cell>
          <cell r="D772" t="str">
            <v>\Christmas Hits 2007\</v>
          </cell>
        </row>
        <row r="773">
          <cell r="B773" t="str">
            <v>01 O Little Town Of Bethlehem.mp3</v>
          </cell>
          <cell r="D773" t="str">
            <v>\Christmas Hits 2007\</v>
          </cell>
        </row>
        <row r="774">
          <cell r="B774" t="str">
            <v>01 Oh Happy Day.mp3</v>
          </cell>
          <cell r="D774" t="str">
            <v>\Christmas Hits 2007\</v>
          </cell>
        </row>
        <row r="775">
          <cell r="B775" t="str">
            <v>01 Once In Royal David's City.mp3</v>
          </cell>
          <cell r="D775" t="str">
            <v>\Christmas Hits 2007\</v>
          </cell>
        </row>
        <row r="776">
          <cell r="B776" t="str">
            <v>01 Over The Rainbow.mp3</v>
          </cell>
          <cell r="D776" t="str">
            <v>\Christmas Hits 2007\</v>
          </cell>
        </row>
        <row r="777">
          <cell r="B777" t="str">
            <v>01 Pie Jesu.mp3</v>
          </cell>
          <cell r="D777" t="str">
            <v>\Christmas Hits 2007\</v>
          </cell>
        </row>
        <row r="778">
          <cell r="B778" t="str">
            <v>01 Proper Crimbo (Single Version).mp3</v>
          </cell>
          <cell r="D778" t="str">
            <v>\Christmas Hits 2007\</v>
          </cell>
        </row>
        <row r="779">
          <cell r="B779" t="str">
            <v>01 Rockin' Around The Christmas Tre.mp3</v>
          </cell>
          <cell r="D779" t="str">
            <v>\Christmas Hits 2007\</v>
          </cell>
        </row>
        <row r="780">
          <cell r="B780" t="str">
            <v>01 Santa Baby (Remastered 2001).mp3</v>
          </cell>
          <cell r="D780" t="str">
            <v>\Christmas Hits 2007\</v>
          </cell>
        </row>
        <row r="781">
          <cell r="B781" t="str">
            <v>01 Santa Claus Is Comin' To Town.mp3</v>
          </cell>
          <cell r="D781" t="str">
            <v>\Christmas Hits 2007\</v>
          </cell>
        </row>
        <row r="782">
          <cell r="B782" t="str">
            <v>01 Silent Night.mp3</v>
          </cell>
          <cell r="D782" t="str">
            <v>\Christmas Hits 2007\</v>
          </cell>
        </row>
        <row r="783">
          <cell r="B783" t="str">
            <v>01 Sleigh Ride.mp3</v>
          </cell>
          <cell r="D783" t="str">
            <v>\Christmas Hits 2007\</v>
          </cell>
        </row>
        <row r="784">
          <cell r="B784" t="str">
            <v>01 Stay Another Day.mp3</v>
          </cell>
          <cell r="D784" t="str">
            <v>\Christmas Hits 2007\</v>
          </cell>
        </row>
        <row r="785">
          <cell r="B785" t="str">
            <v>01 Stop The Cavalry.mp3</v>
          </cell>
          <cell r="D785" t="str">
            <v>\Christmas Hits 2007\</v>
          </cell>
        </row>
        <row r="786">
          <cell r="B786" t="str">
            <v>01 The Christmas Song (Holiday Remi.mp3</v>
          </cell>
          <cell r="D786" t="str">
            <v>\Christmas Hits 2007\</v>
          </cell>
        </row>
        <row r="787">
          <cell r="B787" t="str">
            <v>01 The Little Drummer Boy.mp3</v>
          </cell>
          <cell r="D787" t="str">
            <v>\Christmas Hits 2007\</v>
          </cell>
        </row>
        <row r="788">
          <cell r="B788" t="str">
            <v>01 The Milennium Prayer.mp3</v>
          </cell>
          <cell r="D788" t="str">
            <v>\Christmas Hits 2007\</v>
          </cell>
        </row>
        <row r="789">
          <cell r="B789" t="str">
            <v>01 The Power Of Love.mp3</v>
          </cell>
          <cell r="D789" t="str">
            <v>\Christmas Hits 2007\</v>
          </cell>
        </row>
        <row r="790">
          <cell r="B790" t="str">
            <v>01 Walking In The Air.mp3</v>
          </cell>
          <cell r="D790" t="str">
            <v>\Christmas Hits 2007\</v>
          </cell>
        </row>
        <row r="791">
          <cell r="B791" t="str">
            <v>01 We Three Kings.mp3</v>
          </cell>
          <cell r="D791" t="str">
            <v>\Christmas Hits 2007\</v>
          </cell>
        </row>
        <row r="792">
          <cell r="B792" t="str">
            <v>01 What Christmas Means To Me.mp3</v>
          </cell>
          <cell r="D792" t="str">
            <v>\Christmas Hits 2007\</v>
          </cell>
        </row>
        <row r="793">
          <cell r="B793" t="str">
            <v>01 When A Child Is Born.mp3</v>
          </cell>
          <cell r="D793" t="str">
            <v>\Christmas Hits 2007\</v>
          </cell>
        </row>
        <row r="794">
          <cell r="B794" t="str">
            <v>01 When You Wish Upon A Star.mp3</v>
          </cell>
          <cell r="D794" t="str">
            <v>\Christmas Hits 2007\</v>
          </cell>
        </row>
        <row r="795">
          <cell r="B795" t="str">
            <v>01 White Christmas.mp3</v>
          </cell>
          <cell r="D795" t="str">
            <v>\Christmas Hits 2007\</v>
          </cell>
        </row>
        <row r="796">
          <cell r="B796" t="str">
            <v>01 Winter Wonderland.mp3</v>
          </cell>
          <cell r="D796" t="str">
            <v>\Christmas Hits 2007\</v>
          </cell>
        </row>
        <row r="797">
          <cell r="B797" t="str">
            <v>02 - Fairytale of New York.mp3</v>
          </cell>
          <cell r="D797" t="str">
            <v>\Christmas Hits 2007\</v>
          </cell>
        </row>
        <row r="798">
          <cell r="B798" t="str">
            <v>02 It Came Upon A Midnight Clear.mp3</v>
          </cell>
          <cell r="D798" t="str">
            <v>\Christmas Hits 2007\</v>
          </cell>
        </row>
        <row r="799">
          <cell r="B799" t="str">
            <v>02 O Come All Ye Faithfull.mp3</v>
          </cell>
          <cell r="D799" t="str">
            <v>\Christmas Hits 2007\</v>
          </cell>
        </row>
        <row r="800">
          <cell r="B800" t="str">
            <v>03 - 2000 Miles.mp3</v>
          </cell>
          <cell r="D800" t="str">
            <v>\Christmas Hits 2007\</v>
          </cell>
        </row>
        <row r="801">
          <cell r="B801" t="str">
            <v>03 Hail Blessed Virgin Mary.mp3</v>
          </cell>
          <cell r="D801" t="str">
            <v>\Christmas Hits 2007\</v>
          </cell>
        </row>
        <row r="802">
          <cell r="B802" t="str">
            <v>03 The First Nowell.mp3</v>
          </cell>
          <cell r="D802" t="str">
            <v>\Christmas Hits 2007\</v>
          </cell>
        </row>
        <row r="803">
          <cell r="B803" t="str">
            <v>04 - Merry Christmas Everyone.mp3</v>
          </cell>
          <cell r="D803" t="str">
            <v>\Christmas Hits 2007\</v>
          </cell>
        </row>
        <row r="804">
          <cell r="B804" t="str">
            <v>04 Sussex Carol.mp3</v>
          </cell>
          <cell r="D804" t="str">
            <v>\Christmas Hits 2007\</v>
          </cell>
        </row>
        <row r="805">
          <cell r="B805" t="str">
            <v>05 - Driving Home For Christmas.mp3</v>
          </cell>
          <cell r="D805" t="str">
            <v>\Christmas Hits 2007\</v>
          </cell>
        </row>
        <row r="806">
          <cell r="B806" t="str">
            <v>05 As With Gladness Men Of Old.mp3</v>
          </cell>
          <cell r="D806" t="str">
            <v>\Christmas Hits 2007\</v>
          </cell>
        </row>
        <row r="807">
          <cell r="B807" t="str">
            <v>06 - Stop The Cavalry.mp3</v>
          </cell>
          <cell r="D807" t="str">
            <v>\Christmas Hits 2007\</v>
          </cell>
        </row>
        <row r="808">
          <cell r="B808" t="str">
            <v>07 - I Believe.mp3</v>
          </cell>
          <cell r="D808" t="str">
            <v>\Christmas Hits 2007\</v>
          </cell>
        </row>
        <row r="809">
          <cell r="B809" t="str">
            <v>08 - Early Christmas Morning.mp3</v>
          </cell>
          <cell r="D809" t="str">
            <v>\Christmas Hits 2007\</v>
          </cell>
        </row>
        <row r="810">
          <cell r="B810" t="str">
            <v>09 - Love On Layaway.mp3</v>
          </cell>
          <cell r="D810" t="str">
            <v>\Christmas Hits 2007\</v>
          </cell>
        </row>
        <row r="811">
          <cell r="B811" t="str">
            <v>10 - Dream A Dream.mp3</v>
          </cell>
          <cell r="D811" t="str">
            <v>\Christmas Hits 2007\</v>
          </cell>
        </row>
        <row r="812">
          <cell r="B812" t="str">
            <v>11 - Merry X-Mas Everybody.mp3</v>
          </cell>
          <cell r="D812" t="str">
            <v>\Christmas Hits 2007\</v>
          </cell>
        </row>
        <row r="813">
          <cell r="B813" t="str">
            <v>12 - Proper Crimbo (Single Version).mp3</v>
          </cell>
          <cell r="D813" t="str">
            <v>\Christmas Hits 2007\</v>
          </cell>
        </row>
        <row r="814">
          <cell r="B814" t="str">
            <v>13 - Christmas Time (Don't Let The Bells End).mp3</v>
          </cell>
          <cell r="D814" t="str">
            <v>\Christmas Hits 2007\</v>
          </cell>
        </row>
        <row r="815">
          <cell r="B815" t="str">
            <v>14 - Over The Rainbow.mp3</v>
          </cell>
          <cell r="D815" t="str">
            <v>\Christmas Hits 2007\</v>
          </cell>
        </row>
        <row r="816">
          <cell r="B816" t="str">
            <v>15 - Wintersong.mp3</v>
          </cell>
          <cell r="D816" t="str">
            <v>\Christmas Hits 2007\</v>
          </cell>
        </row>
        <row r="817">
          <cell r="B817" t="str">
            <v>16 - The Little Drummer Boy.mp3</v>
          </cell>
          <cell r="D817" t="str">
            <v>\Christmas Hits 2007\</v>
          </cell>
        </row>
        <row r="818">
          <cell r="B818" t="str">
            <v>17 - Santa Claus Is Comin' To Town.mp3</v>
          </cell>
          <cell r="D818" t="str">
            <v>\Christmas Hits 2007\</v>
          </cell>
        </row>
        <row r="819">
          <cell r="B819" t="str">
            <v>18 - Christmas Bop.mp3</v>
          </cell>
          <cell r="D819" t="str">
            <v>\Christmas Hits 2007\</v>
          </cell>
        </row>
        <row r="820">
          <cell r="B820" t="str">
            <v>19 - Mary's Boy Child _ Oh My Lord.mp3</v>
          </cell>
          <cell r="D820" t="str">
            <v>\Christmas Hits 2007\</v>
          </cell>
        </row>
        <row r="821">
          <cell r="B821" t="str">
            <v>01 L'Incoronazione de Poppea.wma</v>
          </cell>
          <cell r="D821" t="str">
            <v>\CLASSIC CD\</v>
          </cell>
        </row>
        <row r="822">
          <cell r="B822" t="str">
            <v>01 Pergolesi.wma</v>
          </cell>
          <cell r="D822" t="str">
            <v>\CLASSIC CD\</v>
          </cell>
        </row>
        <row r="823">
          <cell r="B823" t="str">
            <v>02 44- Saint-Saens - The Carnival of the Animals.wma</v>
          </cell>
          <cell r="D823" t="str">
            <v>\CLASSIC CD\</v>
          </cell>
        </row>
        <row r="824">
          <cell r="B824" t="str">
            <v>02 A.wma</v>
          </cell>
          <cell r="D824" t="str">
            <v>\CLASSIC CD\</v>
          </cell>
        </row>
        <row r="825">
          <cell r="B825" t="str">
            <v>03 Mozart.wma</v>
          </cell>
          <cell r="D825" t="str">
            <v>\CLASSIC CD\</v>
          </cell>
        </row>
        <row r="826">
          <cell r="B826" t="str">
            <v>04 Beethoven.wma</v>
          </cell>
          <cell r="D826" t="str">
            <v>\CLASSIC CD\</v>
          </cell>
        </row>
        <row r="827">
          <cell r="B827" t="str">
            <v>05 F.wma</v>
          </cell>
          <cell r="D827" t="str">
            <v>\CLASSIC CD\</v>
          </cell>
        </row>
        <row r="828">
          <cell r="B828" t="str">
            <v>05 Hindemith.wma</v>
          </cell>
          <cell r="D828" t="str">
            <v>\CLASSIC CD\</v>
          </cell>
        </row>
        <row r="829">
          <cell r="B829" t="str">
            <v>06 Concerto de violino em Mi.wma</v>
          </cell>
          <cell r="D829" t="str">
            <v>\CLASSIC CD\</v>
          </cell>
        </row>
        <row r="830">
          <cell r="B830" t="str">
            <v>06 Tchaikovsky.wma</v>
          </cell>
          <cell r="D830" t="str">
            <v>\CLASSIC CD\</v>
          </cell>
        </row>
        <row r="831">
          <cell r="B831" t="str">
            <v>07 Beethoven.wma</v>
          </cell>
          <cell r="D831" t="str">
            <v>\CLASSIC CD\</v>
          </cell>
        </row>
        <row r="832">
          <cell r="B832" t="str">
            <v>07 J.wma</v>
          </cell>
          <cell r="D832" t="str">
            <v>\CLASSIC CD\</v>
          </cell>
        </row>
        <row r="833">
          <cell r="B833" t="str">
            <v>08 Debussy.wma</v>
          </cell>
          <cell r="D833" t="str">
            <v>\CLASSIC CD\</v>
          </cell>
        </row>
        <row r="834">
          <cell r="B834" t="str">
            <v>08 G.wma</v>
          </cell>
          <cell r="D834" t="str">
            <v>\CLASSIC CD\</v>
          </cell>
        </row>
        <row r="835">
          <cell r="B835" t="str">
            <v>09 Puccini.wma</v>
          </cell>
          <cell r="D835" t="str">
            <v>\CLASSIC CD\</v>
          </cell>
        </row>
        <row r="836">
          <cell r="B836" t="str">
            <v>09 Y.wma</v>
          </cell>
          <cell r="D836" t="str">
            <v>\CLASSIC CD\</v>
          </cell>
        </row>
        <row r="837">
          <cell r="B837" t="str">
            <v>10 Couperin.wma</v>
          </cell>
          <cell r="D837" t="str">
            <v>\CLASSIC CD\</v>
          </cell>
        </row>
        <row r="838">
          <cell r="B838" t="str">
            <v>10 L.wma</v>
          </cell>
          <cell r="D838" t="str">
            <v>\CLASSIC CD\</v>
          </cell>
        </row>
        <row r="839">
          <cell r="B839" t="str">
            <v>11 Blow.wma</v>
          </cell>
          <cell r="D839" t="str">
            <v>\CLASSIC CD\</v>
          </cell>
        </row>
        <row r="840">
          <cell r="B840" t="str">
            <v>12 O.wma</v>
          </cell>
          <cell r="D840" t="str">
            <v>\CLASSIC CD\</v>
          </cell>
        </row>
        <row r="841">
          <cell r="B841" t="str">
            <v>12 Wagner.wma</v>
          </cell>
          <cell r="D841" t="str">
            <v>\CLASSIC CD\</v>
          </cell>
        </row>
        <row r="842">
          <cell r="B842" t="str">
            <v>13 Concerto para Violoncelo e Mi menor - excerto.wma</v>
          </cell>
          <cell r="D842" t="str">
            <v>\CLASSIC CD\</v>
          </cell>
        </row>
        <row r="843">
          <cell r="B843" t="str">
            <v>13 Suk.wma</v>
          </cell>
          <cell r="D843" t="str">
            <v>\CLASSIC CD\</v>
          </cell>
        </row>
        <row r="844">
          <cell r="B844" t="str">
            <v>14 Arnold.wma</v>
          </cell>
          <cell r="D844" t="str">
            <v>\CLASSIC CD\</v>
          </cell>
        </row>
        <row r="845">
          <cell r="B845" t="str">
            <v>15 Jungle Book.wma</v>
          </cell>
          <cell r="D845" t="str">
            <v>\CLASSIC CD\</v>
          </cell>
        </row>
        <row r="846">
          <cell r="B846" t="str">
            <v>16 T.wma</v>
          </cell>
          <cell r="D846" t="str">
            <v>\CLASSIC CD\</v>
          </cell>
        </row>
        <row r="847">
          <cell r="B847" t="str">
            <v>17 U.wma</v>
          </cell>
          <cell r="D847" t="str">
            <v>\CLASSIC CD\</v>
          </cell>
        </row>
        <row r="848">
          <cell r="B848" t="str">
            <v>18 V.wma</v>
          </cell>
          <cell r="D848" t="str">
            <v>\CLASSIC CD\</v>
          </cell>
        </row>
        <row r="849">
          <cell r="B849" t="str">
            <v>19 X.wma</v>
          </cell>
          <cell r="D849" t="str">
            <v>\CLASSIC CD\</v>
          </cell>
        </row>
        <row r="850">
          <cell r="B850" t="str">
            <v>01 A Hymn to the Mother of God.wma</v>
          </cell>
          <cell r="D850" t="str">
            <v>\Classic CD - Music for Christmas\</v>
          </cell>
        </row>
        <row r="851">
          <cell r="B851" t="str">
            <v>02 Quatre motets pour le temps de Noel - 'Videntes stellam'.wma</v>
          </cell>
          <cell r="D851" t="str">
            <v>\Classic CD - Music for Christmas\</v>
          </cell>
        </row>
        <row r="852">
          <cell r="B852" t="str">
            <v>03 In the bleak mid-winter.wma</v>
          </cell>
          <cell r="D852" t="str">
            <v>\Classic CD - Music for Christmas\</v>
          </cell>
        </row>
        <row r="853">
          <cell r="B853" t="str">
            <v>04 Jesu, Thou the Virgin-born.wma</v>
          </cell>
          <cell r="D853" t="str">
            <v>\Classic CD - Music for Christmas\</v>
          </cell>
        </row>
        <row r="854">
          <cell r="B854" t="str">
            <v>05 It came upon the Midnight Clear.wma</v>
          </cell>
          <cell r="D854" t="str">
            <v>\Classic CD - Music for Christmas\</v>
          </cell>
        </row>
        <row r="855">
          <cell r="B855" t="str">
            <v>06 El Rorro.wma</v>
          </cell>
          <cell r="D855" t="str">
            <v>\Classic CD - Music for Christmas\</v>
          </cell>
        </row>
        <row r="856">
          <cell r="B856" t="str">
            <v>07 Christmas Eve Suite - 'Ovysen and Kolyada Procession'.wma</v>
          </cell>
          <cell r="D856" t="str">
            <v>\Classic CD - Music for Christmas\</v>
          </cell>
        </row>
        <row r="857">
          <cell r="B857" t="str">
            <v>08 L'Enfance du Christ - 'The Shepherds' Farewell'.wma</v>
          </cell>
          <cell r="D857" t="str">
            <v>\Classic CD - Music for Christmas\</v>
          </cell>
        </row>
        <row r="858">
          <cell r="B858" t="str">
            <v>09 Fur unto us a child is born.wma</v>
          </cell>
          <cell r="D858" t="str">
            <v>\Classic CD - Music for Christmas\</v>
          </cell>
        </row>
        <row r="859">
          <cell r="B859" t="str">
            <v>10 Cantata No 65 'Epiphany' - first movement, 'Chorus- Sie Werden aus Saba alle kommen'.wma</v>
          </cell>
          <cell r="D859" t="str">
            <v>\Classic CD - Music for Christmas\</v>
          </cell>
        </row>
        <row r="860">
          <cell r="B860" t="str">
            <v>11 Christmas Oratorio - Part One, Chorus- 'Jauchzet, frohlocket'.wma</v>
          </cell>
          <cell r="D860" t="str">
            <v>\Classic CD - Music for Christmas\</v>
          </cell>
        </row>
        <row r="861">
          <cell r="B861" t="str">
            <v>12 Concerto for strings 'Il riposo - per il Santissimo Natale', RV270 - First Movement, 'Allegro'.wma</v>
          </cell>
          <cell r="D861" t="str">
            <v>\Classic CD - Music for Christmas\</v>
          </cell>
        </row>
        <row r="863">
          <cell r="B863">
            <v>6</v>
          </cell>
          <cell r="D863" t="str">
            <v>COUNTIF</v>
          </cell>
        </row>
        <row r="864">
          <cell r="B864" t="str">
            <v>.wma</v>
          </cell>
          <cell r="D864">
            <v>189</v>
          </cell>
        </row>
        <row r="865">
          <cell r="B865">
            <v>0</v>
          </cell>
          <cell r="D865">
            <v>667</v>
          </cell>
        </row>
        <row r="866">
          <cell r="D866">
            <v>1</v>
          </cell>
        </row>
        <row r="867">
          <cell r="B867" t="str">
            <v>\Classic CD - Music for Christmas\</v>
          </cell>
          <cell r="D867">
            <v>1</v>
          </cell>
        </row>
        <row r="868">
          <cell r="B868">
            <v>39270.484224537038</v>
          </cell>
        </row>
        <row r="869">
          <cell r="B869">
            <v>39270.484224537038</v>
          </cell>
          <cell r="D869" t="str">
            <v>COUNTIFS</v>
          </cell>
        </row>
        <row r="870">
          <cell r="D870">
            <v>47</v>
          </cell>
        </row>
        <row r="871">
          <cell r="D871">
            <v>298</v>
          </cell>
        </row>
        <row r="872">
          <cell r="D872">
            <v>0</v>
          </cell>
        </row>
        <row r="873">
          <cell r="D873">
            <v>0</v>
          </cell>
        </row>
      </sheetData>
      <sheetData sheetId="15"/>
      <sheetData sheetId="16"/>
      <sheetData sheetId="17"/>
      <sheetData sheetId="18"/>
      <sheetData sheetId="19"/>
      <sheetData sheetId="20"/>
      <sheetData sheetId="21"/>
      <sheetData sheetId="22"/>
      <sheetData sheetId="2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435003356484" createdVersion="8" refreshedVersion="8" minRefreshableVersion="3" recordCount="858" xr:uid="{2D08F86D-965B-4EC4-A6F2-3ECDB3B3CCE3}">
  <cacheSource type="worksheet">
    <worksheetSource ref="A3:H861" sheet="CDs"/>
  </cacheSource>
  <cacheFields count="12">
    <cacheField name="#" numFmtId="1">
      <sharedItems containsSemiMixedTypes="0" containsString="0" containsNumber="1" containsInteger="1" minValue="17" maxValue="1226" count="858">
        <n v="17"/>
        <n v="18"/>
        <n v="19"/>
        <n v="20"/>
        <n v="21"/>
        <n v="22"/>
        <n v="23"/>
        <n v="24"/>
        <n v="25"/>
        <n v="26"/>
        <n v="27"/>
        <n v="28"/>
        <n v="29"/>
        <n v="30"/>
        <n v="31"/>
        <n v="34"/>
        <n v="35"/>
        <n v="36"/>
        <n v="37"/>
        <n v="38"/>
        <n v="39"/>
        <n v="40"/>
        <n v="41"/>
        <n v="42"/>
        <n v="43"/>
        <n v="44"/>
        <n v="45"/>
        <n v="46"/>
        <n v="47"/>
        <n v="48"/>
        <n v="49"/>
        <n v="50"/>
        <n v="51"/>
        <n v="52"/>
        <n v="53"/>
        <n v="56"/>
        <n v="57"/>
        <n v="58"/>
        <n v="59"/>
        <n v="60"/>
        <n v="61"/>
        <n v="62"/>
        <n v="63"/>
        <n v="64"/>
        <n v="65"/>
        <n v="66"/>
        <n v="67"/>
        <n v="68"/>
        <n v="71"/>
        <n v="72"/>
        <n v="73"/>
        <n v="74"/>
        <n v="75"/>
        <n v="76"/>
        <n v="77"/>
        <n v="78"/>
        <n v="79"/>
        <n v="80"/>
        <n v="81"/>
        <n v="82"/>
        <n v="83"/>
        <n v="84"/>
        <n v="85"/>
        <n v="86"/>
        <n v="87"/>
        <n v="89"/>
        <n v="90"/>
        <n v="91"/>
        <n v="92"/>
        <n v="93"/>
        <n v="94"/>
        <n v="95"/>
        <n v="96"/>
        <n v="193"/>
        <n v="194"/>
        <n v="195"/>
        <n v="196"/>
        <n v="197"/>
        <n v="198"/>
        <n v="199"/>
        <n v="200"/>
        <n v="201"/>
        <n v="202"/>
        <n v="203"/>
        <n v="204"/>
        <n v="205"/>
        <n v="206"/>
        <n v="207"/>
        <n v="208"/>
        <n v="209"/>
        <n v="210"/>
        <n v="211"/>
        <n v="212"/>
        <n v="213"/>
        <n v="215"/>
        <n v="217"/>
        <n v="218"/>
        <n v="219"/>
        <n v="220"/>
        <n v="221"/>
        <n v="222"/>
        <n v="223"/>
        <n v="224"/>
        <n v="225"/>
        <n v="226"/>
        <n v="227"/>
        <n v="228"/>
        <n v="229"/>
        <n v="230"/>
        <n v="232"/>
        <n v="233"/>
        <n v="234"/>
        <n v="235"/>
        <n v="236"/>
        <n v="237"/>
        <n v="238"/>
        <n v="239"/>
        <n v="240"/>
        <n v="242"/>
        <n v="243"/>
        <n v="244"/>
        <n v="245"/>
        <n v="246"/>
        <n v="247"/>
        <n v="248"/>
        <n v="249"/>
        <n v="250"/>
        <n v="251"/>
        <n v="252"/>
        <n v="253"/>
        <n v="254"/>
        <n v="255"/>
        <n v="256"/>
        <n v="257"/>
        <n v="258"/>
        <n v="259"/>
        <n v="260"/>
        <n v="261"/>
        <n v="262"/>
        <n v="263"/>
        <n v="264"/>
        <n v="265"/>
        <n v="266"/>
        <n v="267"/>
        <n v="268"/>
        <n v="269"/>
        <n v="270"/>
        <n v="271"/>
        <n v="272"/>
        <n v="273"/>
        <n v="274"/>
        <n v="278"/>
        <n v="279"/>
        <n v="280"/>
        <n v="281"/>
        <n v="283"/>
        <n v="284"/>
        <n v="285"/>
        <n v="286"/>
        <n v="287"/>
        <n v="288"/>
        <n v="289"/>
        <n v="290"/>
        <n v="291"/>
        <n v="292"/>
        <n v="293"/>
        <n v="294"/>
        <n v="295"/>
        <n v="297"/>
        <n v="298"/>
        <n v="299"/>
        <n v="300"/>
        <n v="301"/>
        <n v="302"/>
        <n v="303"/>
        <n v="304"/>
        <n v="305"/>
        <n v="306"/>
        <n v="307"/>
        <n v="308"/>
        <n v="309"/>
        <n v="310"/>
        <n v="311"/>
        <n v="312"/>
        <n v="313"/>
        <n v="314"/>
        <n v="315"/>
        <n v="316"/>
        <n v="317"/>
        <n v="318"/>
        <n v="320"/>
        <n v="321"/>
        <n v="322"/>
        <n v="323"/>
        <n v="324"/>
        <n v="325"/>
        <n v="326"/>
        <n v="327"/>
        <n v="328"/>
        <n v="329"/>
        <n v="330"/>
        <n v="331"/>
        <n v="332"/>
        <n v="333"/>
        <n v="334"/>
        <n v="336"/>
        <n v="337"/>
        <n v="338"/>
        <n v="339"/>
        <n v="340"/>
        <n v="341"/>
        <n v="342"/>
        <n v="343"/>
        <n v="344"/>
        <n v="345"/>
        <n v="346"/>
        <n v="347"/>
        <n v="348"/>
        <n v="350"/>
        <n v="351"/>
        <n v="352"/>
        <n v="353"/>
        <n v="354"/>
        <n v="355"/>
        <n v="356"/>
        <n v="357"/>
        <n v="358"/>
        <n v="359"/>
        <n v="360"/>
        <n v="361"/>
        <n v="362"/>
        <n v="363"/>
        <n v="364"/>
        <n v="365"/>
        <n v="366"/>
        <n v="405"/>
        <n v="406"/>
        <n v="407"/>
        <n v="408"/>
        <n v="409"/>
        <n v="410"/>
        <n v="411"/>
        <n v="412"/>
        <n v="413"/>
        <n v="414"/>
        <n v="415"/>
        <n v="416"/>
        <n v="417"/>
        <n v="419"/>
        <n v="420"/>
        <n v="421"/>
        <n v="422"/>
        <n v="424"/>
        <n v="425"/>
        <n v="426"/>
        <n v="427"/>
        <n v="428"/>
        <n v="429"/>
        <n v="430"/>
        <n v="431"/>
        <n v="432"/>
        <n v="433"/>
        <n v="434"/>
        <n v="435"/>
        <n v="436"/>
        <n v="437"/>
        <n v="439"/>
        <n v="440"/>
        <n v="441"/>
        <n v="442"/>
        <n v="443"/>
        <n v="444"/>
        <n v="445"/>
        <n v="446"/>
        <n v="447"/>
        <n v="448"/>
        <n v="449"/>
        <n v="450"/>
        <n v="451"/>
        <n v="452"/>
        <n v="453"/>
        <n v="454"/>
        <n v="456"/>
        <n v="457"/>
        <n v="458"/>
        <n v="459"/>
        <n v="460"/>
        <n v="461"/>
        <n v="462"/>
        <n v="463"/>
        <n v="464"/>
        <n v="465"/>
        <n v="466"/>
        <n v="467"/>
        <n v="468"/>
        <n v="469"/>
        <n v="470"/>
        <n v="472"/>
        <n v="473"/>
        <n v="474"/>
        <n v="475"/>
        <n v="476"/>
        <n v="478"/>
        <n v="479"/>
        <n v="480"/>
        <n v="481"/>
        <n v="482"/>
        <n v="483"/>
        <n v="484"/>
        <n v="485"/>
        <n v="486"/>
        <n v="487"/>
        <n v="489"/>
        <n v="490"/>
        <n v="491"/>
        <n v="492"/>
        <n v="493"/>
        <n v="494"/>
        <n v="495"/>
        <n v="496"/>
        <n v="498"/>
        <n v="499"/>
        <n v="500"/>
        <n v="501"/>
        <n v="502"/>
        <n v="503"/>
        <n v="504"/>
        <n v="505"/>
        <n v="506"/>
        <n v="507"/>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7"/>
        <n v="558"/>
        <n v="559"/>
        <n v="560"/>
        <n v="561"/>
        <n v="562"/>
        <n v="563"/>
        <n v="564"/>
        <n v="565"/>
        <n v="566"/>
        <n v="567"/>
        <n v="568"/>
        <n v="569"/>
        <n v="570"/>
        <n v="571"/>
        <n v="572"/>
        <n v="573"/>
        <n v="574"/>
        <n v="575"/>
        <n v="576"/>
        <n v="577"/>
        <n v="578"/>
        <n v="579"/>
        <n v="582"/>
        <n v="583"/>
        <n v="584"/>
        <n v="585"/>
        <n v="586"/>
        <n v="587"/>
        <n v="588"/>
        <n v="589"/>
        <n v="590"/>
        <n v="591"/>
        <n v="592"/>
        <n v="593"/>
        <n v="594"/>
        <n v="595"/>
        <n v="596"/>
        <n v="597"/>
        <n v="599"/>
        <n v="600"/>
        <n v="601"/>
        <n v="602"/>
        <n v="603"/>
        <n v="604"/>
        <n v="605"/>
        <n v="606"/>
        <n v="607"/>
        <n v="608"/>
        <n v="609"/>
        <n v="610"/>
        <n v="611"/>
        <n v="612"/>
        <n v="613"/>
        <n v="614"/>
        <n v="616"/>
        <n v="617"/>
        <n v="618"/>
        <n v="619"/>
        <n v="620"/>
        <n v="621"/>
        <n v="622"/>
        <n v="623"/>
        <n v="624"/>
        <n v="625"/>
        <n v="626"/>
        <n v="627"/>
        <n v="628"/>
        <n v="629"/>
        <n v="630"/>
        <n v="631"/>
        <n v="632"/>
        <n v="633"/>
        <n v="634"/>
        <n v="635"/>
        <n v="636"/>
        <n v="638"/>
        <n v="639"/>
        <n v="640"/>
        <n v="641"/>
        <n v="642"/>
        <n v="643"/>
        <n v="645"/>
        <n v="646"/>
        <n v="647"/>
        <n v="648"/>
        <n v="649"/>
        <n v="650"/>
        <n v="651"/>
        <n v="652"/>
        <n v="653"/>
        <n v="654"/>
        <n v="659"/>
        <n v="660"/>
        <n v="661"/>
        <n v="662"/>
        <n v="663"/>
        <n v="664"/>
        <n v="665"/>
        <n v="666"/>
        <n v="667"/>
        <n v="668"/>
        <n v="669"/>
        <n v="670"/>
        <n v="671"/>
        <n v="674"/>
        <n v="675"/>
        <n v="676"/>
        <n v="677"/>
        <n v="678"/>
        <n v="679"/>
        <n v="680"/>
        <n v="681"/>
        <n v="683"/>
        <n v="684"/>
        <n v="685"/>
        <n v="686"/>
        <n v="687"/>
        <n v="688"/>
        <n v="689"/>
        <n v="690"/>
        <n v="691"/>
        <n v="692"/>
        <n v="693"/>
        <n v="694"/>
        <n v="695"/>
        <n v="697"/>
        <n v="698"/>
        <n v="699"/>
        <n v="700"/>
        <n v="701"/>
        <n v="702"/>
        <n v="703"/>
        <n v="704"/>
        <n v="705"/>
        <n v="706"/>
        <n v="707"/>
        <n v="708"/>
        <n v="710"/>
        <n v="711"/>
        <n v="712"/>
        <n v="713"/>
        <n v="714"/>
        <n v="715"/>
        <n v="716"/>
        <n v="717"/>
        <n v="718"/>
        <n v="719"/>
        <n v="720"/>
        <n v="721"/>
        <n v="722"/>
        <n v="723"/>
        <n v="724"/>
        <n v="725"/>
        <n v="744"/>
        <n v="745"/>
        <n v="746"/>
        <n v="747"/>
        <n v="748"/>
        <n v="752"/>
        <n v="753"/>
        <n v="754"/>
        <n v="755"/>
        <n v="756"/>
        <n v="757"/>
        <n v="758"/>
        <n v="759"/>
        <n v="761"/>
        <n v="762"/>
        <n v="763"/>
        <n v="764"/>
        <n v="765"/>
        <n v="766"/>
        <n v="767"/>
        <n v="866"/>
        <n v="867"/>
        <n v="868"/>
        <n v="869"/>
        <n v="870"/>
        <n v="871"/>
        <n v="872"/>
        <n v="873"/>
        <n v="874"/>
        <n v="875"/>
        <n v="876"/>
        <n v="877"/>
        <n v="878"/>
        <n v="879"/>
        <n v="880"/>
        <n v="882"/>
        <n v="883"/>
        <n v="884"/>
        <n v="885"/>
        <n v="886"/>
        <n v="887"/>
        <n v="888"/>
        <n v="889"/>
        <n v="890"/>
        <n v="891"/>
        <n v="892"/>
        <n v="893"/>
        <n v="894"/>
        <n v="895"/>
        <n v="896"/>
        <n v="934"/>
        <n v="935"/>
        <n v="936"/>
        <n v="937"/>
        <n v="938"/>
        <n v="939"/>
        <n v="940"/>
        <n v="941"/>
        <n v="942"/>
        <n v="943"/>
        <n v="945"/>
        <n v="946"/>
        <n v="947"/>
        <n v="948"/>
        <n v="949"/>
        <n v="950"/>
        <n v="951"/>
        <n v="952"/>
        <n v="953"/>
        <n v="954"/>
        <n v="956"/>
        <n v="957"/>
        <n v="958"/>
        <n v="959"/>
        <n v="960"/>
        <n v="961"/>
        <n v="962"/>
        <n v="963"/>
        <n v="964"/>
        <n v="965"/>
        <n v="966"/>
        <n v="967"/>
        <n v="968"/>
        <n v="969"/>
        <n v="970"/>
        <n v="972"/>
        <n v="973"/>
        <n v="974"/>
        <n v="975"/>
        <n v="976"/>
        <n v="977"/>
        <n v="978"/>
        <n v="979"/>
        <n v="980"/>
        <n v="981"/>
        <n v="982"/>
        <n v="983"/>
        <n v="984"/>
        <n v="985"/>
        <n v="986"/>
        <n v="987"/>
        <n v="988"/>
        <n v="990"/>
        <n v="991"/>
        <n v="992"/>
        <n v="993"/>
        <n v="994"/>
        <n v="995"/>
        <n v="997"/>
        <n v="998"/>
        <n v="999"/>
        <n v="1000"/>
        <n v="1001"/>
        <n v="1002"/>
        <n v="1003"/>
        <n v="1004"/>
        <n v="1005"/>
        <n v="1006"/>
        <n v="1007"/>
        <n v="1008"/>
        <n v="1009"/>
        <n v="1010"/>
        <n v="1011"/>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83"/>
        <n v="1184"/>
        <n v="1185"/>
        <n v="1186"/>
        <n v="1187"/>
        <n v="1188"/>
        <n v="1189"/>
        <n v="1190"/>
        <n v="1191"/>
        <n v="1192"/>
        <n v="1193"/>
        <n v="1194"/>
        <n v="1195"/>
        <n v="1196"/>
        <n v="1197"/>
        <n v="1198"/>
        <n v="1199"/>
        <n v="1200"/>
        <n v="1201"/>
        <n v="1202"/>
        <n v="1203"/>
        <n v="1204"/>
        <n v="1205"/>
        <n v="1206"/>
        <n v="1207"/>
        <n v="1208"/>
        <n v="1209"/>
        <n v="1210"/>
        <n v="1211"/>
        <n v="1215"/>
        <n v="1216"/>
        <n v="1217"/>
        <n v="1218"/>
        <n v="1219"/>
        <n v="1220"/>
        <n v="1221"/>
        <n v="1222"/>
        <n v="1223"/>
        <n v="1224"/>
        <n v="1225"/>
        <n v="1226"/>
      </sharedItems>
      <fieldGroup base="0">
        <rangePr autoStart="0" startNum="1" endNum="1226" groupInterval="100"/>
        <groupItems count="15">
          <s v="&lt;1"/>
          <s v="1-100"/>
          <s v="101-200"/>
          <s v="201-300"/>
          <s v="301-400"/>
          <s v="401-500"/>
          <s v="501-600"/>
          <s v="601-700"/>
          <s v="701-800"/>
          <s v="801-900"/>
          <s v="901-1000"/>
          <s v="1001-1100"/>
          <s v="1101-1200"/>
          <s v="1201-1300"/>
          <s v="&gt;1301"/>
        </groupItems>
      </fieldGroup>
    </cacheField>
    <cacheField name="Filename" numFmtId="3">
      <sharedItems/>
    </cacheField>
    <cacheField name="File extension" numFmtId="3">
      <sharedItems count="4">
        <s v=".wma"/>
        <s v=".wmaa"/>
        <s v=".m4b"/>
        <s v=".mp3"/>
      </sharedItems>
      <fieldGroup par="8"/>
    </cacheField>
    <cacheField name="Folder" numFmtId="3">
      <sharedItems count="51">
        <s v="\10 Romantic works\"/>
        <s v="\1000 Years Of Sacred Music Disc 4\"/>
        <s v="\1991 Collection\"/>
        <s v="\37257\"/>
        <s v="\3D classics\"/>
        <s v="\A Decade Of Excellence\"/>
        <s v="\a mad world, my masters\"/>
        <s v="\a musical offering\"/>
        <s v="\A New Statement in Classical Music\"/>
        <s v="\A Night At The Opera II\"/>
        <s v="\Adagio  Serene Classical Music for a Peaceful Mind Disc 1\"/>
        <s v="\Aida Disc 1\"/>
        <s v="\Alex Affair 3 Disc 3\"/>
        <s v="\Almanac 1992 Highlights of the Year\"/>
        <s v="\American Pie Disc 1\"/>
        <s v="\An Introduction to Early Music\"/>
        <s v="\Angel Voices- Anonymous 4\"/>
        <s v="\Anton Bruckner - Sinfonia N. 4 - Romantica\"/>
        <s v="\Around the World in 80 Minutes\"/>
        <s v="\ASVitality  The Classical Sampler\"/>
        <s v="\Audio Guide to WDW - Main Street, USA\"/>
        <s v="\B.C.Dvorak String Quartets-02\"/>
        <s v="\B.C.Mendelssohn Chamber CD03\"/>
        <s v="\B.C.Mendelssohn Chamber CD10 Piano sextet and octet\"/>
        <s v="\Bach  Keyboard Concertos Nos. 1, 4 &amp; 5\"/>
        <s v="\Bach  St. Luke Passion\"/>
        <s v="\Bach  St. Mark Passion\"/>
        <s v="\Bach Sonatas &amp; Partitas for violin\"/>
        <s v="\Baroque &amp; Early Music\"/>
        <s v="\BBC Music Volume III Number 4  Music for the Festive Season\"/>
        <s v="\BBC Radio Classics\"/>
        <s v="\BBCMusic - PROMS 1994\"/>
        <s v="\Beethoven  Symphonies Nos. 1 &amp; 5\"/>
        <s v="\Beethoven Symphonies No. 7 &amp; 8\"/>
        <s v="\Bellini  I Capuleti e i Montecchi Disc 1\"/>
        <s v="\Bellini  I Capuleti e i Montecchi Disc 2\"/>
        <s v="\Best of Gershwin\"/>
        <s v="\Brahms - Piano Concerto No. 1\"/>
        <s v="\Brahms  String Sextets Nos. 1 and 2\"/>
        <s v="\Brahms String Quintets\"/>
        <s v="\British Music on Lyrita from QUAD\"/>
        <s v="\Broadway Classics\"/>
        <s v="\Carmen\"/>
        <s v="\Castle to Castle  A Tale of Two Disnerds\"/>
        <s v="\CD 63 - American Music Special\"/>
        <s v="\Cello Special\"/>
        <s v="\Charm Offensive\"/>
        <s v="\Christmas\"/>
        <s v="\Christmas Hits 2007\"/>
        <s v="\CLASSIC CD\"/>
        <s v="\Classic CD - Music for Christmas\"/>
      </sharedItems>
    </cacheField>
    <cacheField name="Size" numFmtId="167">
      <sharedItems containsSemiMixedTypes="0" containsString="0" containsNumber="1" containsInteger="1" minValue="301346" maxValue="289489212"/>
    </cacheField>
    <cacheField name="Date created" numFmtId="166">
      <sharedItems containsSemiMixedTypes="0" containsNonDate="0" containsDate="1" containsString="0" minDate="2006-06-13T18:22:49" maxDate="2014-03-03T15:38:42" count="215">
        <d v="2007-06-28T21:45:25"/>
        <d v="2007-06-28T21:45:26"/>
        <d v="2014-03-03T14:48:11"/>
        <d v="2014-03-03T14:48:12"/>
        <d v="2014-03-03T14:48:13"/>
        <d v="2014-03-03T14:48:14"/>
        <d v="2009-08-24T13:20:25"/>
        <d v="2009-08-24T13:20:26"/>
        <d v="2007-06-28T20:04:35"/>
        <d v="2007-06-27T17:12:24"/>
        <d v="2007-06-25T20:52:39"/>
        <d v="2007-06-25T20:52:48"/>
        <d v="2007-06-25T20:52:55"/>
        <d v="2010-05-16T21:25:39"/>
        <d v="2007-06-29T20:31:34"/>
        <d v="2007-06-29T20:31:38"/>
        <d v="2007-06-29T20:31:41"/>
        <d v="2007-06-29T20:31:42"/>
        <d v="2007-06-29T20:31:45"/>
        <d v="2007-06-29T20:31:49"/>
        <d v="2007-06-29T20:31:52"/>
        <d v="2007-06-24T12:33:53"/>
        <d v="2007-06-25T20:20:17"/>
        <d v="2007-06-25T20:17:03"/>
        <d v="2007-06-28T07:21:24"/>
        <d v="2007-06-25T16:59:08"/>
        <d v="2007-06-25T16:59:09"/>
        <d v="2008-10-21T21:30:05"/>
        <d v="2008-10-21T21:30:06"/>
        <d v="2008-10-21T21:30:08"/>
        <d v="2008-10-21T21:30:10"/>
        <d v="2008-10-21T21:30:11"/>
        <d v="2008-10-21T21:30:12"/>
        <d v="2008-10-21T21:30:13"/>
        <d v="2008-10-21T21:30:14"/>
        <d v="2008-10-21T21:30:15"/>
        <d v="2008-10-21T21:30:17"/>
        <d v="2008-10-21T21:30:19"/>
        <d v="2008-10-21T21:30:20"/>
        <d v="2008-10-21T21:30:21"/>
        <d v="2008-10-21T21:30:22"/>
        <d v="2008-10-21T21:30:24"/>
        <d v="2008-10-21T21:30:25"/>
        <d v="2008-10-21T21:30:27"/>
        <d v="2008-10-21T21:30:28"/>
        <d v="2008-10-21T21:30:29"/>
        <d v="2008-10-21T21:30:31"/>
        <d v="2008-10-21T21:30:33"/>
        <d v="2008-10-21T21:30:03"/>
        <d v="2007-06-27T20:26:05"/>
        <d v="2007-07-07T11:16:54"/>
        <d v="2006-12-30T15:31:25"/>
        <d v="2007-07-07T11:16:55"/>
        <d v="2007-06-29T08:01:02"/>
        <d v="2007-06-29T08:01:03"/>
        <d v="2014-03-03T15:38:41"/>
        <d v="2014-03-03T15:38:42"/>
        <d v="2007-07-02T18:54:26"/>
        <d v="2007-07-02T18:53:13"/>
        <d v="2007-07-02T18:53:24"/>
        <d v="2007-07-02T18:54:37"/>
        <d v="2007-06-24T12:22:34"/>
        <d v="2007-06-24T12:37:26"/>
        <d v="2007-06-24T12:37:27"/>
        <d v="2008-07-30T22:12:04"/>
        <d v="2007-06-27T22:26:27"/>
        <d v="2010-05-21T13:32:29"/>
        <d v="2010-05-21T13:32:30"/>
        <d v="2010-05-21T13:32:31"/>
        <d v="2010-05-21T13:33:08"/>
        <d v="2010-05-21T13:33:09"/>
        <d v="2007-07-08T09:39:27"/>
        <d v="2007-07-08T09:39:28"/>
        <d v="2010-05-21T12:38:02"/>
        <d v="2010-05-21T12:38:03"/>
        <d v="2010-05-21T12:38:04"/>
        <d v="2010-05-21T12:38:05"/>
        <d v="2010-05-21T12:38:06"/>
        <d v="2010-05-21T12:38:07"/>
        <d v="2010-05-21T12:38:08"/>
        <d v="2010-05-21T12:38:09"/>
        <d v="2010-05-21T12:38:10"/>
        <d v="2010-05-21T12:38:11"/>
        <d v="2010-05-21T12:38:12"/>
        <d v="2010-05-21T12:38:20"/>
        <d v="2010-05-21T12:38:21"/>
        <d v="2010-05-21T12:38:22"/>
        <d v="2010-05-21T12:38:23"/>
        <d v="2010-05-21T12:38:24"/>
        <d v="2010-05-21T12:38:25"/>
        <d v="2010-05-21T12:38:26"/>
        <d v="2007-06-29T22:01:58"/>
        <d v="2007-06-29T18:41:05"/>
        <d v="2009-08-24T13:20:24"/>
        <d v="2007-06-27T22:03:08"/>
        <d v="2007-06-25T19:10:40"/>
        <d v="2007-06-25T19:10:41"/>
        <d v="2006-12-30T15:30:58"/>
        <d v="2007-07-07T12:06:46"/>
        <d v="2014-03-03T15:13:21"/>
        <d v="2014-03-03T15:13:22"/>
        <d v="2014-03-03T13:55:35"/>
        <d v="2010-05-21T12:45:07"/>
        <d v="2010-05-21T12:45:08"/>
        <d v="2010-05-21T12:45:09"/>
        <d v="2010-05-21T12:45:10"/>
        <d v="2010-05-21T12:45:11"/>
        <d v="2010-05-21T12:45:12"/>
        <d v="2006-12-30T15:31:26"/>
        <d v="2010-05-21T13:42:29"/>
        <d v="2010-05-21T13:42:30"/>
        <d v="2007-06-27T22:00:07"/>
        <d v="2007-06-27T22:00:13"/>
        <d v="2014-03-03T14:47:41"/>
        <d v="2014-03-03T14:47:42"/>
        <d v="2007-06-25T18:34:52"/>
        <d v="2007-07-07T11:53:36"/>
        <d v="2007-07-07T11:53:37"/>
        <d v="2007-07-07T11:53:39"/>
        <d v="2007-06-25T19:00:37"/>
        <d v="2011-07-17T16:07:09"/>
        <d v="2011-07-26T22:08:29"/>
        <d v="2011-11-22T16:03:04"/>
        <d v="2011-12-04T09:39:36"/>
        <d v="2011-12-29T11:08:16"/>
        <d v="2012-05-27T10:26:36"/>
        <d v="2012-05-31T19:24:50"/>
        <d v="2013-05-10T08:27:15"/>
        <d v="2013-08-04T10:15:01"/>
        <d v="2013-04-09T08:08:29"/>
        <d v="2007-07-07T11:46:46"/>
        <d v="2007-07-07T11:46:47"/>
        <d v="2007-07-07T11:46:48"/>
        <d v="2007-07-07T11:46:49"/>
        <d v="2007-07-07T11:46:50"/>
        <d v="2007-07-07T11:53:32"/>
        <d v="2007-07-07T11:53:33"/>
        <d v="2007-07-07T11:53:34"/>
        <d v="2007-11-05T17:32:10"/>
        <d v="2007-11-05T17:32:26"/>
        <d v="2007-11-05T17:32:50"/>
        <d v="2007-11-05T17:33:58"/>
        <d v="2007-11-05T17:34:17"/>
        <d v="2007-11-05T17:34:42"/>
        <d v="2010-05-21T13:56:20"/>
        <d v="2010-05-21T13:56:21"/>
        <d v="2010-05-21T13:56:22"/>
        <d v="2006-06-13T18:22:49"/>
        <d v="2010-05-21T13:56:25"/>
        <d v="2010-03-06T22:05:01"/>
        <d v="2010-03-06T22:04:44"/>
        <d v="2010-03-06T22:04:59"/>
        <d v="2010-03-06T22:05:05"/>
        <d v="2010-03-06T22:04:46"/>
        <d v="2010-03-06T22:05:08"/>
        <d v="2010-03-06T22:04:42"/>
        <d v="2010-03-06T22:05:15"/>
        <d v="2010-03-06T22:04:40"/>
        <d v="2010-03-06T22:04:34"/>
        <d v="2010-03-06T22:05:14"/>
        <d v="2010-03-06T22:04:56"/>
        <d v="2010-03-06T22:04:52"/>
        <d v="2010-03-06T22:05:07"/>
        <d v="2010-03-06T22:05:20"/>
        <d v="2010-03-06T22:04:48"/>
        <d v="2010-03-06T22:05:19"/>
        <d v="2010-03-06T22:05:17"/>
        <d v="2010-03-06T22:04:55"/>
        <d v="2010-03-06T22:04:37"/>
        <d v="2010-03-06T22:04:49"/>
        <d v="2010-03-06T22:04:50"/>
        <d v="2010-03-06T22:04:47"/>
        <d v="2010-03-06T22:04:54"/>
        <d v="2010-03-06T22:05:16"/>
        <d v="2010-03-06T22:05:02"/>
        <d v="2010-03-06T22:04:53"/>
        <d v="2010-03-06T22:05:09"/>
        <d v="2010-03-06T22:04:57"/>
        <d v="2010-03-06T22:05:00"/>
        <d v="2010-03-06T22:05:18"/>
        <d v="2010-03-06T22:05:06"/>
        <d v="2010-03-06T22:04:38"/>
        <d v="2010-03-06T22:05:10"/>
        <d v="2010-03-06T22:05:11"/>
        <d v="2010-03-06T22:04:39"/>
        <d v="2010-03-06T22:05:13"/>
        <d v="2010-03-06T22:05:12"/>
        <d v="2010-03-06T22:04:45"/>
        <d v="2010-03-06T22:04:43"/>
        <d v="2010-03-06T22:04:41"/>
        <d v="2010-03-06T22:04:51"/>
        <d v="2010-03-06T22:04:58"/>
        <d v="2010-05-21T13:50:58"/>
        <d v="2007-06-28T21:07:04"/>
        <d v="2010-05-21T13:50:59"/>
        <d v="2010-05-21T13:51:04"/>
        <d v="2010-05-21T13:51:05"/>
        <d v="2010-05-21T13:51:06"/>
        <d v="2010-05-21T13:51:07"/>
        <d v="2010-05-21T13:51:08"/>
        <d v="2010-05-21T13:51:09"/>
        <d v="2010-05-21T13:51:11"/>
        <d v="2010-05-21T13:51:12"/>
        <d v="2007-07-07T11:37:17"/>
        <d v="2007-07-07T11:37:18"/>
        <d v="2007-07-07T11:37:20"/>
        <d v="2007-07-07T11:37:21"/>
        <d v="2007-07-07T11:37:22"/>
        <d v="2007-07-07T11:37:23"/>
        <d v="2007-07-07T11:37:24"/>
        <d v="2007-07-07T11:37:25"/>
        <d v="2007-07-07T11:37:27"/>
        <d v="2007-07-07T11:37:29"/>
        <d v="2007-07-07T11:37:33"/>
        <d v="2007-07-07T11:37:34"/>
      </sharedItems>
      <fieldGroup par="10" base="5">
        <rangePr groupBy="days" startDate="2006-06-13T18:22:49" endDate="2014-03-03T15:38:42"/>
        <groupItems count="368">
          <s v="&lt;6/13/200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2014"/>
        </groupItems>
      </fieldGroup>
    </cacheField>
    <cacheField name="Title" numFmtId="1">
      <sharedItems/>
    </cacheField>
    <cacheField name="Authors" numFmtId="1">
      <sharedItems containsBlank="1"/>
    </cacheField>
    <cacheField name="File extension2" numFmtId="0" databaseField="0">
      <fieldGroup base="2">
        <discretePr count="4">
          <x v="1"/>
          <x v="1"/>
          <x v="0"/>
          <x v="0"/>
        </discretePr>
        <groupItems count="2">
          <s v="Group1"/>
          <s v="Group2"/>
        </groupItems>
      </fieldGroup>
    </cacheField>
    <cacheField name="Months" numFmtId="0" databaseField="0">
      <fieldGroup base="5">
        <rangePr groupBy="months" startDate="2006-06-13T18:22:49" endDate="2014-03-03T15:38:42"/>
        <groupItems count="14">
          <s v="&lt;6/13/2006"/>
          <s v="Jan"/>
          <s v="Feb"/>
          <s v="Mar"/>
          <s v="Apr"/>
          <s v="May"/>
          <s v="Jun"/>
          <s v="Jul"/>
          <s v="Aug"/>
          <s v="Sep"/>
          <s v="Oct"/>
          <s v="Nov"/>
          <s v="Dec"/>
          <s v="&gt;3/3/2014"/>
        </groupItems>
      </fieldGroup>
    </cacheField>
    <cacheField name="Years" numFmtId="0" databaseField="0">
      <fieldGroup base="5">
        <rangePr groupBy="years" startDate="2006-06-13T18:22:49" endDate="2014-03-03T15:38:42"/>
        <groupItems count="11">
          <s v="&lt;6/13/2006"/>
          <s v="2006"/>
          <s v="2007"/>
          <s v="2008"/>
          <s v="2009"/>
          <s v="2010"/>
          <s v="2011"/>
          <s v="2012"/>
          <s v="2013"/>
          <s v="2014"/>
          <s v="&gt;3/3/2014"/>
        </groupItems>
      </fieldGroup>
    </cacheField>
    <cacheField name="Size KB 1024" numFmtId="0" formula="Size/ 1024" databaseField="0"/>
  </cacheFields>
  <extLst>
    <ext xmlns:x14="http://schemas.microsoft.com/office/spreadsheetml/2009/9/main" uri="{725AE2AE-9491-48be-B2B4-4EB974FC3084}">
      <x14:pivotCacheDefinition pivotCacheId="10471688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638890277776" createdVersion="8" refreshedVersion="8" minRefreshableVersion="3" recordCount="3360" xr:uid="{F65AC3B1-60D7-48BB-A06E-E5CF09DCD923}">
  <cacheSource type="worksheet">
    <worksheetSource ref="A1:S3361" sheet="HPIRegions"/>
  </cacheSource>
  <cacheFields count="21">
    <cacheField name="Date" numFmtId="14">
      <sharedItems containsSemiMixedTypes="0" containsNonDate="0" containsDate="1" containsString="0" minDate="1995-01-01T00:00:00" maxDate="2022-12-02T00:00:00" count="336">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0" base="0">
        <rangePr groupBy="months" startDate="1995-01-01T00:00:00" endDate="2022-12-02T00:00:00"/>
        <groupItems count="14">
          <s v="&lt;1/1/1995"/>
          <s v="Jan"/>
          <s v="Feb"/>
          <s v="Mar"/>
          <s v="Apr"/>
          <s v="May"/>
          <s v="Jun"/>
          <s v="Jul"/>
          <s v="Aug"/>
          <s v="Sep"/>
          <s v="Oct"/>
          <s v="Nov"/>
          <s v="Dec"/>
          <s v="&gt;12/2/2022"/>
        </groupItems>
      </fieldGroup>
    </cacheField>
    <cacheField name="RegionName" numFmtId="0">
      <sharedItems count="10">
        <s v="England"/>
        <s v="East Midlands"/>
        <s v="North East"/>
        <s v="East of England"/>
        <s v="South East"/>
        <s v="South West"/>
        <s v="Yorkshire and The Humber"/>
        <s v="North West"/>
        <s v="West Midlands Region"/>
        <s v="London"/>
      </sharedItems>
    </cacheField>
    <cacheField name="AreaCode" numFmtId="0">
      <sharedItems/>
    </cacheField>
    <cacheField name="DetachedAveragePrice" numFmtId="0">
      <sharedItems containsSemiMixedTypes="0" containsString="0" containsNumber="1" minValue="67053.902159999998" maxValue="1119167.4623"/>
    </cacheField>
    <cacheField name="DetachedIndex" numFmtId="0">
      <sharedItems containsSemiMixedTypes="0" containsString="0" containsNumber="1" minValue="20.994749160000001" maxValue="169.18496705999999"/>
    </cacheField>
    <cacheField name="DetachedMonthlyChange" numFmtId="0">
      <sharedItems containsString="0" containsBlank="1" containsNumber="1" minValue="-8.2717611560000002" maxValue="8.0151122099999998"/>
    </cacheField>
    <cacheField name="DetachedAnnualChange" numFmtId="0">
      <sharedItems containsString="0" containsBlank="1" containsNumber="1" minValue="-18.111744760000001" maxValue="32.238970629999997"/>
    </cacheField>
    <cacheField name="SemiDetachedAveragePrice" numFmtId="0">
      <sharedItems containsSemiMixedTypes="0" containsString="0" containsNumber="1" minValue="40711.10613" maxValue="711162.88337000005"/>
    </cacheField>
    <cacheField name="SemiDetachedIndex" numFmtId="0">
      <sharedItems containsSemiMixedTypes="0" containsString="0" containsNumber="1" minValue="20.127136360000002" maxValue="168.65541081000001"/>
    </cacheField>
    <cacheField name="SemiDetachedMonthlyChange" numFmtId="0">
      <sharedItems containsString="0" containsBlank="1" containsNumber="1" minValue="-7.4099974169999996" maxValue="8.1015864579999999"/>
    </cacheField>
    <cacheField name="SemiDetachedAnnualChange" numFmtId="0">
      <sharedItems containsString="0" containsBlank="1" containsNumber="1" minValue="-18.318074429999999" maxValue="35.687400619999998"/>
    </cacheField>
    <cacheField name="TerracedAveragePrice" numFmtId="0">
      <sharedItems containsSemiMixedTypes="0" containsString="0" containsNumber="1" minValue="31471.98806" maxValue="602785.68590000004"/>
    </cacheField>
    <cacheField name="TerracedIndex" numFmtId="0">
      <sharedItems containsSemiMixedTypes="0" containsString="0" containsNumber="1" minValue="17.88376585" maxValue="165.81502660000001"/>
    </cacheField>
    <cacheField name="TerracedMonthlyChange" numFmtId="0">
      <sharedItems containsString="0" containsBlank="1" containsNumber="1" minValue="-9.5685285100000002" maxValue="10.1225825"/>
    </cacheField>
    <cacheField name="TerracedAnnualChange" numFmtId="0">
      <sharedItems containsString="0" containsBlank="1" containsNumber="1" minValue="-18.584907619999999" maxValue="38.856363139999999"/>
    </cacheField>
    <cacheField name="FlatAveragePrice" numFmtId="0">
      <sharedItems containsSemiMixedTypes="0" containsString="0" containsNumber="1" minValue="28893.482769999999" maxValue="450087.61242000002"/>
    </cacheField>
    <cacheField name="FlatIndex" numFmtId="0">
      <sharedItems containsSemiMixedTypes="0" containsString="0" containsNumber="1" minValue="16.68105211" maxValue="149.34179172"/>
    </cacheField>
    <cacheField name="FlatMonthlyChange" numFmtId="0">
      <sharedItems containsString="0" containsBlank="1" containsNumber="1" minValue="-9.4782766540000001" maxValue="10.03649068"/>
    </cacheField>
    <cacheField name="FlatAnnualChange" numFmtId="0">
      <sharedItems containsString="0" containsBlank="1" containsNumber="1" minValue="-17.878626700000002" maxValue="41.121348320000003"/>
    </cacheField>
    <cacheField name="Quarters" numFmtId="0" databaseField="0">
      <fieldGroup base="0">
        <rangePr groupBy="quarters" startDate="1995-01-01T00:00:00" endDate="2022-12-02T00:00:00"/>
        <groupItems count="6">
          <s v="&lt;1/1/1995"/>
          <s v="Qtr1"/>
          <s v="Qtr2"/>
          <s v="Qtr3"/>
          <s v="Qtr4"/>
          <s v="&gt;12/2/2022"/>
        </groupItems>
      </fieldGroup>
    </cacheField>
    <cacheField name="Years" numFmtId="0" databaseField="0">
      <fieldGroup base="0">
        <rangePr groupBy="years" startDate="1995-01-01T00:00:00" endDate="2022-12-02T00:00:00"/>
        <groupItems count="30">
          <s v="&lt;1/1/1995"/>
          <s v="1995"/>
          <s v="1996"/>
          <s v="1997"/>
          <s v="1998"/>
          <s v="1999"/>
          <s v="2000"/>
          <s v="2001"/>
          <s v="2002"/>
          <s v="2003"/>
          <s v="2004"/>
          <s v="2005"/>
          <s v="2006"/>
          <s v="2007"/>
          <s v="2008"/>
          <s v="2009"/>
          <s v="2010"/>
          <s v="2011"/>
          <s v="2012"/>
          <s v="2013"/>
          <s v="2014"/>
          <s v="2015"/>
          <s v="2016"/>
          <s v="2017"/>
          <s v="2018"/>
          <s v="2019"/>
          <s v="2020"/>
          <s v="2021"/>
          <s v="2022"/>
          <s v="&gt;12/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x v="0"/>
    <s v="02 Symphony 3 in F Mayor 1est. Mov.wma"/>
    <x v="0"/>
    <x v="0"/>
    <n v="7217934"/>
    <x v="0"/>
    <s v="Symphony 3 in F Mayor 1est. Mov"/>
    <s v="Berlin Symphony Orch,"/>
  </r>
  <r>
    <x v="1"/>
    <s v="03 Rastlose Liebe.wma"/>
    <x v="0"/>
    <x v="0"/>
    <n v="1983338"/>
    <x v="0"/>
    <s v="Rastlose Liebe"/>
    <s v="Blackwitz tenor, Jansen piano"/>
  </r>
  <r>
    <x v="2"/>
    <s v="05 Requiem.- tuba mirum.wma"/>
    <x v="0"/>
    <x v="0"/>
    <n v="8336412"/>
    <x v="0"/>
    <s v="Requiem.- tuba mirum"/>
    <s v="Boston Symph. Orch."/>
  </r>
  <r>
    <x v="3"/>
    <s v="06 Annees de pelerinage.wma"/>
    <x v="0"/>
    <x v="0"/>
    <n v="12040860"/>
    <x v="0"/>
    <s v="Annees de pelerinage"/>
    <s v="Jando piano"/>
  </r>
  <r>
    <x v="4"/>
    <s v="07 Romeo and Juliet.wma"/>
    <x v="0"/>
    <x v="0"/>
    <n v="4748272"/>
    <x v="0"/>
    <s v="Romeo and Juliet"/>
    <s v="Leipzig Gewanchaus Orch."/>
  </r>
  <r>
    <x v="5"/>
    <s v="08 Symphony No. 1 in B flat major.wma"/>
    <x v="0"/>
    <x v="0"/>
    <n v="6108364"/>
    <x v="0"/>
    <s v="Symphony No. 1 in B flat major"/>
    <s v="Hanover Band"/>
  </r>
  <r>
    <x v="6"/>
    <s v="09 Tango.wma"/>
    <x v="0"/>
    <x v="0"/>
    <n v="4256086"/>
    <x v="0"/>
    <s v="Tango"/>
    <s v="Cherskasky piano"/>
  </r>
  <r>
    <x v="7"/>
    <s v="10 Tristan e Islode.wma"/>
    <x v="1"/>
    <x v="0"/>
    <n v="12658286"/>
    <x v="1"/>
    <s v="Tristan e Islode"/>
    <s v="Welsh National Opera"/>
  </r>
  <r>
    <x v="8"/>
    <s v="11 La taberna del Puerto.wma"/>
    <x v="0"/>
    <x v="0"/>
    <n v="3737166"/>
    <x v="0"/>
    <s v="La taberna del Puerto"/>
    <s v="Carreras tenor English Chamber"/>
  </r>
  <r>
    <x v="9"/>
    <s v="12 Cello concerto.wma"/>
    <x v="0"/>
    <x v="0"/>
    <n v="3057104"/>
    <x v="1"/>
    <s v="Cello concerto"/>
    <s v="Ma cello Baltimore Symphony Orch."/>
  </r>
  <r>
    <x v="10"/>
    <s v="13 Dream Children.wma"/>
    <x v="0"/>
    <x v="0"/>
    <n v="5115114"/>
    <x v="1"/>
    <s v="Dream Children"/>
    <s v="BBC Symphopny Orch."/>
  </r>
  <r>
    <x v="11"/>
    <s v="14 Violin concerto In F major Op.7.wma"/>
    <x v="0"/>
    <x v="0"/>
    <n v="5517848"/>
    <x v="1"/>
    <s v="Violin concerto In F major Op.7"/>
    <s v="Standadge violin Collegium Musicum 90"/>
  </r>
  <r>
    <x v="12"/>
    <s v="15 Symphony No. 85 B flat major.wma"/>
    <x v="0"/>
    <x v="0"/>
    <n v="4712520"/>
    <x v="1"/>
    <s v="Symphony No. 85 B flat major"/>
    <s v="Strandadge violin Collegium Musicum 90"/>
  </r>
  <r>
    <x v="13"/>
    <s v="16 Les Filles de Cadiz.wma"/>
    <x v="0"/>
    <x v="0"/>
    <n v="4963042"/>
    <x v="1"/>
    <s v="Les Filles de Cadiz"/>
    <s v="Garret soprano Royal Philarm.Orch."/>
  </r>
  <r>
    <x v="14"/>
    <s v="17 On a Overgrown Path.wma"/>
    <x v="0"/>
    <x v="0"/>
    <n v="4569292"/>
    <x v="1"/>
    <s v="On a Overgrown Path"/>
    <s v="Barta harmonium"/>
  </r>
  <r>
    <x v="15"/>
    <s v="01 Deposuit potentes.wma"/>
    <x v="0"/>
    <x v="1"/>
    <n v="3665286"/>
    <x v="2"/>
    <s v="Deposuit potentes"/>
    <s v="The Choir of Clare College, Cambridge &amp; Baroque Brass of London"/>
  </r>
  <r>
    <x v="16"/>
    <s v="02 Esurientes.wma"/>
    <x v="0"/>
    <x v="1"/>
    <n v="1643484"/>
    <x v="2"/>
    <s v="Esurientes"/>
    <s v="The Choir of Clare College, Cambridge &amp; Baroque Brass of London"/>
  </r>
  <r>
    <x v="17"/>
    <s v="03 Suscepit Israel.wma"/>
    <x v="0"/>
    <x v="1"/>
    <n v="1902986"/>
    <x v="2"/>
    <s v="Suscepit Israel"/>
    <s v="The Choir of Clare College, Cambridge &amp; Baroque Brass of London"/>
  </r>
  <r>
    <x v="18"/>
    <s v="04 Sicut locutus est.wma"/>
    <x v="0"/>
    <x v="1"/>
    <n v="1688238"/>
    <x v="2"/>
    <s v="Sicut locutus est"/>
    <s v="The Choir of Clare College, Cambridge &amp; Baroque Brass of London"/>
  </r>
  <r>
    <x v="19"/>
    <s v="05 Gloria Patri.wma"/>
    <x v="0"/>
    <x v="1"/>
    <n v="3289920"/>
    <x v="3"/>
    <s v="Gloria Patri"/>
    <s v="The Choir of Clare College, Cambridge &amp; Baroque Brass of London"/>
  </r>
  <r>
    <x v="20"/>
    <s v="06 Sicut erat in principio.wma"/>
    <x v="0"/>
    <x v="1"/>
    <n v="2994658"/>
    <x v="3"/>
    <s v="Sicut erat in principio"/>
    <s v="The Choir of Clare College, Cambridge &amp; Baroque Brass of London"/>
  </r>
  <r>
    <x v="21"/>
    <s v="07 Antiphon.wma"/>
    <x v="0"/>
    <x v="1"/>
    <n v="614460"/>
    <x v="3"/>
    <s v="Antiphon"/>
    <s v="The Choir of Clare College, Cambridge &amp; Baroque Brass of London"/>
  </r>
  <r>
    <x v="22"/>
    <s v="08 Te Deum.wma"/>
    <x v="0"/>
    <x v="1"/>
    <n v="16783488"/>
    <x v="3"/>
    <s v="Te Deum"/>
    <s v="The Choir of Clare College, Cambridge &amp; Baroque Brass of London"/>
  </r>
  <r>
    <x v="23"/>
    <s v="09 Jubilate Deo.wma"/>
    <x v="0"/>
    <x v="1"/>
    <n v="10457262"/>
    <x v="3"/>
    <s v="Jubilate Deo"/>
    <s v="The Choir of Clare College, Cambridge &amp; Baroque Brass of London"/>
  </r>
  <r>
    <x v="24"/>
    <s v="10 Me Beloved spake.wma"/>
    <x v="0"/>
    <x v="1"/>
    <n v="13714288"/>
    <x v="3"/>
    <s v="Me Beloved spake"/>
    <s v="The Choir of Clare College Cambridge"/>
  </r>
  <r>
    <x v="25"/>
    <s v="11 O God, Thou art my God.wma"/>
    <x v="0"/>
    <x v="1"/>
    <n v="4936312"/>
    <x v="3"/>
    <s v="O God, Thou art my God"/>
    <s v="The Choir of Clare College Cambridge"/>
  </r>
  <r>
    <x v="26"/>
    <s v="12 Lord, how long wilt Thou be angry.wma"/>
    <x v="0"/>
    <x v="1"/>
    <n v="4766322"/>
    <x v="4"/>
    <s v="Lord, how long wilt Thou be angry"/>
    <s v="The Choir of Clare College Cambridge"/>
  </r>
  <r>
    <x v="27"/>
    <s v="13 Remember not, Lord our offences.wma"/>
    <x v="0"/>
    <x v="1"/>
    <n v="4175750"/>
    <x v="4"/>
    <s v="Remember not, Lord our offences"/>
    <s v="The Choir of Clare College Cambridge"/>
  </r>
  <r>
    <x v="28"/>
    <s v="14 Hear my prayer, O Lord.wma"/>
    <x v="0"/>
    <x v="1"/>
    <n v="2976700"/>
    <x v="4"/>
    <s v="Hear my prayer, O Lord"/>
    <s v="The Choir of Clare College Cambridge"/>
  </r>
  <r>
    <x v="29"/>
    <s v="15 Funeral March.wma"/>
    <x v="0"/>
    <x v="1"/>
    <n v="3119850"/>
    <x v="4"/>
    <s v="Funeral March"/>
    <s v="The Choir of Clare College Cambridge"/>
  </r>
  <r>
    <x v="30"/>
    <s v="16 Man that is born of a woman.wma"/>
    <x v="0"/>
    <x v="1"/>
    <n v="3477798"/>
    <x v="4"/>
    <s v="Man that is born of a woman"/>
    <s v="The Choir of Clare College Cambridge"/>
  </r>
  <r>
    <x v="31"/>
    <s v="17 In the midst of life.wma"/>
    <x v="0"/>
    <x v="1"/>
    <n v="5330020"/>
    <x v="4"/>
    <s v="In the midst of life"/>
    <s v="The Choir of Clare College Cambridge"/>
  </r>
  <r>
    <x v="32"/>
    <s v="18 Canzona.wma"/>
    <x v="0"/>
    <x v="1"/>
    <n v="3477812"/>
    <x v="4"/>
    <s v="Canzona"/>
    <s v="The Choir of Clare College, Cambridge &amp; Baroque Brass of London"/>
  </r>
  <r>
    <x v="33"/>
    <s v="19 Thou knowest, Lord.wma"/>
    <x v="0"/>
    <x v="1"/>
    <n v="4139932"/>
    <x v="5"/>
    <s v="Thou knowest, Lord"/>
    <s v="The Choir of Clare College Cambridge"/>
  </r>
  <r>
    <x v="34"/>
    <s v="20 Funeral March.wma"/>
    <x v="0"/>
    <x v="1"/>
    <n v="1876078"/>
    <x v="5"/>
    <s v="Funeral March"/>
    <s v="The Choir of Clare College Cambridge"/>
  </r>
  <r>
    <x v="35"/>
    <s v="01 Lamento d' Ariannna.wma"/>
    <x v="0"/>
    <x v="2"/>
    <n v="19547912"/>
    <x v="6"/>
    <s v="Lamento d' Ariannna"/>
    <s v="Virgin Classics"/>
  </r>
  <r>
    <x v="36"/>
    <s v="02 Horn Concerto No. 3.wma"/>
    <x v="0"/>
    <x v="2"/>
    <n v="9365398"/>
    <x v="6"/>
    <s v="Horn Concerto No. 3"/>
    <s v="Virgin Classics"/>
  </r>
  <r>
    <x v="37"/>
    <s v="03 Horn Concerto No. 3.wma"/>
    <x v="0"/>
    <x v="2"/>
    <n v="7038918"/>
    <x v="6"/>
    <s v="Horn Concerto No. 3"/>
    <s v="Virgin Classics"/>
  </r>
  <r>
    <x v="38"/>
    <s v="04 Horn Concerto No. 3.wma"/>
    <x v="0"/>
    <x v="2"/>
    <n v="5669874"/>
    <x v="6"/>
    <s v="Horn Concerto No. 3"/>
    <s v="Virgin Classics"/>
  </r>
  <r>
    <x v="39"/>
    <s v="05 St. Paul's Suite.wma"/>
    <x v="0"/>
    <x v="2"/>
    <n v="4435042"/>
    <x v="6"/>
    <s v="St. Paul's Suite"/>
    <s v="Virgin Classics"/>
  </r>
  <r>
    <x v="40"/>
    <s v="06 St. Paul's Suite.wma"/>
    <x v="0"/>
    <x v="2"/>
    <n v="2394898"/>
    <x v="6"/>
    <s v="St. Paul's Suite"/>
    <s v="Virgin Classics"/>
  </r>
  <r>
    <x v="41"/>
    <s v="07 St. Paul's Suite.wma"/>
    <x v="0"/>
    <x v="2"/>
    <n v="5857774"/>
    <x v="6"/>
    <s v="St. Paul's Suite"/>
    <s v="Virgin Classics"/>
  </r>
  <r>
    <x v="42"/>
    <s v="08 St. Paul's Suite.wma"/>
    <x v="0"/>
    <x v="2"/>
    <n v="4685586"/>
    <x v="6"/>
    <s v="St. Paul's Suite"/>
    <s v="Virgin Classics"/>
  </r>
  <r>
    <x v="43"/>
    <s v="09 On the Idle Hill of Summer.wma"/>
    <x v="0"/>
    <x v="2"/>
    <n v="5311978"/>
    <x v="6"/>
    <s v="On the Idle Hill of Summer"/>
    <s v="Virgin Classics"/>
  </r>
  <r>
    <x v="44"/>
    <s v="10 Wiegenlied.wma"/>
    <x v="0"/>
    <x v="2"/>
    <n v="2725964"/>
    <x v="7"/>
    <s v="Wiegenlied"/>
    <s v="Virgin Classics"/>
  </r>
  <r>
    <x v="45"/>
    <s v="11 Andante cantabile.wma"/>
    <x v="0"/>
    <x v="2"/>
    <n v="9651740"/>
    <x v="7"/>
    <s v="Andante cantabile"/>
    <s v="Virgin Classics"/>
  </r>
  <r>
    <x v="46"/>
    <s v="12 Asturias.wma"/>
    <x v="0"/>
    <x v="2"/>
    <n v="9481702"/>
    <x v="7"/>
    <s v="Asturias"/>
    <s v="Virgin Classics"/>
  </r>
  <r>
    <x v="47"/>
    <s v="13 From Bohemia's Meadows and Groves.wma"/>
    <x v="0"/>
    <x v="2"/>
    <n v="18125520"/>
    <x v="7"/>
    <s v="From Bohemia's Meadows and Groves"/>
    <s v="Virgin Classics"/>
  </r>
  <r>
    <x v="48"/>
    <s v="01 Piano Sonata in B Flat, K333 - Allegretto Grazioso.wma"/>
    <x v="0"/>
    <x v="3"/>
    <n v="9338292"/>
    <x v="8"/>
    <s v="Piano Sonata in B Flat, K333 - Allegretto Grazioso"/>
    <s v="Mozart"/>
  </r>
  <r>
    <x v="49"/>
    <s v="02 Violin Concerto - Aria II.wma"/>
    <x v="0"/>
    <x v="3"/>
    <n v="8909058"/>
    <x v="8"/>
    <s v="Violin Concerto - Aria II"/>
    <s v="Stravinsky"/>
  </r>
  <r>
    <x v="50"/>
    <s v="03 Suor Angelica - Senza Mamma.wma"/>
    <x v="0"/>
    <x v="3"/>
    <n v="6725744"/>
    <x v="8"/>
    <s v="Suor Angelica - Senza Mamma"/>
    <s v="Puccini"/>
  </r>
  <r>
    <x v="51"/>
    <s v="04 Rigoletto Paraphrase (excerpt).wma"/>
    <x v="0"/>
    <x v="3"/>
    <n v="9401198"/>
    <x v="8"/>
    <s v="Rigoletto Paraphrase (excerpt)"/>
    <s v="Liszt"/>
  </r>
  <r>
    <x v="52"/>
    <s v="05 The Diary Of One Who Disappeared.wma"/>
    <x v="0"/>
    <x v="3"/>
    <n v="4936154"/>
    <x v="8"/>
    <s v="The Diary Of One Who Disappeared"/>
    <s v="Janáček"/>
  </r>
  <r>
    <x v="53"/>
    <s v="06 Adieu Ces Bons Vins de Lannoys.wma"/>
    <x v="0"/>
    <x v="3"/>
    <n v="6555734"/>
    <x v="8"/>
    <s v="Adieu Ces Bons Vins de Lannoys"/>
    <s v="Dufay"/>
  </r>
  <r>
    <x v="54"/>
    <s v="07 Benedicta Es Celorium.wma"/>
    <x v="0"/>
    <x v="3"/>
    <n v="7092618"/>
    <x v="8"/>
    <s v="Benedicta Es Celorium"/>
    <s v="Messe de Tournai"/>
  </r>
  <r>
    <x v="55"/>
    <s v="08 String Quartet No 1 - Rondo- Allegro Vivace.wma"/>
    <x v="0"/>
    <x v="3"/>
    <n v="9660712"/>
    <x v="8"/>
    <s v="String Quartet No 1 - Rondo: Allegro Vivace"/>
    <s v="Bax"/>
  </r>
  <r>
    <x v="56"/>
    <s v="09 Souvenirs - Hesitation Waltz (A Bedroom Affair).wma"/>
    <x v="0"/>
    <x v="3"/>
    <n v="6367862"/>
    <x v="8"/>
    <s v="Souvenirs - Hesitation Waltz (A Bedroom Affair)"/>
    <s v="Barber"/>
  </r>
  <r>
    <x v="57"/>
    <s v="10 Symphony No 8 - Adagio, Feierlich langsam, doch nicht schleppend (excerpt).wma"/>
    <x v="0"/>
    <x v="3"/>
    <n v="7280616"/>
    <x v="8"/>
    <s v="Symphony No 8 - Adagio, Feierlich langsam, doch nicht schleppend (excerpt)"/>
    <s v="Bruckner"/>
  </r>
  <r>
    <x v="58"/>
    <s v="11 Piano Sonata in E Flat, Op27 No 1 - Allegro Vivace.wma"/>
    <x v="0"/>
    <x v="3"/>
    <n v="8631718"/>
    <x v="8"/>
    <s v="Piano Sonata in E Flat, Op27 No 1 - Allegro Vivace"/>
    <s v="Beethoven"/>
  </r>
  <r>
    <x v="59"/>
    <s v="12 Norma - Oh, rimembranza.wma"/>
    <x v="0"/>
    <x v="3"/>
    <n v="8166364"/>
    <x v="8"/>
    <s v="Norma - Oh, rimembranza"/>
    <s v="Bellini"/>
  </r>
  <r>
    <x v="60"/>
    <s v="13 Waltz in E Flat, Op 18, Grande valse brillante.wma"/>
    <x v="0"/>
    <x v="3"/>
    <n v="6645248"/>
    <x v="8"/>
    <s v="Waltz in E Flat, Op 18, Grande valse brillante"/>
    <s v="Chopin"/>
  </r>
  <r>
    <x v="61"/>
    <s v="14 Competition 1.wma"/>
    <x v="0"/>
    <x v="3"/>
    <n v="1025824"/>
    <x v="8"/>
    <s v="Competition 1"/>
    <s v="Unknown Artist"/>
  </r>
  <r>
    <x v="62"/>
    <s v="15 Competition 2.wma"/>
    <x v="0"/>
    <x v="3"/>
    <n v="3101760"/>
    <x v="8"/>
    <s v="Competition 2"/>
    <s v="Unknown Artist"/>
  </r>
  <r>
    <x v="63"/>
    <s v="16 Competition 3.wma"/>
    <x v="0"/>
    <x v="3"/>
    <n v="1339004"/>
    <x v="8"/>
    <s v="Competition 3"/>
    <s v="Unknown Artist"/>
  </r>
  <r>
    <x v="64"/>
    <s v="17 Competition 4.wma"/>
    <x v="0"/>
    <x v="3"/>
    <n v="1392692"/>
    <x v="8"/>
    <s v="Competition 4"/>
    <s v="Unknown Artist"/>
  </r>
  <r>
    <x v="65"/>
    <s v="01 From Holberg's Time, Praeludium.wma"/>
    <x v="0"/>
    <x v="4"/>
    <n v="4282560"/>
    <x v="9"/>
    <s v="From Holberg's Time, Praeludium"/>
    <s v="Berliner Philharmoniker, Herbert von Karajan"/>
  </r>
  <r>
    <x v="66"/>
    <s v="02 From Holberg's Time, Sarabande.wma"/>
    <x v="0"/>
    <x v="4"/>
    <n v="6188848"/>
    <x v="9"/>
    <s v="From Holberg's Time, Sarabande"/>
    <s v="Berliner Philharmoniker, Herbert von Karajan"/>
  </r>
  <r>
    <x v="67"/>
    <s v="03 From Holberg's Time, Gavotte.wma"/>
    <x v="0"/>
    <x v="4"/>
    <n v="5535640"/>
    <x v="9"/>
    <s v="From Holberg's Time, Gavotte"/>
    <s v="Berliner Philharmoniker, Herbert von Karajan"/>
  </r>
  <r>
    <x v="68"/>
    <s v="04 From Holberg's Time, Air.wma"/>
    <x v="0"/>
    <x v="4"/>
    <n v="8479524"/>
    <x v="9"/>
    <s v="From Holberg's Time, Air"/>
    <s v="Berliner Philharmoniker, Herbert von Karajan"/>
  </r>
  <r>
    <x v="69"/>
    <s v="05 From Holberg's Time, Rigaudon.wma"/>
    <x v="0"/>
    <x v="4"/>
    <n v="5777238"/>
    <x v="9"/>
    <s v="From Holberg's Time, Rigaudon"/>
    <s v="Berliner Philharmoniker, Herbert von Karajan"/>
  </r>
  <r>
    <x v="70"/>
    <s v="06 Finlandia, op.26.wma"/>
    <x v="0"/>
    <x v="4"/>
    <n v="13740934"/>
    <x v="9"/>
    <s v="Finlandia, op.26"/>
    <s v="Berliner Philharmoniker, Herbert von Karajan"/>
  </r>
  <r>
    <x v="71"/>
    <s v="07 Vitava (The Moldau).wma"/>
    <x v="0"/>
    <x v="4"/>
    <n v="17928608"/>
    <x v="9"/>
    <s v="Vitava (The Moldau)"/>
    <s v="Berliner Philharmoniker, Herbert von Karajan"/>
  </r>
  <r>
    <x v="72"/>
    <s v="08 Les Preludes.wma"/>
    <x v="0"/>
    <x v="4"/>
    <n v="24156394"/>
    <x v="9"/>
    <s v="Les Preludes"/>
    <s v="Berliner Philharmoniker, Herbert von Karajan"/>
  </r>
  <r>
    <x v="73"/>
    <s v="01 Handel- Arias for Durastanti.wma"/>
    <x v="0"/>
    <x v="5"/>
    <n v="8604602"/>
    <x v="10"/>
    <s v="Handel: Arias for Durastanti"/>
    <s v="Lorraine Hunt; Philharmonia Baroque Orchestra; Nicholas McGegan"/>
  </r>
  <r>
    <x v="74"/>
    <s v="02 Is Any Afflicted.wma"/>
    <x v="0"/>
    <x v="5"/>
    <n v="2600884"/>
    <x v="10"/>
    <s v="Is Any Afflicted"/>
    <s v="His Majestie's Clerkes; Paul Hillier"/>
  </r>
  <r>
    <x v="75"/>
    <s v="03 Nicola Matteis- Ayres for the violin.wma"/>
    <x v="0"/>
    <x v="5"/>
    <n v="5473240"/>
    <x v="10"/>
    <s v="Nicola Matteis: Ayres for the violin"/>
    <s v="The Arcadian Academy; Nicholas McGegan"/>
  </r>
  <r>
    <x v="76"/>
    <s v="04 An English Ladymass.wma"/>
    <x v="0"/>
    <x v="5"/>
    <n v="5312088"/>
    <x v="10"/>
    <s v="An English Ladymass"/>
    <s v="Anonymous 4"/>
  </r>
  <r>
    <x v="77"/>
    <s v="05 Lord Herbert of Cherbury's Lute Book.wma"/>
    <x v="0"/>
    <x v="5"/>
    <n v="2162440"/>
    <x v="10"/>
    <s v="Lord Herbert of Cherbury's Lute Book"/>
    <s v="Paul O'Dette, luit"/>
  </r>
  <r>
    <x v="78"/>
    <s v="06 Verse Anthems- Hear, O Heav'ns.wma"/>
    <x v="0"/>
    <x v="5"/>
    <n v="6457558"/>
    <x v="10"/>
    <s v="Verse Anthems: Hear, O Heav'ns"/>
    <s v="The Choir of Clare College, Cambridge Romanesca Nicolas McGegan"/>
  </r>
  <r>
    <x v="79"/>
    <s v="07 Trio Sonatas- Sonata No.1 in E flat.wma"/>
    <x v="0"/>
    <x v="5"/>
    <n v="5061552"/>
    <x v="10"/>
    <s v="Trio Sonatas: Sonata No.1 in E flat"/>
    <s v="John Butt"/>
  </r>
  <r>
    <x v="80"/>
    <s v="08 Schubert- Octet in F.wma"/>
    <x v="0"/>
    <x v="5"/>
    <n v="5643154"/>
    <x v="10"/>
    <s v="Schubert: Octet in F"/>
    <s v="Aston Magna"/>
  </r>
  <r>
    <x v="81"/>
    <s v="09 Theodora Aria- With Darkness, deep.wma"/>
    <x v="0"/>
    <x v="5"/>
    <n v="5446422"/>
    <x v="10"/>
    <s v="Theodora Aria: With Darkness, deep"/>
    <s v="Lorraine Hunt Philharmonia Baroque Orchestra Nicolas McGegan"/>
  </r>
  <r>
    <x v="82"/>
    <s v="10 Three Suites- Suite No.1 in G minor.wma"/>
    <x v="0"/>
    <x v="5"/>
    <n v="3450928"/>
    <x v="11"/>
    <s v="Three Suites: Suite No.1 in G minor"/>
    <s v="Marion Verbruggen"/>
  </r>
  <r>
    <x v="83"/>
    <s v="11 Sweeter Than Roses- Celia has a Thousand Charmes.wma"/>
    <x v="0"/>
    <x v="5"/>
    <n v="3137830"/>
    <x v="11"/>
    <s v="Sweeter Than Roses: Celia has a Thousand Charmes"/>
    <s v="Drew Minter: Paul O'Dette: Mary Springfels"/>
  </r>
  <r>
    <x v="84"/>
    <s v="12 Agripinna- Aria- L'alma mia.wma"/>
    <x v="0"/>
    <x v="5"/>
    <n v="3415188"/>
    <x v="11"/>
    <s v="Agripinna: Aria: L'alma mia"/>
    <s v="Sally bradshaw: Capella Savaria: Nicholas McGegan"/>
  </r>
  <r>
    <x v="85"/>
    <s v="13 Fresh Keyboard Fruits Seven sonatas.wma"/>
    <x v="0"/>
    <x v="5"/>
    <n v="4649976"/>
    <x v="11"/>
    <s v="Fresh Keyboard Fruits Seven sonatas"/>
    <s v="John Butt, organ"/>
  </r>
  <r>
    <x v="86"/>
    <s v="14 Trio- Vivere e non amar.wma"/>
    <x v="0"/>
    <x v="5"/>
    <n v="4641138"/>
    <x v="11"/>
    <s v="Trio: Vivere e non amar"/>
    <s v="Lorraine Hunt; Jill Feldman; Drew Minter; Philharmonia Baroque Orchestra; Nicholas McGegan"/>
  </r>
  <r>
    <x v="87"/>
    <s v="15 Ayo visto lo mapamundo.wma"/>
    <x v="0"/>
    <x v="5"/>
    <n v="5920678"/>
    <x v="11"/>
    <s v="Ayo visto lo mapamundo"/>
    <s v="Paul Jillier baritone, soloists and members of His Majestie's Clerkes"/>
  </r>
  <r>
    <x v="88"/>
    <s v="16 La Spagna.wma"/>
    <x v="0"/>
    <x v="5"/>
    <n v="3710470"/>
    <x v="11"/>
    <s v="La Spagna"/>
    <s v="Judith Malafronte; The Newberry Consort; Mary Springfels"/>
  </r>
  <r>
    <x v="89"/>
    <s v="17 Piano sonatas Sonata no. 2 in d minor, Op. 14- II Allegro marcato.wma"/>
    <x v="0"/>
    <x v="5"/>
    <n v="2878332"/>
    <x v="11"/>
    <s v="Piano sonatas Sonata no. 2 in d minor, Op. 14: II Allegro marcato"/>
    <s v="Frederic Chiu, piano"/>
  </r>
  <r>
    <x v="90"/>
    <s v="18 RUSSIAN CHURCH MUSIC.wma"/>
    <x v="0"/>
    <x v="5"/>
    <n v="4614160"/>
    <x v="11"/>
    <s v="RUSSIAN CHURCH MUSIC"/>
    <s v="Slavyanka; Paul Andrews"/>
  </r>
  <r>
    <x v="91"/>
    <s v="19 Ottone, re di germania Aria- Del minacciar del vento.wma"/>
    <x v="0"/>
    <x v="5"/>
    <n v="6466520"/>
    <x v="11"/>
    <s v="Ottone, re di germania Aria: Del minacciar del vento"/>
    <s v="Michael Dean, Freiburger Barockorchester Nicolas McGegan"/>
  </r>
  <r>
    <x v="92"/>
    <s v="20 Ottone- Duet- A' teneri affetti.wma"/>
    <x v="0"/>
    <x v="5"/>
    <n v="6547020"/>
    <x v="11"/>
    <s v="Ottone: Duet: A' teneri affetti"/>
    <s v="Lisa Saffer; Drew Minter; Freibruger Barockorchester; McGegan"/>
  </r>
  <r>
    <x v="93"/>
    <s v="21 WALTON.wma"/>
    <x v="0"/>
    <x v="5"/>
    <n v="4667852"/>
    <x v="12"/>
    <s v="WALTON"/>
    <s v="Florida Philharmonic Orchestra; James Judd"/>
  </r>
  <r>
    <x v="94"/>
    <s v="a mad world, my masters.m4b"/>
    <x v="2"/>
    <x v="6"/>
    <n v="289489212"/>
    <x v="13"/>
    <s v="a mad world, my masters"/>
    <s v="John Simpson"/>
  </r>
  <r>
    <x v="95"/>
    <s v="01 Blumenfest Polka.wma"/>
    <x v="0"/>
    <x v="7"/>
    <n v="3423648"/>
    <x v="14"/>
    <s v="Blumenfest Polka"/>
    <s v="Vienna PO/Lorin Maazel"/>
  </r>
  <r>
    <x v="96"/>
    <s v="03 Sonata No. 7 in B-flat major - third mvmt.wma"/>
    <x v="0"/>
    <x v="7"/>
    <n v="5052556"/>
    <x v="15"/>
    <s v="Sonata No. 7 in B-flat major - third mvmt"/>
    <s v="Sviatoslav Richter(Piano)"/>
  </r>
  <r>
    <x v="97"/>
    <s v="04 xarcarsas-ribayaz.wma"/>
    <x v="0"/>
    <x v="7"/>
    <n v="4148780"/>
    <x v="15"/>
    <s v="xarcarsas-ribayaz"/>
    <s v="The Harp Consort/Andrew Lawrence King"/>
  </r>
  <r>
    <x v="98"/>
    <s v="05 Glinka M - Farewell to St Petersburg-'Cradle Song'.wma"/>
    <x v="0"/>
    <x v="7"/>
    <n v="6251646"/>
    <x v="16"/>
    <s v="Glinka M - Farewell to St Petersburg-&quot;Cradle Song&quot;"/>
    <s v="Sergei Leiferkus(baritone), Semion Skigin(Piano)"/>
  </r>
  <r>
    <x v="99"/>
    <s v="06 Principia.wma"/>
    <x v="0"/>
    <x v="7"/>
    <n v="4461940"/>
    <x v="17"/>
    <s v="Principia"/>
    <s v="Steve Martland Band/Steve Martland"/>
  </r>
  <r>
    <x v="100"/>
    <s v="07 Thais - Meditation.wma"/>
    <x v="0"/>
    <x v="7"/>
    <n v="6842140"/>
    <x v="18"/>
    <s v="Thais - Meditation"/>
    <s v="Lorin Maazel(Violin), Barton Weber(Piano)"/>
  </r>
  <r>
    <x v="101"/>
    <s v="08 The Padstow Lifeboat.wma"/>
    <x v="0"/>
    <x v="7"/>
    <n v="6842146"/>
    <x v="18"/>
    <s v="The Padstow Lifeboat"/>
    <s v="Grimethorpe Colliery Band/Sir Malcolm Arnold"/>
  </r>
  <r>
    <x v="102"/>
    <s v="10 Message - Cantabile.wma"/>
    <x v="0"/>
    <x v="7"/>
    <n v="11897716"/>
    <x v="19"/>
    <s v="Message - Cantabile"/>
    <s v="Riga PO/Kriss Rumanis"/>
  </r>
  <r>
    <x v="103"/>
    <s v="11 La plus que lente - Valse.wma"/>
    <x v="0"/>
    <x v="7"/>
    <n v="6081584"/>
    <x v="20"/>
    <s v="La plus que lente - Valse"/>
    <s v="James Galway(Flute), Christopher O'Riley(Piano)"/>
  </r>
  <r>
    <x v="104"/>
    <s v="12 Symphony No. 6, third mvmt.wma"/>
    <x v="0"/>
    <x v="7"/>
    <n v="5249380"/>
    <x v="20"/>
    <s v="Symphony No. 6, third mvmt"/>
    <s v="London SO/Sir Colin Davis"/>
  </r>
  <r>
    <x v="105"/>
    <s v="13 Sonata in A major, D 664 - 2nd Mvt.wma"/>
    <x v="0"/>
    <x v="7"/>
    <n v="7146358"/>
    <x v="20"/>
    <s v="Sonata in A major, D 664 - 2nd Mvt"/>
    <s v="Mikhail Kazakevich"/>
  </r>
  <r>
    <x v="106"/>
    <s v="14 The Berserking- A Concerto for Piano and Orchestra.wma"/>
    <x v="0"/>
    <x v="7"/>
    <n v="12255754"/>
    <x v="20"/>
    <s v="The Berserking: A Concerto for Piano and Orchestra"/>
    <s v="Peter Donohoe(Piano)-Scottish NO/Markus Stenz"/>
  </r>
  <r>
    <x v="107"/>
    <s v="15 Nunc gaudeant matarna.wma"/>
    <x v="0"/>
    <x v="7"/>
    <n v="3513430"/>
    <x v="20"/>
    <s v="Nunc gaudeant matarna"/>
    <s v="Sequentia"/>
  </r>
  <r>
    <x v="108"/>
    <s v="16 turandot-puccini.wma"/>
    <x v="0"/>
    <x v="7"/>
    <n v="11727860"/>
    <x v="20"/>
    <s v="turandot-puccini"/>
    <s v="Angela Gheorghiu, Johan Botha et al-The Orchestra &amp; Chorus of the Royal Opera House, Covent Garden/S"/>
  </r>
  <r>
    <x v="109"/>
    <s v="04 Symphony No. 5 in C minor ('Fate') Op. 67- First Movement.wma"/>
    <x v="0"/>
    <x v="8"/>
    <n v="11065786"/>
    <x v="21"/>
    <s v="Symphony No. 5 in C minor ('Fate') Op. 67: First Movement"/>
    <s v="Various Artists"/>
  </r>
  <r>
    <x v="110"/>
    <s v="05 Rondo on 'Go To the Devil', for piano in C major, H. 3.wma"/>
    <x v="0"/>
    <x v="8"/>
    <n v="7549064"/>
    <x v="21"/>
    <s v="Rondo on 'Go To the Devil', for piano in C major, H. 3"/>
    <s v="Various Artists"/>
  </r>
  <r>
    <x v="111"/>
    <s v="06 Linda di Chamounix, opera- O luce di quest'anima.wma"/>
    <x v="0"/>
    <x v="8"/>
    <n v="5401688"/>
    <x v="21"/>
    <s v="Linda di Chamounix, opera: O luce di quest'anima"/>
    <s v="Various Artists"/>
  </r>
  <r>
    <x v="112"/>
    <s v="07 Orfeo, opera- Chi mai dell'Erebo.wma"/>
    <x v="0"/>
    <x v="8"/>
    <n v="14904438"/>
    <x v="21"/>
    <s v="Orfeo, opera: Chi mai dell'Erebo"/>
    <s v="Various Artists"/>
  </r>
  <r>
    <x v="113"/>
    <s v="08 Euridice, opera- In mille guise...Al canto, al ballo.wma"/>
    <x v="0"/>
    <x v="8"/>
    <n v="6394896"/>
    <x v="21"/>
    <s v="Euridice, opera: In mille guise...Al canto, al ballo"/>
    <s v="Various Artists"/>
  </r>
  <r>
    <x v="114"/>
    <s v="09 Concerto for piano &amp; orchestra, No 6 in B flat major- Movement 1.wma"/>
    <x v="0"/>
    <x v="8"/>
    <n v="11638458"/>
    <x v="21"/>
    <s v="Concerto for piano &amp; orchestra, No 6 in B flat major: Movement 1"/>
    <s v="Various Artists"/>
  </r>
  <r>
    <x v="115"/>
    <s v="10 Concerto for piano &amp; orchestra, No 6 in B flat major- Movement 2.wma"/>
    <x v="0"/>
    <x v="8"/>
    <n v="5052730"/>
    <x v="21"/>
    <s v="Concerto for piano &amp; orchestra, No 6 in B flat major: Movement 2"/>
    <s v="Various Artists"/>
  </r>
  <r>
    <x v="116"/>
    <s v="11 Concerto for piano &amp; orchestra, No 6 in B flat major- Movement 3.wma"/>
    <x v="0"/>
    <x v="8"/>
    <n v="6385982"/>
    <x v="21"/>
    <s v="Concerto for piano &amp; orchestra, No 6 in B flat major: Movement 3"/>
    <s v="Various Artists"/>
  </r>
  <r>
    <x v="117"/>
    <s v="13 Messiah, oratorio, HWV 56- Hallelujah.wma"/>
    <x v="0"/>
    <x v="8"/>
    <n v="5195884"/>
    <x v="21"/>
    <s v="Messiah, oratorio, HWV 56: Hallelujah"/>
    <s v="Various Artists"/>
  </r>
  <r>
    <x v="118"/>
    <s v="01 Eugene Onegin- Waltz.wma"/>
    <x v="0"/>
    <x v="9"/>
    <n v="3727866"/>
    <x v="22"/>
    <s v="Eugene Onegin: Waltz"/>
    <s v="VARIOS"/>
  </r>
  <r>
    <x v="119"/>
    <s v="01 Le nozze di Figaro.wma"/>
    <x v="0"/>
    <x v="9"/>
    <n v="6206500"/>
    <x v="23"/>
    <s v="Le nozze di Figaro"/>
    <s v="Various Artists"/>
  </r>
  <r>
    <x v="120"/>
    <s v="02 Le nozze di Figaro.wma"/>
    <x v="0"/>
    <x v="9"/>
    <n v="6698950"/>
    <x v="23"/>
    <s v="Le nozze di Figaro"/>
    <s v="Various Artists"/>
  </r>
  <r>
    <x v="121"/>
    <s v="02 TRAVIATA  BRINDIS.wma"/>
    <x v="0"/>
    <x v="9"/>
    <n v="3772878"/>
    <x v="22"/>
    <s v="TRAVIATA  BRINDIS"/>
    <s v="VARIOS"/>
  </r>
  <r>
    <x v="122"/>
    <s v="03 La Faniculla del West.wma"/>
    <x v="0"/>
    <x v="9"/>
    <n v="5141934"/>
    <x v="22"/>
    <s v="La Faniculla del West"/>
    <s v="VARIOS"/>
  </r>
  <r>
    <x v="123"/>
    <s v="03 La traviata.wma"/>
    <x v="0"/>
    <x v="9"/>
    <n v="2851294"/>
    <x v="23"/>
    <s v="La traviata"/>
    <s v="Various Artists"/>
  </r>
  <r>
    <x v="124"/>
    <s v="04 La traviata.wma"/>
    <x v="0"/>
    <x v="9"/>
    <n v="3146578"/>
    <x v="23"/>
    <s v="La traviata"/>
    <s v="Various Artists"/>
  </r>
  <r>
    <x v="125"/>
    <s v="04 RUSALKA  O SILVER MOON.wma"/>
    <x v="0"/>
    <x v="9"/>
    <n v="6591510"/>
    <x v="22"/>
    <s v="RUSALKA  O SILVER MOON"/>
    <s v="VARIOS"/>
  </r>
  <r>
    <x v="126"/>
    <s v="05 Carmen- Toreador Chorus.wma"/>
    <x v="0"/>
    <x v="9"/>
    <n v="2251730"/>
    <x v="22"/>
    <s v="Carmen: Toreador Chorus"/>
    <s v="VARIOS"/>
  </r>
  <r>
    <x v="127"/>
    <s v="05 La traviata.wma"/>
    <x v="0"/>
    <x v="9"/>
    <n v="3880316"/>
    <x v="23"/>
    <s v="La traviata"/>
    <s v="Various Artists"/>
  </r>
  <r>
    <x v="128"/>
    <s v="06 Carmen- Je Dis Que Rien Ne M'Epouvante.wma"/>
    <x v="0"/>
    <x v="9"/>
    <n v="5276184"/>
    <x v="22"/>
    <s v="Carmen: Je Dis Que Rien Ne M'Epouvante"/>
    <s v="VARIOS"/>
  </r>
  <r>
    <x v="129"/>
    <s v="06 La traviata.wma"/>
    <x v="0"/>
    <x v="9"/>
    <n v="6376808"/>
    <x v="23"/>
    <s v="La traviata"/>
    <s v="Various Artists"/>
  </r>
  <r>
    <x v="130"/>
    <s v="07 Madam Butterfly Humming Chorus.wma"/>
    <x v="0"/>
    <x v="9"/>
    <n v="5508852"/>
    <x v="22"/>
    <s v="Madam Butterfly Humming Chorus"/>
    <s v="Wiener Staatsopernchor"/>
  </r>
  <r>
    <x v="131"/>
    <s v="07 Pagliacci.wma"/>
    <x v="0"/>
    <x v="9"/>
    <n v="4282982"/>
    <x v="23"/>
    <s v="Pagliacci"/>
    <s v="Various Artists"/>
  </r>
  <r>
    <x v="132"/>
    <s v="08 L'ELIXIR D'AMORE  UNA FURTIVA LAGRIMA.wma"/>
    <x v="0"/>
    <x v="9"/>
    <n v="3441850"/>
    <x v="22"/>
    <s v="L'ELIXIR D'AMORE  UNA FURTIVA LAGRIMA"/>
    <s v="VARIOS"/>
  </r>
  <r>
    <x v="133"/>
    <s v="08 Pagliacci.wma"/>
    <x v="0"/>
    <x v="9"/>
    <n v="1142234"/>
    <x v="23"/>
    <s v="Pagliacci"/>
    <s v="Various Artists"/>
  </r>
  <r>
    <x v="134"/>
    <s v="09 Fidelio Oh Welche Lust (Prisoners' Chorus).wma"/>
    <x v="0"/>
    <x v="9"/>
    <n v="7531096"/>
    <x v="22"/>
    <s v="Fidelio Oh Welche Lust (Prisoners' Chorus)"/>
    <s v="VARIOS"/>
  </r>
  <r>
    <x v="135"/>
    <s v="09 Pagliacci.wma"/>
    <x v="0"/>
    <x v="9"/>
    <n v="3835582"/>
    <x v="23"/>
    <s v="Pagliacci"/>
    <s v="Various Artists"/>
  </r>
  <r>
    <x v="136"/>
    <s v="10 Il barbiere di Siviglia.wma"/>
    <x v="0"/>
    <x v="9"/>
    <n v="3683486"/>
    <x v="23"/>
    <s v="Il barbiere di Siviglia"/>
    <s v="Various Artists"/>
  </r>
  <r>
    <x v="137"/>
    <s v="10 TOSCA  RECONDITA ARMONIA.wma"/>
    <x v="0"/>
    <x v="9"/>
    <n v="4900344"/>
    <x v="22"/>
    <s v="TOSCA  RECONDITA ARMONIA"/>
    <s v="VARIOS"/>
  </r>
  <r>
    <x v="138"/>
    <s v="11 Il barbiere di Siviglia.wma"/>
    <x v="0"/>
    <x v="9"/>
    <n v="4676714"/>
    <x v="23"/>
    <s v="Il barbiere di Siviglia"/>
    <s v="Various Artists"/>
  </r>
  <r>
    <x v="139"/>
    <s v="11 TOSCA  VISSI D'ARTE.wma"/>
    <x v="0"/>
    <x v="9"/>
    <n v="5660914"/>
    <x v="22"/>
    <s v="TOSCA  VISSI D'ARTE"/>
    <s v="VARIOS"/>
  </r>
  <r>
    <x v="140"/>
    <s v="12 La boheme.wma"/>
    <x v="0"/>
    <x v="9"/>
    <n v="2457582"/>
    <x v="23"/>
    <s v="La boheme"/>
    <s v="Various Artists"/>
  </r>
  <r>
    <x v="141"/>
    <s v="12 La Gioconda Cielo E Mar.wma"/>
    <x v="0"/>
    <x v="9"/>
    <n v="10081240"/>
    <x v="22"/>
    <s v="La Gioconda Cielo E Mar"/>
    <s v="VARIOS"/>
  </r>
  <r>
    <x v="142"/>
    <s v="13 La boheme.wma"/>
    <x v="0"/>
    <x v="9"/>
    <n v="4130858"/>
    <x v="23"/>
    <s v="La boheme"/>
    <s v="Various Artists"/>
  </r>
  <r>
    <x v="143"/>
    <s v="13 Lakme- Viens, Mallika...Dome Pais Le Jasmin.wma"/>
    <x v="0"/>
    <x v="9"/>
    <n v="18241850"/>
    <x v="22"/>
    <s v="Lakme: Viens, Mallika...Dome Pais Le Jasmin"/>
    <s v="VARIOS"/>
  </r>
  <r>
    <x v="144"/>
    <s v="14 Lady Macbeth of Mtsensk.wma"/>
    <x v="0"/>
    <x v="9"/>
    <n v="9177568"/>
    <x v="23"/>
    <s v="Lady Macbeth of Mtsensk"/>
    <s v="Various Artists"/>
  </r>
  <r>
    <x v="145"/>
    <s v="14 Track 14.wma"/>
    <x v="0"/>
    <x v="9"/>
    <n v="8792612"/>
    <x v="22"/>
    <s v="Track 14"/>
    <m/>
  </r>
  <r>
    <x v="146"/>
    <s v="15 Track 15.wma"/>
    <x v="0"/>
    <x v="9"/>
    <n v="9794788"/>
    <x v="22"/>
    <s v="Track 15"/>
    <m/>
  </r>
  <r>
    <x v="147"/>
    <s v="15 Turandot.wma"/>
    <x v="0"/>
    <x v="9"/>
    <n v="9293852"/>
    <x v="23"/>
    <s v="Turandot"/>
    <s v="Various Artists"/>
  </r>
  <r>
    <x v="148"/>
    <s v="16 Pellease et Melisande.wma"/>
    <x v="0"/>
    <x v="9"/>
    <n v="12846234"/>
    <x v="23"/>
    <s v="Pellease et Melisande"/>
    <s v="Various Artists"/>
  </r>
  <r>
    <x v="149"/>
    <s v="17 Don Giovanni.wma"/>
    <x v="0"/>
    <x v="9"/>
    <n v="7656374"/>
    <x v="23"/>
    <s v="Don Giovanni"/>
    <s v="Various Artists"/>
  </r>
  <r>
    <x v="150"/>
    <s v="18 Don Giovanni.wma"/>
    <x v="0"/>
    <x v="9"/>
    <n v="5660970"/>
    <x v="23"/>
    <s v="Don Giovanni"/>
    <s v="Various Artists"/>
  </r>
  <r>
    <x v="151"/>
    <s v="01 Adagio, From Clarinet Concerto.wma"/>
    <x v="0"/>
    <x v="10"/>
    <n v="21579002"/>
    <x v="24"/>
    <s v="Adagio, From Clarinet Concerto"/>
    <s v="De Boer, Harmen; Lev Markiz; Nieuw Sinfonietta Amsterdam"/>
  </r>
  <r>
    <x v="152"/>
    <s v="02 Adagio for Strings.wma"/>
    <x v="0"/>
    <x v="10"/>
    <n v="12676186"/>
    <x v="24"/>
    <s v="Adagio for Strings"/>
    <s v="London Baroque Soloists"/>
  </r>
  <r>
    <x v="153"/>
    <s v="03 Adagio, From Sonata Pathetique.wma"/>
    <x v="0"/>
    <x v="10"/>
    <n v="16908608"/>
    <x v="24"/>
    <s v="Adagio, From Sonata Pathetique"/>
    <s v="Misha Goldstein"/>
  </r>
  <r>
    <x v="154"/>
    <s v="04 Andante, From Piano Concerto No. 21 'Elvira Madigan'.wma"/>
    <x v="0"/>
    <x v="10"/>
    <n v="13687450"/>
    <x v="24"/>
    <s v="Andante, From Piano Concerto No. 21 &quot;Elvira Madigan&quot;"/>
    <s v="Derek Han; Paul Freeman; The Philharmonia Orchestra"/>
  </r>
  <r>
    <x v="155"/>
    <s v="01 Se qual gurriero io fossi... celeste Aida.wma"/>
    <x v="0"/>
    <x v="11"/>
    <n v="6770178"/>
    <x v="25"/>
    <s v="Se qual gurriero io fossi... celeste Aida"/>
    <s v="Giuseppe Verdi"/>
  </r>
  <r>
    <x v="156"/>
    <s v="02 Or, di vulcano al tempio.wma"/>
    <x v="0"/>
    <x v="11"/>
    <n v="6421680"/>
    <x v="25"/>
    <s v="Or, di vulcano al tempio"/>
    <s v="Giuseppe Verdi"/>
  </r>
  <r>
    <x v="157"/>
    <s v="03 Ritorna vincitor.wma"/>
    <x v="0"/>
    <x v="11"/>
    <n v="9302920"/>
    <x v="25"/>
    <s v="Ritorna vincitor"/>
    <s v="Giuseppe Verdi"/>
  </r>
  <r>
    <x v="158"/>
    <s v="04 Gloria all'egitto.wma"/>
    <x v="0"/>
    <x v="11"/>
    <n v="7942826"/>
    <x v="25"/>
    <s v="Gloria all'egitto"/>
    <s v="Giuseppe Verdi"/>
  </r>
  <r>
    <x v="159"/>
    <s v="05 O re, pei sacri numi.wma"/>
    <x v="0"/>
    <x v="11"/>
    <n v="9159760"/>
    <x v="25"/>
    <s v="O re, pei sacri numi"/>
    <s v="Giuseppe Verdi"/>
  </r>
  <r>
    <x v="160"/>
    <s v="06 Qui Radames verra... o patria mia.wma"/>
    <x v="0"/>
    <x v="11"/>
    <n v="7781794"/>
    <x v="25"/>
    <s v="Qui Radames verra... o patria mia"/>
    <s v="Giuseppe Verdi"/>
  </r>
  <r>
    <x v="161"/>
    <s v="07 Ciel! Mio padre!... Rivedra! Le foreste imbalsamate.wma"/>
    <x v="0"/>
    <x v="11"/>
    <n v="7414962"/>
    <x v="25"/>
    <s v="Ciel! Mio padre!... Rivedra! Le foreste imbalsamate"/>
    <s v="Giuseppe Verdi"/>
  </r>
  <r>
    <x v="162"/>
    <s v="08 Pur ti riveggo, mia dolce Aida.wma"/>
    <x v="0"/>
    <x v="11"/>
    <n v="8757120"/>
    <x v="25"/>
    <s v="Pur ti riveggo, mia dolce Aida"/>
    <s v="Giuseppe Verdi"/>
  </r>
  <r>
    <x v="163"/>
    <s v="09 Vorrei salvarlo... gia sacerdoti adunans!.wma"/>
    <x v="0"/>
    <x v="11"/>
    <n v="14313850"/>
    <x v="25"/>
    <s v="Vorrei salvarlo... gia sacerdoti adunans!"/>
    <s v="Giuseppe Verdi"/>
  </r>
  <r>
    <x v="164"/>
    <s v="10 Qual gemito!... Morir, si pura e bella!... O terra, addio.wma"/>
    <x v="0"/>
    <x v="11"/>
    <n v="4846898"/>
    <x v="25"/>
    <s v="Qual gemito!... Morir, si pura e bella!... O terra, addio"/>
    <s v="Giuseppe Verdi"/>
  </r>
  <r>
    <x v="165"/>
    <s v="11 Aida IV.ii La fatal pietra sovra me si chiuse.wma"/>
    <x v="0"/>
    <x v="11"/>
    <n v="8962954"/>
    <x v="25"/>
    <s v="Aida IV.ii La fatal pietra sovra me si chiuse"/>
    <s v="Giuseppe Verdi"/>
  </r>
  <r>
    <x v="166"/>
    <s v="12 Aida IV.ii Presago il core della tua condanna.wma"/>
    <x v="0"/>
    <x v="11"/>
    <n v="3209390"/>
    <x v="25"/>
    <s v="Aida IV.ii Presago il core della tua condanna"/>
    <s v="Giuseppe Verdi"/>
  </r>
  <r>
    <x v="167"/>
    <s v="14 Aida, opera.wma"/>
    <x v="0"/>
    <x v="11"/>
    <n v="14045178"/>
    <x v="26"/>
    <s v="Aida, opera"/>
    <s v="Claudio Abbado"/>
  </r>
  <r>
    <x v="168"/>
    <s v="01 PTAE501.wma"/>
    <x v="0"/>
    <x v="12"/>
    <n v="2139014"/>
    <x v="27"/>
    <s v="PTAE501"/>
    <s v="Lydspor"/>
  </r>
  <r>
    <x v="169"/>
    <s v="02 PTAE502.wma"/>
    <x v="0"/>
    <x v="12"/>
    <n v="2085464"/>
    <x v="28"/>
    <s v="PTAE502"/>
    <s v="Lydspor"/>
  </r>
  <r>
    <x v="170"/>
    <s v="03 PTAE503.wma"/>
    <x v="0"/>
    <x v="12"/>
    <n v="3513728"/>
    <x v="29"/>
    <s v="PTAE503"/>
    <s v="Lydspor"/>
  </r>
  <r>
    <x v="171"/>
    <s v="04 PTAE504.wma"/>
    <x v="0"/>
    <x v="12"/>
    <n v="2934056"/>
    <x v="30"/>
    <s v="PTAE504"/>
    <s v="Lydspor"/>
  </r>
  <r>
    <x v="172"/>
    <s v="05 PTAE505.wma"/>
    <x v="0"/>
    <x v="12"/>
    <n v="2557568"/>
    <x v="31"/>
    <s v="PTAE505"/>
    <s v="Lydspor"/>
  </r>
  <r>
    <x v="173"/>
    <s v="06 PTAE506.wma"/>
    <x v="0"/>
    <x v="12"/>
    <n v="1392248"/>
    <x v="32"/>
    <s v="PTAE506"/>
    <s v="Lydspor"/>
  </r>
  <r>
    <x v="174"/>
    <s v="07 PTAE507.wma"/>
    <x v="0"/>
    <x v="12"/>
    <n v="1691048"/>
    <x v="33"/>
    <s v="PTAE507"/>
    <s v="Lydspor"/>
  </r>
  <r>
    <x v="175"/>
    <s v="08 PTAE508.wma"/>
    <x v="0"/>
    <x v="12"/>
    <n v="1691048"/>
    <x v="34"/>
    <s v="PTAE508"/>
    <s v="Lydspor"/>
  </r>
  <r>
    <x v="176"/>
    <s v="09 PTAE509.wma"/>
    <x v="0"/>
    <x v="12"/>
    <n v="2067536"/>
    <x v="35"/>
    <s v="PTAE509"/>
    <s v="Lydspor"/>
  </r>
  <r>
    <x v="177"/>
    <s v="10 PTAE510.wma"/>
    <x v="0"/>
    <x v="12"/>
    <n v="2820512"/>
    <x v="36"/>
    <s v="PTAE510"/>
    <s v="Lydspor"/>
  </r>
  <r>
    <x v="178"/>
    <s v="11 PTAE511.wma"/>
    <x v="0"/>
    <x v="12"/>
    <n v="3495800"/>
    <x v="37"/>
    <s v="PTAE511"/>
    <s v="Lydspor"/>
  </r>
  <r>
    <x v="179"/>
    <s v="12 PTAE612.wma"/>
    <x v="0"/>
    <x v="12"/>
    <n v="2354384"/>
    <x v="38"/>
    <s v="PTAE612"/>
    <s v="Lydspor"/>
  </r>
  <r>
    <x v="180"/>
    <s v="13 PTAE613.wma"/>
    <x v="0"/>
    <x v="12"/>
    <n v="3185048"/>
    <x v="39"/>
    <s v="PTAE613"/>
    <s v="Lydspor"/>
  </r>
  <r>
    <x v="181"/>
    <s v="14 PTAE614.wma"/>
    <x v="0"/>
    <x v="12"/>
    <n v="1846424"/>
    <x v="40"/>
    <s v="PTAE614"/>
    <s v="Lydspor"/>
  </r>
  <r>
    <x v="182"/>
    <s v="15 PTAE615.wma"/>
    <x v="0"/>
    <x v="12"/>
    <n v="2252792"/>
    <x v="41"/>
    <s v="PTAE615"/>
    <s v="Lydspor"/>
  </r>
  <r>
    <x v="183"/>
    <s v="16 PTAE616.wma"/>
    <x v="0"/>
    <x v="12"/>
    <n v="1798616"/>
    <x v="42"/>
    <s v="PTAE616"/>
    <s v="Lydspor"/>
  </r>
  <r>
    <x v="184"/>
    <s v="17 PTAE617.wma"/>
    <x v="0"/>
    <x v="12"/>
    <n v="2832464"/>
    <x v="43"/>
    <s v="PTAE617"/>
    <s v="Lydspor"/>
  </r>
  <r>
    <x v="185"/>
    <s v="18 PTAE618.wma"/>
    <x v="0"/>
    <x v="12"/>
    <n v="2892224"/>
    <x v="44"/>
    <s v="PTAE618"/>
    <s v="Lydspor"/>
  </r>
  <r>
    <x v="186"/>
    <s v="19 PTAE619.wma"/>
    <x v="0"/>
    <x v="12"/>
    <n v="2103392"/>
    <x v="45"/>
    <s v="PTAE619"/>
    <s v="Lydspor"/>
  </r>
  <r>
    <x v="187"/>
    <s v="20 PTAE620.wma"/>
    <x v="0"/>
    <x v="12"/>
    <n v="2587448"/>
    <x v="46"/>
    <s v="PTAE620"/>
    <s v="Lydspor"/>
  </r>
  <r>
    <x v="188"/>
    <s v="21 PTAE621.wma"/>
    <x v="0"/>
    <x v="12"/>
    <n v="2031680"/>
    <x v="47"/>
    <s v="PTAE621"/>
    <s v="Lydspor"/>
  </r>
  <r>
    <x v="189"/>
    <s v="22 PTAE622.wma"/>
    <x v="0"/>
    <x v="12"/>
    <n v="2485856"/>
    <x v="48"/>
    <s v="PTAE622"/>
    <s v="Lydspor"/>
  </r>
  <r>
    <x v="190"/>
    <s v="01 Let the Bright Seraphim.wma"/>
    <x v="0"/>
    <x v="13"/>
    <n v="7996064"/>
    <x v="49"/>
    <s v="Let the Bright Seraphim"/>
    <s v="Kathleen Battle (Soprano); Wynton Marsalis (Trumpet); Orchestra of St.Luke's; John Nelson"/>
  </r>
  <r>
    <x v="191"/>
    <s v="02 Echo for Two Flutes - III. Presto.wma"/>
    <x v="0"/>
    <x v="13"/>
    <n v="2403980"/>
    <x v="49"/>
    <s v="Echo for Two Flutes - III. Presto"/>
    <s v="Jean-Pierre Rampal (Flute) Wolfgang Schulz (Flute)"/>
  </r>
  <r>
    <x v="192"/>
    <s v="03 Symphony No. 39 - III. Menuetto. Allegretto.wma"/>
    <x v="0"/>
    <x v="13"/>
    <n v="6600602"/>
    <x v="49"/>
    <s v="Symphony No. 39 - III. Menuetto. Allegretto"/>
    <s v="Berliner Philharmoniker; Carlo Maria Giulini"/>
  </r>
  <r>
    <x v="193"/>
    <s v="04 Martern aller Arten.wma"/>
    <x v="0"/>
    <x v="13"/>
    <n v="12604688"/>
    <x v="49"/>
    <s v="Martern aller Arten"/>
    <s v="Cheryl  Struder (Soprano); Wiener Symphoniker; Bruno Weil"/>
  </r>
  <r>
    <x v="194"/>
    <s v="05 La Boite a joujoux - I. Prelude.wma"/>
    <x v="0"/>
    <x v="13"/>
    <n v="4560444"/>
    <x v="49"/>
    <s v="La Boite a joujoux - I. Prelude"/>
    <s v="London Symphony Orchestra; Michael Tilson Thomas"/>
  </r>
  <r>
    <x v="195"/>
    <s v="06 String Sextet in B - flat Major, Op. 18 - III. Scherzo. Allegro molto.wma"/>
    <x v="0"/>
    <x v="13"/>
    <n v="4399554"/>
    <x v="49"/>
    <s v="String Sextet in B - flat Major, Op. 18 - III. Scherzo. Allegro molto"/>
    <s v="Issaac Stern,Violin-Cho Liang Lin,Violin-Jaime Laredo-Michael Tree,Violas-Yo Yo Ma-Sharon R.,Cello"/>
  </r>
  <r>
    <x v="196"/>
    <s v="07 Cello Concerto No. 2 - IV. Allegretto vivo.wma"/>
    <x v="0"/>
    <x v="13"/>
    <n v="7003236"/>
    <x v="49"/>
    <s v="Cello Concerto No. 2 - IV. Allegretto vivo"/>
    <s v="London Symphony - Seiji Ozawa"/>
  </r>
  <r>
    <x v="197"/>
    <s v="08 Piano Concerto No. 2 in C Minor - I. Moderato.wma"/>
    <x v="0"/>
    <x v="13"/>
    <n v="16282338"/>
    <x v="49"/>
    <s v="Piano Concerto No. 2 in C Minor - I. Moderato"/>
    <s v="The Philharmonic - Esa-Pekka Salonen"/>
  </r>
  <r>
    <x v="198"/>
    <s v="09 Karfreitagszauber.wma"/>
    <x v="0"/>
    <x v="13"/>
    <n v="15691688"/>
    <x v="49"/>
    <s v="Karfreitagszauber"/>
    <s v="NY Philharmonic - Zubin Mehta"/>
  </r>
  <r>
    <x v="199"/>
    <s v="10 Jesu, Joy of Man's Desiring.wma"/>
    <x v="0"/>
    <x v="13"/>
    <n v="4900406"/>
    <x v="49"/>
    <s v="Jesu, Joy of Man's Desiring"/>
    <s v="Katia &amp; Marielle Labeque"/>
  </r>
  <r>
    <x v="200"/>
    <s v="11 En los Trigales.wma"/>
    <x v="0"/>
    <x v="13"/>
    <n v="5696738"/>
    <x v="49"/>
    <s v="En los Trigales"/>
    <s v="John WIlliams"/>
  </r>
  <r>
    <x v="201"/>
    <s v="12 Deep River.wma"/>
    <x v="0"/>
    <x v="13"/>
    <n v="7307404"/>
    <x v="49"/>
    <s v="Deep River"/>
    <s v="Boston Pops - John WIlliams"/>
  </r>
  <r>
    <x v="202"/>
    <s v="13 The Nutcracker - Danse russe (Trepak).wma"/>
    <x v="0"/>
    <x v="13"/>
    <n v="1697074"/>
    <x v="49"/>
    <s v="The Nutcracker - Danse russe (Trepak)"/>
    <s v="Chicago Symphony - Claudio Abbado"/>
  </r>
  <r>
    <x v="203"/>
    <s v="14 Hush Little Baby.wma"/>
    <x v="0"/>
    <x v="13"/>
    <n v="3790848"/>
    <x v="49"/>
    <s v="Hush Little Baby"/>
    <s v="Yo-Yo Ma - Bobby Mcferrin"/>
  </r>
  <r>
    <x v="204"/>
    <s v="15 Padre ricevi l'estremo addio.wma"/>
    <x v="0"/>
    <x v="13"/>
    <n v="7656418"/>
    <x v="49"/>
    <s v="Padre ricevi l'estremo addio"/>
    <s v="Metropolitan Opera - Placido Domingo"/>
  </r>
  <r>
    <x v="205"/>
    <s v="01 American Pie, Pt.1.wma"/>
    <x v="0"/>
    <x v="14"/>
    <n v="3011468"/>
    <x v="50"/>
    <s v="American Pie, Pt.1"/>
    <s v="Don McClean"/>
  </r>
  <r>
    <x v="206"/>
    <s v="02 Both Sides Now.wma"/>
    <x v="0"/>
    <x v="14"/>
    <n v="3226604"/>
    <x v="51"/>
    <s v="Both Sides Now"/>
    <s v="Judy Collins"/>
  </r>
  <r>
    <x v="207"/>
    <s v="03 Maybe.wma"/>
    <x v="0"/>
    <x v="14"/>
    <n v="5939708"/>
    <x v="50"/>
    <s v="Maybe"/>
    <s v="Thom Pace"/>
  </r>
  <r>
    <x v="208"/>
    <s v="04 The Universal Soldier.wma"/>
    <x v="0"/>
    <x v="14"/>
    <n v="4511444"/>
    <x v="51"/>
    <s v="The Universal Soldier"/>
    <s v="Buffy Sainte-Marie"/>
  </r>
  <r>
    <x v="209"/>
    <s v="05 City of New Orleans.wma"/>
    <x v="0"/>
    <x v="14"/>
    <n v="6101060"/>
    <x v="51"/>
    <s v="City of New Orleans"/>
    <s v="Arlo Guthrie"/>
  </r>
  <r>
    <x v="210"/>
    <s v="06 Farewell, Angelina.wma"/>
    <x v="0"/>
    <x v="14"/>
    <n v="3925796"/>
    <x v="51"/>
    <s v="Farewell, Angelina"/>
    <s v="Joan Baez"/>
  </r>
  <r>
    <x v="211"/>
    <s v="07 Catch the Wind.wma"/>
    <x v="0"/>
    <x v="14"/>
    <n v="2688764"/>
    <x v="51"/>
    <s v="Catch the Wind"/>
    <s v="Donovan"/>
  </r>
  <r>
    <x v="212"/>
    <s v="08 Baker Street.wma"/>
    <x v="0"/>
    <x v="14"/>
    <n v="5037332"/>
    <x v="51"/>
    <s v="Baker Street"/>
    <s v="Gerry Rafferty"/>
  </r>
  <r>
    <x v="213"/>
    <s v="09 The Leaving of Liverpool.wma"/>
    <x v="0"/>
    <x v="14"/>
    <n v="9447620"/>
    <x v="51"/>
    <s v="The Leaving of Liverpool"/>
    <s v="The Clancy Brothers"/>
  </r>
  <r>
    <x v="214"/>
    <s v="10 Someday Soon.wma"/>
    <x v="0"/>
    <x v="14"/>
    <n v="5945684"/>
    <x v="51"/>
    <s v="Someday Soon"/>
    <s v="Ian &amp; Sylvia"/>
  </r>
  <r>
    <x v="215"/>
    <s v="11 Rain.wma"/>
    <x v="0"/>
    <x v="14"/>
    <n v="2611076"/>
    <x v="51"/>
    <s v="Rain"/>
    <s v="José Feliciano"/>
  </r>
  <r>
    <x v="216"/>
    <s v="12 The Weight.wma"/>
    <x v="0"/>
    <x v="14"/>
    <n v="6244484"/>
    <x v="51"/>
    <s v="The Weight"/>
    <s v="The Band"/>
  </r>
  <r>
    <x v="217"/>
    <s v="13 Morning of My Life.wma"/>
    <x v="0"/>
    <x v="14"/>
    <n v="8754404"/>
    <x v="52"/>
    <s v="Morning of My Life"/>
    <s v="Esther &amp; Abi Ofarim"/>
  </r>
  <r>
    <x v="218"/>
    <s v="01 Christus Factus est pro nobis.wma"/>
    <x v="0"/>
    <x v="15"/>
    <n v="5947010"/>
    <x v="53"/>
    <s v="Christus Factus est pro nobis"/>
    <s v="Various Artists"/>
  </r>
  <r>
    <x v="219"/>
    <s v="02 Factus est repente, comminio.wma"/>
    <x v="0"/>
    <x v="15"/>
    <n v="4578330"/>
    <x v="53"/>
    <s v="Factus est repente, comminio"/>
    <s v="Various Artists"/>
  </r>
  <r>
    <x v="220"/>
    <s v="03 O viridissima virga, antiphon.wma"/>
    <x v="0"/>
    <x v="15"/>
    <n v="6851124"/>
    <x v="53"/>
    <s v="O viridissima virga, antiphon"/>
    <s v="Various Artists"/>
  </r>
  <r>
    <x v="221"/>
    <s v="04 Chominciamento di gioia.wma"/>
    <x v="0"/>
    <x v="15"/>
    <n v="10850868"/>
    <x v="53"/>
    <s v="Chominciamento di gioia"/>
    <s v="Various Artists"/>
  </r>
  <r>
    <x v="222"/>
    <s v="05 Belicha for consort.wma"/>
    <x v="0"/>
    <x v="15"/>
    <n v="3280852"/>
    <x v="53"/>
    <s v="Belicha for consort"/>
    <s v="Various Artists"/>
  </r>
  <r>
    <x v="223"/>
    <s v="06 Saltarello 2.wma"/>
    <x v="0"/>
    <x v="15"/>
    <n v="2717114"/>
    <x v="53"/>
    <s v="Saltarello 2"/>
    <s v="Various Artists"/>
  </r>
  <r>
    <x v="224"/>
    <s v="07 Intemerata Dei mater, motet for 5 voices.wma"/>
    <x v="0"/>
    <x v="15"/>
    <n v="11638326"/>
    <x v="53"/>
    <s v="Intemerata Dei mater, motet for 5 voices"/>
    <s v="Various Artists"/>
  </r>
  <r>
    <x v="225"/>
    <s v="08 Fantasia for lute No 55.wma"/>
    <x v="0"/>
    <x v="15"/>
    <n v="7289564"/>
    <x v="53"/>
    <s v="Fantasia for lute No 55"/>
    <s v="Various Artists"/>
  </r>
  <r>
    <x v="226"/>
    <s v="10 Entrada.wma"/>
    <x v="0"/>
    <x v="15"/>
    <n v="5285180"/>
    <x v="54"/>
    <s v="Entrada"/>
    <s v="Various Artists"/>
  </r>
  <r>
    <x v="227"/>
    <s v="11 Guardame las vacas.wma"/>
    <x v="0"/>
    <x v="15"/>
    <n v="3379278"/>
    <x v="54"/>
    <s v="Guardame las vacas"/>
    <s v="Various Artists"/>
  </r>
  <r>
    <x v="228"/>
    <s v="12 Faulte d'argent, song for 5 parts.wma"/>
    <x v="0"/>
    <x v="15"/>
    <n v="2914012"/>
    <x v="54"/>
    <s v="Faulte d'argent, song for 5 parts"/>
    <s v="Various Artists"/>
  </r>
  <r>
    <x v="229"/>
    <s v="13 Conde Claros.wma"/>
    <x v="0"/>
    <x v="15"/>
    <n v="5079386"/>
    <x v="54"/>
    <s v="Conde Claros"/>
    <s v="Various Artists"/>
  </r>
  <r>
    <x v="230"/>
    <s v="14 Have mercy upon me, O God, consort song for S or A solo, SSATTB &amp; organ or strings (inc. but can be reconstructed).wma"/>
    <x v="0"/>
    <x v="15"/>
    <n v="4641138"/>
    <x v="54"/>
    <s v="Have mercy upon me, O God, consort song for S or A solo, SSATTB &amp; organ or strings (inc. but can be reconstructed)"/>
    <s v="Various Artists"/>
  </r>
  <r>
    <x v="231"/>
    <s v="15 La Pastorella Mia.wma"/>
    <x v="0"/>
    <x v="15"/>
    <n v="4345660"/>
    <x v="54"/>
    <s v="La Pastorella Mia"/>
    <s v="Various Artists"/>
  </r>
  <r>
    <x v="232"/>
    <s v="16 Missa Papae Marcelli, for 6 voices- Kyrie.wma"/>
    <x v="0"/>
    <x v="15"/>
    <n v="6645528"/>
    <x v="54"/>
    <s v="Missa Papae Marcelli, for 6 voices: Kyrie"/>
    <s v="Various Artists"/>
  </r>
  <r>
    <x v="233"/>
    <s v="17 Fantasia in C minor.wma"/>
    <x v="0"/>
    <x v="15"/>
    <n v="7209024"/>
    <x v="54"/>
    <s v="Fantasia in C minor"/>
    <s v="Various Artists"/>
  </r>
  <r>
    <x v="234"/>
    <s v="18 Suite for harpsichord in F major- Gigue.wma"/>
    <x v="0"/>
    <x v="15"/>
    <n v="2735252"/>
    <x v="54"/>
    <s v="Suite for harpsichord in F major: Gigue"/>
    <s v="Various Artists"/>
  </r>
  <r>
    <x v="235"/>
    <s v="01 Karelia - Tableau 2, 'The founding of Viipuri Castle'.wma"/>
    <x v="0"/>
    <x v="16"/>
    <n v="3615046"/>
    <x v="55"/>
    <s v="Karelia - Tableau 2, &quot;The founding of Viipuri Castle&quot;"/>
    <s v="Anonymous"/>
  </r>
  <r>
    <x v="236"/>
    <s v="02 Symphony No. 3 in D minor - final movement, 'Langsam. Ruhevoll. Empfunden', opening.wma"/>
    <x v="0"/>
    <x v="16"/>
    <n v="5868364"/>
    <x v="55"/>
    <s v="Symphony No. 3 in D minor - final movement, &quot;Langsam. Ruhevoll. Empfunden&quot;, opening"/>
    <s v="Vienna SO/Charles Adler"/>
  </r>
  <r>
    <x v="237"/>
    <s v="03 Les 'Nuits d'Ete' - 'L'Absence'.wma"/>
    <x v="0"/>
    <x v="16"/>
    <n v="5611294"/>
    <x v="55"/>
    <s v="Les &quot;Nuits d'Ete&quot; - &quot;L'Absence&quot;"/>
    <s v="Anonymous"/>
  </r>
  <r>
    <x v="238"/>
    <s v="04 Piano Sonata No. 1 in F# minor, Op. 11 - 1st Movt. 'Introduzione. Un poco Adagio - Allegro vivace'.wma"/>
    <x v="0"/>
    <x v="16"/>
    <n v="5061638"/>
    <x v="55"/>
    <s v="Piano Sonata No. 1 in F# minor, Op. 11 - 1st Movt. &quot;Introduzione. Un poco Adagio - Allegro vivace&quot;"/>
    <s v="Anonymous"/>
  </r>
  <r>
    <x v="239"/>
    <s v="05 Notturno No. 1 in C major - 3rd movt., 'Adagio' and final movt., 'Finale. Presto'.wma"/>
    <x v="0"/>
    <x v="16"/>
    <n v="5372350"/>
    <x v="55"/>
    <s v="Notturno No. 1 in C major - 3rd movt., &quot;Adagio&quot; and final movt., &quot;Finale. Presto&quot;"/>
    <s v="Anonymous"/>
  </r>
  <r>
    <x v="240"/>
    <s v="06 The Creation - Part Two, 'Vollendet ist das grosse Werk', opening.wma"/>
    <x v="0"/>
    <x v="16"/>
    <n v="5611358"/>
    <x v="55"/>
    <s v="The Creation - Part Two, &quot;Vollendet ist das grosse Werk&quot;, opening"/>
    <s v="Lucia Popp, Werner Hollweg, Kurt Moll, Brighton Festival Chorus-Royal PO/Antal Dorati"/>
  </r>
  <r>
    <x v="241"/>
    <s v="07 Second Rhapsody for Orchestra and Piano - opening.wma"/>
    <x v="0"/>
    <x v="16"/>
    <n v="3681084"/>
    <x v="55"/>
    <s v="Second Rhapsody for Orchestra and Piano - opening"/>
    <s v="Anonymous"/>
  </r>
  <r>
    <x v="242"/>
    <s v="08 Symphony No. 3 - extract.wma"/>
    <x v="0"/>
    <x v="16"/>
    <n v="3125262"/>
    <x v="55"/>
    <s v="Symphony No. 3 - extract"/>
    <s v="Detroit SO/Neeme Järvi"/>
  </r>
  <r>
    <x v="243"/>
    <s v="09 Favus distillans.wma"/>
    <x v="0"/>
    <x v="16"/>
    <n v="6639162"/>
    <x v="55"/>
    <s v="Favus distillans"/>
    <s v="Anonymous"/>
  </r>
  <r>
    <x v="244"/>
    <s v="10 O quam preciosa.wma"/>
    <x v="0"/>
    <x v="16"/>
    <n v="6842344"/>
    <x v="55"/>
    <s v="O quam preciosa"/>
    <s v="Anonymous"/>
  </r>
  <r>
    <x v="245"/>
    <s v="11 String Quartet in E minor, Op. 121 - final movt., 'Allegro', opening.wma"/>
    <x v="0"/>
    <x v="16"/>
    <n v="3854420"/>
    <x v="55"/>
    <s v="String Quartet in E minor, Op. 121 - final movt., &quot;Allegro&quot;, opening"/>
    <s v="Anonymous"/>
  </r>
  <r>
    <x v="246"/>
    <s v="12 Cello Concerto, Op. 129 - second movt., 'Langsam'.wma"/>
    <x v="0"/>
    <x v="16"/>
    <n v="4063548"/>
    <x v="55"/>
    <s v="Cello Concerto, Op. 129 - second movt., &quot;Langsam&quot;"/>
    <s v="Anonymous"/>
  </r>
  <r>
    <x v="247"/>
    <s v="13 Fruhlingsstimmen.wma"/>
    <x v="0"/>
    <x v="16"/>
    <n v="5808482"/>
    <x v="56"/>
    <s v="Fruhlingsstimmen"/>
    <s v="Vienna PO/Willi Boskovsky"/>
  </r>
  <r>
    <x v="248"/>
    <s v="01 Sinfonia 4 - Part 1.wma"/>
    <x v="0"/>
    <x v="17"/>
    <n v="21275194"/>
    <x v="57"/>
    <s v="Sinfonia 4 - Part 1"/>
    <s v="Otto Klemperer - Koelener Rundfunk"/>
  </r>
  <r>
    <x v="249"/>
    <s v="02 Sinfonia 4 - Part 2.wma"/>
    <x v="0"/>
    <x v="17"/>
    <n v="19082932"/>
    <x v="58"/>
    <s v="Sinfonia 4 - Part 2"/>
    <s v="Otto Klemperer - Koelner Rundfunk"/>
  </r>
  <r>
    <x v="250"/>
    <s v="03 Sinfonia 4 - Part 3.wma"/>
    <x v="0"/>
    <x v="17"/>
    <n v="15092120"/>
    <x v="59"/>
    <s v="Sinfonia 4 - Part 3"/>
    <s v="Otto Klemperer-Koelner Rundfunk"/>
  </r>
  <r>
    <x v="251"/>
    <s v="04 Sinfonia 4 - Part 4.wma"/>
    <x v="0"/>
    <x v="17"/>
    <n v="24952816"/>
    <x v="60"/>
    <s v="Sinfonia 4 - Part 4"/>
    <s v="Otto Klemperer-Koelner Rundfunk"/>
  </r>
  <r>
    <x v="252"/>
    <s v="01 Nell Gwyn, incidental music- Pastoral Dance.wma"/>
    <x v="0"/>
    <x v="18"/>
    <n v="4783746"/>
    <x v="61"/>
    <s v="Nell Gwyn, incidental music: Pastoral Dance"/>
    <s v="Sir Edward German"/>
  </r>
  <r>
    <x v="253"/>
    <s v="02 Preludes (25) for piano, Op. 31- Doucement, Suite No 3.wma"/>
    <x v="0"/>
    <x v="18"/>
    <n v="2368416"/>
    <x v="61"/>
    <s v="Preludes (25) for piano, Op. 31: Doucement, Suite No 3"/>
    <s v="Charles-Valentin Alkan"/>
  </r>
  <r>
    <x v="254"/>
    <s v="04 La Pentola magica, ballet, P 129- Dance of the Tartar Archers.wma"/>
    <x v="0"/>
    <x v="18"/>
    <n v="3576378"/>
    <x v="61"/>
    <s v="La Pentola magica, ballet, P 129: Dance of the Tartar Archers"/>
    <s v="Ottorino Respighi"/>
  </r>
  <r>
    <x v="255"/>
    <s v="05 Memories of Childhood-- Butterfly in the Meadow.wma"/>
    <x v="0"/>
    <x v="18"/>
    <n v="3844778"/>
    <x v="61"/>
    <s v="Memories of Childhood:: Butterfly in the Meadow"/>
    <s v="Robert Fuchs"/>
  </r>
  <r>
    <x v="256"/>
    <s v="06 Hungarian Children's World- The Little Gypsy.wma"/>
    <x v="0"/>
    <x v="18"/>
    <n v="6976594"/>
    <x v="61"/>
    <s v="Hungarian Children's World: The Little Gypsy"/>
    <s v="Mihály Mosonyi"/>
  </r>
  <r>
    <x v="257"/>
    <s v="07 Suite (Serenade) for orchestra, Op 3- Adagio.wma"/>
    <x v="0"/>
    <x v="18"/>
    <n v="8148786"/>
    <x v="61"/>
    <s v="Suite (Serenade) for orchestra, Op 3: Adagio"/>
    <s v="Leos Janácek"/>
  </r>
  <r>
    <x v="258"/>
    <s v="08 Stabat Mater for solo voices, chorus &amp; orchestra, Op 53, M 60- Christe, cum sit hinc exire.wma"/>
    <x v="0"/>
    <x v="18"/>
    <n v="7692458"/>
    <x v="61"/>
    <s v="Stabat Mater for solo voices, chorus &amp; orchestra, Op 53, M 60: Christe, cum sit hinc exire"/>
    <s v="Karol Szymanowski"/>
  </r>
  <r>
    <x v="259"/>
    <s v="09 Symphony No. 5 in C, Op. 57- 'Rest'.wma"/>
    <x v="0"/>
    <x v="18"/>
    <n v="10609472"/>
    <x v="61"/>
    <s v="Symphony No. 5 in C, Op. 57: &quot;Rest&quot;"/>
    <s v="Louis Glass"/>
  </r>
  <r>
    <x v="260"/>
    <s v="10 Trio for piano, violin &amp; cello, No 2 in A, Op 64- Andante.wma"/>
    <x v="0"/>
    <x v="18"/>
    <n v="10851102"/>
    <x v="61"/>
    <s v="Trio for piano, violin &amp; cello, No 2 in A, Op 64: Andante"/>
    <s v="Christian Sinding"/>
  </r>
  <r>
    <x v="261"/>
    <s v="11 Pieces (3) for piano, Op.12- No.1, Prelude (Lento).wma"/>
    <x v="0"/>
    <x v="18"/>
    <n v="4372804"/>
    <x v="61"/>
    <s v="Pieces (3) for piano, Op.12: No.1, Prelude (Lento)"/>
    <s v="Mikolajus Konstantinas Ciurlionis"/>
  </r>
  <r>
    <x v="262"/>
    <s v="12 Enchanted Lake, for orchestra, Op 62.wma"/>
    <x v="0"/>
    <x v="18"/>
    <n v="11692004"/>
    <x v="61"/>
    <s v="Enchanted Lake, for orchestra, Op 62"/>
    <s v="Anatol Lyadov"/>
  </r>
  <r>
    <x v="263"/>
    <s v="13 Singing the Night among Fishing Boats.wma"/>
    <x v="0"/>
    <x v="18"/>
    <n v="7987518"/>
    <x v="61"/>
    <s v="Singing the Night among Fishing Boats"/>
    <s v="Anonymous"/>
  </r>
  <r>
    <x v="264"/>
    <s v="14 Symphony No. 4 in C minor 'Pursuit of Happiness'- Excerpt.wma"/>
    <x v="0"/>
    <x v="18"/>
    <n v="10752650"/>
    <x v="61"/>
    <s v="Symphony No. 4 in C minor 'Pursuit of Happiness': Excerpt"/>
    <s v="Alfred Hill"/>
  </r>
  <r>
    <x v="265"/>
    <s v="15 Woodland Sketches (10) for piano, Op. 51- To a Wild Rose.wma"/>
    <x v="0"/>
    <x v="18"/>
    <n v="2207330"/>
    <x v="61"/>
    <s v="Woodland Sketches (10) for piano, Op. 51: To a Wild Rose"/>
    <s v="Edward MacDowell"/>
  </r>
  <r>
    <x v="266"/>
    <s v="01 Winter Bonfire, suite for narrator, boy's chorus, &amp; orchestra, Op. 122- The Departure.wma"/>
    <x v="0"/>
    <x v="19"/>
    <n v="3915804"/>
    <x v="62"/>
    <s v="Winter Bonfire, suite for narrator, boy's chorus, &amp; orchestra, Op. 122: The Departure"/>
    <s v="Sergey Prokofiev"/>
  </r>
  <r>
    <x v="267"/>
    <s v="02 Mass 'Dum Sacrum Mysterium' for 10 voices- Gloria.wma"/>
    <x v="0"/>
    <x v="19"/>
    <n v="10806366"/>
    <x v="62"/>
    <s v="Mass 'Dum Sacrum Mysterium' for 10 voices: Gloria"/>
    <s v="Robert Carver"/>
  </r>
  <r>
    <x v="268"/>
    <s v="03 Symphony No. 29 in A major, K. 201 (K. 186a)- 4th Movement.wma"/>
    <x v="0"/>
    <x v="19"/>
    <n v="7012454"/>
    <x v="62"/>
    <s v="Symphony No. 29 in A major, K. 201 (K. 186a): 4th Movement"/>
    <s v="Wolfgang Amadeus Mozart"/>
  </r>
  <r>
    <x v="269"/>
    <s v="04 Exsultate, jubilate, motet for soprano &amp; orchestra, K. 165 (K. 158a)- Alleluja.wma"/>
    <x v="0"/>
    <x v="19"/>
    <n v="3844862"/>
    <x v="62"/>
    <s v="Exsultate, jubilate, motet for soprano &amp; orchestra, K. 165 (K. 158a): Alleluja"/>
    <s v="Wolfgang Amadeus Mozart"/>
  </r>
  <r>
    <x v="270"/>
    <s v="05 Sonata a quattro (String Symphony) No. 1 in G major- 3rd Movement.wma"/>
    <x v="0"/>
    <x v="19"/>
    <n v="3549554"/>
    <x v="62"/>
    <s v="Sonata a quattro (String Symphony) No. 1 in G major: 3rd Movement"/>
    <s v="Gioachino Rossini"/>
  </r>
  <r>
    <x v="271"/>
    <s v="06 Fantasie-Impromptu for piano in C sharp minor, Op. 66 (posth.), B. 87.wma"/>
    <x v="0"/>
    <x v="19"/>
    <n v="7531278"/>
    <x v="62"/>
    <s v="Fantasie-Impromptu for piano in C sharp minor, Op. 66 (posth.), B. 87"/>
    <s v="Fryderyk Chopin"/>
  </r>
  <r>
    <x v="272"/>
    <s v="07 String quartet, No 1 In E minor 'From My Life'- 4th Movement.wma"/>
    <x v="0"/>
    <x v="19"/>
    <n v="8229350"/>
    <x v="62"/>
    <s v="String quartet, No 1 In E minor 'From My Life': 4th Movement"/>
    <s v="Bedrich Smetana"/>
  </r>
  <r>
    <x v="273"/>
    <s v="08 Rustic Wedding, symphonic poem in E flat major, Op. 26- Serenade.wma"/>
    <x v="0"/>
    <x v="19"/>
    <n v="7325594"/>
    <x v="62"/>
    <s v="Rustic Wedding, symphonic poem in E flat major, Op. 26: Serenade"/>
    <s v="Karl Goldmark"/>
  </r>
  <r>
    <x v="274"/>
    <s v="09 Totentanz (I &amp; II), for piano &amp; orchestra, S. 126 (LW H8)- Finale.wma"/>
    <x v="0"/>
    <x v="19"/>
    <n v="4811200"/>
    <x v="62"/>
    <s v="Totentanz (I &amp; II), for piano &amp; orchestra, S. 126 (LW H8): Finale"/>
    <s v="Steven Mayer"/>
  </r>
  <r>
    <x v="275"/>
    <s v="10 Violin Concerto in D major, Op. 77- 3rd Movement.wma"/>
    <x v="0"/>
    <x v="19"/>
    <n v="11790654"/>
    <x v="62"/>
    <s v="Violin Concerto in D major, Op. 77: 3rd Movement"/>
    <s v="Johannes Brahms"/>
  </r>
  <r>
    <x v="276"/>
    <s v="11 Slavonic Dance No. 15 for orchestra in C major, B. 147-7 (Op. 72-7).wma"/>
    <x v="0"/>
    <x v="19"/>
    <n v="4784234"/>
    <x v="62"/>
    <s v="Slavonic Dance No. 15 for orchestra in C major, B. 147/7 (Op. 72/7)"/>
    <s v="Antonin Dvorák"/>
  </r>
  <r>
    <x v="277"/>
    <s v="12 Work(s)- [Unspecified] Notturno.wma"/>
    <x v="0"/>
    <x v="19"/>
    <n v="9732572"/>
    <x v="63"/>
    <s v="Work(s): [Unspecified] Notturno"/>
    <s v="Giuseppe Martucci"/>
  </r>
  <r>
    <x v="278"/>
    <s v="14 La Vida breve, opera, G 35- Spanish Dance No. 1.wma"/>
    <x v="0"/>
    <x v="19"/>
    <n v="5115434"/>
    <x v="63"/>
    <s v="La Vida breve, opera, G 35: Spanish Dance No. 1"/>
    <s v="Manuel de Falla"/>
  </r>
  <r>
    <x v="279"/>
    <s v="15 Gayane, ballet &amp; concert suites- Lezghinka.wma"/>
    <x v="0"/>
    <x v="19"/>
    <n v="3567448"/>
    <x v="63"/>
    <s v="Gayane, ballet &amp; concert suites: Lezghinka"/>
    <s v="Aram Khachaturian"/>
  </r>
  <r>
    <x v="280"/>
    <s v="16 Etude for piano in C sharp minor, Op. 2-1.wma"/>
    <x v="0"/>
    <x v="19"/>
    <n v="4632082"/>
    <x v="63"/>
    <s v="Etude for piano in C sharp minor, Op. 2/1"/>
    <s v="Alexander Scriabin"/>
  </r>
  <r>
    <x v="281"/>
    <s v="17 Concerto for Clarinet &amp; String Orchestra in C Minor, Op. 31- 3rd Movement.wma"/>
    <x v="0"/>
    <x v="19"/>
    <n v="11522202"/>
    <x v="63"/>
    <s v="Concerto for Clarinet &amp; String Orchestra in C Minor, Op. 31: 3rd Movement"/>
    <s v="Gerald Finzi"/>
  </r>
  <r>
    <x v="282"/>
    <s v="1 - Introduction.mp3"/>
    <x v="3"/>
    <x v="20"/>
    <n v="3139665"/>
    <x v="64"/>
    <s v="1 - Introduction"/>
    <s v="Lou Mongello"/>
  </r>
  <r>
    <x v="283"/>
    <s v="10 - Walking Right Down The Middle Of Main Street, USA.mp3"/>
    <x v="3"/>
    <x v="20"/>
    <n v="42122719"/>
    <x v="64"/>
    <s v="10 - Walking Right Down The Middle Of Main Street, USA"/>
    <s v="Lou Mongello"/>
  </r>
  <r>
    <x v="284"/>
    <s v="11 - The West Side Story.mp3"/>
    <x v="3"/>
    <x v="20"/>
    <n v="26953309"/>
    <x v="64"/>
    <s v="11 - The West Side Story"/>
    <s v="Lou Mongello"/>
  </r>
  <r>
    <x v="285"/>
    <s v="12 - Closing Credits.mp3"/>
    <x v="3"/>
    <x v="20"/>
    <n v="5789527"/>
    <x v="64"/>
    <s v="12 - Closing Credits"/>
    <s v="Lou Mongello"/>
  </r>
  <r>
    <x v="286"/>
    <s v="13 - The Crystal Palace.mp3"/>
    <x v="3"/>
    <x v="20"/>
    <n v="4194595"/>
    <x v="64"/>
    <s v="13 - The Crystal Palace"/>
    <s v="Lou Mongello"/>
  </r>
  <r>
    <x v="287"/>
    <s v="14 - The Hub.mp3"/>
    <x v="3"/>
    <x v="20"/>
    <n v="6239251"/>
    <x v="64"/>
    <s v="14 - The Hub"/>
    <s v="Lou Mongello"/>
  </r>
  <r>
    <x v="288"/>
    <s v="15 - Conclusion.mp3"/>
    <x v="3"/>
    <x v="20"/>
    <n v="3130471"/>
    <x v="64"/>
    <s v="15 - Conclusion"/>
    <s v="Lou Mongello"/>
  </r>
  <r>
    <x v="289"/>
    <s v="2 - The Journey Begins.mp3"/>
    <x v="3"/>
    <x v="20"/>
    <n v="5207727"/>
    <x v="64"/>
    <s v="2 - The Journey Begins"/>
    <s v="Lou Mongello"/>
  </r>
  <r>
    <x v="290"/>
    <s v="3 - Entrance To Main Street, USA.mp3"/>
    <x v="3"/>
    <x v="20"/>
    <n v="8852331"/>
    <x v="64"/>
    <s v="3 - Entrance To Main Street, USA"/>
    <s v="Lou Mongello"/>
  </r>
  <r>
    <x v="291"/>
    <s v="4 - Crossroads Of An Era.mp3"/>
    <x v="3"/>
    <x v="20"/>
    <n v="7204736"/>
    <x v="64"/>
    <s v="4 - Crossroads Of An Era"/>
    <s v="Lou Mongello"/>
  </r>
  <r>
    <x v="292"/>
    <s v="5 - Town Square.mp3"/>
    <x v="3"/>
    <x v="20"/>
    <n v="18841556"/>
    <x v="64"/>
    <s v="5 - Town Square"/>
    <s v="Lou Mongello"/>
  </r>
  <r>
    <x v="293"/>
    <s v="6 - Main Street Vehicles and the Harmony Barber Shop.mp3"/>
    <x v="3"/>
    <x v="20"/>
    <n v="7549970"/>
    <x v="64"/>
    <s v="6 - Main Street Vehicles and the Harmony Barber Shop"/>
    <s v="Lou Mongello"/>
  </r>
  <r>
    <x v="294"/>
    <s v="7 - Town Square Exposition Hall.mp3"/>
    <x v="3"/>
    <x v="20"/>
    <n v="13342049"/>
    <x v="64"/>
    <s v="7 - Town Square Exposition Hall"/>
    <s v="Lou Mongello"/>
  </r>
  <r>
    <x v="295"/>
    <s v="8 - Forced Perspective.mp3"/>
    <x v="3"/>
    <x v="20"/>
    <n v="6563587"/>
    <x v="64"/>
    <s v="8 - Forced Perspective"/>
    <s v="Lou Mongello"/>
  </r>
  <r>
    <x v="296"/>
    <s v="9 - The Windows Of Main Street.mp3"/>
    <x v="3"/>
    <x v="20"/>
    <n v="6416465"/>
    <x v="64"/>
    <s v="9 - The Windows Of Main Street"/>
    <s v="Lou Mongello"/>
  </r>
  <r>
    <x v="297"/>
    <s v="01 STRING QUARTET in B flat major, Op.4 B17 - 1. Allegro non troppo.wma"/>
    <x v="0"/>
    <x v="21"/>
    <n v="16541288"/>
    <x v="65"/>
    <s v="STRING QUARTET in B flat major, Op.4 B17 - 1. Allegro non troppo"/>
    <s v="Stamitz Quartet"/>
  </r>
  <r>
    <x v="298"/>
    <s v="02 STRING QUARTET in B flat major, Op.4 B17 - 2. Largo.wma"/>
    <x v="0"/>
    <x v="21"/>
    <n v="22357888"/>
    <x v="65"/>
    <s v="STRING QUARTET in B flat major, Op.4 B17 - 2. Largo"/>
    <s v="Stamitz Quartet"/>
  </r>
  <r>
    <x v="299"/>
    <s v="03 String Quartet in B flat major Op. 4 B17 3 Allegro con brio.wma"/>
    <x v="0"/>
    <x v="21"/>
    <n v="10027560"/>
    <x v="65"/>
    <s v="String Quartet in B flat major Op. 4 B17 3 Allegro con brio"/>
    <s v="Stamitz Quartet"/>
  </r>
  <r>
    <x v="300"/>
    <s v="04 String Quartet in B flat major Op. 4 B17 4 Finale- andante-allegro guisto-allegro con fuoco.wma"/>
    <x v="0"/>
    <x v="21"/>
    <n v="22071632"/>
    <x v="65"/>
    <s v="String Quartet in B flat major Op. 4 B17 4 Finale: andante-allegro guisto-allegro con fuoco"/>
    <s v="Stamitz Quartet"/>
  </r>
  <r>
    <x v="301"/>
    <s v="05 Quartetsatz- andante appassionato.wma"/>
    <x v="0"/>
    <x v="21"/>
    <n v="10134884"/>
    <x v="65"/>
    <s v="Quartetsatz: andante appassionato"/>
    <s v="Stamitz Quartet"/>
  </r>
  <r>
    <x v="302"/>
    <s v="01 Viola Sonata in C miner(1823-24)-Adagio-allegro.wma"/>
    <x v="0"/>
    <x v="22"/>
    <n v="8371822"/>
    <x v="66"/>
    <s v="Viola Sonata in C miner(1823-24):Adagio-allegro"/>
    <s v="Ulrich Koch, altviool - Roland Keller, piano"/>
  </r>
  <r>
    <x v="303"/>
    <s v="02 Viola Sonata in C miner(1823-24)-Menuetto(allegro molto).wma"/>
    <x v="0"/>
    <x v="22"/>
    <n v="8604982"/>
    <x v="66"/>
    <s v="Viola Sonata in C miner(1823-24):Menuetto(allegro molto)"/>
    <s v="Ulrich Koch, altviool - Roland Keller, piano"/>
  </r>
  <r>
    <x v="304"/>
    <s v="03 Viola Sonata in C miner(1823-24)-Andante con variazioni.wma"/>
    <x v="0"/>
    <x v="22"/>
    <n v="17302436"/>
    <x v="67"/>
    <s v="Viola Sonata in C miner(1823-24):Andante con variazioni"/>
    <s v="Ulrich Koch, altviool - Roland Keller, piano"/>
  </r>
  <r>
    <x v="305"/>
    <s v="04 Clarinet Sonata in E flat major(1824)-Adagio-allegro moderato.wma"/>
    <x v="0"/>
    <x v="22"/>
    <n v="10779322"/>
    <x v="67"/>
    <s v="Clarinet Sonata in E flat major(1824):Adagio-allegro moderato"/>
    <s v="Rainer Schumacher, klarinet - Roland Keller, piano"/>
  </r>
  <r>
    <x v="306"/>
    <s v="05 Clarinet Sonata in E flat major(1824)-Andante.wma"/>
    <x v="0"/>
    <x v="22"/>
    <n v="8264902"/>
    <x v="67"/>
    <s v="Clarinet Sonata in E flat major(1824):Andante"/>
    <s v="Rainer Schumacher, klarinet - Roland Keller, piano"/>
  </r>
  <r>
    <x v="307"/>
    <s v="06 Clarinet Sonata in E flat major(1824)-Allegro moderato.wma"/>
    <x v="0"/>
    <x v="22"/>
    <n v="5893700"/>
    <x v="67"/>
    <s v="Clarinet Sonata in E flat major(1824):Allegro moderato"/>
    <s v="Rainer Schumacher, klarinet - Roland Keller, piano"/>
  </r>
  <r>
    <x v="308"/>
    <s v="07 String Quartet in D major Op. 44 No. 1 - Molto allegro vivace.wma"/>
    <x v="0"/>
    <x v="22"/>
    <n v="14143744"/>
    <x v="67"/>
    <s v="String Quartet in D major Op. 44 No. 1 - Molto allegro vivace"/>
    <s v="Bartók Quartet"/>
  </r>
  <r>
    <x v="309"/>
    <s v="08 String Quartet in D major Op. 44 No. 1 - Menuetto,un poco allegro.wma"/>
    <x v="0"/>
    <x v="22"/>
    <n v="8059112"/>
    <x v="68"/>
    <s v="String Quartet in D major Op. 44 No. 1 - Menuetto,un poco allegro"/>
    <s v="Bartók Quartet"/>
  </r>
  <r>
    <x v="310"/>
    <s v="09 String Quartet in D major Op. 44 No. 1 - Andante espressivo ma con moto.wma"/>
    <x v="0"/>
    <x v="22"/>
    <n v="9025508"/>
    <x v="68"/>
    <s v="String Quartet in D major Op. 44 No. 1 - Andante espressivo ma con moto"/>
    <s v="Bartók Quartet"/>
  </r>
  <r>
    <x v="311"/>
    <s v="10 String Quartet in D major Op. 44 No. 1 - Presto con brio.wma"/>
    <x v="0"/>
    <x v="22"/>
    <n v="11423542"/>
    <x v="68"/>
    <s v="String Quartet in D major Op. 44 No. 1 - Presto con brio"/>
    <s v="Bartók Quartet"/>
  </r>
  <r>
    <x v="312"/>
    <s v="01 Sextet Op.110- Allegro.wma"/>
    <x v="0"/>
    <x v="23"/>
    <n v="18635156"/>
    <x v="69"/>
    <s v="Sextet Op.110: Allegro"/>
    <s v="Mendelssohn"/>
  </r>
  <r>
    <x v="313"/>
    <s v="02 Piano Sextet in D major Op. 110 - Adagio.wma"/>
    <x v="0"/>
    <x v="23"/>
    <n v="7155334"/>
    <x v="69"/>
    <s v="Piano Sextet in D major Op. 110 - Adagio"/>
    <s v="Mendelssohn"/>
  </r>
  <r>
    <x v="314"/>
    <s v="03 Sextet Op.110- Menuetto.wma"/>
    <x v="0"/>
    <x v="23"/>
    <n v="4578276"/>
    <x v="69"/>
    <s v="Sextet Op.110: Menuetto"/>
    <s v="Mendelssohn"/>
  </r>
  <r>
    <x v="315"/>
    <s v="04 Piano Sextet in D major Op. 110 - Allegro vivace.wma"/>
    <x v="0"/>
    <x v="23"/>
    <n v="15825904"/>
    <x v="69"/>
    <s v="Piano Sextet in D major Op. 110 - Allegro vivace"/>
    <s v="Mendelssohn"/>
  </r>
  <r>
    <x v="316"/>
    <s v="05 Octet Op.20- Allegro.wma"/>
    <x v="0"/>
    <x v="23"/>
    <n v="20451998"/>
    <x v="69"/>
    <s v="Octet Op.20: Allegro"/>
    <s v="Amati String Orchestra"/>
  </r>
  <r>
    <x v="317"/>
    <s v="06 Octet Op.20- Andante.wma"/>
    <x v="0"/>
    <x v="23"/>
    <n v="10448134"/>
    <x v="70"/>
    <s v="Octet Op.20: Andante"/>
    <s v="Amati String Orchestra"/>
  </r>
  <r>
    <x v="318"/>
    <s v="07 Octet Op.20- Scherzo.wma"/>
    <x v="0"/>
    <x v="23"/>
    <n v="6511014"/>
    <x v="70"/>
    <s v="Octet Op.20: Scherzo"/>
    <s v="Amati String Orchestra"/>
  </r>
  <r>
    <x v="319"/>
    <s v="08 Octet, for Strings, in E flat major Op. 20 - Presto.wma"/>
    <x v="0"/>
    <x v="23"/>
    <n v="9204470"/>
    <x v="70"/>
    <s v="Octet, for Strings, in E flat major Op. 20 - Presto"/>
    <s v="Amati String Orchestra"/>
  </r>
  <r>
    <x v="320"/>
    <s v="01 Concerto No1 D minor- Allegro.wma"/>
    <x v="0"/>
    <x v="24"/>
    <n v="23878710"/>
    <x v="71"/>
    <s v="Concerto No1 D minor: Allegro"/>
    <s v="Glenn Gould: Columbia Symphony Orchestra"/>
  </r>
  <r>
    <x v="321"/>
    <s v="02 II-  Adagio.wma"/>
    <x v="0"/>
    <x v="24"/>
    <n v="6600538"/>
    <x v="71"/>
    <s v="II:  Adagio"/>
    <s v="Glenn Gould: Columbia Symphony Orchestra"/>
  </r>
  <r>
    <x v="322"/>
    <s v="03 III-  Allegro.wma"/>
    <x v="0"/>
    <x v="24"/>
    <n v="9329682"/>
    <x v="71"/>
    <s v="III:  Allegro"/>
    <s v="Glenn Gould: Columbia Symphony Orchestra"/>
  </r>
  <r>
    <x v="323"/>
    <s v="04 Concerto No2 A major- Allegro.wma"/>
    <x v="0"/>
    <x v="24"/>
    <n v="12032010"/>
    <x v="71"/>
    <s v="Concerto No2 A major: Allegro"/>
    <s v="Glenn Gould: Columbia Symphony Orchestra"/>
  </r>
  <r>
    <x v="324"/>
    <s v="05 Larghetto.wma"/>
    <x v="0"/>
    <x v="24"/>
    <n v="10591342"/>
    <x v="71"/>
    <s v="Larghetto"/>
    <s v="Glenn Gould: Columbia Symphony Orchestra"/>
  </r>
  <r>
    <x v="325"/>
    <s v="06 III-  Allegro ma non tanto.wma"/>
    <x v="0"/>
    <x v="24"/>
    <n v="6036844"/>
    <x v="71"/>
    <s v="III:  Allegro ma non tanto"/>
    <s v="Glenn Gould: Columbia Symphony Orchestra"/>
  </r>
  <r>
    <x v="326"/>
    <s v="07 Concerto No5 F minor- Allegro.wma"/>
    <x v="0"/>
    <x v="24"/>
    <n v="3361398"/>
    <x v="71"/>
    <s v="Concerto No5 F minor: Allegro"/>
    <s v="Glenn Gould: Columbia Symphony Orchestra"/>
  </r>
  <r>
    <x v="327"/>
    <s v="08 Largo.wma"/>
    <x v="0"/>
    <x v="24"/>
    <n v="16380690"/>
    <x v="72"/>
    <s v="Largo"/>
    <s v="Glenn Gould: Columbia Symphony Orchestra"/>
  </r>
  <r>
    <x v="328"/>
    <s v="09 Presto.wma"/>
    <x v="0"/>
    <x v="24"/>
    <n v="5455184"/>
    <x v="72"/>
    <s v="Presto"/>
    <s v="Glenn Gould: Columbia Symphony Orchestra"/>
  </r>
  <r>
    <x v="329"/>
    <s v="10 Fuga.wma"/>
    <x v="0"/>
    <x v="24"/>
    <n v="4560358"/>
    <x v="72"/>
    <s v="Fuga"/>
    <s v="Bach Edition"/>
  </r>
  <r>
    <x v="330"/>
    <s v="01 Track 1.wma"/>
    <x v="0"/>
    <x v="25"/>
    <n v="7298478"/>
    <x v="73"/>
    <s v="Track 1"/>
    <s v="Johann Sebastian Bach"/>
  </r>
  <r>
    <x v="331"/>
    <s v="02 Track 2.wma"/>
    <x v="0"/>
    <x v="25"/>
    <n v="1375106"/>
    <x v="74"/>
    <s v="Track 2"/>
    <s v="Johann Sebastian Bach"/>
  </r>
  <r>
    <x v="332"/>
    <s v="03 Track 3.wma"/>
    <x v="0"/>
    <x v="25"/>
    <n v="1294574"/>
    <x v="74"/>
    <s v="Track 3"/>
    <s v="Johann Sebastian Bach"/>
  </r>
  <r>
    <x v="333"/>
    <s v="04 Track 4.wma"/>
    <x v="0"/>
    <x v="25"/>
    <n v="301346"/>
    <x v="74"/>
    <s v="Track 4"/>
    <s v="Johann Sebastian Bach"/>
  </r>
  <r>
    <x v="334"/>
    <s v="05 Track 5.wma"/>
    <x v="0"/>
    <x v="25"/>
    <n v="1330366"/>
    <x v="75"/>
    <s v="Track 5"/>
    <s v="Johann Sebastian Bach"/>
  </r>
  <r>
    <x v="335"/>
    <s v="06 Track 6.wma"/>
    <x v="0"/>
    <x v="25"/>
    <n v="489254"/>
    <x v="75"/>
    <s v="Track 6"/>
    <s v="Johann Sebastian Bach"/>
  </r>
  <r>
    <x v="336"/>
    <s v="07 Track 7.wma"/>
    <x v="0"/>
    <x v="25"/>
    <n v="1339314"/>
    <x v="75"/>
    <s v="Track 7"/>
    <s v="Johann Sebastian Bach"/>
  </r>
  <r>
    <x v="337"/>
    <s v="08 Track 8.wma"/>
    <x v="0"/>
    <x v="25"/>
    <n v="3057330"/>
    <x v="75"/>
    <s v="Track 8"/>
    <s v="Johann Sebastian Bach"/>
  </r>
  <r>
    <x v="338"/>
    <s v="09 Track 9.wma"/>
    <x v="0"/>
    <x v="25"/>
    <n v="936654"/>
    <x v="75"/>
    <s v="Track 9"/>
    <s v="Johann Sebastian Bach"/>
  </r>
  <r>
    <x v="339"/>
    <s v="10 Track 10.wma"/>
    <x v="0"/>
    <x v="25"/>
    <n v="1741974"/>
    <x v="76"/>
    <s v="Track 10"/>
    <s v="Johann Sebastian Bach"/>
  </r>
  <r>
    <x v="340"/>
    <s v="11 Track 11.wma"/>
    <x v="0"/>
    <x v="25"/>
    <n v="1044030"/>
    <x v="76"/>
    <s v="Track 11"/>
    <s v="Johann Sebastian Bach"/>
  </r>
  <r>
    <x v="341"/>
    <s v="12 Track 12.wma"/>
    <x v="0"/>
    <x v="25"/>
    <n v="2583086"/>
    <x v="76"/>
    <s v="Track 12"/>
    <s v="Johann Sebastian Bach"/>
  </r>
  <r>
    <x v="342"/>
    <s v="13 Track 13.wma"/>
    <x v="0"/>
    <x v="25"/>
    <n v="9204606"/>
    <x v="76"/>
    <s v="Track 13"/>
    <s v="Johann Sebastian Bach"/>
  </r>
  <r>
    <x v="343"/>
    <s v="14 Track 14.wma"/>
    <x v="0"/>
    <x v="25"/>
    <n v="891914"/>
    <x v="76"/>
    <s v="Track 14"/>
    <s v="Johann Sebastian Bach"/>
  </r>
  <r>
    <x v="344"/>
    <s v="15 Track 15.wma"/>
    <x v="0"/>
    <x v="25"/>
    <n v="6672322"/>
    <x v="76"/>
    <s v="Track 15"/>
    <s v="Johann Sebastian Bach"/>
  </r>
  <r>
    <x v="345"/>
    <s v="16 Track 16.wma"/>
    <x v="0"/>
    <x v="25"/>
    <n v="1303522"/>
    <x v="77"/>
    <s v="Track 16"/>
    <s v="Johann Sebastian Bach"/>
  </r>
  <r>
    <x v="346"/>
    <s v="17 Track 17.wma"/>
    <x v="0"/>
    <x v="25"/>
    <n v="1097718"/>
    <x v="77"/>
    <s v="Track 17"/>
    <s v="Johann Sebastian Bach"/>
  </r>
  <r>
    <x v="347"/>
    <s v="18 Track 18.wma"/>
    <x v="0"/>
    <x v="25"/>
    <n v="2860474"/>
    <x v="77"/>
    <s v="Track 18"/>
    <s v="Johann Sebastian Bach"/>
  </r>
  <r>
    <x v="348"/>
    <s v="19 Track 19.wma"/>
    <x v="0"/>
    <x v="25"/>
    <n v="963498"/>
    <x v="77"/>
    <s v="Track 19"/>
    <s v="Johann Sebastian Bach"/>
  </r>
  <r>
    <x v="349"/>
    <s v="20 Track 20.wma"/>
    <x v="0"/>
    <x v="25"/>
    <n v="1070874"/>
    <x v="77"/>
    <s v="Track 20"/>
    <s v="Johann Sebastian Bach"/>
  </r>
  <r>
    <x v="350"/>
    <s v="21 Track 21.wma"/>
    <x v="0"/>
    <x v="25"/>
    <n v="677162"/>
    <x v="78"/>
    <s v="Track 21"/>
    <s v="Johann Sebastian Bach"/>
  </r>
  <r>
    <x v="351"/>
    <s v="22 Track 22.wma"/>
    <x v="0"/>
    <x v="25"/>
    <n v="3379458"/>
    <x v="78"/>
    <s v="Track 22"/>
    <s v="Johann Sebastian Bach"/>
  </r>
  <r>
    <x v="352"/>
    <s v="23 Track 23.wma"/>
    <x v="0"/>
    <x v="25"/>
    <n v="775590"/>
    <x v="78"/>
    <s v="Track 23"/>
    <s v="Johann Sebastian Bach"/>
  </r>
  <r>
    <x v="353"/>
    <s v="24 Track 24.wma"/>
    <x v="0"/>
    <x v="25"/>
    <n v="1894090"/>
    <x v="78"/>
    <s v="Track 24"/>
    <s v="Johann Sebastian Bach"/>
  </r>
  <r>
    <x v="354"/>
    <s v="25 Track 25.wma"/>
    <x v="0"/>
    <x v="25"/>
    <n v="346086"/>
    <x v="78"/>
    <s v="Track 25"/>
    <s v="Johann Sebastian Bach"/>
  </r>
  <r>
    <x v="355"/>
    <s v="26 Track 26.wma"/>
    <x v="0"/>
    <x v="25"/>
    <n v="1393002"/>
    <x v="78"/>
    <s v="Track 26"/>
    <s v="Johann Sebastian Bach"/>
  </r>
  <r>
    <x v="356"/>
    <s v="27 Track 27.wma"/>
    <x v="0"/>
    <x v="25"/>
    <n v="525046"/>
    <x v="78"/>
    <s v="Track 27"/>
    <s v="Johann Sebastian Bach"/>
  </r>
  <r>
    <x v="357"/>
    <s v="28 Track 28.wma"/>
    <x v="0"/>
    <x v="25"/>
    <n v="1249834"/>
    <x v="79"/>
    <s v="Track 28"/>
    <s v="Johann Sebastian Bach"/>
  </r>
  <r>
    <x v="358"/>
    <s v="29 Track 29.wma"/>
    <x v="0"/>
    <x v="25"/>
    <n v="1231938"/>
    <x v="79"/>
    <s v="Track 29"/>
    <s v="Johann Sebastian Bach"/>
  </r>
  <r>
    <x v="359"/>
    <s v="30 Track 30.wma"/>
    <x v="0"/>
    <x v="25"/>
    <n v="1160354"/>
    <x v="79"/>
    <s v="Track 30"/>
    <s v="Johann Sebastian Bach"/>
  </r>
  <r>
    <x v="360"/>
    <s v="31 Track 31.wma"/>
    <x v="0"/>
    <x v="25"/>
    <n v="355034"/>
    <x v="79"/>
    <s v="Track 31"/>
    <s v="Johann Sebastian Bach"/>
  </r>
  <r>
    <x v="361"/>
    <s v="32 Track 32.wma"/>
    <x v="0"/>
    <x v="25"/>
    <n v="1088770"/>
    <x v="79"/>
    <s v="Track 32"/>
    <s v="Johann Sebastian Bach"/>
  </r>
  <r>
    <x v="362"/>
    <s v="33 Track 33.wma"/>
    <x v="0"/>
    <x v="25"/>
    <n v="1589858"/>
    <x v="80"/>
    <s v="Track 33"/>
    <s v="Johann Sebastian Bach"/>
  </r>
  <r>
    <x v="363"/>
    <s v="34 Track 34.wma"/>
    <x v="0"/>
    <x v="25"/>
    <n v="1044030"/>
    <x v="80"/>
    <s v="Track 34"/>
    <s v="Johann Sebastian Bach"/>
  </r>
  <r>
    <x v="364"/>
    <s v="35 Track 35.wma"/>
    <x v="0"/>
    <x v="25"/>
    <n v="1357210"/>
    <x v="80"/>
    <s v="Track 35"/>
    <s v="Johann Sebastian Bach"/>
  </r>
  <r>
    <x v="365"/>
    <s v="36 Track 36.wma"/>
    <x v="0"/>
    <x v="25"/>
    <n v="355034"/>
    <x v="80"/>
    <s v="Track 36"/>
    <s v="Johann Sebastian Bach"/>
  </r>
  <r>
    <x v="366"/>
    <s v="37 Track 37.wma"/>
    <x v="0"/>
    <x v="25"/>
    <n v="838226"/>
    <x v="80"/>
    <s v="Track 37"/>
    <s v="Johann Sebastian Bach"/>
  </r>
  <r>
    <x v="367"/>
    <s v="38 Track 38.wma"/>
    <x v="0"/>
    <x v="25"/>
    <n v="981394"/>
    <x v="81"/>
    <s v="Track 38"/>
    <s v="Johann Sebastian Bach"/>
  </r>
  <r>
    <x v="368"/>
    <s v="39 Track 39.wma"/>
    <x v="0"/>
    <x v="25"/>
    <n v="1017186"/>
    <x v="81"/>
    <s v="Track 39"/>
    <s v="Johann Sebastian Bach"/>
  </r>
  <r>
    <x v="369"/>
    <s v="40 Track 40.wma"/>
    <x v="0"/>
    <x v="25"/>
    <n v="1777766"/>
    <x v="82"/>
    <s v="Track 40"/>
    <s v="Johann Sebastian Bach"/>
  </r>
  <r>
    <x v="370"/>
    <s v="41 Track 41.wma"/>
    <x v="0"/>
    <x v="25"/>
    <n v="444514"/>
    <x v="82"/>
    <s v="Track 41"/>
    <s v="Johann Sebastian Bach"/>
  </r>
  <r>
    <x v="371"/>
    <s v="42 Track 42.wma"/>
    <x v="0"/>
    <x v="25"/>
    <n v="3531574"/>
    <x v="82"/>
    <s v="Track 42"/>
    <s v="Johann Sebastian Bach"/>
  </r>
  <r>
    <x v="372"/>
    <s v="43 Track 43.wma"/>
    <x v="0"/>
    <x v="25"/>
    <n v="1589858"/>
    <x v="82"/>
    <s v="Track 43"/>
    <s v="Johann Sebastian Bach"/>
  </r>
  <r>
    <x v="373"/>
    <s v="44 Track 44.wma"/>
    <x v="0"/>
    <x v="25"/>
    <n v="1312470"/>
    <x v="82"/>
    <s v="Track 44"/>
    <s v="Johann Sebastian Bach"/>
  </r>
  <r>
    <x v="374"/>
    <s v="45 Track 45.wma"/>
    <x v="0"/>
    <x v="25"/>
    <n v="6770750"/>
    <x v="83"/>
    <s v="Track 45"/>
    <s v="Johann Sebastian Bach"/>
  </r>
  <r>
    <x v="375"/>
    <s v="46 Track 46.wma"/>
    <x v="0"/>
    <x v="25"/>
    <n v="1867246"/>
    <x v="83"/>
    <s v="Track 46"/>
    <s v="Johann Sebastian Bach"/>
  </r>
  <r>
    <x v="376"/>
    <s v="01 a1.wma"/>
    <x v="0"/>
    <x v="26"/>
    <n v="7727716"/>
    <x v="84"/>
    <s v="a1"/>
    <s v="Roy Goodman"/>
  </r>
  <r>
    <x v="377"/>
    <s v="02 a2.wma"/>
    <x v="0"/>
    <x v="26"/>
    <n v="3934008"/>
    <x v="85"/>
    <s v="a2"/>
    <s v="Roy Goodman"/>
  </r>
  <r>
    <x v="378"/>
    <s v="03 a3.wma"/>
    <x v="0"/>
    <x v="26"/>
    <n v="1133284"/>
    <x v="85"/>
    <s v="a3"/>
    <s v="Roy Goodman"/>
  </r>
  <r>
    <x v="379"/>
    <s v="04 a4.wma"/>
    <x v="0"/>
    <x v="26"/>
    <n v="2913936"/>
    <x v="85"/>
    <s v="a4"/>
    <s v="Roy Goodman"/>
  </r>
  <r>
    <x v="380"/>
    <s v="05 a5.wma"/>
    <x v="0"/>
    <x v="26"/>
    <n v="1079596"/>
    <x v="85"/>
    <s v="a5"/>
    <s v="Roy Goodman"/>
  </r>
  <r>
    <x v="381"/>
    <s v="06 a6.wma"/>
    <x v="0"/>
    <x v="26"/>
    <n v="4059280"/>
    <x v="86"/>
    <s v="a6"/>
    <s v="Roy Goodman"/>
  </r>
  <r>
    <x v="382"/>
    <s v="07 a7.wma"/>
    <x v="0"/>
    <x v="26"/>
    <n v="1016960"/>
    <x v="86"/>
    <s v="a7"/>
    <s v="Roy Goodman"/>
  </r>
  <r>
    <x v="383"/>
    <s v="08 a8.wma"/>
    <x v="0"/>
    <x v="26"/>
    <n v="5267260"/>
    <x v="87"/>
    <s v="a8"/>
    <s v="Roy Goodman"/>
  </r>
  <r>
    <x v="384"/>
    <s v="09 a9.wma"/>
    <x v="0"/>
    <x v="26"/>
    <n v="11047668"/>
    <x v="87"/>
    <s v="a9"/>
    <s v="Roy Goodman"/>
  </r>
  <r>
    <x v="385"/>
    <s v="10 b1.wma"/>
    <x v="0"/>
    <x v="26"/>
    <n v="1473308"/>
    <x v="87"/>
    <s v="b1"/>
    <s v="Roy Goodman"/>
  </r>
  <r>
    <x v="386"/>
    <s v="11 b2.wma"/>
    <x v="0"/>
    <x v="26"/>
    <n v="1312244"/>
    <x v="88"/>
    <s v="b2"/>
    <s v="Roy Goodman"/>
  </r>
  <r>
    <x v="387"/>
    <s v="12 b3.wma"/>
    <x v="0"/>
    <x v="26"/>
    <n v="3343440"/>
    <x v="88"/>
    <s v="b3"/>
    <s v="Roy Goodman"/>
  </r>
  <r>
    <x v="388"/>
    <s v="13 b4.wma"/>
    <x v="0"/>
    <x v="26"/>
    <n v="1204868"/>
    <x v="88"/>
    <s v="b4"/>
    <s v="Roy Goodman"/>
  </r>
  <r>
    <x v="389"/>
    <s v="14 b5.wma"/>
    <x v="0"/>
    <x v="26"/>
    <n v="1330140"/>
    <x v="88"/>
    <s v="b5"/>
    <s v="Roy Goodman"/>
  </r>
  <r>
    <x v="390"/>
    <s v="15 b6.wma"/>
    <x v="0"/>
    <x v="26"/>
    <n v="1142232"/>
    <x v="88"/>
    <s v="b6"/>
    <s v="Roy Goodman"/>
  </r>
  <r>
    <x v="391"/>
    <s v="16 b7.wma"/>
    <x v="0"/>
    <x v="26"/>
    <n v="2770768"/>
    <x v="88"/>
    <s v="b7"/>
    <s v="Roy Goodman"/>
  </r>
  <r>
    <x v="392"/>
    <s v="17 b8.wma"/>
    <x v="0"/>
    <x v="26"/>
    <n v="4793016"/>
    <x v="89"/>
    <s v="b8"/>
    <s v="Roy Goodman"/>
  </r>
  <r>
    <x v="393"/>
    <s v="18 b9.wma"/>
    <x v="0"/>
    <x v="26"/>
    <n v="1526996"/>
    <x v="89"/>
    <s v="b9"/>
    <s v="Roy Goodman"/>
  </r>
  <r>
    <x v="394"/>
    <s v="19 c1.wma"/>
    <x v="0"/>
    <x v="26"/>
    <n v="10761332"/>
    <x v="89"/>
    <s v="c1"/>
    <s v="Roy Goodman"/>
  </r>
  <r>
    <x v="395"/>
    <s v="20 c2.wma"/>
    <x v="0"/>
    <x v="26"/>
    <n v="1500152"/>
    <x v="89"/>
    <s v="c2"/>
    <s v="Roy Goodman"/>
  </r>
  <r>
    <x v="396"/>
    <s v="21 c3.wma"/>
    <x v="0"/>
    <x v="26"/>
    <n v="1321192"/>
    <x v="89"/>
    <s v="c3"/>
    <s v="Roy Goodman"/>
  </r>
  <r>
    <x v="397"/>
    <s v="22 c4.wma"/>
    <x v="0"/>
    <x v="26"/>
    <n v="882740"/>
    <x v="90"/>
    <s v="c4"/>
    <s v="Roy Goodman"/>
  </r>
  <r>
    <x v="398"/>
    <s v="23 c5.wma"/>
    <x v="0"/>
    <x v="26"/>
    <n v="6546824"/>
    <x v="90"/>
    <s v="c5"/>
    <s v="Roy Goodman"/>
  </r>
  <r>
    <x v="399"/>
    <s v="01 Sonata no. 1 in G minor Adagio.wma"/>
    <x v="0"/>
    <x v="27"/>
    <n v="6877578"/>
    <x v="91"/>
    <s v="Sonata no. 1 in G minor Adagio"/>
    <s v="Henryk Szeryng"/>
  </r>
  <r>
    <x v="400"/>
    <s v="02 Sonata no. 1 in G minor BWV 1001 - Fuga- Allegro.wma"/>
    <x v="0"/>
    <x v="27"/>
    <n v="8399156"/>
    <x v="91"/>
    <s v="Sonata no. 1 in G minor BWV 1001 - Fuga: Allegro"/>
    <s v="Henryk Szeryng"/>
  </r>
  <r>
    <x v="401"/>
    <s v="03 Sonata no. 1 in G minor BWV 1001 - Siciliana.wma"/>
    <x v="0"/>
    <x v="27"/>
    <n v="5553684"/>
    <x v="91"/>
    <s v="Sonata no. 1 in G minor BWV 1001 - Siciliana"/>
    <s v="Henryk Szeryng"/>
  </r>
  <r>
    <x v="402"/>
    <s v="04 Sonata no. 1 in G minor BWV 1001 - Presto.wma"/>
    <x v="0"/>
    <x v="27"/>
    <n v="4470970"/>
    <x v="91"/>
    <s v="Sonata no. 1 in G minor BWV 1001 - Presto"/>
    <s v="Henryk Szeryng"/>
  </r>
  <r>
    <x v="403"/>
    <s v="05 Partita no. 1 in B Minor-Allemanda.wma"/>
    <x v="0"/>
    <x v="27"/>
    <n v="7432744"/>
    <x v="91"/>
    <s v="Partita no. 1 in B Minor-Allemanda"/>
    <s v="Henryk Szeryng"/>
  </r>
  <r>
    <x v="404"/>
    <s v="06 Partita no. 1 in B minor BWV 1002 - Double.wma"/>
    <x v="0"/>
    <x v="27"/>
    <n v="3048240"/>
    <x v="91"/>
    <s v="Partita no. 1 in B minor BWV 1002 - Double"/>
    <s v="Henryk Szeryng"/>
  </r>
  <r>
    <x v="405"/>
    <s v="07 Partita no. 1 in B minor BWV 1002 - Corrente.wma"/>
    <x v="0"/>
    <x v="27"/>
    <n v="3316684"/>
    <x v="91"/>
    <s v="Partita no. 1 in B minor BWV 1002 - Corrente"/>
    <s v="Henryk Szeryng"/>
  </r>
  <r>
    <x v="406"/>
    <s v="08 Partita no. 1 in B minor-  Double-  Presto.wma"/>
    <x v="0"/>
    <x v="27"/>
    <n v="4784118"/>
    <x v="91"/>
    <s v="Partita no. 1 in B minor:  Double:  Presto"/>
    <s v="Henryk Szeryng"/>
  </r>
  <r>
    <x v="407"/>
    <s v="09 Partita no. 1 in B minor BWV 1002 - Sarabande.wma"/>
    <x v="0"/>
    <x v="27"/>
    <n v="3987786"/>
    <x v="91"/>
    <s v="Partita no. 1 in B minor BWV 1002 - Sarabande"/>
    <s v="Henryk Szeryng"/>
  </r>
  <r>
    <x v="408"/>
    <s v="10 Partita no. 1 in B minor BWV 1002 - Double.wma"/>
    <x v="0"/>
    <x v="27"/>
    <n v="2162388"/>
    <x v="91"/>
    <s v="Partita no. 1 in B minor BWV 1002 - Double"/>
    <s v="Henryk Szeryng"/>
  </r>
  <r>
    <x v="409"/>
    <s v="11 Partita no. 1 in B minor BWV 1002 - Tempo di Borea.wma"/>
    <x v="0"/>
    <x v="27"/>
    <n v="3674616"/>
    <x v="91"/>
    <s v="Partita no. 1 in B minor BWV 1002 - Tempo di Borea"/>
    <s v="Henryk Szeryng"/>
  </r>
  <r>
    <x v="410"/>
    <s v="12 Partita no. 1 in B minor BWV 1002 - Double.wma"/>
    <x v="0"/>
    <x v="27"/>
    <n v="3433004"/>
    <x v="91"/>
    <s v="Partita no. 1 in B minor BWV 1002 - Double"/>
    <s v="Henryk Szeryng"/>
  </r>
  <r>
    <x v="411"/>
    <s v="13 Sonata no. 2 in A minor-  Grave.wma"/>
    <x v="0"/>
    <x v="27"/>
    <n v="6439510"/>
    <x v="91"/>
    <s v="Sonata no. 2 in A minor:  Grave"/>
    <s v="Henryk Szeryng"/>
  </r>
  <r>
    <x v="412"/>
    <s v="14 Sonata no. 2 in A minor-  Fuga.wma"/>
    <x v="0"/>
    <x v="27"/>
    <n v="11790412"/>
    <x v="91"/>
    <s v="Sonata no. 2 in A minor:  Fuga"/>
    <s v="Henryk Szeryng"/>
  </r>
  <r>
    <x v="413"/>
    <s v="15 Sonata no. 2 in A minor-  Andante.wma"/>
    <x v="0"/>
    <x v="27"/>
    <n v="8273854"/>
    <x v="91"/>
    <s v="Sonata no. 2 in A minor:  Andante"/>
    <s v="Henryk Szeryng"/>
  </r>
  <r>
    <x v="414"/>
    <s v="16 Sonata no. 2 in A minor-  Allegro.wma"/>
    <x v="0"/>
    <x v="27"/>
    <n v="6054750"/>
    <x v="91"/>
    <s v="Sonata no. 2 in A minor:  Allegro"/>
    <s v="Henryk Szeryng"/>
  </r>
  <r>
    <x v="415"/>
    <s v="01 Child Grove.wma"/>
    <x v="0"/>
    <x v="28"/>
    <n v="2752548"/>
    <x v="92"/>
    <s v="Child Grove"/>
    <s v="Harmonia Mundi"/>
  </r>
  <r>
    <x v="416"/>
    <s v="02 Offertory ' Felix namque'.wma"/>
    <x v="0"/>
    <x v="28"/>
    <n v="2627590"/>
    <x v="92"/>
    <s v="Offertory ' Felix namque'"/>
    <s v="Harmonia Mundi"/>
  </r>
  <r>
    <x v="417"/>
    <s v="03 Rondellus 'Flos regalia'.wma"/>
    <x v="0"/>
    <x v="28"/>
    <n v="4622992"/>
    <x v="92"/>
    <s v="Rondellus 'Flos regalia'"/>
    <s v="Harmonia Mundi"/>
  </r>
  <r>
    <x v="418"/>
    <s v="04 Three Parts upon a Ground.wma"/>
    <x v="0"/>
    <x v="28"/>
    <n v="7504242"/>
    <x v="92"/>
    <s v="Three Parts upon a Ground"/>
    <s v="Purcell"/>
  </r>
  <r>
    <x v="419"/>
    <s v="05 Oh! that I on wings could rise.wma"/>
    <x v="0"/>
    <x v="28"/>
    <n v="6001000"/>
    <x v="92"/>
    <s v="Oh! that I on wings could rise"/>
    <s v="Harmonia Mundi"/>
  </r>
  <r>
    <x v="420"/>
    <s v="06 Sonata in A for oboe, cello, organ &amp; guitar.wma"/>
    <x v="0"/>
    <x v="28"/>
    <n v="4488824"/>
    <x v="92"/>
    <s v="Sonata in A for oboe, cello, organ &amp; guitar"/>
    <s v="Vivaldi"/>
  </r>
  <r>
    <x v="421"/>
    <s v="07 Lift up your heads.wma"/>
    <x v="0"/>
    <x v="28"/>
    <n v="10018616"/>
    <x v="92"/>
    <s v="Lift up your heads"/>
    <s v="Humfrey"/>
  </r>
  <r>
    <x v="422"/>
    <s v="08 Rejouissance.wma"/>
    <x v="0"/>
    <x v="28"/>
    <n v="4515588"/>
    <x v="92"/>
    <s v="Rejouissance"/>
    <s v="Telemann"/>
  </r>
  <r>
    <x v="423"/>
    <s v="09 Qual nave smarrita.wma"/>
    <x v="0"/>
    <x v="28"/>
    <n v="8103756"/>
    <x v="92"/>
    <s v="Qual nave smarrita"/>
    <s v="Harmonia Mundi"/>
  </r>
  <r>
    <x v="424"/>
    <s v="10 La bergamasca.wma"/>
    <x v="0"/>
    <x v="28"/>
    <n v="5714626"/>
    <x v="92"/>
    <s v="La bergamasca"/>
    <s v="Uccellini"/>
  </r>
  <r>
    <x v="425"/>
    <s v="11 Thy hand, Belinda ( Dido &amp; Aeneas).wma"/>
    <x v="0"/>
    <x v="28"/>
    <n v="5947308"/>
    <x v="92"/>
    <s v="Thy hand, Belinda ( Dido &amp; Aeneas)"/>
    <s v="Purcell"/>
  </r>
  <r>
    <x v="426"/>
    <s v="12 Pavan.wma"/>
    <x v="0"/>
    <x v="28"/>
    <n v="7110538"/>
    <x v="92"/>
    <s v="Pavan"/>
    <s v="Herbert of Cherbury"/>
  </r>
  <r>
    <x v="427"/>
    <s v="13 Celia has a thousand Charmes.wma"/>
    <x v="0"/>
    <x v="28"/>
    <n v="3173416"/>
    <x v="92"/>
    <s v="Celia has a thousand Charmes"/>
    <s v="Purcell"/>
  </r>
  <r>
    <x v="428"/>
    <s v="14 Musqetir Mars.wma"/>
    <x v="0"/>
    <x v="28"/>
    <n v="6126236"/>
    <x v="92"/>
    <s v="Musqetir Mars"/>
    <s v="Harmonia Mundi"/>
  </r>
  <r>
    <x v="429"/>
    <s v="15 St Matthew Passion (opening).wma"/>
    <x v="0"/>
    <x v="28"/>
    <n v="7164220"/>
    <x v="92"/>
    <s v="St Matthew Passion (opening)"/>
    <s v="Lassus"/>
  </r>
  <r>
    <x v="430"/>
    <s v="16 Marche pour la ceremonie des Turcs ( Le bourgeois gentilhomme).wma"/>
    <x v="0"/>
    <x v="28"/>
    <n v="7862228"/>
    <x v="92"/>
    <s v="Marche pour la ceremonie des Turcs ( Le bourgeois gentilhomme)"/>
    <s v="Lully"/>
  </r>
  <r>
    <x v="431"/>
    <s v="01 Stille Nacht.wma"/>
    <x v="0"/>
    <x v="29"/>
    <n v="3969544"/>
    <x v="93"/>
    <s v="Stille Nacht"/>
    <s v="Vienna Boys Choir, directed by Uwe Christian Harrer and Peter Marschik"/>
  </r>
  <r>
    <x v="432"/>
    <s v="02 O Tannenbaum.wma"/>
    <x v="0"/>
    <x v="29"/>
    <n v="2448774"/>
    <x v="93"/>
    <s v="O Tannenbaum"/>
    <s v="Vienna Boys Choir"/>
  </r>
  <r>
    <x v="433"/>
    <s v="03 Der Nussbaum.wma"/>
    <x v="0"/>
    <x v="29"/>
    <n v="3835708"/>
    <x v="93"/>
    <s v="Der Nussbaum"/>
    <s v="Vienna Boys Choir"/>
  </r>
  <r>
    <x v="434"/>
    <s v="05 Das Veilchen.wma"/>
    <x v="0"/>
    <x v="29"/>
    <n v="3039332"/>
    <x v="93"/>
    <s v="Das Veilchen"/>
    <s v="Vienna Boys Choir"/>
  </r>
  <r>
    <x v="435"/>
    <s v="06 Innsbuck, Ich Muss Dich Lassen.wma"/>
    <x v="0"/>
    <x v="29"/>
    <n v="4363670"/>
    <x v="93"/>
    <s v="Innsbuck, Ich Muss Dich Lassen"/>
    <s v="Vienna Boys Choir"/>
  </r>
  <r>
    <x v="436"/>
    <s v="07 An die Musik.wma"/>
    <x v="0"/>
    <x v="29"/>
    <n v="3441996"/>
    <x v="93"/>
    <s v="An die Musik"/>
    <s v="Vienna Boys Choir"/>
  </r>
  <r>
    <x v="437"/>
    <s v="08 Zigeunerleben.wma"/>
    <x v="0"/>
    <x v="29"/>
    <n v="4408382"/>
    <x v="93"/>
    <s v="Zigeunerleben"/>
    <s v="Vienna Boys Choir"/>
  </r>
  <r>
    <x v="438"/>
    <s v="09 Wolcum Yole from A ceremony of Carols.wma"/>
    <x v="0"/>
    <x v="29"/>
    <n v="2010364"/>
    <x v="93"/>
    <s v="Wolcum Yole from A ceremony of Carols"/>
    <s v="Vienna Boys Choir"/>
  </r>
  <r>
    <x v="439"/>
    <s v="10 There Is No rose.wma"/>
    <x v="0"/>
    <x v="29"/>
    <n v="3782026"/>
    <x v="93"/>
    <s v="There Is No rose"/>
    <s v="Vienna Boys Choir"/>
  </r>
  <r>
    <x v="440"/>
    <s v="11 This Little Babe.wma"/>
    <x v="0"/>
    <x v="29"/>
    <n v="2108750"/>
    <x v="6"/>
    <s v="This Little Babe"/>
    <s v="Vienna Boys Choir"/>
  </r>
  <r>
    <x v="441"/>
    <s v="12 Balulalow.wma"/>
    <x v="0"/>
    <x v="29"/>
    <n v="2063996"/>
    <x v="6"/>
    <s v="Balulalow"/>
    <s v="Vienna Boys Choir"/>
  </r>
  <r>
    <x v="442"/>
    <s v="13 Deo Gracis.wma"/>
    <x v="0"/>
    <x v="29"/>
    <n v="2019258"/>
    <x v="6"/>
    <s v="Deo Gracis"/>
    <s v="Vienna Boys Choir"/>
  </r>
  <r>
    <x v="443"/>
    <s v="14 An der schonen, blauen Donau.wma"/>
    <x v="0"/>
    <x v="29"/>
    <n v="7871292"/>
    <x v="6"/>
    <s v="An der schonen, blauen Donau"/>
    <s v="Vienna Boys Choir"/>
  </r>
  <r>
    <x v="444"/>
    <s v="15 Vergnugungszug.wma"/>
    <x v="0"/>
    <x v="29"/>
    <n v="4157844"/>
    <x v="6"/>
    <s v="Vergnugungszug"/>
    <s v="Vienna Boys Choir"/>
  </r>
  <r>
    <x v="445"/>
    <s v="16 Gold und Silber.wma"/>
    <x v="0"/>
    <x v="29"/>
    <n v="8855536"/>
    <x v="6"/>
    <s v="Gold und Silber"/>
    <s v="Vienna Boys Choir"/>
  </r>
  <r>
    <x v="446"/>
    <s v="17 Eljen a Magyar.wma"/>
    <x v="0"/>
    <x v="29"/>
    <n v="3665704"/>
    <x v="6"/>
    <s v="Eljen a Magyar"/>
    <s v="Vienna Boys Choir"/>
  </r>
  <r>
    <x v="447"/>
    <s v="18 Wo die Zitronen bluh'n.wma"/>
    <x v="0"/>
    <x v="29"/>
    <n v="6215902"/>
    <x v="6"/>
    <s v="Wo die Zitronen bluh'n"/>
    <s v="Vienna Boys Choir"/>
  </r>
  <r>
    <x v="448"/>
    <s v="19 Leichtes Blut.wma"/>
    <x v="0"/>
    <x v="29"/>
    <n v="3755184"/>
    <x v="6"/>
    <s v="Leichtes Blut"/>
    <s v="Vienna Boys Choir"/>
  </r>
  <r>
    <x v="449"/>
    <s v="20 Geschichten aus dem Wienerwald.wma"/>
    <x v="0"/>
    <x v="29"/>
    <n v="6412774"/>
    <x v="6"/>
    <s v="Geschichten aus dem Wienerwald"/>
    <s v="Vienna Boys Choir"/>
  </r>
  <r>
    <x v="450"/>
    <s v="21 Tritsch-Tratsch Polka.wma"/>
    <x v="0"/>
    <x v="29"/>
    <n v="4166806"/>
    <x v="6"/>
    <s v="Tritsch-Tratsch Polka"/>
    <s v="Vienna Boys Choir"/>
  </r>
  <r>
    <x v="451"/>
    <s v="22 Radetzky Marsch.wma"/>
    <x v="0"/>
    <x v="29"/>
    <n v="3629912"/>
    <x v="6"/>
    <s v="Radetzky Marsch"/>
    <s v="Vienna Boys Choir"/>
  </r>
  <r>
    <x v="452"/>
    <s v="01 Abdelazar Suite.wma"/>
    <x v="0"/>
    <x v="30"/>
    <n v="15306476"/>
    <x v="94"/>
    <s v="Abdelazar Suite"/>
    <s v="Purcell"/>
  </r>
  <r>
    <x v="453"/>
    <s v="02 Egmont Overture.wma"/>
    <x v="0"/>
    <x v="30"/>
    <n v="12425526"/>
    <x v="94"/>
    <s v="Egmont Overture"/>
    <s v="Beethoven"/>
  </r>
  <r>
    <x v="454"/>
    <s v="03 A Midsummer Night's Dream- Wedding March.wma"/>
    <x v="0"/>
    <x v="30"/>
    <n v="15897386"/>
    <x v="94"/>
    <s v="A Midsummer Night's Dream: Wedding March"/>
    <s v="Mendelssohn"/>
  </r>
  <r>
    <x v="455"/>
    <s v="04 Slavonic Dance.wma"/>
    <x v="0"/>
    <x v="30"/>
    <n v="7933594"/>
    <x v="94"/>
    <s v="Slavonic Dance"/>
    <s v="Dvorak"/>
  </r>
  <r>
    <x v="456"/>
    <s v="05 II Emperor Waltz.wma"/>
    <x v="0"/>
    <x v="30"/>
    <n v="14939914"/>
    <x v="94"/>
    <s v="II Emperor Waltz"/>
    <s v="John Pritchard"/>
  </r>
  <r>
    <x v="457"/>
    <s v="06 Prince Igor- Polovtsian Dances.wma"/>
    <x v="0"/>
    <x v="30"/>
    <n v="17194828"/>
    <x v="94"/>
    <s v="Prince Igor: Polovtsian Dances"/>
    <s v="Sergiu Comisiona"/>
  </r>
  <r>
    <x v="458"/>
    <s v="01 Overture 'The Wreckers'.wma"/>
    <x v="0"/>
    <x v="31"/>
    <n v="13713780"/>
    <x v="95"/>
    <s v="Overture &quot;The Wreckers&quot;"/>
    <s v="Scottish National Orchestra"/>
  </r>
  <r>
    <x v="459"/>
    <s v="02 Pavane pour une infante defunte.wma"/>
    <x v="0"/>
    <x v="31"/>
    <n v="9714330"/>
    <x v="95"/>
    <s v="Pavane pour une infante defunte"/>
    <s v="LSO"/>
  </r>
  <r>
    <x v="460"/>
    <s v="03 Symphony No. 1 3rd Movt Allegro.wma"/>
    <x v="0"/>
    <x v="31"/>
    <n v="8273710"/>
    <x v="95"/>
    <s v="Symphony No. 1 3rd Movt Allegro"/>
    <s v="CBSO"/>
  </r>
  <r>
    <x v="461"/>
    <s v="04 The Nutcracker-Pas de Deux.wma"/>
    <x v="0"/>
    <x v="31"/>
    <n v="7692084"/>
    <x v="95"/>
    <s v="The Nutcracker-Pas de Deux"/>
    <s v="RPO"/>
  </r>
  <r>
    <x v="462"/>
    <s v="05 Enigma Variations-VII Troyte, VIII WN, IX Nimrod.wma"/>
    <x v="0"/>
    <x v="31"/>
    <n v="8792746"/>
    <x v="95"/>
    <s v="Enigma Variations-VII Troyte, VIII WN, IX Nimrod"/>
    <s v="Halle Orchestra"/>
  </r>
  <r>
    <x v="463"/>
    <s v="06 Symphony No. 3-2nd movt Allegro molto.wma"/>
    <x v="0"/>
    <x v="31"/>
    <n v="11879774"/>
    <x v="95"/>
    <s v="Symphony No. 3-2nd movt Allegro molto"/>
    <s v="Dallas SO"/>
  </r>
  <r>
    <x v="464"/>
    <s v="07 Symphony No. 7-3rd Movt- Presto.wma"/>
    <x v="0"/>
    <x v="31"/>
    <n v="11915546"/>
    <x v="95"/>
    <s v="Symphony No. 7-3rd Movt: Presto"/>
    <s v="RPO"/>
  </r>
  <r>
    <x v="465"/>
    <s v="08 Siefried's Funeral Music.wma"/>
    <x v="0"/>
    <x v="31"/>
    <n v="10000672"/>
    <x v="96"/>
    <s v="Siefried's Funeral Music"/>
    <s v="Bavarian RSO"/>
  </r>
  <r>
    <x v="466"/>
    <s v="09 Serenade to music.wma"/>
    <x v="0"/>
    <x v="31"/>
    <n v="19234996"/>
    <x v="96"/>
    <s v="Serenade to music"/>
    <s v="LPO"/>
  </r>
  <r>
    <x v="467"/>
    <s v="10 Concerto for 2 pianos-3rd Movt.wma"/>
    <x v="0"/>
    <x v="31"/>
    <n v="4828740"/>
    <x v="96"/>
    <s v="Concerto for 2 pianos-3rd Movt"/>
    <s v="CBSO"/>
  </r>
  <r>
    <x v="468"/>
    <s v="01 Symphony No. 5 in C minor ('Fate') Op. 67- Allegro con brio.wma"/>
    <x v="0"/>
    <x v="32"/>
    <n v="6758954"/>
    <x v="97"/>
    <s v="Symphony No. 5 in C minor ('Fate') Op. 67: Allegro con brio"/>
    <s v="Kurt Masur"/>
  </r>
  <r>
    <x v="469"/>
    <s v="02 Symphony No. 5 in C minor ('Fate') Op. 67- Andante con moto.wma"/>
    <x v="0"/>
    <x v="32"/>
    <n v="5695226"/>
    <x v="97"/>
    <s v="Symphony No. 5 in C minor ('Fate') Op. 67: Andante con moto"/>
    <s v="Kurt Masur"/>
  </r>
  <r>
    <x v="470"/>
    <s v="03 Symphony No. 5 in C minor ('Fate') Op. 67- Allegro.wma"/>
    <x v="0"/>
    <x v="32"/>
    <n v="5503976"/>
    <x v="97"/>
    <s v="Symphony No. 5 in C minor ('Fate') Op. 67: Allegro"/>
    <s v="Kurt Masur"/>
  </r>
  <r>
    <x v="471"/>
    <s v="04 Symphony No. 5 in C minor ('Fate') Op. 67- Allegro.wma"/>
    <x v="0"/>
    <x v="32"/>
    <n v="5169320"/>
    <x v="97"/>
    <s v="Symphony No. 5 in C minor ('Fate') Op. 67: Allegro"/>
    <s v="Kurt Masur"/>
  </r>
  <r>
    <x v="472"/>
    <s v="05 Symphony No. 1 in C major, Op. 21- Adagio molto - Allegro con brio.wma"/>
    <x v="0"/>
    <x v="32"/>
    <n v="7087648"/>
    <x v="97"/>
    <s v="Symphony No. 1 in C major, Op. 21: Adagio molto - Allegro con brio"/>
    <s v="Kurt Masur"/>
  </r>
  <r>
    <x v="473"/>
    <s v="06 Symphony No. 1 in C major, Op. 21- Andante cantabile con moto.wma"/>
    <x v="0"/>
    <x v="32"/>
    <n v="7177278"/>
    <x v="97"/>
    <s v="Symphony No. 1 in C major, Op. 21: Andante cantabile con moto"/>
    <s v="Kurt Masur"/>
  </r>
  <r>
    <x v="474"/>
    <s v="07 Symphony No. 1 in C major, Op. 21- Menuetto, Allegro molto e vivace.wma"/>
    <x v="0"/>
    <x v="32"/>
    <n v="4751034"/>
    <x v="97"/>
    <s v="Symphony No. 1 in C major, Op. 21: Menuetto, Allegro molto e vivace"/>
    <s v="Kurt Masur"/>
  </r>
  <r>
    <x v="475"/>
    <s v="08 Symphony No. 1 in C major, Op. 21- Finale, Adagio - Allegro molto e vivace.wma"/>
    <x v="0"/>
    <x v="32"/>
    <n v="4984112"/>
    <x v="97"/>
    <s v="Symphony No. 1 in C major, Op. 21: Finale, Adagio - Allegro molto e vivace"/>
    <s v="Kurt Masur"/>
  </r>
  <r>
    <x v="476"/>
    <s v="09 Track 9.wma"/>
    <x v="0"/>
    <x v="32"/>
    <n v="4296446"/>
    <x v="98"/>
    <s v="Track 9"/>
    <s v="Magaloff Nikita, Piano"/>
  </r>
  <r>
    <x v="477"/>
    <s v="10 Track 10.wma"/>
    <x v="0"/>
    <x v="32"/>
    <n v="6447806"/>
    <x v="98"/>
    <s v="Track 10"/>
    <s v="Walter Weller &amp; Royal Scottish Orchestra"/>
  </r>
  <r>
    <x v="478"/>
    <s v="11 Track 11.wma"/>
    <x v="0"/>
    <x v="32"/>
    <n v="2904038"/>
    <x v="98"/>
    <s v="Track 11"/>
    <s v="Brigitte Fassbaender Mezzo Soprano, Aribert Reimann Piano"/>
  </r>
  <r>
    <x v="479"/>
    <s v="12 Track 12.wma"/>
    <x v="0"/>
    <x v="32"/>
    <n v="5933870"/>
    <x v="98"/>
    <s v="Track 12"/>
    <s v="Lindsay String Quartet"/>
  </r>
  <r>
    <x v="480"/>
    <s v="13 Track 13.wma"/>
    <x v="0"/>
    <x v="32"/>
    <n v="5324318"/>
    <x v="98"/>
    <s v="Track 13"/>
    <s v="Kathleen Ferrier (contralto), Bruno Walter &amp; Vienna Philharmonic Orchestra"/>
  </r>
  <r>
    <x v="481"/>
    <s v="01 Symphony No. 7, Poco Sostenuto - Vivace.wma"/>
    <x v="0"/>
    <x v="33"/>
    <n v="19923668"/>
    <x v="99"/>
    <s v="Symphony No. 7, Poco Sostenuto - Vivace"/>
    <s v="Wiener Philharmoniker"/>
  </r>
  <r>
    <x v="482"/>
    <s v="02 Symphony No. 7, Allegretto.wma"/>
    <x v="0"/>
    <x v="33"/>
    <n v="13893068"/>
    <x v="99"/>
    <s v="Symphony No. 7, Allegretto"/>
    <s v="Wiener Philharmoniker"/>
  </r>
  <r>
    <x v="483"/>
    <s v="03 Symphony No. 7, Presto.wma"/>
    <x v="0"/>
    <x v="33"/>
    <n v="12058720"/>
    <x v="100"/>
    <s v="Symphony No. 7, Presto"/>
    <s v="Wiener Philharmoniker"/>
  </r>
  <r>
    <x v="484"/>
    <s v="04 Symphony No. 7, Allegro con brio.wma"/>
    <x v="0"/>
    <x v="33"/>
    <n v="11772404"/>
    <x v="100"/>
    <s v="Symphony No. 7, Allegro con brio"/>
    <s v="Wiener Philharmoniker"/>
  </r>
  <r>
    <x v="485"/>
    <s v="05 Symphony No. 8, Allegro vivace con brio.wma"/>
    <x v="0"/>
    <x v="33"/>
    <n v="12658270"/>
    <x v="100"/>
    <s v="Symphony No. 8, Allegro vivace con brio"/>
    <s v="Wiener Philharmoniker"/>
  </r>
  <r>
    <x v="486"/>
    <s v="06 Symphony No. 8, Allegretto scherzando.wma"/>
    <x v="0"/>
    <x v="33"/>
    <n v="6868910"/>
    <x v="100"/>
    <s v="Symphony No. 8, Allegretto scherzando"/>
    <s v="Wiener Philharmoniker"/>
  </r>
  <r>
    <x v="487"/>
    <s v="07 Symphony No. 8, Tempo di minuetto.wma"/>
    <x v="0"/>
    <x v="33"/>
    <n v="8524282"/>
    <x v="100"/>
    <s v="Symphony No. 8, Tempo di minuetto"/>
    <s v="Wiener Philharmoniker"/>
  </r>
  <r>
    <x v="488"/>
    <s v="08 Symphony No. 8, Allegretto vivace.wma"/>
    <x v="0"/>
    <x v="33"/>
    <n v="11790302"/>
    <x v="100"/>
    <s v="Symphony No. 8, Allegretto vivace"/>
    <s v="Wiener Philharmoniker"/>
  </r>
  <r>
    <x v="489"/>
    <s v="01 Sinfonia.wma"/>
    <x v="0"/>
    <x v="34"/>
    <n v="6439100"/>
    <x v="101"/>
    <s v="Sinfonia"/>
    <s v="Luciano Pavarotti"/>
  </r>
  <r>
    <x v="490"/>
    <s v="02 I Capuleti e i Montecchi 1-2.wma"/>
    <x v="0"/>
    <x v="34"/>
    <n v="5267492"/>
    <x v="102"/>
    <s v="I Capuleti e i Montecchi 1:2"/>
    <s v="Luciano Pavarotti"/>
  </r>
  <r>
    <x v="491"/>
    <s v="03 Odi Capello, generosi amici (Tebaldo, Capellio, Lorenzo).wma"/>
    <x v="0"/>
    <x v="34"/>
    <n v="3603220"/>
    <x v="103"/>
    <s v="Odi Capello, generosi amici (Tebaldo, Capellio, Lorenzo)"/>
    <s v="Luciano Pavarotti"/>
  </r>
  <r>
    <x v="492"/>
    <s v="04 Rivenirlo io sapro (Tebaldo, Cappellio).wma"/>
    <x v="0"/>
    <x v="34"/>
    <n v="12685406"/>
    <x v="103"/>
    <s v="Rivenirlo io sapro (Tebaldo, Cappellio)"/>
    <s v="Luciano Pavarotti"/>
  </r>
  <r>
    <x v="493"/>
    <s v="06 Lieto del doce incarno (Romeo, Tebaldo, Cappellio).wma"/>
    <x v="0"/>
    <x v="34"/>
    <n v="9464148"/>
    <x v="103"/>
    <s v="Lieto del doce incarno (Romeo, Tebaldo, Cappellio)"/>
    <s v="Luciano Pavarotti"/>
  </r>
  <r>
    <x v="494"/>
    <s v="07 La tremenda ultrice spada (Romeo, Tebaldo, Cappellio).wma"/>
    <x v="0"/>
    <x v="34"/>
    <n v="8229330"/>
    <x v="103"/>
    <s v="La tremenda ultrice spada (Romeo, Tebaldo, Cappellio)"/>
    <s v="Luciano Pavarotti"/>
  </r>
  <r>
    <x v="495"/>
    <s v="08 I Capuleti e i Montecchi 1-8.wma"/>
    <x v="0"/>
    <x v="34"/>
    <n v="6457576"/>
    <x v="104"/>
    <s v="I Capuleti e i Montecchi 1:8"/>
    <s v="Luciano Pavarotti"/>
  </r>
  <r>
    <x v="496"/>
    <s v="09 Oh! quante volte (Giulietta, Lorenzo).wma"/>
    <x v="0"/>
    <x v="34"/>
    <n v="2243086"/>
    <x v="104"/>
    <s v="Oh! quante volte (Giulietta, Lorenzo)"/>
    <s v="Luciano Pavarotti"/>
  </r>
  <r>
    <x v="497"/>
    <s v="10 Si fuggire (Romeo, Giulietta).wma"/>
    <x v="0"/>
    <x v="34"/>
    <n v="7200262"/>
    <x v="104"/>
    <s v="Si fuggire (Romeo, Giulietta)"/>
    <s v="Luciano Pavarotti"/>
  </r>
  <r>
    <x v="498"/>
    <s v="11 Odi tu- (Romeo, Giulietta).wma"/>
    <x v="0"/>
    <x v="34"/>
    <n v="8488768"/>
    <x v="104"/>
    <s v="Odi tu? (Romeo, Giulietta)"/>
    <s v="Luciano Pavarotti"/>
  </r>
  <r>
    <x v="499"/>
    <s v="12 I Capuleti e i Montecchi 1-12.wma"/>
    <x v="0"/>
    <x v="34"/>
    <n v="6081762"/>
    <x v="104"/>
    <s v="I Capuleti e i Montecchi 1:12"/>
    <s v="Luciano Pavarotti"/>
  </r>
  <r>
    <x v="500"/>
    <s v="13 I Capuleti e i Montecchi 1-13.wma"/>
    <x v="0"/>
    <x v="34"/>
    <n v="5348026"/>
    <x v="105"/>
    <s v="I Capuleti e i Montecchi 1:13"/>
    <s v="Luciano Pavarotti"/>
  </r>
  <r>
    <x v="501"/>
    <s v="14 Tace il fragor (Giulietta, Romeo).wma"/>
    <x v="0"/>
    <x v="34"/>
    <n v="4873790"/>
    <x v="105"/>
    <s v="Tace il fragor (Giulietta, Romeo)"/>
    <s v="Luciano Pavarotti"/>
  </r>
  <r>
    <x v="502"/>
    <s v="01 Accorriam... Romeo, Romeo (Montecchi, Tebaldo, Cappellio).wma"/>
    <x v="0"/>
    <x v="35"/>
    <n v="4855306"/>
    <x v="105"/>
    <s v="Accorriam... Romeo, Romeo (Montecchi, Tebaldo, Cappellio)"/>
    <s v="Luciano Pavarotti"/>
  </r>
  <r>
    <x v="503"/>
    <s v="02 Oh Dio! (Giulietta, Lorenzo, Romeo, Tebaldo, Cappellio).wma"/>
    <x v="0"/>
    <x v="35"/>
    <n v="2359426"/>
    <x v="105"/>
    <s v="Oh Dio! (Giulietta, Lorenzo, Romeo, Tebaldo, Cappellio)"/>
    <s v="Luciano Pavarotti"/>
  </r>
  <r>
    <x v="504"/>
    <s v="03 Ne alcun ritorna! (Giulietta, Lorenzo).wma"/>
    <x v="0"/>
    <x v="35"/>
    <n v="14340530"/>
    <x v="105"/>
    <s v="Ne alcun ritorna! (Giulietta, Lorenzo)"/>
    <m/>
  </r>
  <r>
    <x v="505"/>
    <s v="04 Oh Dio! (Giulietta, Lorenzo).wma"/>
    <x v="0"/>
    <x v="35"/>
    <n v="4041362"/>
    <x v="105"/>
    <s v="Oh Dio! (Giulietta, Lorenzo)"/>
    <m/>
  </r>
  <r>
    <x v="506"/>
    <s v="05 Prendi gl'istanti volano (Lorenzo, Giulietta, Cappellio).wma"/>
    <x v="0"/>
    <x v="35"/>
    <n v="7101634"/>
    <x v="106"/>
    <s v="Prendi gl'istanti volano (Lorenzo, Giulietta, Cappellio)"/>
    <m/>
  </r>
  <r>
    <x v="507"/>
    <s v="06 Deh! Padre mio (Giulietta, Cappellio, Lorenzo).wma"/>
    <x v="0"/>
    <x v="35"/>
    <n v="9410198"/>
    <x v="106"/>
    <s v="Deh! Padre mio (Giulietta, Cappellio, Lorenzo)"/>
    <m/>
  </r>
  <r>
    <x v="508"/>
    <s v="08 Chi sai tu- (Tebaldo, Romeo).wma"/>
    <x v="0"/>
    <x v="35"/>
    <n v="5902546"/>
    <x v="106"/>
    <s v="Chi sai tu? (Tebaldo, Romeo)"/>
    <m/>
  </r>
  <r>
    <x v="509"/>
    <s v="09 Svana ah! Svana un disperato (Romeo, Tebaldo).wma"/>
    <x v="0"/>
    <x v="35"/>
    <n v="7799556"/>
    <x v="106"/>
    <s v="Svana ah! Svana un disperato (Romeo, Tebaldo)"/>
    <m/>
  </r>
  <r>
    <x v="510"/>
    <s v="10 Siami giunti (Montecchi).wma"/>
    <x v="0"/>
    <x v="35"/>
    <n v="13347274"/>
    <x v="107"/>
    <s v="Siami giunti (Montecchi)"/>
    <m/>
  </r>
  <r>
    <x v="511"/>
    <s v="12 Tu sola, o mia Giulietta  (Romeo, Giulietta).wma"/>
    <x v="0"/>
    <x v="35"/>
    <n v="6018902"/>
    <x v="107"/>
    <s v="Tu sola, o mia Giulietta  (Romeo, Giulietta)"/>
    <m/>
  </r>
  <r>
    <x v="512"/>
    <s v="13 O tu, mia sola speme (Romeo,  Giulietta).wma"/>
    <x v="0"/>
    <x v="35"/>
    <n v="7924818"/>
    <x v="107"/>
    <s v="O tu, mia sola speme (Romeo,  Giulietta)"/>
    <m/>
  </r>
  <r>
    <x v="513"/>
    <s v="14 Ah! Crudel! Que mai facesti- (Giulietta, Romeo).wma"/>
    <x v="0"/>
    <x v="35"/>
    <n v="1688076"/>
    <x v="107"/>
    <s v="Ah! Crudel! Que mai facesti? (Giulietta, Romeo)"/>
    <m/>
  </r>
  <r>
    <x v="514"/>
    <s v="01 Track 1.wma"/>
    <x v="0"/>
    <x v="36"/>
    <n v="4983588"/>
    <x v="51"/>
    <s v="Track 1"/>
    <s v="Peter Donohoe, piano"/>
  </r>
  <r>
    <x v="515"/>
    <s v="02 Track 2.wma"/>
    <x v="0"/>
    <x v="36"/>
    <n v="5945838"/>
    <x v="108"/>
    <s v="Track 2"/>
    <s v="Kiri Te Kanawa, soprano"/>
  </r>
  <r>
    <x v="516"/>
    <s v="03 Track 3.wma"/>
    <x v="0"/>
    <x v="36"/>
    <n v="3925950"/>
    <x v="108"/>
    <s v="Track 3"/>
    <s v="Ralph Grierson &amp; Artic Kane, pianos"/>
  </r>
  <r>
    <x v="517"/>
    <s v="04 Track 4.wma"/>
    <x v="0"/>
    <x v="36"/>
    <n v="4320366"/>
    <x v="108"/>
    <s v="Track 4"/>
    <s v="Kiri Te Kanawa, soprano"/>
  </r>
  <r>
    <x v="518"/>
    <s v="05 Track 5.wma"/>
    <x v="0"/>
    <x v="36"/>
    <n v="2491710"/>
    <x v="108"/>
    <s v="Track 5"/>
    <s v="Ralph Grierson &amp; Artic Kane, pianos"/>
  </r>
  <r>
    <x v="519"/>
    <s v="06 Track 6.wma"/>
    <x v="0"/>
    <x v="36"/>
    <n v="5306406"/>
    <x v="108"/>
    <s v="Track 6"/>
    <s v="Kiri Te Kanawa, soprano"/>
  </r>
  <r>
    <x v="520"/>
    <s v="07 Track 7.wma"/>
    <x v="0"/>
    <x v="36"/>
    <n v="5115174"/>
    <x v="108"/>
    <s v="Track 7"/>
    <s v="Ralph Grierson &amp; Artic Kane, pianos"/>
  </r>
  <r>
    <x v="521"/>
    <s v="08 Track 8.wma"/>
    <x v="0"/>
    <x v="36"/>
    <n v="6358182"/>
    <x v="108"/>
    <s v="Track 8"/>
    <s v="Harolyn Blackwell, soprano"/>
  </r>
  <r>
    <x v="522"/>
    <s v="09 Track 9.wma"/>
    <x v="0"/>
    <x v="36"/>
    <n v="3226758"/>
    <x v="108"/>
    <s v="Track 9"/>
    <s v="Gershwin"/>
  </r>
  <r>
    <x v="523"/>
    <s v="10 Track 10.wma"/>
    <x v="0"/>
    <x v="36"/>
    <n v="2264622"/>
    <x v="108"/>
    <s v="Track 10"/>
    <s v="André Previn, piano"/>
  </r>
  <r>
    <x v="524"/>
    <s v="11 Track 11.wma"/>
    <x v="0"/>
    <x v="36"/>
    <n v="1338342"/>
    <x v="108"/>
    <s v="Track 11"/>
    <s v="Gershwin"/>
  </r>
  <r>
    <x v="525"/>
    <s v="12 Track 12.wma"/>
    <x v="0"/>
    <x v="36"/>
    <n v="2497686"/>
    <x v="108"/>
    <s v="Track 12"/>
    <s v="Richard Hawley(Clarinet)-Cincinnati Pops Orchestra/Erich Kunzel"/>
  </r>
  <r>
    <x v="526"/>
    <s v="13 Track 13.wma"/>
    <x v="0"/>
    <x v="36"/>
    <n v="4129134"/>
    <x v="108"/>
    <s v="Track 13"/>
    <s v="Philharmonia orch"/>
  </r>
  <r>
    <x v="527"/>
    <s v="14 Track 14.wma"/>
    <x v="0"/>
    <x v="36"/>
    <n v="2091318"/>
    <x v="108"/>
    <s v="Track 14"/>
    <s v="The Band/Gareth Valentine"/>
  </r>
  <r>
    <x v="528"/>
    <s v="15 Track 15.wma"/>
    <x v="0"/>
    <x v="36"/>
    <n v="2461830"/>
    <x v="108"/>
    <s v="Track 15"/>
    <s v="Staefei / Bignold"/>
  </r>
  <r>
    <x v="529"/>
    <s v="16 Track 16.wma"/>
    <x v="0"/>
    <x v="36"/>
    <n v="1929966"/>
    <x v="108"/>
    <s v="Track 16"/>
    <s v="Taraf de Haïdouks"/>
  </r>
  <r>
    <x v="530"/>
    <s v="01 Concerto- 1 Maestoso.wma"/>
    <x v="0"/>
    <x v="37"/>
    <n v="31636566"/>
    <x v="109"/>
    <s v="Concerto: 1 Maestoso"/>
    <s v="Stephen Kovacevich (p) / London Philarmonic Orchestra / Wolfgang Sawallisch (c)"/>
  </r>
  <r>
    <x v="531"/>
    <s v="02 II- Adagio.wma"/>
    <x v="0"/>
    <x v="37"/>
    <n v="21033622"/>
    <x v="109"/>
    <s v="II: Adagio"/>
    <s v="Stephen Kovacevich (p) / London Philarmonic Orchestra / Wolfgang Sawallisch (c)"/>
  </r>
  <r>
    <x v="532"/>
    <s v="03 III- Rondo. Allegro non troppo.wma"/>
    <x v="0"/>
    <x v="37"/>
    <n v="16989166"/>
    <x v="110"/>
    <s v="III: Rondo. Allegro non troppo"/>
    <s v="Stephen Kovacevich (p) / London Philarmonic Orchestra / Wolfgang Sawallisch (c)"/>
  </r>
  <r>
    <x v="533"/>
    <s v="04 Two Songs for Alto with Viola and Piano Op. 91, 1- Gestillte Sehnsucht.wma"/>
    <x v="0"/>
    <x v="37"/>
    <n v="8667560"/>
    <x v="110"/>
    <s v="Two Songs for Alto with Viola and Piano Op. 91, 1: Gestillte Sehnsucht"/>
    <s v="Ann Murray (contr) / Nobuko Imai (viola) / Stephen Kovacevich (p)"/>
  </r>
  <r>
    <x v="534"/>
    <s v="05 Two Songs for Alto with Viola and Piano Op. 91, 2- Geistliches Wiegenlied.wma"/>
    <x v="0"/>
    <x v="37"/>
    <n v="7665390"/>
    <x v="110"/>
    <s v="Two Songs for Alto with Viola and Piano Op. 91, 2: Geistliches Wiegenlied"/>
    <s v="Ann Murray (contr) / Nobuko Imai (viola) / Stephen Kovacevich (p)"/>
  </r>
  <r>
    <x v="535"/>
    <s v="01 String Sextet No.1 in B Flat Major, Op. 18 - Allegro ma non troppo.wma"/>
    <x v="0"/>
    <x v="38"/>
    <n v="16138664"/>
    <x v="111"/>
    <s v="String Sextet No.1 in B Flat Major, Op. 18 - Allegro ma non troppo"/>
    <s v="Stuttgart String Sextet"/>
  </r>
  <r>
    <x v="536"/>
    <s v="02 String Sextet No 1 in B flat Major Op 18 - 2 - andante ma moderato.wma"/>
    <x v="0"/>
    <x v="38"/>
    <n v="13929004"/>
    <x v="111"/>
    <s v="String Sextet No 1 in B flat Major Op 18 - 2 - andante ma moderato"/>
    <s v="Stuttgart String Sextet"/>
  </r>
  <r>
    <x v="537"/>
    <s v="03 Scherzo- Allegro molto.wma"/>
    <x v="0"/>
    <x v="38"/>
    <n v="4202440"/>
    <x v="111"/>
    <s v="Scherzo: Allegro molto"/>
    <s v="Stuttgart String Sextet"/>
  </r>
  <r>
    <x v="538"/>
    <s v="04 Rondo- Poco allegretto e grazioso.wma"/>
    <x v="0"/>
    <x v="38"/>
    <n v="14179482"/>
    <x v="111"/>
    <s v="Rondo: Poco allegretto e grazioso"/>
    <s v="Stuttgart String Sextet"/>
  </r>
  <r>
    <x v="539"/>
    <s v="05 String Sextet No. 2 in G flat Major Op. 36 - Allegro non troppo.wma"/>
    <x v="0"/>
    <x v="38"/>
    <n v="14868538"/>
    <x v="111"/>
    <s v="String Sextet No. 2 in G flat Major Op. 36 - Allegro non troppo"/>
    <s v="Stuttgart String Sextet"/>
  </r>
  <r>
    <x v="540"/>
    <s v="06 Scherzo- Allegro non troppo.wma"/>
    <x v="0"/>
    <x v="38"/>
    <n v="10081286"/>
    <x v="111"/>
    <s v="Scherzo: Allegro non troppo"/>
    <s v="Stuttgart String Sextet"/>
  </r>
  <r>
    <x v="541"/>
    <s v="07 Poco adagio.wma"/>
    <x v="0"/>
    <x v="38"/>
    <n v="14734214"/>
    <x v="111"/>
    <s v="Poco adagio"/>
    <s v="Stuttgart String Sextet"/>
  </r>
  <r>
    <x v="542"/>
    <s v="08 Poco allegro.wma"/>
    <x v="0"/>
    <x v="38"/>
    <n v="9204352"/>
    <x v="112"/>
    <s v="Poco allegro"/>
    <s v="Stuttgart String Sextet"/>
  </r>
  <r>
    <x v="543"/>
    <s v="01 String Quintet No.1.Op. 88- Allegro non troppo ma con brio.wma"/>
    <x v="0"/>
    <x v="39"/>
    <n v="15655460"/>
    <x v="113"/>
    <s v="String Quintet No.1.Op. 88: Allegro non troppo ma con brio"/>
    <s v="Brandis Quartet with Brett Dean (viola)"/>
  </r>
  <r>
    <x v="544"/>
    <s v="02 String Quintet No.1.Op. 88-  Grave e appassionato.wma"/>
    <x v="0"/>
    <x v="39"/>
    <n v="18089824"/>
    <x v="113"/>
    <s v="String Quintet No.1.Op. 88:  Grave e appassionato"/>
    <s v="Brandis Quartet - Brett Dean, altviool"/>
  </r>
  <r>
    <x v="545"/>
    <s v="03 String Quintet No.1.Op. 88-  Allegro energico.wma"/>
    <x v="0"/>
    <x v="39"/>
    <n v="7441654"/>
    <x v="113"/>
    <s v="String Quintet No.1.Op. 88:  Allegro energico"/>
    <s v="Brandis Quartet with Brett Dean (viola)"/>
  </r>
  <r>
    <x v="546"/>
    <s v="04 String Quintet No.2. Op. 111.-   Allegro non troppo.wma"/>
    <x v="0"/>
    <x v="39"/>
    <n v="19315662"/>
    <x v="114"/>
    <s v="String Quintet No.2. Op. 111.:   Allegro non troppo"/>
    <s v="Brandis Quartet with Brett Dean (viola)"/>
  </r>
  <r>
    <x v="547"/>
    <s v="05 String Quintet No.2. Op. 111.-  Adagio.wma"/>
    <x v="0"/>
    <x v="39"/>
    <n v="9490732"/>
    <x v="114"/>
    <s v="String Quintet No.2. Op. 111.:  Adagio"/>
    <s v="Brandis Quartet with Brett Dean (viola)"/>
  </r>
  <r>
    <x v="548"/>
    <s v="06 String Quintet No.2. Op. 111.-Un poco allegretto.wma"/>
    <x v="0"/>
    <x v="39"/>
    <n v="7531140"/>
    <x v="114"/>
    <s v="String Quintet No.2. Op. 111.:Un poco allegretto"/>
    <s v="Brandis Quartet with Brett Dean (viola)"/>
  </r>
  <r>
    <x v="549"/>
    <s v="07 String Quintet No.2. Op. 111.-Vivace ma non troppo presto.wma"/>
    <x v="0"/>
    <x v="39"/>
    <n v="7405886"/>
    <x v="114"/>
    <s v="String Quintet No.2. Op. 111.:Vivace ma non troppo presto"/>
    <s v="Brandis Quartet with Brett Dean (viola)"/>
  </r>
  <r>
    <x v="550"/>
    <s v="01 A Winter Idyll.wma"/>
    <x v="0"/>
    <x v="40"/>
    <n v="10367284"/>
    <x v="115"/>
    <s v="A Winter Idyll"/>
    <s v="lpo"/>
  </r>
  <r>
    <x v="551"/>
    <s v="02 An English Suite.wma"/>
    <x v="0"/>
    <x v="40"/>
    <n v="4757204"/>
    <x v="115"/>
    <s v="An English Suite"/>
    <s v="lpo"/>
  </r>
  <r>
    <x v="552"/>
    <s v="03 Music for Children.wma"/>
    <x v="0"/>
    <x v="40"/>
    <n v="3119728"/>
    <x v="115"/>
    <s v="Music for Children"/>
    <s v="lpo"/>
  </r>
  <r>
    <x v="553"/>
    <s v="04 Piano Concerto No.2 in C minor Op.126.wma"/>
    <x v="0"/>
    <x v="40"/>
    <n v="14993784"/>
    <x v="115"/>
    <s v="Piano Concerto No.2 in C minor Op.126"/>
    <s v="lso"/>
  </r>
  <r>
    <x v="554"/>
    <s v="05 Rout for Orchestra and Soprano.wma"/>
    <x v="0"/>
    <x v="40"/>
    <n v="10636068"/>
    <x v="115"/>
    <s v="Rout for Orchestra and Soprano"/>
    <s v="lso"/>
  </r>
  <r>
    <x v="555"/>
    <s v="06 Piano Concerto No. 5 in F minor (A Stroll through the Meadows).wma"/>
    <x v="0"/>
    <x v="40"/>
    <n v="13714288"/>
    <x v="115"/>
    <s v="Piano Concerto No. 5 in F minor (A Stroll through the Meadows)"/>
    <s v="philharmonia"/>
  </r>
  <r>
    <x v="556"/>
    <s v="07 Symphony No. 4 Op. 53.wma"/>
    <x v="0"/>
    <x v="40"/>
    <n v="7522166"/>
    <x v="115"/>
    <s v="Symphony No. 4 Op. 53"/>
    <s v="philharmonia"/>
  </r>
  <r>
    <x v="557"/>
    <s v="08 Serenade for Strings, Op. 12.wma"/>
    <x v="0"/>
    <x v="40"/>
    <n v="2994478"/>
    <x v="115"/>
    <s v="Serenade for Strings, Op. 12"/>
    <s v="lso"/>
  </r>
  <r>
    <x v="558"/>
    <s v="09 Mediterranean.wma"/>
    <x v="0"/>
    <x v="40"/>
    <n v="4757194"/>
    <x v="115"/>
    <s v="Mediterranean"/>
    <s v="lso"/>
  </r>
  <r>
    <x v="559"/>
    <s v="10 Scottish Dances Op. 59.wma"/>
    <x v="0"/>
    <x v="40"/>
    <n v="6153108"/>
    <x v="115"/>
    <s v="Scottish Dances Op. 59"/>
    <s v="lpo"/>
  </r>
  <r>
    <x v="560"/>
    <s v="11 Suite The Three Men.wma"/>
    <x v="0"/>
    <x v="40"/>
    <n v="7987436"/>
    <x v="115"/>
    <s v="Suite The Three Men"/>
    <s v="lpo"/>
  </r>
  <r>
    <x v="561"/>
    <s v="12 Russian Scenes.wma"/>
    <x v="0"/>
    <x v="40"/>
    <n v="4444030"/>
    <x v="115"/>
    <s v="Russian Scenes"/>
    <s v="lpo"/>
  </r>
  <r>
    <x v="562"/>
    <s v="13 En Voyage (City Lights).wma"/>
    <x v="0"/>
    <x v="40"/>
    <n v="6779476"/>
    <x v="115"/>
    <s v="En Voyage (City Lights)"/>
    <s v="rpo"/>
  </r>
  <r>
    <x v="563"/>
    <s v="14 London Fields.wma"/>
    <x v="0"/>
    <x v="40"/>
    <n v="4945106"/>
    <x v="115"/>
    <s v="London Fields"/>
    <s v="lpo"/>
  </r>
  <r>
    <x v="564"/>
    <s v="15 Dynamic Triptych for Piano and Orchestra Op. 88.wma"/>
    <x v="0"/>
    <x v="40"/>
    <n v="9714456"/>
    <x v="115"/>
    <s v="Dynamic Triptych for Piano and Orchestra Op. 88"/>
    <s v="rpo"/>
  </r>
  <r>
    <x v="565"/>
    <s v="01 Riccardo primo.wma"/>
    <x v="0"/>
    <x v="41"/>
    <n v="4541350"/>
    <x v="116"/>
    <s v="Riccardo primo"/>
    <s v="Ensemble"/>
  </r>
  <r>
    <x v="566"/>
    <s v="02 Symp #2, Scherzo.wma"/>
    <x v="0"/>
    <x v="41"/>
    <n v="6298512"/>
    <x v="116"/>
    <s v="Symp #2, Scherzo"/>
    <s v="Cham Orch Europe"/>
  </r>
  <r>
    <x v="567"/>
    <s v="03 Mary at the feet of Christ.wma"/>
    <x v="0"/>
    <x v="41"/>
    <n v="4553528"/>
    <x v="116"/>
    <s v="Mary at the feet of Christ"/>
    <s v="Maria Keihr"/>
  </r>
  <r>
    <x v="568"/>
    <s v="04 Symp #3 3rd movement.wma"/>
    <x v="0"/>
    <x v="41"/>
    <n v="4003752"/>
    <x v="116"/>
    <s v="Symp #3 3rd movement"/>
    <s v="London Classical players"/>
  </r>
  <r>
    <x v="569"/>
    <s v="05 Adieux de l'hotesse arabe.wma"/>
    <x v="0"/>
    <x v="41"/>
    <n v="4876234"/>
    <x v="116"/>
    <s v="Adieux de l'hotesse arabe"/>
    <s v="Cecilia Bartoli"/>
  </r>
  <r>
    <x v="570"/>
    <s v="06 Gregoriana Concto, 1st mov.wma"/>
    <x v="0"/>
    <x v="41"/>
    <n v="5181052"/>
    <x v="116"/>
    <s v="Gregoriana Concto, 1st mov"/>
    <s v="Takao Nishizaki, Singapore Symph"/>
  </r>
  <r>
    <x v="571"/>
    <s v="07 Dracula- Charing X station.wma"/>
    <x v="0"/>
    <x v="41"/>
    <n v="2898208"/>
    <x v="116"/>
    <s v="Dracula- Charing X station"/>
    <s v="Northern Ballet Theatre Orch"/>
  </r>
  <r>
    <x v="572"/>
    <s v="08 La Mort De Sardanapole.wma"/>
    <x v="0"/>
    <x v="41"/>
    <n v="5175030"/>
    <x v="117"/>
    <s v="La Mort De Sardanapole"/>
    <s v="Daniel Vallejo"/>
  </r>
  <r>
    <x v="573"/>
    <s v="09 West Side Story.wma"/>
    <x v="0"/>
    <x v="41"/>
    <n v="3657172"/>
    <x v="117"/>
    <s v="West Side Story"/>
    <s v="Cuty of Birmingham Symph Orch/Simon Rattle"/>
  </r>
  <r>
    <x v="574"/>
    <s v="10 Fireworks Flourish.wma"/>
    <x v="0"/>
    <x v="41"/>
    <n v="3938046"/>
    <x v="117"/>
    <s v="Fireworks Flourish"/>
    <s v="City of Birmingham Symph Orch/Simon Rattle"/>
  </r>
  <r>
    <x v="575"/>
    <s v="11 Tristan Und Isolde- Liebestod.wma"/>
    <x v="0"/>
    <x v="41"/>
    <n v="8300486"/>
    <x v="117"/>
    <s v="Tristan Und Isolde- Liebestod"/>
    <s v="Jasne Eaglen"/>
  </r>
  <r>
    <x v="576"/>
    <s v="12 Send in the Clowns ( a little night music).wma"/>
    <x v="0"/>
    <x v="41"/>
    <n v="4326472"/>
    <x v="117"/>
    <s v="Send in the Clowns ( a little night music)"/>
    <s v="Judy Dench"/>
  </r>
  <r>
    <x v="577"/>
    <s v="13 A Fellow Needs a Girl.wma"/>
    <x v="0"/>
    <x v="41"/>
    <n v="2503750"/>
    <x v="117"/>
    <s v="A Fellow Needs a Girl"/>
    <s v="Bryn Terfel"/>
  </r>
  <r>
    <x v="578"/>
    <s v="14 Piano qtet #1 in G minor, Allegro.wma"/>
    <x v="0"/>
    <x v="41"/>
    <n v="5593434"/>
    <x v="118"/>
    <s v="Piano qtet #1 in G minor, Allegro"/>
    <s v="Isacc Stern, YoYo Ma,Emmanuel Ax, Jaime Laredo"/>
  </r>
  <r>
    <x v="579"/>
    <s v="15 Pastoral, 3rd movmt.wma"/>
    <x v="0"/>
    <x v="41"/>
    <n v="6376220"/>
    <x v="118"/>
    <s v="Pastoral, 3rd movmt"/>
    <s v="Philharmonia/Klemperer"/>
  </r>
  <r>
    <x v="580"/>
    <s v="01 Overture.wma"/>
    <x v="0"/>
    <x v="42"/>
    <n v="5302656"/>
    <x v="119"/>
    <s v="Overture"/>
    <s v="Georges Bizet"/>
  </r>
  <r>
    <x v="581"/>
    <s v="02 L'amour est un oiseau rebelle.wma"/>
    <x v="0"/>
    <x v="42"/>
    <n v="7513046"/>
    <x v="119"/>
    <s v="L'amour est un oiseau rebelle"/>
    <s v="Georges Bizet"/>
  </r>
  <r>
    <x v="582"/>
    <s v="03 Pres des ramparts de Seville.wma"/>
    <x v="0"/>
    <x v="42"/>
    <n v="7396720"/>
    <x v="119"/>
    <s v="Pres des ramparts de Seville"/>
    <s v="Georges Bizet"/>
  </r>
  <r>
    <x v="583"/>
    <s v="04 Les Triangles des sistres Tintaient.wma"/>
    <x v="0"/>
    <x v="42"/>
    <n v="7137242"/>
    <x v="119"/>
    <s v="Les Triangles des sistres Tintaient"/>
    <s v="Georges Bizet"/>
  </r>
  <r>
    <x v="584"/>
    <s v="05 Votre toast.wma"/>
    <x v="0"/>
    <x v="42"/>
    <n v="7280362"/>
    <x v="119"/>
    <s v="Votre toast"/>
    <s v="Georges Bizet"/>
  </r>
  <r>
    <x v="585"/>
    <s v="06 Car nous l'avons humblement.wma"/>
    <x v="0"/>
    <x v="42"/>
    <n v="7933598"/>
    <x v="119"/>
    <s v="Car nous l'avons humblement"/>
    <s v="Georges Bizet"/>
  </r>
  <r>
    <x v="586"/>
    <s v="07 La fleur que tu m'avais jetee.wma"/>
    <x v="0"/>
    <x v="42"/>
    <n v="6439286"/>
    <x v="119"/>
    <s v="La fleur que tu m'avais jetee"/>
    <s v="Georges Bizet"/>
  </r>
  <r>
    <x v="587"/>
    <s v="08 Melons! Coupons.wma"/>
    <x v="0"/>
    <x v="42"/>
    <n v="11208542"/>
    <x v="119"/>
    <s v="Melons! Coupons"/>
    <s v="Georges Bizet"/>
  </r>
  <r>
    <x v="588"/>
    <s v="09 Je dis, que rien ne m'epouvante.wma"/>
    <x v="0"/>
    <x v="42"/>
    <n v="9427922"/>
    <x v="119"/>
    <s v="Je dis, que rien ne m'epouvante"/>
    <s v="Georges Bizet"/>
  </r>
  <r>
    <x v="589"/>
    <s v="10 L'on m'avait avertie que tu n'etais pas loin.wma"/>
    <x v="0"/>
    <x v="42"/>
    <n v="13579820"/>
    <x v="119"/>
    <s v="L'on m'avait avertie que tu n'etais pas loin"/>
    <s v="Georges Bizet"/>
  </r>
  <r>
    <x v="590"/>
    <s v="21 Episode 21_ Mike's Japanese Adven.mp3"/>
    <x v="3"/>
    <x v="43"/>
    <n v="35965571"/>
    <x v="120"/>
    <s v="Episode 21: Mike's Japanese Adventure"/>
    <s v="Mike &amp; Emily"/>
  </r>
  <r>
    <x v="591"/>
    <s v="22 Episode 22_ An Aural Day in Tokyo.mp3"/>
    <x v="3"/>
    <x v="43"/>
    <n v="57853963"/>
    <x v="121"/>
    <s v="Episode 22: An Aural Day in Tokyo Disney Resort"/>
    <s v="Mike &amp; Emily"/>
  </r>
  <r>
    <x v="592"/>
    <s v="23 Episode 23_ The Return of the Dis.mp3"/>
    <x v="3"/>
    <x v="43"/>
    <n v="27743275"/>
    <x v="122"/>
    <s v="Episode 23: The Return of the Disnerds"/>
    <s v="Mike &amp; Emily"/>
  </r>
  <r>
    <x v="593"/>
    <s v="24 Episode 24_ Pixar and Princesses.mp3"/>
    <x v="3"/>
    <x v="43"/>
    <n v="28224860"/>
    <x v="123"/>
    <s v="Episode 24: Pixar and Princesses"/>
    <s v="Mike &amp; Emily"/>
  </r>
  <r>
    <x v="594"/>
    <s v="25 Episode 25_ Oswald the Not-so-Luc.mp3"/>
    <x v="3"/>
    <x v="43"/>
    <n v="21748384"/>
    <x v="124"/>
    <s v="Episode 25: Oswald the Not-so-Lucky Rabbit"/>
    <s v="Mike &amp; Emily"/>
  </r>
  <r>
    <x v="595"/>
    <s v="27 Episode 27_ Mike and the Muppets.mp3"/>
    <x v="3"/>
    <x v="43"/>
    <n v="58140248"/>
    <x v="125"/>
    <s v="Episode 27: Mike and the Muppets in Walt Disney World"/>
    <s v="Mike &amp; Emily"/>
  </r>
  <r>
    <x v="596"/>
    <s v="28 Episode 28_ Animators, Muppets an.mp3"/>
    <x v="3"/>
    <x v="43"/>
    <n v="37577928"/>
    <x v="126"/>
    <s v="Episode 28: Animators, Muppets and Monsters - Oh My!"/>
    <s v="Mike &amp; Emily"/>
  </r>
  <r>
    <x v="597"/>
    <s v="38 Episode 38_ Fraggles Are Gonna Wr.mp3"/>
    <x v="3"/>
    <x v="43"/>
    <n v="62375155"/>
    <x v="127"/>
    <s v="Episode 38: Fraggles Are Gonna Wreck It!"/>
    <s v="Mike &amp; Emily"/>
  </r>
  <r>
    <x v="598"/>
    <s v="39 Episode 39_ Don't Need Privilege.mp3"/>
    <x v="3"/>
    <x v="43"/>
    <n v="51938710"/>
    <x v="128"/>
    <s v="Episode 39: Don't Need Privilege to be a Princess..."/>
    <s v="Mike &amp; Emily"/>
  </r>
  <r>
    <x v="599"/>
    <s v="The Outtakes_ Part 2 (Explicit!).mp3"/>
    <x v="3"/>
    <x v="43"/>
    <n v="7795750"/>
    <x v="129"/>
    <s v="The Outtakes: Part 2 (Explicit!)"/>
    <s v="Mike &amp; Emily"/>
  </r>
  <r>
    <x v="600"/>
    <s v="01 Symphonic Sketches - 'Jubilee'.wma"/>
    <x v="0"/>
    <x v="44"/>
    <n v="7499494"/>
    <x v="130"/>
    <s v="Symphonic Sketches - &quot;Jubilee&quot;"/>
    <s v="Symphony Orchestra/Neeme Järvi"/>
  </r>
  <r>
    <x v="601"/>
    <s v="02 Three Places in New England - 'The Housatonic at Stockbridge' (ending).wma"/>
    <x v="0"/>
    <x v="44"/>
    <n v="2378440"/>
    <x v="130"/>
    <s v="Three Places in New England - &quot;The Housatonic at Stockbridge&quot; (ending)"/>
    <s v="Orchestra New England/Sinclair"/>
  </r>
  <r>
    <x v="602"/>
    <s v="03 Appalachian Spring - Variations of a Shaker Tune.wma"/>
    <x v="0"/>
    <x v="44"/>
    <n v="3167256"/>
    <x v="130"/>
    <s v="Appalachian Spring - Variations of a Shaker Tune"/>
    <s v="New York Philadelphia Orchestra/Bernstein"/>
  </r>
  <r>
    <x v="603"/>
    <s v="04 Harmonium - 'Negative Love' (extract).wma"/>
    <x v="0"/>
    <x v="44"/>
    <n v="3227012"/>
    <x v="130"/>
    <s v="Harmonium - &quot;Negative Love&quot; (extract)"/>
    <s v="San Francisco Symphony Orchestra and Chorus/de Waart"/>
  </r>
  <r>
    <x v="604"/>
    <s v="05 Susie Asado.wma"/>
    <x v="0"/>
    <x v="44"/>
    <n v="1720946"/>
    <x v="130"/>
    <s v="Susie Asado"/>
    <s v="Armstrong/Tammasini"/>
  </r>
  <r>
    <x v="605"/>
    <s v="06 La traviata - Act 3, 'Parigi, o cara'.wma"/>
    <x v="0"/>
    <x v="44"/>
    <n v="4278830"/>
    <x v="130"/>
    <s v="La traviata - Act 3, &quot;Parigi, o cara&quot;"/>
    <s v="Gheorghiu/Lopardo/Orchestra of the Royal Opera House, Covent Garden/Solti"/>
  </r>
  <r>
    <x v="606"/>
    <s v="07 Piano Sonata No. 59 in E flat major, Hob 49 - 2nd movement, Adagio e cantabile (opening).wma"/>
    <x v="0"/>
    <x v="44"/>
    <n v="3549724"/>
    <x v="131"/>
    <s v="Piano Sonata No. 59 in E flat major, Hob 49 - 2nd movement, Adagio e cantabile (opening)"/>
    <s v="Gould"/>
  </r>
  <r>
    <x v="607"/>
    <s v="08 The Marriage of Figaro - Act 1, Duettino - 'Se vuol ballare'.wma"/>
    <x v="0"/>
    <x v="44"/>
    <n v="7589534"/>
    <x v="131"/>
    <s v="The Marriage of Figaro - Act 1, Duettino - &quot;Se vuol ballare&quot;"/>
    <s v="Miles/Focile/Scottish Chamber Orchestra/Mackerras"/>
  </r>
  <r>
    <x v="608"/>
    <s v="09 Concerto for Orchestra - finale, Pesante (opening).wma"/>
    <x v="0"/>
    <x v="44"/>
    <n v="3250906"/>
    <x v="131"/>
    <s v="concerto for Orchestra - finale, Pesante (opening)"/>
    <s v="Chicago Symphony Orchestra/Reiner"/>
  </r>
  <r>
    <x v="609"/>
    <s v="11 Cello Sonata No. 2 in G minor - 4th movement, Allegro vivo.wma"/>
    <x v="0"/>
    <x v="44"/>
    <n v="4410230"/>
    <x v="132"/>
    <s v="Cello Sonata No. 2 in G minor - 4th movement, Allegro vivo"/>
    <s v="Isserlis/Devoyon"/>
  </r>
  <r>
    <x v="610"/>
    <s v="12 Symphony No. 6 - finale, Allegro moderato (opening).wma"/>
    <x v="0"/>
    <x v="44"/>
    <n v="5103472"/>
    <x v="132"/>
    <s v="Symphony No. 6 - finale, Allegro moderato (opening)"/>
    <s v="vienna Philharmonic Orchesta/Boulez"/>
  </r>
  <r>
    <x v="611"/>
    <s v="13 Lamentations - 'lod. Manum suam misit hostis...'.wma"/>
    <x v="0"/>
    <x v="44"/>
    <n v="4404258"/>
    <x v="133"/>
    <s v="Lamentations - &quot;lod. Manum suam misit hostis...&quot;"/>
    <s v="The Tallis Scholars/Phillips"/>
  </r>
  <r>
    <x v="612"/>
    <s v="15 Abii ne viderem - (extract).wma"/>
    <x v="0"/>
    <x v="44"/>
    <n v="2587612"/>
    <x v="133"/>
    <s v="Abii ne viderem - (extract)"/>
    <s v="Tevdorashvili/Kashkashian/Hillard Ensemble/Stuttgart Kammerorchester/Davies"/>
  </r>
  <r>
    <x v="613"/>
    <s v="16 Mystery Piano Sonata.wma"/>
    <x v="0"/>
    <x v="44"/>
    <n v="3173112"/>
    <x v="134"/>
    <s v="Mystery Piano Sonata"/>
    <s v="Perahia"/>
  </r>
  <r>
    <x v="614"/>
    <s v="17 Requiem - Offertorio.wma"/>
    <x v="0"/>
    <x v="44"/>
    <n v="8402206"/>
    <x v="134"/>
    <s v="Requiem - Offertorio"/>
    <s v="Caniglia/Stignani/Gigli/Pinza/Rome Opera Orchestra/Serafin"/>
  </r>
  <r>
    <x v="615"/>
    <s v="01 Suite for cello No. 6 in D major, Prelude.wma"/>
    <x v="0"/>
    <x v="45"/>
    <n v="4391976"/>
    <x v="135"/>
    <s v="Suite for cello No. 6 in D major"/>
    <s v="Anner Bylsma (cello)"/>
  </r>
  <r>
    <x v="616"/>
    <s v="02 Cello Sonata No. 3 in A major - Scherzo.wma"/>
    <x v="0"/>
    <x v="45"/>
    <n v="5509742"/>
    <x v="136"/>
    <s v="Cello Sonata No. 3 in A major"/>
    <s v="Pablo Casals (cello)"/>
  </r>
  <r>
    <x v="617"/>
    <s v="03 Cello Concerto - first movement.wma"/>
    <x v="0"/>
    <x v="45"/>
    <n v="6119298"/>
    <x v="136"/>
    <s v="Cello Concerto - first movement"/>
    <s v="Jacqueline du pre (cello)"/>
  </r>
  <r>
    <x v="618"/>
    <s v="04 Bachianas Brasileiras No. 5.wma"/>
    <x v="0"/>
    <x v="45"/>
    <n v="3543640"/>
    <x v="136"/>
    <s v="Bachianas Brasileiras No. 5"/>
    <s v="Arleen Auger (soprano)"/>
  </r>
  <r>
    <x v="619"/>
    <s v="05 Cello Concerto No. 6 in D major.wma"/>
    <x v="0"/>
    <x v="45"/>
    <n v="4691016"/>
    <x v="136"/>
    <s v="Cello Concerto No. 6 in D major"/>
    <s v="Mischa Maisky (cello)"/>
  </r>
  <r>
    <x v="620"/>
    <s v="06 'Le Domain de la Bete'.wma"/>
    <x v="0"/>
    <x v="45"/>
    <n v="3489840"/>
    <x v="136"/>
    <s v="&quot;Le Domain de la Bete&quot;"/>
    <s v="The Philip Glass Ensemble"/>
  </r>
  <r>
    <x v="621"/>
    <s v="07 Piano Sonata No. 11 in A major.wma"/>
    <x v="0"/>
    <x v="45"/>
    <n v="5330448"/>
    <x v="136"/>
    <s v="Piano Sonata No. 11 in A major"/>
    <s v="Iva Pogorelich (piano)"/>
  </r>
  <r>
    <x v="622"/>
    <s v="08 'Joyous Easter Hymn'.wma"/>
    <x v="0"/>
    <x v="45"/>
    <n v="2354370"/>
    <x v="136"/>
    <s v="&quot;Joyous Easter Hymn&quot;"/>
    <s v="Tolzer Boys Choir"/>
  </r>
  <r>
    <x v="623"/>
    <s v="09 String Quartet No. 14 in D minor.wma"/>
    <x v="0"/>
    <x v="45"/>
    <n v="6107318"/>
    <x v="136"/>
    <s v="String Quartet No. 14 in D minor"/>
    <s v="Brandis Quartet"/>
  </r>
  <r>
    <x v="624"/>
    <s v="10 62- Holst - The Planets 'Neptune'.wma"/>
    <x v="0"/>
    <x v="45"/>
    <n v="3603390"/>
    <x v="136"/>
    <s v="The Planets &quot;Neptune&quot;"/>
    <s v="Philharmonia Orchestra"/>
  </r>
  <r>
    <x v="625"/>
    <s v="11 Symphony No. 8 - second movement.wma"/>
    <x v="0"/>
    <x v="45"/>
    <n v="5264762"/>
    <x v="136"/>
    <s v="Symphony No. 8 - second movement"/>
    <s v="Cheryl studer, sylvia McNair (sopranos)"/>
  </r>
  <r>
    <x v="626"/>
    <s v="12 'Flammis orci ne succedar'.wma"/>
    <x v="0"/>
    <x v="45"/>
    <n v="1774728"/>
    <x v="137"/>
    <s v="&quot;Flammis orci ne succedar&quot;"/>
    <s v="Alistair Miles (bass)"/>
  </r>
  <r>
    <x v="627"/>
    <s v="13 62- Arensky - Piano Trio No. 1 in D minor.wma"/>
    <x v="0"/>
    <x v="45"/>
    <n v="5928056"/>
    <x v="137"/>
    <s v="Piano Trio No. 1 in D minor"/>
    <s v="Beaux Arts Trio"/>
  </r>
  <r>
    <x v="628"/>
    <s v="14 In the Mists - Molto Adagio.wma"/>
    <x v="0"/>
    <x v="45"/>
    <n v="4446010"/>
    <x v="137"/>
    <s v="In the Mists - Molto Adagio"/>
    <s v="Radoslav Kvapil (piano)"/>
  </r>
  <r>
    <x v="629"/>
    <s v="15 62- Reger - Abendgang (Evening Walk).wma"/>
    <x v="0"/>
    <x v="45"/>
    <n v="3639280"/>
    <x v="137"/>
    <s v="Abendgang (Evening Walk)"/>
    <s v="Brigitte Fassbaender (mezzo/soprano)"/>
  </r>
  <r>
    <x v="630"/>
    <s v="16 String Quartet in G minor.wma"/>
    <x v="0"/>
    <x v="45"/>
    <n v="5252752"/>
    <x v="137"/>
    <s v="String Quartet in G minor"/>
    <s v="Patrick Ireland (viola)"/>
  </r>
  <r>
    <x v="631"/>
    <s v="17 62- Debussy - Pelleas et Melisande 'Mes longs cheveux descendent..'.wma"/>
    <x v="0"/>
    <x v="45"/>
    <n v="5372356"/>
    <x v="137"/>
    <s v="Pelleas et Melisande &quot;Mes longs cheveux descendent..&quot;"/>
    <s v="Victoria de los Angeles"/>
  </r>
  <r>
    <x v="632"/>
    <s v="Charm2-1.wma"/>
    <x v="0"/>
    <x v="46"/>
    <n v="27524509"/>
    <x v="138"/>
    <s v="Charm2-1"/>
    <s v="Charm Offensive"/>
  </r>
  <r>
    <x v="633"/>
    <s v="Charm2-2.wma"/>
    <x v="0"/>
    <x v="46"/>
    <n v="27303397"/>
    <x v="139"/>
    <s v="Charm2-2"/>
    <s v="Charm Offensive"/>
  </r>
  <r>
    <x v="634"/>
    <s v="Charm2-3.wma"/>
    <x v="0"/>
    <x v="46"/>
    <n v="27261565"/>
    <x v="140"/>
    <s v="Charm2-3"/>
    <s v="Charm Offensive"/>
  </r>
  <r>
    <x v="635"/>
    <s v="Charm2-4.wma"/>
    <x v="0"/>
    <x v="46"/>
    <n v="27375109"/>
    <x v="141"/>
    <s v="Charm2-4"/>
    <s v="Charm Offensive"/>
  </r>
  <r>
    <x v="636"/>
    <s v="Charm2-5.wma"/>
    <x v="0"/>
    <x v="46"/>
    <n v="27327301"/>
    <x v="142"/>
    <s v="Charm2-5"/>
    <s v="Charm Offensive"/>
  </r>
  <r>
    <x v="637"/>
    <s v="Charm2-6.wma"/>
    <x v="0"/>
    <x v="46"/>
    <n v="27177901"/>
    <x v="143"/>
    <s v="Charm2-6"/>
    <s v="Charm Offensive"/>
  </r>
  <r>
    <x v="638"/>
    <s v="01 O Maria, Deu marie.wma"/>
    <x v="0"/>
    <x v="47"/>
    <n v="4505490"/>
    <x v="144"/>
    <s v="O Maria, Deu marie"/>
    <s v="Christmas Classics"/>
  </r>
  <r>
    <x v="639"/>
    <s v="02.wma"/>
    <x v="0"/>
    <x v="47"/>
    <n v="1320402"/>
    <x v="144"/>
    <s v="Resonet in laudibus"/>
    <s v="Christmas Classics"/>
  </r>
  <r>
    <x v="640"/>
    <s v="03 Ecce concipies.wma"/>
    <x v="0"/>
    <x v="47"/>
    <n v="2330422"/>
    <x v="144"/>
    <s v="Ecce concipies"/>
    <s v="Christmas Classics"/>
  </r>
  <r>
    <x v="641"/>
    <s v="04 Polyhymnia Caduceatrix.wma"/>
    <x v="0"/>
    <x v="47"/>
    <n v="3161110"/>
    <x v="144"/>
    <s v="Polyhymnia Caduceatrix"/>
    <s v="Christmas Classics"/>
  </r>
  <r>
    <x v="642"/>
    <s v="05 Joshep, du Sohn David.wma"/>
    <x v="0"/>
    <x v="47"/>
    <n v="3453926"/>
    <x v="145"/>
    <s v="Joshep, du Sohn David"/>
    <s v="Christmas Classics"/>
  </r>
  <r>
    <x v="643"/>
    <s v="06 Cherubic Hymn.wma"/>
    <x v="0"/>
    <x v="47"/>
    <n v="4165048"/>
    <x v="145"/>
    <s v="Cherubic Hymn"/>
    <s v="Christmas Classics"/>
  </r>
  <r>
    <x v="644"/>
    <s v="07.wma"/>
    <x v="0"/>
    <x v="47"/>
    <n v="2240706"/>
    <x v="145"/>
    <s v="Fatto per la notte di natale"/>
    <s v="Christmas Classics"/>
  </r>
  <r>
    <x v="645"/>
    <s v="08.wma"/>
    <x v="0"/>
    <x v="47"/>
    <n v="2461818"/>
    <x v="145"/>
    <s v="Christams Oratorio"/>
    <s v="Christmas Classics"/>
  </r>
  <r>
    <x v="646"/>
    <s v="09.wma"/>
    <x v="0"/>
    <x v="47"/>
    <n v="5969730"/>
    <x v="146"/>
    <s v="Noel sur les flutes"/>
    <s v="Christmas Classics"/>
  </r>
  <r>
    <x v="647"/>
    <s v="10.wma"/>
    <x v="0"/>
    <x v="47"/>
    <n v="5473722"/>
    <x v="146"/>
    <s v="Christmas Oratorio"/>
    <s v="Christmas Classics"/>
  </r>
  <r>
    <x v="648"/>
    <s v="11 Silent Night.wma"/>
    <x v="0"/>
    <x v="47"/>
    <n v="3161134"/>
    <x v="147"/>
    <s v="Silent Night"/>
    <s v="Salisbury Cathedral Choir"/>
  </r>
  <r>
    <x v="649"/>
    <s v="12.wma"/>
    <x v="0"/>
    <x v="47"/>
    <n v="3346266"/>
    <x v="146"/>
    <s v="In dulce jubilo"/>
    <s v="Christmas Classics"/>
  </r>
  <r>
    <x v="650"/>
    <s v="13 Ave Maria.wma"/>
    <x v="0"/>
    <x v="47"/>
    <n v="2605304"/>
    <x v="148"/>
    <s v="Ave Maria"/>
    <s v="Christmas Classics"/>
  </r>
  <r>
    <x v="651"/>
    <s v="14.wma"/>
    <x v="0"/>
    <x v="47"/>
    <n v="2939898"/>
    <x v="148"/>
    <s v="Heavenly light"/>
    <s v="Christmas Classics"/>
  </r>
  <r>
    <x v="652"/>
    <s v="15 Bululalow.wma"/>
    <x v="0"/>
    <x v="47"/>
    <n v="1469870"/>
    <x v="148"/>
    <s v="Bululalow"/>
    <s v="Christmas Classics"/>
  </r>
  <r>
    <x v="653"/>
    <s v="(Disc 2) 01 - All I Want For Christmas Is You (LP Version).mp3"/>
    <x v="3"/>
    <x v="48"/>
    <n v="7322561"/>
    <x v="149"/>
    <s v="All I Want For Christmas Is You (LP Version)"/>
    <s v="Mariah Carey"/>
  </r>
  <r>
    <x v="654"/>
    <s v="(Disc 2) 02 - The Christmas Song (Holiday Remix).mp3"/>
    <x v="3"/>
    <x v="48"/>
    <n v="7404488"/>
    <x v="150"/>
    <s v="The Christmas Song (Holiday Remix)"/>
    <s v="Christina Aguilera"/>
  </r>
  <r>
    <x v="655"/>
    <s v="(Disc 2) 03 - Have Yourself A Merry Little Christmas.mp3"/>
    <x v="3"/>
    <x v="48"/>
    <n v="9265136"/>
    <x v="151"/>
    <s v="Have Yourself A Merry Little Christmas"/>
    <s v="Luther Vandross"/>
  </r>
  <r>
    <x v="656"/>
    <s v="(Disc 2) 04 - The Milennium Prayer.mp3"/>
    <x v="3"/>
    <x v="48"/>
    <n v="8678995"/>
    <x v="150"/>
    <s v="The Milennium Prayer"/>
    <s v="Cliff Richard"/>
  </r>
  <r>
    <x v="657"/>
    <s v="(Disc 2) 05 - White Christmas.mp3"/>
    <x v="3"/>
    <x v="48"/>
    <n v="6801703"/>
    <x v="152"/>
    <s v="White Christmas"/>
    <s v="Michael Bolton"/>
  </r>
  <r>
    <x v="658"/>
    <s v="(Disc 2) 06 - Christmas Day.mp3"/>
    <x v="3"/>
    <x v="48"/>
    <n v="7345114"/>
    <x v="153"/>
    <s v="Christmas Day"/>
    <s v="Dido"/>
  </r>
  <r>
    <x v="659"/>
    <s v="(Disc 2) 07 - I Don't Wanna Spend One More Christmas Without.mp3"/>
    <x v="3"/>
    <x v="48"/>
    <n v="7212250"/>
    <x v="154"/>
    <s v="I Don't Wanna Spend One More Christmas Without You"/>
    <s v="*Nsync"/>
  </r>
  <r>
    <x v="660"/>
    <s v="(Disc 2) 08 - My Only Wish (This Year).mp3"/>
    <x v="3"/>
    <x v="48"/>
    <n v="7595233"/>
    <x v="155"/>
    <s v="My Only Wish (This Year)"/>
    <s v="Britney Spears"/>
  </r>
  <r>
    <x v="661"/>
    <s v="(Disc 2) 09 - Holiday Celebrate.mp3"/>
    <x v="3"/>
    <x v="48"/>
    <n v="7397914"/>
    <x v="156"/>
    <s v="Holiday Celebrate"/>
    <s v="Toni Braxton"/>
  </r>
  <r>
    <x v="662"/>
    <s v="(Disc 2) 10 - Christmas Time.mp3"/>
    <x v="3"/>
    <x v="48"/>
    <n v="7441100"/>
    <x v="157"/>
    <s v="Christmas Time"/>
    <s v="Backstreet Boys"/>
  </r>
  <r>
    <x v="663"/>
    <s v="(Disc 2) 11 - Sleigh Ride.mp3"/>
    <x v="3"/>
    <x v="48"/>
    <n v="4383397"/>
    <x v="158"/>
    <s v="Sleigh Ride"/>
    <s v="Air Supply"/>
  </r>
  <r>
    <x v="664"/>
    <s v="(Disc 2) 12 - All I Want For Christmas (Is My Two Front Teet.mp3"/>
    <x v="3"/>
    <x v="48"/>
    <n v="5646163"/>
    <x v="159"/>
    <s v="All I Want For Christmas (Is My Two Front Teeth)"/>
    <s v="Spike Jones &amp; His City Slickers"/>
  </r>
  <r>
    <x v="665"/>
    <s v="(Disc 2) 13 - Deck the Halls.mp3"/>
    <x v="3"/>
    <x v="48"/>
    <n v="2343347"/>
    <x v="160"/>
    <s v="Deck the Halls"/>
    <s v="Jackie Wilson"/>
  </r>
  <r>
    <x v="666"/>
    <s v="(Disc 2) 14 - Silent Night.mp3"/>
    <x v="3"/>
    <x v="48"/>
    <n v="5241048"/>
    <x v="161"/>
    <s v="Silent Night"/>
    <s v="G4"/>
  </r>
  <r>
    <x v="667"/>
    <s v="(Disc 2) 15 - Jingle Bells.mp3"/>
    <x v="3"/>
    <x v="48"/>
    <n v="6510181"/>
    <x v="162"/>
    <s v="Jingle Bells"/>
    <s v="Natalie Cole"/>
  </r>
  <r>
    <x v="668"/>
    <s v="(Disc 2) 16 - When You Wish Upon A Star.mp3"/>
    <x v="3"/>
    <x v="48"/>
    <n v="6885526"/>
    <x v="151"/>
    <s v="When You Wish Upon A Star"/>
    <s v="Linda Ronstadt"/>
  </r>
  <r>
    <x v="669"/>
    <s v="(Disc 2) 17 - Rockin' Around The Christmas Tree.mp3"/>
    <x v="3"/>
    <x v="48"/>
    <n v="3969779"/>
    <x v="155"/>
    <s v="Rockin' Around The Christmas Tree"/>
    <s v="Brenda Lee"/>
  </r>
  <r>
    <x v="670"/>
    <s v="(Disc 2) 18 - Blue Christmas.mp3"/>
    <x v="3"/>
    <x v="48"/>
    <n v="5091653"/>
    <x v="159"/>
    <s v="Blue Christmas"/>
    <s v="Shakin' Stevens"/>
  </r>
  <r>
    <x v="671"/>
    <s v="(Disc 2) 19 - Wombling Merry Christmas.mp3"/>
    <x v="3"/>
    <x v="48"/>
    <n v="6078959"/>
    <x v="163"/>
    <s v="Wombling Merry Christmas"/>
    <s v="The Wombles"/>
  </r>
  <r>
    <x v="672"/>
    <s v="(Disc 2) 20 - Stay Another Day.mp3"/>
    <x v="3"/>
    <x v="48"/>
    <n v="8232300"/>
    <x v="164"/>
    <s v="Stay Another Day"/>
    <s v="East 17"/>
  </r>
  <r>
    <x v="673"/>
    <s v="(Disc 3) 01 - Last Christmas (Single Version).mp3"/>
    <x v="3"/>
    <x v="48"/>
    <n v="7917180"/>
    <x v="165"/>
    <s v="Last Christmas (Single Version)"/>
    <s v="Wham!"/>
  </r>
  <r>
    <x v="674"/>
    <s v="(Disc 3) 02 - I Have A Dream.mp3"/>
    <x v="3"/>
    <x v="48"/>
    <n v="7546702"/>
    <x v="166"/>
    <s v="I Have A Dream"/>
    <s v="Westlife"/>
  </r>
  <r>
    <x v="675"/>
    <s v="(Disc 3) 03 - O Holy Night.mp3"/>
    <x v="3"/>
    <x v="48"/>
    <n v="7387627"/>
    <x v="167"/>
    <s v="O Holy Night"/>
    <s v="Il Divo"/>
  </r>
  <r>
    <x v="676"/>
    <s v="(Disc 3) 04 - Pie Jesu.mp3"/>
    <x v="3"/>
    <x v="48"/>
    <n v="5962154"/>
    <x v="168"/>
    <s v="Pie Jesu"/>
    <s v="Angelis"/>
  </r>
  <r>
    <x v="677"/>
    <s v="(Disc 3) 05 - Merry Christmas Baby.mp3"/>
    <x v="3"/>
    <x v="48"/>
    <n v="10646815"/>
    <x v="169"/>
    <s v="Merry Christmas Baby"/>
    <s v="Elvis Presley"/>
  </r>
  <r>
    <x v="678"/>
    <s v="(Disc 3) 06 - Let It Snow! Let It Snow! Let It Snow!.mp3"/>
    <x v="3"/>
    <x v="48"/>
    <n v="4546153"/>
    <x v="170"/>
    <s v="Let It Snow! Let It Snow! Let It Snow!"/>
    <s v="Frank Sinatra"/>
  </r>
  <r>
    <x v="679"/>
    <s v="(Disc 3) 07 - Santa Baby (Remastered 2001).mp3"/>
    <x v="3"/>
    <x v="48"/>
    <n v="5987167"/>
    <x v="171"/>
    <s v="Santa Baby (Remastered 2001)"/>
    <s v="Eartha Kitt; Henri René"/>
  </r>
  <r>
    <x v="680"/>
    <s v="(Disc 3) 08 - Joy To The World.mp3"/>
    <x v="3"/>
    <x v="48"/>
    <n v="5597491"/>
    <x v="157"/>
    <s v="Joy To The World"/>
    <s v="Aretha Franklin"/>
  </r>
  <r>
    <x v="681"/>
    <s v="(Disc 3) 09 - Do You Hear What I Hear.mp3"/>
    <x v="3"/>
    <x v="48"/>
    <n v="7468736"/>
    <x v="172"/>
    <s v="Do You Hear What I Hear"/>
    <s v="Gladys Knight &amp; The Pips"/>
  </r>
  <r>
    <x v="682"/>
    <s v="(Disc 3) 10 - Winter Wonderland.mp3"/>
    <x v="3"/>
    <x v="48"/>
    <n v="4106534"/>
    <x v="173"/>
    <s v="Winter Wonderland"/>
    <s v="Tony Bennett"/>
  </r>
  <r>
    <x v="683"/>
    <s v="(Disc 3) 11 - I'll Be Home For Christmas.mp3"/>
    <x v="3"/>
    <x v="48"/>
    <n v="4547824"/>
    <x v="171"/>
    <s v="I'll Be Home For Christmas"/>
    <s v="Doris Day"/>
  </r>
  <r>
    <x v="684"/>
    <s v="(Disc 3) 12 - Oh Happy Day.mp3"/>
    <x v="3"/>
    <x v="48"/>
    <n v="9702026"/>
    <x v="164"/>
    <s v="Oh Happy Day"/>
    <s v="Edwin Hawkins Singers"/>
  </r>
  <r>
    <x v="685"/>
    <s v="(Disc 3) 13 - O Christmas Tree.mp3"/>
    <x v="3"/>
    <x v="48"/>
    <n v="3854443"/>
    <x v="174"/>
    <s v="O Christmas Tree"/>
    <s v="Mario Lanza; Henri René"/>
  </r>
  <r>
    <x v="686"/>
    <s v="(Disc 3) 14 - Auld Lang Syne.mp3"/>
    <x v="3"/>
    <x v="48"/>
    <n v="7017980"/>
    <x v="175"/>
    <s v="Auld Lang Syne"/>
    <s v="Gay Gordon"/>
  </r>
  <r>
    <x v="687"/>
    <s v="(Disc 3) 15 - Mary's Boy Child.mp3"/>
    <x v="3"/>
    <x v="48"/>
    <n v="5175685"/>
    <x v="167"/>
    <s v="Mary's Boy Child"/>
    <s v="Harry Belafonte"/>
  </r>
  <r>
    <x v="688"/>
    <s v="(Disc 3) 16 - What Christmas Means To Me.mp3"/>
    <x v="3"/>
    <x v="48"/>
    <n v="7075721"/>
    <x v="158"/>
    <s v="What Christmas Means To Me"/>
    <s v="Al Green"/>
  </r>
  <r>
    <x v="689"/>
    <s v="(Disc 3) 17 - Walking In The Air.mp3"/>
    <x v="3"/>
    <x v="48"/>
    <n v="6572884"/>
    <x v="176"/>
    <s v="Walking In The Air"/>
    <s v="Peter Auty"/>
  </r>
  <r>
    <x v="690"/>
    <s v="(Disc 3) 18 - When A Child Is Born.mp3"/>
    <x v="3"/>
    <x v="48"/>
    <n v="6982349"/>
    <x v="177"/>
    <s v="When A Child Is Born"/>
    <s v="Johnny Mathis"/>
  </r>
  <r>
    <x v="691"/>
    <s v="(Disc 3) 19 - The Power Of Love.mp3"/>
    <x v="3"/>
    <x v="48"/>
    <n v="10262265"/>
    <x v="161"/>
    <s v="The Power Of Love"/>
    <s v="Frankie Goes To Hollywood"/>
  </r>
  <r>
    <x v="692"/>
    <s v="(Disc 3) 20 - Winter Wonderland.mp3"/>
    <x v="3"/>
    <x v="48"/>
    <n v="5372662"/>
    <x v="178"/>
    <s v="Winter Wonderland"/>
    <s v="Macy Gray &amp; me; Rosie O'Donnell"/>
  </r>
  <r>
    <x v="693"/>
    <s v="(Disc 3) 21 - It's Beginning To Look A Lot Like Christmas.mp3"/>
    <x v="3"/>
    <x v="48"/>
    <n v="4764440"/>
    <x v="154"/>
    <s v="It's Beginning To Look A Lot Like Christmas"/>
    <s v="Perry Como and The Fontaine Sisters"/>
  </r>
  <r>
    <x v="694"/>
    <s v="(Disc 4) 01 - Angels We Have Heard On High.mp3"/>
    <x v="3"/>
    <x v="48"/>
    <n v="3549523"/>
    <x v="166"/>
    <s v="Angels We Have Heard On High"/>
    <s v="Westminster Cathedral Choir"/>
  </r>
  <r>
    <x v="695"/>
    <s v="(Disc 4) 02 - The Holly And The Ivy.mp3"/>
    <x v="3"/>
    <x v="48"/>
    <n v="6414279"/>
    <x v="179"/>
    <s v="The Holly And The Ivy"/>
    <s v="Westminster Cathedral Choir"/>
  </r>
  <r>
    <x v="696"/>
    <s v="(Disc 4) 03 - O Little Town Of Bethlehem.mp3"/>
    <x v="3"/>
    <x v="48"/>
    <n v="5803078"/>
    <x v="152"/>
    <s v="O Little Town Of Bethlehem"/>
    <s v="Michael Nicholas"/>
  </r>
  <r>
    <x v="697"/>
    <s v="(Disc 4) 04 - Away In A Manger.mp3"/>
    <x v="3"/>
    <x v="48"/>
    <n v="4704187"/>
    <x v="179"/>
    <s v="Away In A Manger"/>
    <s v="Westminster Cathedral Choir"/>
  </r>
  <r>
    <x v="698"/>
    <s v="(Disc 4) 05 - O Come All Ye Faithfull.mp3"/>
    <x v="3"/>
    <x v="48"/>
    <n v="8238259"/>
    <x v="180"/>
    <s v="O Come All Ye Faithfull"/>
    <s v="Michael Nicholas"/>
  </r>
  <r>
    <x v="699"/>
    <s v="(Disc 4) 06 - Hark! The Herald Angels Sing.mp3"/>
    <x v="3"/>
    <x v="48"/>
    <n v="5542076"/>
    <x v="181"/>
    <s v="Hark! The Herald Angels Sing"/>
    <s v="Anthony Crossland"/>
  </r>
  <r>
    <x v="700"/>
    <s v="(Disc 4) 07 - We Three Kings.mp3"/>
    <x v="3"/>
    <x v="48"/>
    <n v="4498126"/>
    <x v="170"/>
    <s v="We Three Kings"/>
    <s v="Ely Cathedral Choir"/>
  </r>
  <r>
    <x v="701"/>
    <s v="(Disc 4) 08 - The First Nowell.mp3"/>
    <x v="3"/>
    <x v="48"/>
    <n v="9069437"/>
    <x v="180"/>
    <s v="The First Nowell"/>
    <s v="Michael Nicholas"/>
  </r>
  <r>
    <x v="702"/>
    <s v="(Disc 4) 09 - I Saw Three Ships.mp3"/>
    <x v="3"/>
    <x v="48"/>
    <n v="3798381"/>
    <x v="182"/>
    <s v="I Saw Three Ships"/>
    <s v="Robin Nelson"/>
  </r>
  <r>
    <x v="703"/>
    <s v="(Disc 4) 10 - Deck The Halls.mp3"/>
    <x v="3"/>
    <x v="48"/>
    <n v="2071416"/>
    <x v="162"/>
    <s v="Deck The Halls"/>
    <s v="Norwich Cathedral Choir"/>
  </r>
  <r>
    <x v="704"/>
    <s v="(Disc 4) 11 - Ding Dong Merrily On High.mp3"/>
    <x v="3"/>
    <x v="48"/>
    <n v="3906119"/>
    <x v="182"/>
    <s v="Ding Dong Merrily On High"/>
    <s v="Robin Nelson"/>
  </r>
  <r>
    <x v="705"/>
    <s v="(Disc 4) 12 - Cherry Tree Carol.mp3"/>
    <x v="3"/>
    <x v="48"/>
    <n v="3878863"/>
    <x v="183"/>
    <s v="Cherry Tree Carol"/>
    <s v="Robin Nelson"/>
  </r>
  <r>
    <x v="706"/>
    <s v="(Disc 4) 13 - Come To the Manger.mp3"/>
    <x v="3"/>
    <x v="48"/>
    <n v="7234980"/>
    <x v="179"/>
    <s v="Come To the Manger"/>
    <s v="Westminster Cathedral Choir"/>
  </r>
  <r>
    <x v="707"/>
    <s v="(Disc 4) 14 - It Came Upon A Midnight Clear.mp3"/>
    <x v="3"/>
    <x v="48"/>
    <n v="5596390"/>
    <x v="181"/>
    <s v="It Came Upon A Midnight Clear"/>
    <s v="Anthony Crossland"/>
  </r>
  <r>
    <x v="708"/>
    <s v="(Disc 4) 15 - Personent Hodie.mp3"/>
    <x v="3"/>
    <x v="48"/>
    <n v="3954817"/>
    <x v="165"/>
    <s v="Personent Hodie"/>
    <s v="Westminster Cathedral Choir"/>
  </r>
  <r>
    <x v="709"/>
    <s v="(Disc 4) 16 - O Come, O Come Emmanuel.mp3"/>
    <x v="3"/>
    <x v="48"/>
    <n v="6272263"/>
    <x v="173"/>
    <s v="O Come, O Come Emmanuel"/>
    <s v="The Wells Cathedral Choir"/>
  </r>
  <r>
    <x v="710"/>
    <s v="(Disc 4) 17 - Hail Blessed Virgin Mary.mp3"/>
    <x v="3"/>
    <x v="48"/>
    <n v="4156929"/>
    <x v="184"/>
    <s v="Hail Blessed Virgin Mary"/>
    <s v="Anthony Crossland"/>
  </r>
  <r>
    <x v="711"/>
    <s v="(Disc 4) 18 - The Seven Joys Of Mary.mp3"/>
    <x v="3"/>
    <x v="48"/>
    <n v="5705747"/>
    <x v="183"/>
    <s v="The Seven Joys Of Mary"/>
    <s v="Robin Nelson"/>
  </r>
  <r>
    <x v="712"/>
    <s v="(Disc 4) 19 - Once In Royal David's City.mp3"/>
    <x v="3"/>
    <x v="48"/>
    <n v="10317611"/>
    <x v="157"/>
    <s v="Once In Royal David's City"/>
    <s v="Arthus Wills"/>
  </r>
  <r>
    <x v="713"/>
    <s v="(Disc 4) 20 - Sussex Carol.mp3"/>
    <x v="3"/>
    <x v="48"/>
    <n v="3566451"/>
    <x v="184"/>
    <s v="Sussex Carol"/>
    <s v="Anthony Crossland"/>
  </r>
  <r>
    <x v="714"/>
    <s v="(Disc 4) 21 - As With Gladness Men Of Old.mp3"/>
    <x v="3"/>
    <x v="48"/>
    <n v="5362818"/>
    <x v="184"/>
    <s v="As With Gladness Men Of Old"/>
    <s v="Anthony Crossland"/>
  </r>
  <r>
    <x v="715"/>
    <s v="(Disc 4) 22 - While Shepherds Watched.mp3"/>
    <x v="3"/>
    <x v="48"/>
    <n v="2914023"/>
    <x v="165"/>
    <s v="While Shepherds Watched"/>
    <s v="Westminster Cathedral Choir"/>
  </r>
  <r>
    <x v="716"/>
    <s v="001 All I Want For Christmas (Is My_.mp3"/>
    <x v="3"/>
    <x v="48"/>
    <n v="5646163"/>
    <x v="159"/>
    <s v="All I Want For Christmas (Is My Two Front Teeth)"/>
    <s v="Spike Jones &amp; His City Slickers"/>
  </r>
  <r>
    <x v="717"/>
    <s v="001 Angels We Have Heard On High.mp3"/>
    <x v="3"/>
    <x v="48"/>
    <n v="3549523"/>
    <x v="166"/>
    <s v="Angels We Have Heard On High"/>
    <s v="Westminster Cathedral Choir"/>
  </r>
  <r>
    <x v="718"/>
    <s v="001 Christmas Bop.mp3"/>
    <x v="3"/>
    <x v="48"/>
    <n v="6731147"/>
    <x v="156"/>
    <s v="Christmas Bop"/>
    <s v="T-Rex"/>
  </r>
  <r>
    <x v="719"/>
    <s v="001 Holiday Celebrate.mp3"/>
    <x v="3"/>
    <x v="48"/>
    <n v="7397914"/>
    <x v="156"/>
    <s v="Holiday Celebrate"/>
    <s v="Toni Braxton"/>
  </r>
  <r>
    <x v="720"/>
    <s v="001 I Believe.mp3"/>
    <x v="3"/>
    <x v="48"/>
    <n v="3897197"/>
    <x v="183"/>
    <s v="I Believe"/>
    <s v="Robson &amp; Jerome; Nigel Wright"/>
  </r>
  <r>
    <x v="721"/>
    <s v="001 I Have A Dream.mp3"/>
    <x v="3"/>
    <x v="48"/>
    <n v="7546702"/>
    <x v="166"/>
    <s v="I Have A Dream"/>
    <s v="Westlife"/>
  </r>
  <r>
    <x v="722"/>
    <s v="001 I Saw Three Ships.mp3"/>
    <x v="3"/>
    <x v="48"/>
    <n v="3798381"/>
    <x v="182"/>
    <s v="I Saw Three Ships"/>
    <s v="Robin Nelson"/>
  </r>
  <r>
    <x v="723"/>
    <s v="001 Last Christmas (Single Version).mp3"/>
    <x v="3"/>
    <x v="48"/>
    <n v="7917180"/>
    <x v="165"/>
    <s v="Last Christmas (Single Version)"/>
    <s v="Wham!"/>
  </r>
  <r>
    <x v="724"/>
    <s v="001 Merry Christmas Everyone.mp3"/>
    <x v="3"/>
    <x v="48"/>
    <n v="6592160"/>
    <x v="185"/>
    <s v="Merry Christmas Everyone"/>
    <s v="Shakin' Stevens"/>
  </r>
  <r>
    <x v="725"/>
    <s v="001 Merry X-Mas Everybody.mp3"/>
    <x v="3"/>
    <x v="48"/>
    <n v="6726124"/>
    <x v="159"/>
    <s v="Merry X-Mas Everybody"/>
    <s v="Steps"/>
  </r>
  <r>
    <x v="726"/>
    <s v="001 O Come, O Come Emmanuel.mp3"/>
    <x v="3"/>
    <x v="48"/>
    <n v="6272263"/>
    <x v="173"/>
    <s v="O Come, O Come Emmanuel"/>
    <s v="The Wells Cathedral Choir"/>
  </r>
  <r>
    <x v="727"/>
    <s v="001 Winter Wonderland.mp3"/>
    <x v="3"/>
    <x v="48"/>
    <n v="4106534"/>
    <x v="156"/>
    <s v="Winter Wonderland"/>
    <s v="Tony Bennett"/>
  </r>
  <r>
    <x v="728"/>
    <s v="001 Wintersong.mp3"/>
    <x v="3"/>
    <x v="48"/>
    <n v="6472051"/>
    <x v="186"/>
    <s v="Wintersong"/>
    <s v="Sarah McLachlan"/>
  </r>
  <r>
    <x v="729"/>
    <s v="001 Wombling Merry Christmas.mp3"/>
    <x v="3"/>
    <x v="48"/>
    <n v="6078959"/>
    <x v="163"/>
    <s v="Wombling Merry Christmas"/>
    <s v="The Wombles"/>
  </r>
  <r>
    <x v="730"/>
    <s v="002 Blue Christmas.mp3"/>
    <x v="3"/>
    <x v="48"/>
    <n v="5091653"/>
    <x v="185"/>
    <s v="Blue Christmas"/>
    <s v="Shakin' Stevens"/>
  </r>
  <r>
    <x v="731"/>
    <s v="002 Ding Dong Merrily On High.mp3"/>
    <x v="3"/>
    <x v="48"/>
    <n v="3906119"/>
    <x v="182"/>
    <s v="Ding Dong Merrily On High"/>
    <s v="Robin Nelson"/>
  </r>
  <r>
    <x v="732"/>
    <s v="002 The Holly And The Ivy.mp3"/>
    <x v="3"/>
    <x v="48"/>
    <n v="6414279"/>
    <x v="179"/>
    <s v="The Holly And The Ivy"/>
    <s v="Westminster Cathedral Choir"/>
  </r>
  <r>
    <x v="733"/>
    <s v="003 Away In A Manger.mp3"/>
    <x v="3"/>
    <x v="48"/>
    <n v="4704187"/>
    <x v="179"/>
    <s v="Away In A Manger"/>
    <s v="Westminster Cathedral Choir"/>
  </r>
  <r>
    <x v="734"/>
    <s v="003 Cherry Tree Carol.mp3"/>
    <x v="3"/>
    <x v="48"/>
    <n v="3878863"/>
    <x v="183"/>
    <s v="Cherry Tree Carol"/>
    <s v="Robin Nelson"/>
  </r>
  <r>
    <x v="735"/>
    <s v="004 Come To the Manger.mp3"/>
    <x v="3"/>
    <x v="48"/>
    <n v="7234980"/>
    <x v="179"/>
    <s v="Come To the Manger"/>
    <s v="Westminster Cathedral Choir"/>
  </r>
  <r>
    <x v="736"/>
    <s v="004 The Seven Joys Of Mary.mp3"/>
    <x v="3"/>
    <x v="48"/>
    <n v="5705747"/>
    <x v="183"/>
    <s v="The Seven Joys Of Mary"/>
    <s v="Robin Nelson"/>
  </r>
  <r>
    <x v="737"/>
    <s v="005 Personent Hodie.mp3"/>
    <x v="3"/>
    <x v="48"/>
    <n v="3954817"/>
    <x v="165"/>
    <s v="Personent Hodie"/>
    <s v="Westminster Cathedral Choir"/>
  </r>
  <r>
    <x v="738"/>
    <s v="006 While Shepherds Watched.mp3"/>
    <x v="3"/>
    <x v="48"/>
    <n v="2914023"/>
    <x v="165"/>
    <s v="While Shepherds Watched"/>
    <s v="Westminster Cathedral Choir"/>
  </r>
  <r>
    <x v="739"/>
    <s v="01 - It's The Most Wonderful Time Of The Year.mp3"/>
    <x v="3"/>
    <x v="48"/>
    <n v="5067679"/>
    <x v="168"/>
    <s v="It's The Most Wonderful Time Of The Year"/>
    <s v="Andy Williams with Robert Mersey &amp; His Orchestra; Arranged by Johnny Mandel"/>
  </r>
  <r>
    <x v="740"/>
    <s v="01 _2000 Miles.mp3"/>
    <x v="3"/>
    <x v="48"/>
    <n v="6732543"/>
    <x v="176"/>
    <s v="2000 Miles"/>
    <s v="The Pretenders"/>
  </r>
  <r>
    <x v="741"/>
    <s v="01 All I Want For Christmas Is You_.mp3"/>
    <x v="3"/>
    <x v="48"/>
    <n v="7322561"/>
    <x v="178"/>
    <s v="All I Want For Christmas Is You (LP Version)"/>
    <s v="Mariah Carey"/>
  </r>
  <r>
    <x v="742"/>
    <s v="01 Auld Lang Syne.mp3"/>
    <x v="3"/>
    <x v="48"/>
    <n v="7017980"/>
    <x v="161"/>
    <s v="Auld Lang Syne"/>
    <s v="Gay Gordon"/>
  </r>
  <r>
    <x v="743"/>
    <s v="01 Christmas Day.mp3"/>
    <x v="3"/>
    <x v="48"/>
    <n v="7345114"/>
    <x v="153"/>
    <s v="Christmas Day"/>
    <s v="Dido"/>
  </r>
  <r>
    <x v="744"/>
    <s v="01 Christmas Time (Don't Let The Be.mp3"/>
    <x v="3"/>
    <x v="48"/>
    <n v="6601959"/>
    <x v="187"/>
    <s v="Christmas Time (Don't Let The Bells End)"/>
    <s v="The Darkness"/>
  </r>
  <r>
    <x v="745"/>
    <s v="01 Christmas Time.mp3"/>
    <x v="3"/>
    <x v="48"/>
    <n v="7441100"/>
    <x v="157"/>
    <s v="Christmas Time"/>
    <s v="Backstreet Boys"/>
  </r>
  <r>
    <x v="746"/>
    <s v="01 Deck The Halls 1.mp3"/>
    <x v="3"/>
    <x v="48"/>
    <n v="2071416"/>
    <x v="162"/>
    <s v="Deck The Halls"/>
    <s v="Norwich Cathedral Choir"/>
  </r>
  <r>
    <x v="747"/>
    <s v="01 Deck the Halls.mp3"/>
    <x v="3"/>
    <x v="48"/>
    <n v="2343347"/>
    <x v="167"/>
    <s v="Deck the Halls"/>
    <s v="Jackie Wilson"/>
  </r>
  <r>
    <x v="748"/>
    <s v="01 Do You Hear What I Hear.mp3"/>
    <x v="3"/>
    <x v="48"/>
    <n v="7468736"/>
    <x v="175"/>
    <s v="Do You Hear What I Hear"/>
    <s v="Gladys Knight &amp; The Pips"/>
  </r>
  <r>
    <x v="749"/>
    <s v="01 Dream A Dream.mp3"/>
    <x v="3"/>
    <x v="48"/>
    <n v="7057285"/>
    <x v="155"/>
    <s v="Dream A Dream"/>
    <s v="Charlotte Church"/>
  </r>
  <r>
    <x v="750"/>
    <s v="01 Driving Home For Christmas.mp3"/>
    <x v="3"/>
    <x v="48"/>
    <n v="7368891"/>
    <x v="188"/>
    <s v="Driving Home For Christmas"/>
    <s v="Chris Rea"/>
  </r>
  <r>
    <x v="751"/>
    <s v="01 Early Christmas Morning.mp3"/>
    <x v="3"/>
    <x v="48"/>
    <n v="6936482"/>
    <x v="187"/>
    <s v="Early Christmas Morning"/>
    <s v="Cyndi Lauper"/>
  </r>
  <r>
    <x v="752"/>
    <s v="01 Fairytale of New York.mp3"/>
    <x v="3"/>
    <x v="48"/>
    <n v="8439942"/>
    <x v="176"/>
    <s v="Fairytale of New York"/>
    <s v="The Pogues feat. Kirsty MacColl"/>
  </r>
  <r>
    <x v="753"/>
    <s v="01 Hark! The Herald Angels Sing.mp3"/>
    <x v="3"/>
    <x v="48"/>
    <n v="5542076"/>
    <x v="168"/>
    <s v="Hark! The Herald Angels Sing"/>
    <s v="Anthony Crossland"/>
  </r>
  <r>
    <x v="754"/>
    <s v="01 Have Yourself A Merry Little Chr.mp3"/>
    <x v="3"/>
    <x v="48"/>
    <n v="9265136"/>
    <x v="151"/>
    <s v="Have Yourself A Merry Little Christmas"/>
    <s v="Luther Vandross"/>
  </r>
  <r>
    <x v="755"/>
    <s v="01 I Don't Wanna Spend One More Chr.mp3"/>
    <x v="3"/>
    <x v="48"/>
    <n v="7212250"/>
    <x v="154"/>
    <s v="I Don't Wanna Spend One More Christmas Without You"/>
    <s v="*Nsync"/>
  </r>
  <r>
    <x v="756"/>
    <s v="01 I'll Be Home For Christmas.mp3"/>
    <x v="3"/>
    <x v="48"/>
    <n v="4547824"/>
    <x v="153"/>
    <s v="I'll Be Home For Christmas"/>
    <s v="Doris Day"/>
  </r>
  <r>
    <x v="757"/>
    <s v="01 It's Beginning To Look A Lot Lik.mp3"/>
    <x v="3"/>
    <x v="48"/>
    <n v="4764440"/>
    <x v="154"/>
    <s v="It's Beginning To Look A Lot Like Christmas"/>
    <s v="Perry Como and The Fontaine Sisters"/>
  </r>
  <r>
    <x v="758"/>
    <s v="01 It's The Most Wonderful Time Of_.mp3"/>
    <x v="3"/>
    <x v="48"/>
    <n v="5067679"/>
    <x v="168"/>
    <s v="It's The Most Wonderful Time Of The Year"/>
    <s v="Andy Williams with Robert Mersey &amp; His Orchestra; Arranged by Johnny Mandel"/>
  </r>
  <r>
    <x v="759"/>
    <s v="01 Jingle Bells.mp3"/>
    <x v="3"/>
    <x v="48"/>
    <n v="6510181"/>
    <x v="162"/>
    <s v="Jingle Bells"/>
    <s v="Natalie Cole"/>
  </r>
  <r>
    <x v="760"/>
    <s v="01 Joy To The World.mp3"/>
    <x v="3"/>
    <x v="48"/>
    <n v="5597491"/>
    <x v="184"/>
    <s v="Joy To The World"/>
    <s v="Aretha Franklin"/>
  </r>
  <r>
    <x v="761"/>
    <s v="01 Let It Snow! Let It Snow! Let It.mp3"/>
    <x v="3"/>
    <x v="48"/>
    <n v="4546153"/>
    <x v="170"/>
    <s v="Let It Snow! Let It Snow! Let It Snow!"/>
    <s v="Frank Sinatra"/>
  </r>
  <r>
    <x v="762"/>
    <s v="01 Love On Layaway.mp3"/>
    <x v="3"/>
    <x v="48"/>
    <n v="8083970"/>
    <x v="172"/>
    <s v="Love On Layaway"/>
    <s v="Gloria Estefan"/>
  </r>
  <r>
    <x v="763"/>
    <s v="01 Mary's Boy Child _ Oh My Lord.mp3"/>
    <x v="3"/>
    <x v="48"/>
    <n v="7569525"/>
    <x v="189"/>
    <s v="Mary's Boy Child / Oh My Lord"/>
    <s v="Boney M."/>
  </r>
  <r>
    <x v="764"/>
    <s v="01 Mary's Boy Child.mp3"/>
    <x v="3"/>
    <x v="48"/>
    <n v="5175685"/>
    <x v="167"/>
    <s v="Mary's Boy Child"/>
    <s v="Harry Belafonte"/>
  </r>
  <r>
    <x v="765"/>
    <s v="01 Merry Christmas Baby.mp3"/>
    <x v="3"/>
    <x v="48"/>
    <n v="10646815"/>
    <x v="169"/>
    <s v="Merry Christmas Baby"/>
    <s v="Elvis Presley"/>
  </r>
  <r>
    <x v="766"/>
    <s v="01 My Only Wish (This Year).mp3"/>
    <x v="3"/>
    <x v="48"/>
    <n v="7595233"/>
    <x v="155"/>
    <s v="My Only Wish (This Year)"/>
    <s v="Britney Spears"/>
  </r>
  <r>
    <x v="767"/>
    <s v="01 O Christmas Tree.mp3"/>
    <x v="3"/>
    <x v="48"/>
    <n v="3854443"/>
    <x v="149"/>
    <s v="O Christmas Tree"/>
    <s v="Mario Lanza; Henri René"/>
  </r>
  <r>
    <x v="768"/>
    <s v="01 O Holy Night.mp3"/>
    <x v="3"/>
    <x v="48"/>
    <n v="7387627"/>
    <x v="167"/>
    <s v="O Holy Night"/>
    <s v="Il Divo"/>
  </r>
  <r>
    <x v="769"/>
    <s v="01 O Little Town Of Bethlehem.mp3"/>
    <x v="3"/>
    <x v="48"/>
    <n v="5803078"/>
    <x v="152"/>
    <s v="O Little Town Of Bethlehem"/>
    <s v="Michael Nicholas"/>
  </r>
  <r>
    <x v="770"/>
    <s v="01 Oh Happy Day.mp3"/>
    <x v="3"/>
    <x v="48"/>
    <n v="9702026"/>
    <x v="164"/>
    <s v="Oh Happy Day"/>
    <s v="Edwin Hawkins Singers"/>
  </r>
  <r>
    <x v="771"/>
    <s v="01 Once In Royal David's City.mp3"/>
    <x v="3"/>
    <x v="48"/>
    <n v="10317611"/>
    <x v="157"/>
    <s v="Once In Royal David's City"/>
    <s v="Arthus Wills"/>
  </r>
  <r>
    <x v="772"/>
    <s v="01 Over The Rainbow.mp3"/>
    <x v="3"/>
    <x v="48"/>
    <n v="8974163"/>
    <x v="170"/>
    <s v="Over The Rainbow"/>
    <s v="Eva Cassidy"/>
  </r>
  <r>
    <x v="773"/>
    <s v="01 Pie Jesu.mp3"/>
    <x v="3"/>
    <x v="48"/>
    <n v="5962154"/>
    <x v="168"/>
    <s v="Pie Jesu"/>
    <s v="Angelis"/>
  </r>
  <r>
    <x v="774"/>
    <s v="01 Proper Crimbo (Single Version).mp3"/>
    <x v="3"/>
    <x v="48"/>
    <n v="6540365"/>
    <x v="157"/>
    <s v="Proper Crimbo (Single Version)"/>
    <s v="Bo Selecta"/>
  </r>
  <r>
    <x v="775"/>
    <s v="01 Rockin' Around The Christmas Tre.mp3"/>
    <x v="3"/>
    <x v="48"/>
    <n v="3969779"/>
    <x v="155"/>
    <s v="Rockin' Around The Christmas Tree"/>
    <s v="Brenda Lee"/>
  </r>
  <r>
    <x v="776"/>
    <s v="01 Santa Baby (Remastered 2001).mp3"/>
    <x v="3"/>
    <x v="48"/>
    <n v="5987167"/>
    <x v="171"/>
    <s v="Santa Baby (Remastered 2001)"/>
    <s v="Eartha Kitt; Henri René"/>
  </r>
  <r>
    <x v="777"/>
    <s v="01 Santa Claus Is Comin' To Town.mp3"/>
    <x v="3"/>
    <x v="48"/>
    <n v="4713979"/>
    <x v="190"/>
    <s v="Santa Claus Is Comin' To Town"/>
    <s v="Frank Sinatra; Orchestra under the direction of Axel Stordahl"/>
  </r>
  <r>
    <x v="778"/>
    <s v="01 Silent Night.mp3"/>
    <x v="3"/>
    <x v="48"/>
    <n v="5241048"/>
    <x v="161"/>
    <s v="Silent Night"/>
    <s v="G4"/>
  </r>
  <r>
    <x v="779"/>
    <s v="01 Sleigh Ride.mp3"/>
    <x v="3"/>
    <x v="48"/>
    <n v="4383397"/>
    <x v="158"/>
    <s v="Sleigh Ride"/>
    <s v="Air Supply"/>
  </r>
  <r>
    <x v="780"/>
    <s v="01 Stay Another Day.mp3"/>
    <x v="3"/>
    <x v="48"/>
    <n v="8232300"/>
    <x v="171"/>
    <s v="Stay Another Day"/>
    <s v="East 17"/>
  </r>
  <r>
    <x v="781"/>
    <s v="01 Stop The Cavalry.mp3"/>
    <x v="3"/>
    <x v="48"/>
    <n v="5428024"/>
    <x v="191"/>
    <s v="Stop The Cavalry"/>
    <s v="Jona Lewie"/>
  </r>
  <r>
    <x v="782"/>
    <s v="01 The Christmas Song (Holiday Remi.mp3"/>
    <x v="3"/>
    <x v="48"/>
    <n v="7404488"/>
    <x v="188"/>
    <s v="The Christmas Song (Holiday Remix)"/>
    <s v="Christina Aguilera"/>
  </r>
  <r>
    <x v="783"/>
    <s v="01 The Little Drummer Boy.mp3"/>
    <x v="3"/>
    <x v="48"/>
    <n v="4797539"/>
    <x v="160"/>
    <s v="The Little Drummer Boy"/>
    <s v="Johnny Cash"/>
  </r>
  <r>
    <x v="784"/>
    <s v="01 The Milennium Prayer.mp3"/>
    <x v="3"/>
    <x v="48"/>
    <n v="8678995"/>
    <x v="150"/>
    <s v="The Milennium Prayer"/>
    <s v="Cliff Richard"/>
  </r>
  <r>
    <x v="785"/>
    <s v="01 The Power Of Love.mp3"/>
    <x v="3"/>
    <x v="48"/>
    <n v="10262265"/>
    <x v="190"/>
    <s v="The Power Of Love"/>
    <s v="Frankie Goes To Hollywood"/>
  </r>
  <r>
    <x v="786"/>
    <s v="01 Walking In The Air.mp3"/>
    <x v="3"/>
    <x v="48"/>
    <n v="6572884"/>
    <x v="154"/>
    <s v="Walking In The Air"/>
    <s v="Peter Auty"/>
  </r>
  <r>
    <x v="787"/>
    <s v="01 We Three Kings.mp3"/>
    <x v="3"/>
    <x v="48"/>
    <n v="4498126"/>
    <x v="169"/>
    <s v="We Three Kings"/>
    <s v="Ely Cathedral Choir"/>
  </r>
  <r>
    <x v="788"/>
    <s v="01 What Christmas Means To Me.mp3"/>
    <x v="3"/>
    <x v="48"/>
    <n v="7075721"/>
    <x v="158"/>
    <s v="What Christmas Means To Me"/>
    <s v="Al Green"/>
  </r>
  <r>
    <x v="789"/>
    <s v="01 When A Child Is Born.mp3"/>
    <x v="3"/>
    <x v="48"/>
    <n v="6982349"/>
    <x v="177"/>
    <s v="When A Child Is Born"/>
    <s v="Johnny Mathis"/>
  </r>
  <r>
    <x v="790"/>
    <s v="01 When You Wish Upon A Star.mp3"/>
    <x v="3"/>
    <x v="48"/>
    <n v="6885526"/>
    <x v="151"/>
    <s v="When You Wish Upon A Star"/>
    <s v="Linda Ronstadt"/>
  </r>
  <r>
    <x v="791"/>
    <s v="01 White Christmas.mp3"/>
    <x v="3"/>
    <x v="48"/>
    <n v="6801703"/>
    <x v="152"/>
    <s v="White Christmas"/>
    <s v="Michael Bolton"/>
  </r>
  <r>
    <x v="792"/>
    <s v="01 Winter Wonderland.mp3"/>
    <x v="3"/>
    <x v="48"/>
    <n v="5372662"/>
    <x v="151"/>
    <s v="Winter Wonderland"/>
    <s v="Macy Gray &amp; me; Rosie O'Donnell"/>
  </r>
  <r>
    <x v="793"/>
    <s v="02 - Fairytale of New York.mp3"/>
    <x v="3"/>
    <x v="48"/>
    <n v="8439942"/>
    <x v="176"/>
    <s v="Fairytale of New York"/>
    <s v="The Pogues feat. Kirsty MacColl"/>
  </r>
  <r>
    <x v="794"/>
    <s v="02 It Came Upon A Midnight Clear.mp3"/>
    <x v="3"/>
    <x v="48"/>
    <n v="5596390"/>
    <x v="181"/>
    <s v="It Came Upon A Midnight Clear"/>
    <s v="Anthony Crossland"/>
  </r>
  <r>
    <x v="795"/>
    <s v="02 O Come All Ye Faithfull.mp3"/>
    <x v="3"/>
    <x v="48"/>
    <n v="8238259"/>
    <x v="180"/>
    <s v="O Come All Ye Faithfull"/>
    <s v="Michael Nicholas"/>
  </r>
  <r>
    <x v="796"/>
    <s v="03 - 2000 Miles.mp3"/>
    <x v="3"/>
    <x v="48"/>
    <n v="6732543"/>
    <x v="182"/>
    <s v="2000 Miles"/>
    <s v="The Pretenders"/>
  </r>
  <r>
    <x v="797"/>
    <s v="03 Hail Blessed Virgin Mary.mp3"/>
    <x v="3"/>
    <x v="48"/>
    <n v="4156929"/>
    <x v="181"/>
    <s v="Hail Blessed Virgin Mary"/>
    <s v="Anthony Crossland"/>
  </r>
  <r>
    <x v="798"/>
    <s v="03 The First Nowell.mp3"/>
    <x v="3"/>
    <x v="48"/>
    <n v="9069437"/>
    <x v="180"/>
    <s v="The First Nowell"/>
    <s v="Michael Nicholas"/>
  </r>
  <r>
    <x v="799"/>
    <s v="04 - Merry Christmas Everyone.mp3"/>
    <x v="3"/>
    <x v="48"/>
    <n v="6592160"/>
    <x v="185"/>
    <s v="Merry Christmas Everyone"/>
    <s v="Shakin' Stevens"/>
  </r>
  <r>
    <x v="800"/>
    <s v="04 Sussex Carol.mp3"/>
    <x v="3"/>
    <x v="48"/>
    <n v="3566451"/>
    <x v="184"/>
    <s v="Sussex Carol"/>
    <s v="Anthony Crossland"/>
  </r>
  <r>
    <x v="801"/>
    <s v="05 - Driving Home For Christmas.mp3"/>
    <x v="3"/>
    <x v="48"/>
    <n v="7368891"/>
    <x v="188"/>
    <s v="Driving Home For Christmas"/>
    <s v="Chris Rea"/>
  </r>
  <r>
    <x v="802"/>
    <s v="05 As With Gladness Men Of Old.mp3"/>
    <x v="3"/>
    <x v="48"/>
    <n v="5362818"/>
    <x v="184"/>
    <s v="As With Gladness Men Of Old"/>
    <s v="Anthony Crossland"/>
  </r>
  <r>
    <x v="803"/>
    <s v="06 - Stop The Cavalry.mp3"/>
    <x v="3"/>
    <x v="48"/>
    <n v="5428024"/>
    <x v="191"/>
    <s v="Stop The Cavalry"/>
    <s v="Jona Lewie"/>
  </r>
  <r>
    <x v="804"/>
    <s v="07 - I Believe.mp3"/>
    <x v="3"/>
    <x v="48"/>
    <n v="3897197"/>
    <x v="186"/>
    <s v="I Believe"/>
    <s v="Robson &amp; Jerome; Nigel Wright"/>
  </r>
  <r>
    <x v="805"/>
    <s v="08 - Early Christmas Morning.mp3"/>
    <x v="3"/>
    <x v="48"/>
    <n v="6936482"/>
    <x v="187"/>
    <s v="Early Christmas Morning"/>
    <s v="Cyndi Lauper"/>
  </r>
  <r>
    <x v="806"/>
    <s v="09 - Love On Layaway.mp3"/>
    <x v="3"/>
    <x v="48"/>
    <n v="8083970"/>
    <x v="172"/>
    <s v="Love On Layaway"/>
    <s v="Gloria Estefan"/>
  </r>
  <r>
    <x v="807"/>
    <s v="10 - Dream A Dream.mp3"/>
    <x v="3"/>
    <x v="48"/>
    <n v="7057285"/>
    <x v="188"/>
    <s v="Dream A Dream"/>
    <s v="Charlotte Church"/>
  </r>
  <r>
    <x v="808"/>
    <s v="11 - Merry X-Mas Everybody.mp3"/>
    <x v="3"/>
    <x v="48"/>
    <n v="6726124"/>
    <x v="159"/>
    <s v="Merry X-Mas Everybody"/>
    <s v="Steps"/>
  </r>
  <r>
    <x v="809"/>
    <s v="12 - Proper Crimbo (Single Version).mp3"/>
    <x v="3"/>
    <x v="48"/>
    <n v="6540365"/>
    <x v="189"/>
    <s v="Proper Crimbo (Single Version)"/>
    <s v="Bo Selecta"/>
  </r>
  <r>
    <x v="810"/>
    <s v="13 - Christmas Time (Don't Let The Bells End).mp3"/>
    <x v="3"/>
    <x v="48"/>
    <n v="6601959"/>
    <x v="187"/>
    <s v="Christmas Time (Don't Let The Bells End)"/>
    <s v="The Darkness"/>
  </r>
  <r>
    <x v="811"/>
    <s v="14 - Over The Rainbow.mp3"/>
    <x v="3"/>
    <x v="48"/>
    <n v="8974163"/>
    <x v="170"/>
    <s v="Over The Rainbow"/>
    <s v="Eva Cassidy"/>
  </r>
  <r>
    <x v="812"/>
    <s v="15 - Wintersong.mp3"/>
    <x v="3"/>
    <x v="48"/>
    <n v="6472051"/>
    <x v="186"/>
    <s v="Wintersong"/>
    <s v="Sarah McLachlan"/>
  </r>
  <r>
    <x v="813"/>
    <s v="16 - The Little Drummer Boy.mp3"/>
    <x v="3"/>
    <x v="48"/>
    <n v="4797539"/>
    <x v="160"/>
    <s v="The Little Drummer Boy"/>
    <s v="Johnny Cash"/>
  </r>
  <r>
    <x v="814"/>
    <s v="17 - Santa Claus Is Comin' To Town.mp3"/>
    <x v="3"/>
    <x v="48"/>
    <n v="4713979"/>
    <x v="190"/>
    <s v="Santa Claus Is Comin' To Town"/>
    <s v="Frank Sinatra; Orchestra under the direction of Axel Stordahl"/>
  </r>
  <r>
    <x v="815"/>
    <s v="18 - Christmas Bop.mp3"/>
    <x v="3"/>
    <x v="48"/>
    <n v="6731147"/>
    <x v="156"/>
    <s v="Christmas Bop"/>
    <s v="T-Rex"/>
  </r>
  <r>
    <x v="816"/>
    <s v="19 - Mary's Boy Child _ Oh My Lord.mp3"/>
    <x v="3"/>
    <x v="48"/>
    <n v="7569525"/>
    <x v="189"/>
    <s v="Mary's Boy Child / Oh My Lord"/>
    <s v="Boney M."/>
  </r>
  <r>
    <x v="817"/>
    <s v="01 L'Incoronazione de Poppea.wma"/>
    <x v="0"/>
    <x v="49"/>
    <n v="5557318"/>
    <x v="192"/>
    <s v="L'Incoronazione de Poppea"/>
    <s v="R"/>
  </r>
  <r>
    <x v="818"/>
    <s v="01 Pergolesi.wma"/>
    <x v="0"/>
    <x v="49"/>
    <n v="4774774"/>
    <x v="193"/>
    <s v="Pergolesi"/>
    <s v="James Galway"/>
  </r>
  <r>
    <x v="819"/>
    <s v="02 44- Saint-Saens - The Carnival of the Animals.wma"/>
    <x v="0"/>
    <x v="49"/>
    <n v="7110538"/>
    <x v="193"/>
    <s v="44: Saint-Saens - The Carnival of the Animals"/>
    <s v="James Galway"/>
  </r>
  <r>
    <x v="820"/>
    <s v="02 A.wma"/>
    <x v="0"/>
    <x v="49"/>
    <n v="3824278"/>
    <x v="194"/>
    <s v="A"/>
    <s v="Christopher Herrick (Organ)"/>
  </r>
  <r>
    <x v="821"/>
    <s v="03 Mozart.wma"/>
    <x v="0"/>
    <x v="49"/>
    <n v="10000670"/>
    <x v="193"/>
    <s v="Mozart"/>
    <s v="VPO WITH FURTWANGLER"/>
  </r>
  <r>
    <x v="822"/>
    <s v="04 Beethoven.wma"/>
    <x v="0"/>
    <x v="49"/>
    <n v="13642498"/>
    <x v="193"/>
    <s v="Beethoven"/>
    <s v="Kovacevich"/>
  </r>
  <r>
    <x v="823"/>
    <s v="05 F.wma"/>
    <x v="0"/>
    <x v="49"/>
    <n v="3872086"/>
    <x v="195"/>
    <s v="F"/>
    <s v="R"/>
  </r>
  <r>
    <x v="824"/>
    <s v="05 Hindemith.wma"/>
    <x v="0"/>
    <x v="49"/>
    <n v="3763910"/>
    <x v="193"/>
    <s v="Hindemith"/>
    <s v="James Galway"/>
  </r>
  <r>
    <x v="825"/>
    <s v="06 Concerto de violino em Mi.wma"/>
    <x v="0"/>
    <x v="49"/>
    <n v="5127046"/>
    <x v="195"/>
    <s v="Concerto de violino em Mi"/>
    <s v="R"/>
  </r>
  <r>
    <x v="826"/>
    <s v="06 Tchaikovsky.wma"/>
    <x v="0"/>
    <x v="49"/>
    <n v="10125950"/>
    <x v="193"/>
    <s v="Tchaikovsky"/>
    <s v="BSO WITH OZAWA"/>
  </r>
  <r>
    <x v="827"/>
    <s v="07 Beethoven.wma"/>
    <x v="0"/>
    <x v="49"/>
    <n v="8309484"/>
    <x v="193"/>
    <s v="Beethoven"/>
    <s v="Brendel"/>
  </r>
  <r>
    <x v="828"/>
    <s v="07 J.wma"/>
    <x v="0"/>
    <x v="49"/>
    <n v="2413942"/>
    <x v="196"/>
    <s v="J"/>
    <s v="R"/>
  </r>
  <r>
    <x v="829"/>
    <s v="08 Debussy.wma"/>
    <x v="0"/>
    <x v="49"/>
    <n v="6555678"/>
    <x v="193"/>
    <s v="Debussy"/>
    <s v="James Galway"/>
  </r>
  <r>
    <x v="830"/>
    <s v="08 G.wma"/>
    <x v="0"/>
    <x v="49"/>
    <n v="919942"/>
    <x v="196"/>
    <s v="G"/>
    <s v="R"/>
  </r>
  <r>
    <x v="831"/>
    <s v="09 Puccini.wma"/>
    <x v="0"/>
    <x v="49"/>
    <n v="11146090"/>
    <x v="193"/>
    <s v="Puccini"/>
    <s v="Freni, Pavarotti with Metroplitan Opera Orchestra/Levine"/>
  </r>
  <r>
    <x v="832"/>
    <s v="09 Y.wma"/>
    <x v="0"/>
    <x v="49"/>
    <n v="5192782"/>
    <x v="197"/>
    <s v="Y"/>
    <s v="R"/>
  </r>
  <r>
    <x v="833"/>
    <s v="10 Couperin.wma"/>
    <x v="0"/>
    <x v="49"/>
    <n v="6850966"/>
    <x v="193"/>
    <s v="Couperin"/>
    <s v="James Galway"/>
  </r>
  <r>
    <x v="834"/>
    <s v="10 L.wma"/>
    <x v="0"/>
    <x v="49"/>
    <n v="4356142"/>
    <x v="197"/>
    <s v="L"/>
    <s v="R"/>
  </r>
  <r>
    <x v="835"/>
    <s v="11 Blow.wma"/>
    <x v="0"/>
    <x v="49"/>
    <n v="9052158"/>
    <x v="193"/>
    <s v="Blow"/>
    <s v="James Galway"/>
  </r>
  <r>
    <x v="836"/>
    <s v="12 O.wma"/>
    <x v="0"/>
    <x v="49"/>
    <n v="4075270"/>
    <x v="198"/>
    <s v="O"/>
    <s v="R"/>
  </r>
  <r>
    <x v="837"/>
    <s v="12 Wagner.wma"/>
    <x v="0"/>
    <x v="49"/>
    <n v="11638138"/>
    <x v="193"/>
    <s v="Wagner"/>
    <s v="James Galway"/>
  </r>
  <r>
    <x v="838"/>
    <s v="13 Concerto para Violoncelo e Mi menor - excerto.wma"/>
    <x v="0"/>
    <x v="49"/>
    <n v="2216734"/>
    <x v="198"/>
    <s v="Concerto para Violoncelo e Mi menor - excerto"/>
    <s v="R"/>
  </r>
  <r>
    <x v="839"/>
    <s v="13 Suk.wma"/>
    <x v="0"/>
    <x v="49"/>
    <n v="5607174"/>
    <x v="193"/>
    <s v="Suk"/>
    <s v="James Galway"/>
  </r>
  <r>
    <x v="840"/>
    <s v="14 Arnold.wma"/>
    <x v="0"/>
    <x v="49"/>
    <n v="6099326"/>
    <x v="193"/>
    <s v="Arnold"/>
    <s v="James Galway"/>
  </r>
  <r>
    <x v="841"/>
    <s v="15 Jungle Book.wma"/>
    <x v="0"/>
    <x v="49"/>
    <n v="3328270"/>
    <x v="199"/>
    <s v="Jungle Book"/>
    <s v="R"/>
  </r>
  <r>
    <x v="842"/>
    <s v="16 T.wma"/>
    <x v="0"/>
    <x v="49"/>
    <n v="3143014"/>
    <x v="199"/>
    <s v="T"/>
    <s v="R"/>
  </r>
  <r>
    <x v="843"/>
    <s v="17 U.wma"/>
    <x v="0"/>
    <x v="49"/>
    <n v="7236574"/>
    <x v="200"/>
    <s v="U"/>
    <s v="R"/>
  </r>
  <r>
    <x v="844"/>
    <s v="18 V.wma"/>
    <x v="0"/>
    <x v="49"/>
    <n v="6220654"/>
    <x v="201"/>
    <s v="V"/>
    <s v="R"/>
  </r>
  <r>
    <x v="845"/>
    <s v="19 X.wma"/>
    <x v="0"/>
    <x v="49"/>
    <n v="5348158"/>
    <x v="202"/>
    <s v="X"/>
    <s v="R"/>
  </r>
  <r>
    <x v="846"/>
    <s v="01 A Hymn to the Mother of God.wma"/>
    <x v="0"/>
    <x v="50"/>
    <n v="2395986"/>
    <x v="203"/>
    <s v="A Hymn to the Mother of God"/>
    <s v="Tavener"/>
  </r>
  <r>
    <x v="847"/>
    <s v="02 Quatre motets pour le temps de Noel - 'Videntes stellam'.wma"/>
    <x v="0"/>
    <x v="50"/>
    <n v="3125446"/>
    <x v="204"/>
    <s v="Quatre motets pour le temps de Noel - &quot;Videntes stellam&quot;"/>
    <s v="Poulenc"/>
  </r>
  <r>
    <x v="848"/>
    <s v="03 In the bleak mid-winter.wma"/>
    <x v="0"/>
    <x v="50"/>
    <n v="2228908"/>
    <x v="205"/>
    <s v="In the bleak mid-winter"/>
    <s v="Darke"/>
  </r>
  <r>
    <x v="849"/>
    <s v="04 Jesu, Thou the Virgin-born.wma"/>
    <x v="0"/>
    <x v="50"/>
    <n v="3185074"/>
    <x v="206"/>
    <s v="Jesu, Thou the Virgin-born"/>
    <s v="Holst"/>
  </r>
  <r>
    <x v="850"/>
    <s v="05 It came upon the Midnight Clear.wma"/>
    <x v="0"/>
    <x v="50"/>
    <n v="1798740"/>
    <x v="207"/>
    <s v="It came upon the Midnight Clear"/>
    <s v="Trad. Arr. Sullivan"/>
  </r>
  <r>
    <x v="851"/>
    <s v="06 El Rorro.wma"/>
    <x v="0"/>
    <x v="50"/>
    <n v="2282694"/>
    <x v="208"/>
    <s v="El Rorro"/>
    <s v="Trad. Mexican"/>
  </r>
  <r>
    <x v="852"/>
    <s v="07 Christmas Eve Suite - 'Ovysen and Kolyada Procession'.wma"/>
    <x v="0"/>
    <x v="50"/>
    <n v="4081620"/>
    <x v="209"/>
    <s v="Christmas Eve Suite - &quot;Ovysen and Kolyada Procession&quot;"/>
    <s v="Rimsky-Korsakov"/>
  </r>
  <r>
    <x v="853"/>
    <s v="08 L'Enfance du Christ - 'The Shepherds' Farewell'.wma"/>
    <x v="0"/>
    <x v="50"/>
    <n v="5007804"/>
    <x v="210"/>
    <s v="L'Enfance du Christ - &quot;The Shepherds' Farewell&quot;"/>
    <s v="Berlioz"/>
  </r>
  <r>
    <x v="854"/>
    <s v="09 Fur unto us a child is born.wma"/>
    <x v="0"/>
    <x v="50"/>
    <n v="3812560"/>
    <x v="211"/>
    <s v="Fur unto us a child is born"/>
    <s v="Handel"/>
  </r>
  <r>
    <x v="855"/>
    <s v="10 Cantata No 65 'Epiphany' - first movement, 'Chorus- Sie Werden aus Saba alle kommen'.wma"/>
    <x v="0"/>
    <x v="50"/>
    <n v="4404374"/>
    <x v="212"/>
    <s v="Cantata No 65 &quot;Epiphany&quot; - first movement, &quot;Chorus: Sie Werden aus Saba alle kommen&quot;"/>
    <s v="J S Bach"/>
  </r>
  <r>
    <x v="856"/>
    <s v="11 Christmas Oratorio - Part One, Chorus- 'Jauchzet, frohlocket'.wma"/>
    <x v="0"/>
    <x v="50"/>
    <n v="4977956"/>
    <x v="213"/>
    <s v="Christmas Oratorio - Part One, Chorus: &quot;Jauchzet, frohlocket&quot;"/>
    <s v="J S Bach"/>
  </r>
  <r>
    <x v="857"/>
    <s v="12 Concerto for strings 'Il riposo - per il Santissimo Natale', RV270 - First Movement, 'Allegro'.wma"/>
    <x v="0"/>
    <x v="50"/>
    <n v="3782874"/>
    <x v="214"/>
    <s v="Concerto for strings &quot;Il riposo - per il Santissimo Natale&quot;, RV270 - First Movement, &quot;Allegro&quot;"/>
    <s v="Vivald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0">
  <r>
    <x v="0"/>
    <x v="0"/>
    <s v="E92000001"/>
    <n v="86314.158949999997"/>
    <n v="28.257874210000001"/>
    <m/>
    <m/>
    <n v="51533.225429999999"/>
    <n v="27.43647404"/>
    <m/>
    <m/>
    <n v="41489.824310000004"/>
    <n v="25.279663639999999"/>
    <m/>
    <m/>
    <n v="45218.540820000002"/>
    <n v="23.762969460000001"/>
    <m/>
    <m/>
  </r>
  <r>
    <x v="0"/>
    <x v="1"/>
    <s v="E12000004"/>
    <n v="68923.938240000003"/>
    <n v="30.745262100000001"/>
    <m/>
    <m/>
    <n v="41227.496440000003"/>
    <n v="29.322019229999999"/>
    <m/>
    <m/>
    <n v="32870.493849999999"/>
    <n v="28.249262689999998"/>
    <m/>
    <m/>
    <n v="30954.761350000001"/>
    <n v="32.880529129999999"/>
    <m/>
    <m/>
  </r>
  <r>
    <x v="0"/>
    <x v="2"/>
    <s v="E12000001"/>
    <n v="73456.036059999999"/>
    <n v="37.782734009999999"/>
    <m/>
    <m/>
    <n v="42769.485809999998"/>
    <n v="36.170007419999997"/>
    <m/>
    <m/>
    <n v="33036.427710000004"/>
    <n v="34.660400490000001"/>
    <m/>
    <m/>
    <n v="30566.130809999999"/>
    <n v="36.472373230000002"/>
    <m/>
    <m/>
  </r>
  <r>
    <x v="0"/>
    <x v="3"/>
    <s v="E12000006"/>
    <n v="88394.244210000004"/>
    <n v="25.892273119999999"/>
    <m/>
    <m/>
    <n v="56278.555"/>
    <n v="24.527415520000002"/>
    <m/>
    <m/>
    <n v="45356.648970000002"/>
    <n v="23.685370339999999"/>
    <m/>
    <m/>
    <n v="40450.344449999997"/>
    <n v="26.116976149999999"/>
    <m/>
    <m/>
  </r>
  <r>
    <x v="0"/>
    <x v="4"/>
    <s v="E12000008"/>
    <n v="113412.49559999999"/>
    <n v="24.93844369"/>
    <m/>
    <m/>
    <n v="66624.949259999994"/>
    <n v="23.874543020000001"/>
    <m/>
    <m/>
    <n v="51088.694349999998"/>
    <n v="23.184027180000001"/>
    <m/>
    <m/>
    <n v="43145.791700000002"/>
    <n v="25.379797759999999"/>
    <m/>
    <m/>
  </r>
  <r>
    <x v="0"/>
    <x v="5"/>
    <s v="E12000009"/>
    <n v="87928.855410000004"/>
    <n v="26.691251909999998"/>
    <m/>
    <m/>
    <n v="54297.328999999998"/>
    <n v="25.505373030000001"/>
    <m/>
    <m/>
    <n v="43403.731820000001"/>
    <n v="24.528639309999999"/>
    <m/>
    <m/>
    <n v="37858.523229999999"/>
    <n v="26.701795820000001"/>
    <m/>
    <m/>
  </r>
  <r>
    <x v="0"/>
    <x v="6"/>
    <s v="E12000003"/>
    <n v="74264.80545"/>
    <n v="34.084619250000003"/>
    <m/>
    <m/>
    <n v="43825.65077"/>
    <n v="32.737774279999996"/>
    <m/>
    <m/>
    <n v="34857.023179999997"/>
    <n v="32.049691269999997"/>
    <m/>
    <m/>
    <n v="34607.698380000002"/>
    <n v="34.714145909999999"/>
    <m/>
    <m/>
  </r>
  <r>
    <x v="0"/>
    <x v="7"/>
    <s v="E12000002"/>
    <n v="79786.62874"/>
    <n v="33.951640320000003"/>
    <m/>
    <m/>
    <n v="46063.025410000002"/>
    <n v="32.234015999999997"/>
    <m/>
    <m/>
    <n v="32974.567560000003"/>
    <n v="31.588852490000001"/>
    <m/>
    <m/>
    <n v="34432.825649999999"/>
    <n v="34.028770649999998"/>
    <m/>
    <m/>
  </r>
  <r>
    <x v="0"/>
    <x v="8"/>
    <s v="E12000005"/>
    <n v="81999.453169999993"/>
    <n v="31.385024309999999"/>
    <m/>
    <m/>
    <n v="46457.183019999997"/>
    <n v="30.453267270000001"/>
    <m/>
    <m/>
    <n v="36678.167589999997"/>
    <n v="29.405103789999998"/>
    <m/>
    <m/>
    <n v="34983.155650000001"/>
    <n v="33.326469080000003"/>
    <m/>
    <m/>
  </r>
  <r>
    <x v="0"/>
    <x v="9"/>
    <s v="E12000007"/>
    <n v="161449.30549999999"/>
    <n v="21.715621720000001"/>
    <m/>
    <m/>
    <n v="95897.529299999995"/>
    <n v="20.321394000000002"/>
    <m/>
    <m/>
    <n v="73705.965819999998"/>
    <n v="18.023196559999999"/>
    <m/>
    <m/>
    <n v="64618.572359999998"/>
    <n v="17.858341289999998"/>
    <m/>
    <m/>
  </r>
  <r>
    <x v="1"/>
    <x v="0"/>
    <s v="E92000001"/>
    <n v="84877.174719999995"/>
    <n v="27.787428569999999"/>
    <n v="-1.6648302580000001"/>
    <m/>
    <n v="52026.477559999999"/>
    <n v="27.69908324"/>
    <n v="0.95715361200000004"/>
    <m/>
    <n v="41674.394090000002"/>
    <n v="25.392121620000001"/>
    <n v="0.44485552"/>
    <m/>
    <n v="44292.044719999998"/>
    <n v="23.276082930000001"/>
    <n v="-2.0489296719999999"/>
    <m/>
  </r>
  <r>
    <x v="1"/>
    <x v="6"/>
    <s v="E12000003"/>
    <n v="72746.954580000005"/>
    <n v="33.38798551"/>
    <n v="-2.043836057"/>
    <m/>
    <n v="43978.737150000001"/>
    <n v="32.852129849999997"/>
    <n v="0.34930770999999999"/>
    <m/>
    <n v="34604.002719999997"/>
    <n v="31.817048700000001"/>
    <n v="-0.725880847"/>
    <m/>
    <n v="34490.875399999997"/>
    <n v="34.596963610000003"/>
    <n v="-0.33756354799999999"/>
    <m/>
  </r>
  <r>
    <x v="1"/>
    <x v="2"/>
    <s v="E12000001"/>
    <n v="73262.340849999993"/>
    <n v="37.683105240000003"/>
    <n v="-0.26368862100000001"/>
    <m/>
    <n v="43743.660739999999"/>
    <n v="36.993863810000001"/>
    <n v="2.277733563"/>
    <m/>
    <n v="33347.298849999999"/>
    <n v="34.986553139999998"/>
    <n v="0.94099502800000001"/>
    <m/>
    <n v="30914.340909999999"/>
    <n v="36.887867389999997"/>
    <n v="1.1392024110000001"/>
    <m/>
  </r>
  <r>
    <x v="1"/>
    <x v="1"/>
    <s v="E12000004"/>
    <n v="68634.751050000006"/>
    <n v="30.616262849999998"/>
    <n v="-0.41957438699999999"/>
    <m/>
    <n v="42051.337850000004"/>
    <n v="29.907955690000001"/>
    <n v="1.9982814390000001"/>
    <m/>
    <n v="33423.749470000002"/>
    <n v="28.724736629999999"/>
    <n v="1.683137522"/>
    <m/>
    <n v="31600.058290000001"/>
    <n v="33.565971500000003"/>
    <n v="2.084645182"/>
    <m/>
  </r>
  <r>
    <x v="1"/>
    <x v="8"/>
    <s v="E12000005"/>
    <n v="81631.330069999996"/>
    <n v="31.244126390000002"/>
    <n v="-0.44893359700000002"/>
    <m/>
    <n v="47702.773659999999"/>
    <n v="31.269767590000001"/>
    <n v="2.6811583539999999"/>
    <m/>
    <n v="37531.184699999998"/>
    <n v="30.088972640000001"/>
    <n v="2.3256808040000001"/>
    <m/>
    <n v="35426.308539999998"/>
    <n v="33.748635710000002"/>
    <n v="1.2667607409999999"/>
    <m/>
  </r>
  <r>
    <x v="1"/>
    <x v="3"/>
    <s v="E12000006"/>
    <n v="86549.887969999996"/>
    <n v="25.352027809999999"/>
    <n v="-2.0865117020000001"/>
    <m/>
    <n v="56551.510829999999"/>
    <n v="24.646375590000002"/>
    <n v="0.48500861299999998"/>
    <m/>
    <n v="45706.042869999997"/>
    <n v="23.86782483"/>
    <n v="0.770325657"/>
    <m/>
    <n v="40645.506679999999"/>
    <n v="26.24298366"/>
    <n v="0.48247359899999998"/>
    <m/>
  </r>
  <r>
    <x v="1"/>
    <x v="4"/>
    <s v="E12000008"/>
    <n v="110933.3744"/>
    <n v="24.39330601"/>
    <n v="-2.1859330290000001"/>
    <m/>
    <n v="66862.119770000005"/>
    <n v="23.959531269999999"/>
    <n v="0.35597852899999999"/>
    <m/>
    <n v="51209.761310000002"/>
    <n v="23.23896732"/>
    <n v="0.23697407700000001"/>
    <m/>
    <n v="43066.916989999998"/>
    <n v="25.33340102"/>
    <n v="-0.182809738"/>
    <m/>
  </r>
  <r>
    <x v="1"/>
    <x v="5"/>
    <s v="E12000009"/>
    <n v="86203.595459999997"/>
    <n v="26.167540469999999"/>
    <n v="-1.9621089599999999"/>
    <m/>
    <n v="54515.866170000001"/>
    <n v="25.608027660000001"/>
    <n v="0.40248236100000001"/>
    <m/>
    <n v="43345.322509999998"/>
    <n v="24.495630609999999"/>
    <n v="-0.13457208200000001"/>
    <m/>
    <n v="37517.999109999997"/>
    <n v="26.46162254"/>
    <n v="-0.89946487500000005"/>
    <m/>
  </r>
  <r>
    <x v="1"/>
    <x v="7"/>
    <s v="E12000002"/>
    <n v="78163.294710000002"/>
    <n v="33.260862250000002"/>
    <n v="-2.0345940859999998"/>
    <m/>
    <n v="46447.545400000003"/>
    <n v="32.50309566"/>
    <n v="0.83476929300000002"/>
    <m/>
    <n v="33033.309739999997"/>
    <n v="31.645126099999999"/>
    <n v="0.178143893"/>
    <m/>
    <n v="34092.941760000002"/>
    <n v="33.692875149999999"/>
    <n v="-0.98709267199999995"/>
    <m/>
  </r>
  <r>
    <x v="1"/>
    <x v="9"/>
    <s v="E12000007"/>
    <n v="157449.43890000001"/>
    <n v="21.17762257"/>
    <n v="-2.4774752150000001"/>
    <m/>
    <n v="96084.273000000001"/>
    <n v="20.360966359999999"/>
    <n v="0.19473254600000001"/>
    <m/>
    <n v="73756.540250000005"/>
    <n v="18.035563440000001"/>
    <n v="6.8616466000000001E-2"/>
    <m/>
    <n v="60358.672500000001"/>
    <n v="16.68105211"/>
    <n v="-6.5923769349999999"/>
    <m/>
  </r>
  <r>
    <x v="2"/>
    <x v="0"/>
    <s v="E92000001"/>
    <n v="84593.588910000006"/>
    <n v="27.694587110000001"/>
    <n v="-0.33411315000000003"/>
    <m/>
    <n v="51845.598570000002"/>
    <n v="27.602782619999999"/>
    <n v="-0.34766718400000002"/>
    <m/>
    <n v="41906.41923"/>
    <n v="25.533494059999999"/>
    <n v="0.55675709100000004"/>
    <m/>
    <n v="45074.384319999997"/>
    <n v="23.68721322"/>
    <n v="1.7663207860000001"/>
    <m/>
  </r>
  <r>
    <x v="2"/>
    <x v="3"/>
    <s v="E12000006"/>
    <n v="85654.201329999996"/>
    <n v="25.089665"/>
    <n v="-1.0348790210000001"/>
    <m/>
    <n v="56014.7183"/>
    <n v="24.412429759999998"/>
    <n v="-0.94920989899999997"/>
    <m/>
    <n v="45680.882299999997"/>
    <n v="23.854685910000001"/>
    <n v="-5.5048674999999998E-2"/>
    <m/>
    <n v="40160.668720000001"/>
    <n v="25.929945499999999"/>
    <n v="-1.192845159"/>
    <m/>
  </r>
  <r>
    <x v="2"/>
    <x v="9"/>
    <s v="E12000007"/>
    <n v="156089.82860000001"/>
    <n v="20.994749160000001"/>
    <n v="-0.86352189400000001"/>
    <m/>
    <n v="94980.819180000006"/>
    <n v="20.127136360000002"/>
    <n v="-1.1484229319999999"/>
    <m/>
    <n v="73571.216159999996"/>
    <n v="17.990246450000001"/>
    <n v="-0.25126461900000002"/>
    <m/>
    <n v="64185.604229999997"/>
    <n v="17.738683850000001"/>
    <n v="6.3403179300000003"/>
    <m/>
  </r>
  <r>
    <x v="2"/>
    <x v="1"/>
    <s v="E12000004"/>
    <n v="67658.602050000001"/>
    <n v="30.180826960000001"/>
    <n v="-1.4222372480000001"/>
    <m/>
    <n v="41388.962899999999"/>
    <n v="29.436858170000001"/>
    <n v="-1.575157873"/>
    <m/>
    <n v="33005.724679999999"/>
    <n v="28.365481540000001"/>
    <n v="-1.2506819140000001"/>
    <m/>
    <n v="30958.899809999999"/>
    <n v="32.88492505"/>
    <n v="-2.0289787989999999"/>
    <m/>
  </r>
  <r>
    <x v="2"/>
    <x v="2"/>
    <s v="E12000001"/>
    <n v="73109.744070000001"/>
    <n v="37.604615799999998"/>
    <n v="-0.208288159"/>
    <m/>
    <n v="43205.963089999997"/>
    <n v="36.539134750000002"/>
    <n v="-1.229201325"/>
    <m/>
    <n v="33421.217049999999"/>
    <n v="35.064104929999999"/>
    <n v="0.22166172100000001"/>
    <m/>
    <n v="30585.695790000002"/>
    <n v="36.495718719999999"/>
    <n v="-1.063083054"/>
    <m/>
  </r>
  <r>
    <x v="2"/>
    <x v="5"/>
    <s v="E12000009"/>
    <n v="84540.170830000003"/>
    <n v="25.662599449999998"/>
    <n v="-1.929646457"/>
    <m/>
    <n v="53575.04434"/>
    <n v="25.16609042"/>
    <n v="-1.725776178"/>
    <m/>
    <n v="43017.392370000001"/>
    <n v="24.310308289999998"/>
    <n v="-0.75655255600000004"/>
    <m/>
    <n v="37080.254710000001"/>
    <n v="26.152879349999999"/>
    <n v="-1.1667583829999999"/>
    <m/>
  </r>
  <r>
    <x v="2"/>
    <x v="6"/>
    <s v="E12000003"/>
    <n v="73656.722269999998"/>
    <n v="33.805533029999999"/>
    <n v="1.2505921390000001"/>
    <m/>
    <n v="44487.821859999996"/>
    <n v="33.232416280000002"/>
    <n v="1.1575701039999999"/>
    <m/>
    <n v="35308.661500000002"/>
    <n v="32.464955330000002"/>
    <n v="2.0363504809999999"/>
    <m/>
    <n v="34849.950669999998"/>
    <n v="34.95714332"/>
    <n v="1.0410732060000001"/>
    <m/>
  </r>
  <r>
    <x v="2"/>
    <x v="8"/>
    <s v="E12000005"/>
    <n v="81345.518790000002"/>
    <n v="31.134733050000001"/>
    <n v="-0.35012449000000001"/>
    <m/>
    <n v="47661.98717"/>
    <n v="31.24303153"/>
    <n v="-8.5501308999999998E-2"/>
    <m/>
    <n v="37908.283589999999"/>
    <n v="30.391295060000001"/>
    <n v="1.00476151"/>
    <m/>
    <n v="35509.636489999997"/>
    <n v="33.828017529999997"/>
    <n v="0.23521489400000001"/>
    <m/>
  </r>
  <r>
    <x v="2"/>
    <x v="7"/>
    <s v="E12000002"/>
    <n v="78950.647070000006"/>
    <n v="33.595904660000002"/>
    <n v="1.0073172720000001"/>
    <m/>
    <n v="46680.927060000002"/>
    <n v="32.66641164"/>
    <n v="0.50246284500000005"/>
    <m/>
    <n v="33648.778319999998"/>
    <n v="32.234730380000002"/>
    <n v="1.863175628"/>
    <m/>
    <n v="34500.413370000002"/>
    <n v="34.09556525"/>
    <n v="1.195178804"/>
    <m/>
  </r>
  <r>
    <x v="2"/>
    <x v="4"/>
    <s v="E12000008"/>
    <n v="111619.8826"/>
    <n v="24.544263319999999"/>
    <n v="0.61884727500000003"/>
    <m/>
    <n v="67101.145369999998"/>
    <n v="24.04518427"/>
    <n v="0.35749030500000001"/>
    <m/>
    <n v="51701.915269999998"/>
    <n v="23.462306569999999"/>
    <n v="0.96105496700000004"/>
    <m/>
    <n v="43296.188679999999"/>
    <n v="25.468266289999999"/>
    <n v="0.53236150999999998"/>
    <m/>
  </r>
  <r>
    <x v="3"/>
    <x v="0"/>
    <s v="E92000001"/>
    <n v="85703.323279999997"/>
    <n v="28.057896379999999"/>
    <n v="1.311842159"/>
    <m/>
    <n v="52073.211360000001"/>
    <n v="27.72396449"/>
    <n v="0.43902047599999999"/>
    <m/>
    <n v="42020.66979"/>
    <n v="25.603106690000001"/>
    <n v="0.272632602"/>
    <m/>
    <n v="45806.89877"/>
    <n v="24.072159710000001"/>
    <n v="1.6251236040000001"/>
    <m/>
  </r>
  <r>
    <x v="3"/>
    <x v="2"/>
    <s v="E12000001"/>
    <n v="72176.610149999993"/>
    <n v="37.124650469999999"/>
    <n v="-1.2763468469999999"/>
    <m/>
    <n v="42938.300349999998"/>
    <n v="36.312773290000003"/>
    <n v="-0.61950415199999997"/>
    <m/>
    <n v="33181.856039999999"/>
    <n v="34.812977650000001"/>
    <n v="-0.71619476699999995"/>
    <m/>
    <n v="30800.6502"/>
    <n v="36.752208410000001"/>
    <n v="0.70279391700000005"/>
    <m/>
  </r>
  <r>
    <x v="3"/>
    <x v="9"/>
    <s v="E12000007"/>
    <n v="156932.1372"/>
    <n v="21.10804328"/>
    <n v="0.53963069799999996"/>
    <m/>
    <n v="95192.551120000004"/>
    <n v="20.172003920000002"/>
    <n v="0.22292073800000001"/>
    <m/>
    <n v="73989.769149999993"/>
    <n v="18.092594519999999"/>
    <n v="0.56890862600000003"/>
    <m/>
    <n v="65098.795310000001"/>
    <n v="17.99105832"/>
    <n v="1.422735031"/>
    <m/>
  </r>
  <r>
    <x v="3"/>
    <x v="6"/>
    <s v="E12000003"/>
    <n v="74644.65569"/>
    <n v="34.258955540000002"/>
    <n v="1.3412671519999999"/>
    <m/>
    <n v="44798.739110000002"/>
    <n v="33.464671559999999"/>
    <n v="0.69888170000000005"/>
    <m/>
    <n v="35592.187879999998"/>
    <n v="32.725646920000003"/>
    <n v="0.80299385300000004"/>
    <m/>
    <n v="35418.121910000002"/>
    <n v="35.527062170000001"/>
    <n v="1.630335858"/>
    <m/>
  </r>
  <r>
    <x v="3"/>
    <x v="3"/>
    <s v="E12000006"/>
    <n v="86591.214500000002"/>
    <n v="25.3641331"/>
    <n v="1.0939488740000001"/>
    <m/>
    <n v="56296.577570000001"/>
    <n v="24.535270140000002"/>
    <n v="0.50318787399999998"/>
    <m/>
    <n v="45682.315589999998"/>
    <n v="23.855434379999998"/>
    <n v="3.1376189999999999E-3"/>
    <m/>
    <n v="40944.463819999997"/>
    <n v="26.436006899999999"/>
    <n v="1.9516485210000001"/>
    <m/>
  </r>
  <r>
    <x v="3"/>
    <x v="1"/>
    <s v="E12000004"/>
    <n v="68906.935769999996"/>
    <n v="30.737677720000001"/>
    <n v="1.845048043"/>
    <m/>
    <n v="42032.721270000002"/>
    <n v="29.894715120000001"/>
    <n v="1.555386588"/>
    <m/>
    <n v="33444.210780000001"/>
    <n v="28.7423213"/>
    <n v="1.32851528"/>
    <m/>
    <n v="31908.36377"/>
    <n v="33.893457380000001"/>
    <n v="3.066853048"/>
    <m/>
  </r>
  <r>
    <x v="3"/>
    <x v="8"/>
    <s v="E12000005"/>
    <n v="82419.283710000003"/>
    <n v="31.545713079999999"/>
    <n v="1.320004999"/>
    <m/>
    <n v="47525.870640000001"/>
    <n v="31.153805429999998"/>
    <n v="-0.28558718900000002"/>
    <m/>
    <n v="37650.91115"/>
    <n v="30.184958049999999"/>
    <n v="-0.67893456799999996"/>
    <m/>
    <n v="35578.131150000001"/>
    <n v="33.893268509999999"/>
    <n v="0.19289035500000001"/>
    <m/>
  </r>
  <r>
    <x v="3"/>
    <x v="5"/>
    <s v="E12000009"/>
    <n v="87025.301130000007"/>
    <n v="26.416973410000001"/>
    <n v="2.9395851460000002"/>
    <m/>
    <n v="54643.81467"/>
    <n v="25.668129579999999"/>
    <n v="1.9949032900000001"/>
    <m/>
    <n v="43696.498359999998"/>
    <n v="24.694089720000001"/>
    <n v="1.578677734"/>
    <m/>
    <n v="38132.698239999998"/>
    <n v="26.89517275"/>
    <n v="2.8382855980000001"/>
    <m/>
  </r>
  <r>
    <x v="3"/>
    <x v="7"/>
    <s v="E12000002"/>
    <n v="79017.457639999993"/>
    <n v="33.624334589999997"/>
    <n v="8.4623201999999995E-2"/>
    <m/>
    <n v="46502.73979"/>
    <n v="32.541719630000003"/>
    <n v="-0.38171322099999999"/>
    <m/>
    <n v="33410.073779999999"/>
    <n v="32.0060571"/>
    <n v="-0.709400319"/>
    <m/>
    <n v="34636.351040000001"/>
    <n v="34.229907750000002"/>
    <n v="0.39401750899999999"/>
    <m/>
  </r>
  <r>
    <x v="3"/>
    <x v="4"/>
    <s v="E12000008"/>
    <n v="112978.9948"/>
    <n v="24.843120549999998"/>
    <n v="1.2176255629999999"/>
    <m/>
    <n v="67314.293409999998"/>
    <n v="24.121564249999999"/>
    <n v="0.317651866"/>
    <m/>
    <n v="51861.776160000001"/>
    <n v="23.534851369999998"/>
    <n v="0.30919724500000001"/>
    <m/>
    <n v="44086.794560000002"/>
    <n v="25.93332711"/>
    <n v="1.8260403489999999"/>
    <m/>
  </r>
  <r>
    <x v="4"/>
    <x v="0"/>
    <s v="E92000001"/>
    <n v="85312.536380000005"/>
    <n v="27.929959010000001"/>
    <n v="-0.45597635800000003"/>
    <m/>
    <n v="52403.389029999998"/>
    <n v="27.89975226"/>
    <n v="0.63406434599999995"/>
    <m/>
    <n v="42130.091699999997"/>
    <n v="25.669777230000001"/>
    <n v="0.260400199"/>
    <m/>
    <n v="45760.097430000002"/>
    <n v="24.047564959999999"/>
    <n v="-0.102170963"/>
    <m/>
  </r>
  <r>
    <x v="4"/>
    <x v="9"/>
    <s v="E12000007"/>
    <n v="158778.427"/>
    <n v="21.356377139999999"/>
    <n v="1.176489267"/>
    <m/>
    <n v="96726.668420000002"/>
    <n v="20.497094690000001"/>
    <n v="1.6115938519999999"/>
    <m/>
    <n v="75063.482080000002"/>
    <n v="18.35514774"/>
    <n v="1.45116405"/>
    <m/>
    <n v="65717.661609999996"/>
    <n v="18.162091589999999"/>
    <n v="0.95065707799999999"/>
    <m/>
  </r>
  <r>
    <x v="4"/>
    <x v="5"/>
    <s v="E12000009"/>
    <n v="86456.055569999997"/>
    <n v="26.244176020000001"/>
    <n v="-0.65411502200000005"/>
    <m/>
    <n v="54924.777459999998"/>
    <n v="25.800107730000001"/>
    <n v="0.51417126300000005"/>
    <m/>
    <n v="43667.95491"/>
    <n v="24.67795903"/>
    <n v="-6.5322053000000005E-2"/>
    <m/>
    <n v="37873.153559999999"/>
    <n v="26.712114660000001"/>
    <n v="-0.68063549700000003"/>
    <m/>
  </r>
  <r>
    <x v="4"/>
    <x v="2"/>
    <s v="E12000001"/>
    <n v="73771.285789999994"/>
    <n v="37.944885380000002"/>
    <n v="2.2094077790000002"/>
    <m/>
    <n v="44292.413249999998"/>
    <n v="37.457941929999997"/>
    <n v="3.1536248260000002"/>
    <m/>
    <n v="34113.151709999998"/>
    <n v="35.790053049999997"/>
    <n v="2.8066412829999998"/>
    <m/>
    <n v="31575.57589"/>
    <n v="37.6768717"/>
    <n v="2.5159393940000001"/>
    <m/>
  </r>
  <r>
    <x v="4"/>
    <x v="1"/>
    <s v="E12000004"/>
    <n v="68076.210059999998"/>
    <n v="30.367111550000001"/>
    <n v="-1.205576328"/>
    <m/>
    <n v="42021.717550000001"/>
    <n v="29.886889"/>
    <n v="-2.6178936E-2"/>
    <m/>
    <n v="33305.182269999998"/>
    <n v="28.622838680000001"/>
    <n v="-0.415702766"/>
    <m/>
    <n v="31755.635450000002"/>
    <n v="33.73122747"/>
    <n v="-0.47864667700000002"/>
    <m/>
  </r>
  <r>
    <x v="4"/>
    <x v="7"/>
    <s v="E12000002"/>
    <n v="78318.65638"/>
    <n v="33.326973379999998"/>
    <n v="-0.88436312500000003"/>
    <m/>
    <n v="46559.450550000001"/>
    <n v="32.581404730000003"/>
    <n v="0.121951453"/>
    <m/>
    <n v="33456.507619999997"/>
    <n v="32.050539620000002"/>
    <n v="0.138981572"/>
    <m/>
    <n v="34464.091280000001"/>
    <n v="34.059669390000003"/>
    <n v="-0.497338063"/>
    <m/>
  </r>
  <r>
    <x v="4"/>
    <x v="8"/>
    <s v="E12000005"/>
    <n v="83067.855219999998"/>
    <n v="31.793951719999999"/>
    <n v="0.78691719100000002"/>
    <m/>
    <n v="48660.859080000002"/>
    <n v="31.897804619999999"/>
    <n v="2.388148658"/>
    <m/>
    <n v="38402.784090000001"/>
    <n v="30.787739030000001"/>
    <n v="1.996958153"/>
    <m/>
    <n v="36361.706180000001"/>
    <n v="34.639736020000001"/>
    <n v="2.2024063809999999"/>
    <m/>
  </r>
  <r>
    <x v="4"/>
    <x v="3"/>
    <s v="E12000006"/>
    <n v="86389.175810000001"/>
    <n v="25.304952320000002"/>
    <n v="-0.233324699"/>
    <m/>
    <n v="56526.755579999997"/>
    <n v="24.635586719999999"/>
    <n v="0.408866799"/>
    <m/>
    <n v="45616.830829999999"/>
    <n v="23.821238050000002"/>
    <n v="-0.143348171"/>
    <m/>
    <n v="40388.796690000003"/>
    <n v="26.077237520000001"/>
    <n v="-1.357123954"/>
    <m/>
  </r>
  <r>
    <x v="4"/>
    <x v="6"/>
    <s v="E12000003"/>
    <n v="72899.453710000002"/>
    <n v="33.457976600000002"/>
    <n v="-2.338013305"/>
    <m/>
    <n v="44198.7448"/>
    <n v="33.016475630000002"/>
    <n v="-1.3393106930000001"/>
    <m/>
    <n v="35003.976009999998"/>
    <n v="32.184808750000002"/>
    <n v="-1.6526431770000001"/>
    <m/>
    <n v="34589.66246"/>
    <n v="34.696054519999997"/>
    <n v="-2.3390835019999998"/>
    <m/>
  </r>
  <r>
    <x v="4"/>
    <x v="4"/>
    <s v="E12000008"/>
    <n v="112572.1297"/>
    <n v="24.753654359999999"/>
    <n v="-0.36012460899999998"/>
    <m/>
    <n v="67733.884990000006"/>
    <n v="24.2719217"/>
    <n v="0.62333207999999996"/>
    <m/>
    <n v="51720.598980000002"/>
    <n v="23.470785230000001"/>
    <n v="-0.27221817399999998"/>
    <m/>
    <n v="43665.862999999998"/>
    <n v="25.685721090000001"/>
    <n v="-0.95477923600000003"/>
    <m/>
  </r>
  <r>
    <x v="5"/>
    <x v="0"/>
    <s v="E92000001"/>
    <n v="85561.64112"/>
    <n v="28.011511909999999"/>
    <n v="0.29199077699999998"/>
    <m/>
    <n v="52395.357020000003"/>
    <n v="27.895475990000001"/>
    <n v="-1.5327268E-2"/>
    <m/>
    <n v="41985.545969999999"/>
    <n v="25.58170582"/>
    <n v="-0.34309379099999998"/>
    <m/>
    <n v="46359.033730000003"/>
    <n v="24.36231428"/>
    <n v="1.3088615159999999"/>
    <m/>
  </r>
  <r>
    <x v="5"/>
    <x v="8"/>
    <s v="E12000005"/>
    <n v="82901.593030000004"/>
    <n v="31.730315409999999"/>
    <n v="-0.200152254"/>
    <m/>
    <n v="48386.123570000003"/>
    <n v="31.717712039999999"/>
    <n v="-0.56459239800000005"/>
    <m/>
    <n v="38061.240839999999"/>
    <n v="30.513921790000001"/>
    <n v="-0.88937107800000004"/>
    <m/>
    <n v="36368.619359999997"/>
    <n v="34.646321810000003"/>
    <n v="1.9012237000000001E-2"/>
    <m/>
  </r>
  <r>
    <x v="5"/>
    <x v="6"/>
    <s v="E12000003"/>
    <n v="74123.775240000003"/>
    <n v="34.019891940000001"/>
    <n v="1.6794659839999999"/>
    <m/>
    <n v="44812.883110000002"/>
    <n v="33.475237129999996"/>
    <n v="1.3894926400000001"/>
    <m/>
    <n v="35280.784090000001"/>
    <n v="32.439323129999998"/>
    <n v="0.79079038800000001"/>
    <m/>
    <n v="35327.09822"/>
    <n v="35.435758499999999"/>
    <n v="2.1319541819999999"/>
    <m/>
  </r>
  <r>
    <x v="5"/>
    <x v="3"/>
    <s v="E12000006"/>
    <n v="86122.763860000006"/>
    <n v="25.226915439999999"/>
    <n v="-0.30838580500000001"/>
    <m/>
    <n v="56200.991699999999"/>
    <n v="24.493611749999999"/>
    <n v="-0.57630033300000005"/>
    <m/>
    <n v="45298.968690000002"/>
    <n v="23.65524954"/>
    <n v="-0.69680890299999998"/>
    <m/>
    <n v="40804.363290000001"/>
    <n v="26.34555026"/>
    <n v="1.0289155240000001"/>
    <m/>
  </r>
  <r>
    <x v="5"/>
    <x v="1"/>
    <s v="E12000004"/>
    <n v="68095.127330000003"/>
    <n v="30.375550069999999"/>
    <n v="2.7788363999999999E-2"/>
    <m/>
    <n v="41764.240010000001"/>
    <n v="29.703764580000001"/>
    <n v="-0.61272493299999997"/>
    <m/>
    <n v="33057.503449999997"/>
    <n v="28.409980789999999"/>
    <n v="-0.74366448900000004"/>
    <m/>
    <n v="31629.731830000001"/>
    <n v="33.597491089999998"/>
    <n v="-0.396476461"/>
    <m/>
  </r>
  <r>
    <x v="5"/>
    <x v="9"/>
    <s v="E12000007"/>
    <n v="158321.63430000001"/>
    <n v="21.294936580000002"/>
    <n v="-0.28769187899999998"/>
    <m/>
    <n v="96550.655669999993"/>
    <n v="20.45979629"/>
    <n v="-0.18196920599999999"/>
    <m/>
    <n v="74684.294439999998"/>
    <n v="18.262425619999998"/>
    <n v="-0.50515594500000005"/>
    <m/>
    <n v="66734.532699999996"/>
    <n v="18.443119630000002"/>
    <n v="1.547333031"/>
    <m/>
  </r>
  <r>
    <x v="5"/>
    <x v="7"/>
    <s v="E12000002"/>
    <n v="78665.435159999994"/>
    <n v="33.474538299999999"/>
    <n v="0.44277926699999998"/>
    <m/>
    <n v="46535.6077"/>
    <n v="32.564719959999998"/>
    <n v="-5.1209486999999998E-2"/>
    <m/>
    <n v="33146.806409999997"/>
    <n v="31.75385322"/>
    <n v="-0.92568302000000002"/>
    <m/>
    <n v="34723.874530000001"/>
    <n v="34.31640419"/>
    <n v="0.75377948800000005"/>
    <m/>
  </r>
  <r>
    <x v="5"/>
    <x v="2"/>
    <s v="E12000001"/>
    <n v="72730.121270000003"/>
    <n v="37.409353600000003"/>
    <n v="-1.411341167"/>
    <m/>
    <n v="43284.150540000002"/>
    <n v="36.605257610000002"/>
    <n v="-2.2763779080000002"/>
    <m/>
    <n v="33182.275750000001"/>
    <n v="34.813417979999997"/>
    <n v="-2.7287891050000002"/>
    <m/>
    <n v="31134.22147"/>
    <n v="37.150235100000003"/>
    <n v="-1.397771568"/>
    <m/>
  </r>
  <r>
    <x v="5"/>
    <x v="4"/>
    <s v="E12000008"/>
    <n v="114072.3707"/>
    <n v="25.083544610000001"/>
    <n v="1.3326931470000001"/>
    <m/>
    <n v="68628.954750000004"/>
    <n v="24.592663129999998"/>
    <n v="1.3214504920000001"/>
    <m/>
    <n v="52451.345509999999"/>
    <n v="23.802397679999999"/>
    <n v="1.4128732939999999"/>
    <m/>
    <n v="44730.089090000001"/>
    <n v="26.311734479999998"/>
    <n v="2.4372038570000001"/>
    <m/>
  </r>
  <r>
    <x v="5"/>
    <x v="5"/>
    <s v="E12000009"/>
    <n v="86057.760380000007"/>
    <n v="26.12327149"/>
    <n v="-0.46069090499999998"/>
    <m/>
    <n v="54573.576480000003"/>
    <n v="25.635136230000001"/>
    <n v="-0.63942174900000004"/>
    <m/>
    <n v="43319.637269999999"/>
    <n v="24.48111518"/>
    <n v="-0.79765046900000003"/>
    <m/>
    <n v="38057.292399999998"/>
    <n v="26.841988659999998"/>
    <n v="0.48619886800000001"/>
    <m/>
  </r>
  <r>
    <x v="6"/>
    <x v="0"/>
    <s v="E92000001"/>
    <n v="87041.246549999996"/>
    <n v="28.49591105"/>
    <n v="1.7292859330000001"/>
    <m/>
    <n v="52344.455349999997"/>
    <n v="27.868375759999999"/>
    <n v="-9.7149193999999994E-2"/>
    <m/>
    <n v="42129.941780000001"/>
    <n v="25.66968589"/>
    <n v="0.34391790900000002"/>
    <m/>
    <n v="45637.360460000004"/>
    <n v="23.983064980000002"/>
    <n v="-1.556704734"/>
    <m/>
  </r>
  <r>
    <x v="6"/>
    <x v="5"/>
    <s v="E12000009"/>
    <n v="87261.433279999997"/>
    <n v="26.48865253"/>
    <n v="1.3986802490000001"/>
    <m/>
    <n v="54052.269200000002"/>
    <n v="25.390259790000002"/>
    <n v="-0.95523753099999997"/>
    <m/>
    <n v="42990.693630000002"/>
    <n v="24.295220100000002"/>
    <n v="-0.75934070399999998"/>
    <m/>
    <n v="37348.223810000003"/>
    <n v="26.341879219999999"/>
    <n v="-1.863160902"/>
    <m/>
  </r>
  <r>
    <x v="6"/>
    <x v="1"/>
    <s v="E12000004"/>
    <n v="69457.322090000001"/>
    <n v="30.983191430000002"/>
    <n v="2.0004291350000001"/>
    <m/>
    <n v="41756.337350000002"/>
    <n v="29.69814401"/>
    <n v="-1.8922090999999999E-2"/>
    <m/>
    <n v="33241.264739999999"/>
    <n v="28.567907250000001"/>
    <n v="0.55588373999999996"/>
    <m/>
    <n v="31459.33238"/>
    <n v="33.416490699999997"/>
    <n v="-0.53873188100000002"/>
    <m/>
  </r>
  <r>
    <x v="6"/>
    <x v="8"/>
    <s v="E12000005"/>
    <n v="83760.205379999999"/>
    <n v="32.058946499999998"/>
    <n v="1.0357006660000001"/>
    <m/>
    <n v="47860.969779999999"/>
    <n v="31.373467130000002"/>
    <n v="-1.0853396529999999"/>
    <m/>
    <n v="37867.338199999998"/>
    <n v="30.358468899999998"/>
    <n v="-0.50944906499999998"/>
    <m/>
    <n v="35402.399920000003"/>
    <n v="33.725859329999999"/>
    <n v="-2.6567394019999999"/>
    <m/>
  </r>
  <r>
    <x v="6"/>
    <x v="3"/>
    <s v="E12000006"/>
    <n v="88985.897979999994"/>
    <n v="26.065579209999999"/>
    <n v="3.3244800780000001"/>
    <m/>
    <n v="56949.1567"/>
    <n v="24.819678289999999"/>
    <n v="1.331230954"/>
    <m/>
    <n v="46059.860619999999"/>
    <n v="24.05258946"/>
    <n v="1.6797113880000001"/>
    <m/>
    <n v="40312.11015"/>
    <n v="26.027724450000001"/>
    <n v="-1.2063737800000001"/>
    <m/>
  </r>
  <r>
    <x v="6"/>
    <x v="2"/>
    <s v="E12000001"/>
    <n v="75350.329020000005"/>
    <n v="38.75707963"/>
    <n v="3.6026445470000001"/>
    <m/>
    <n v="44005.249470000002"/>
    <n v="37.2150885"/>
    <n v="1.665965301"/>
    <m/>
    <n v="34006.087339999998"/>
    <n v="35.677725709999997"/>
    <n v="2.4826856510000002"/>
    <m/>
    <n v="31541.66576"/>
    <n v="37.63640917"/>
    <n v="1.308670241"/>
    <m/>
  </r>
  <r>
    <x v="6"/>
    <x v="4"/>
    <s v="E12000008"/>
    <n v="115067.6759"/>
    <n v="25.302403760000001"/>
    <n v="0.87252080600000004"/>
    <m/>
    <n v="68030.191789999997"/>
    <n v="24.378100979999999"/>
    <n v="-0.87246405400000004"/>
    <m/>
    <n v="52261.854120000004"/>
    <n v="23.71640657"/>
    <n v="-0.36127079899999998"/>
    <m/>
    <n v="43785.181270000001"/>
    <n v="25.755908089999998"/>
    <n v="-2.1124657710000001"/>
    <m/>
  </r>
  <r>
    <x v="6"/>
    <x v="9"/>
    <s v="E12000007"/>
    <n v="161896.3449"/>
    <n v="21.775750439999999"/>
    <n v="2.2578788099999998"/>
    <m/>
    <n v="97608.629069999995"/>
    <n v="20.683988660000001"/>
    <n v="1.095770291"/>
    <m/>
    <n v="75762.62023"/>
    <n v="18.526106819999999"/>
    <n v="1.4438454540000001"/>
    <m/>
    <n v="65789.774000000005"/>
    <n v="18.182020959999999"/>
    <n v="-1.4156968780000001"/>
    <m/>
  </r>
  <r>
    <x v="6"/>
    <x v="7"/>
    <s v="E12000002"/>
    <n v="79718.019350000002"/>
    <n v="33.922444929999997"/>
    <n v="1.3380517009999999"/>
    <m/>
    <n v="46425.33509"/>
    <n v="32.487553320000004"/>
    <n v="-0.23696394400000001"/>
    <m/>
    <n v="33062.068590000003"/>
    <n v="31.6726764"/>
    <n v="-0.25564399199999999"/>
    <m/>
    <n v="34243.656869999999"/>
    <n v="33.841821680000002"/>
    <n v="-1.382961063"/>
    <m/>
  </r>
  <r>
    <x v="6"/>
    <x v="6"/>
    <s v="E12000003"/>
    <n v="75348.153810000003"/>
    <n v="34.581833459999999"/>
    <n v="1.651802773"/>
    <m/>
    <n v="44740.864849999998"/>
    <n v="33.421439470000003"/>
    <n v="-0.160708829"/>
    <m/>
    <n v="35356.906710000003"/>
    <n v="32.509314940000003"/>
    <n v="0.21576226100000001"/>
    <m/>
    <n v="34755.496809999997"/>
    <n v="34.862398949999999"/>
    <n v="-1.618025351"/>
    <m/>
  </r>
  <r>
    <x v="7"/>
    <x v="0"/>
    <s v="E92000001"/>
    <n v="86621.659929999994"/>
    <n v="28.358545110000001"/>
    <n v="-0.48205492500000002"/>
    <m/>
    <n v="52130.459609999998"/>
    <n v="27.75444366"/>
    <n v="-0.40882217100000001"/>
    <m/>
    <n v="41882.88265"/>
    <n v="25.51915327"/>
    <n v="-0.58642173099999995"/>
    <m/>
    <n v="45170.07273"/>
    <n v="23.737498810000002"/>
    <n v="-1.023914883"/>
    <m/>
  </r>
  <r>
    <x v="7"/>
    <x v="9"/>
    <s v="E12000007"/>
    <n v="160990.9663"/>
    <n v="21.653973140000002"/>
    <n v="-0.55923352400000004"/>
    <m/>
    <n v="97063.987420000005"/>
    <n v="20.568575079999999"/>
    <n v="-0.55798514600000004"/>
    <m/>
    <n v="75103.490709999998"/>
    <n v="18.36493098"/>
    <n v="-0.86999304099999997"/>
    <m/>
    <n v="65588.059869999997"/>
    <n v="18.12627415"/>
    <n v="-0.30660407899999997"/>
    <m/>
  </r>
  <r>
    <x v="7"/>
    <x v="2"/>
    <s v="E12000001"/>
    <n v="72551.347479999997"/>
    <n v="37.317399790000003"/>
    <n v="-3.7146241689999999"/>
    <m/>
    <n v="42803.485280000001"/>
    <n v="36.198760649999997"/>
    <n v="-2.7309564339999999"/>
    <m/>
    <n v="32911.254330000003"/>
    <n v="34.529073959999998"/>
    <n v="-3.2195206719999998"/>
    <m/>
    <n v="30344.724129999999"/>
    <n v="36.208184510000002"/>
    <n v="-3.794795234"/>
    <m/>
  </r>
  <r>
    <x v="7"/>
    <x v="1"/>
    <s v="E12000004"/>
    <n v="69402.803839999993"/>
    <n v="30.95887218"/>
    <n v="-7.8491731999999995E-2"/>
    <m/>
    <n v="41714.893949999998"/>
    <n v="29.66866843"/>
    <n v="-9.9250557000000003E-2"/>
    <m/>
    <n v="33060.378909999999"/>
    <n v="28.412451990000001"/>
    <n v="-0.54416048299999997"/>
    <m/>
    <n v="31012.39201"/>
    <n v="32.94174512"/>
    <n v="-1.4206924839999999"/>
    <m/>
  </r>
  <r>
    <x v="7"/>
    <x v="7"/>
    <s v="E12000002"/>
    <n v="80222.308690000005"/>
    <n v="34.137035410000003"/>
    <n v="0.63259140800000002"/>
    <m/>
    <n v="46528.443520000001"/>
    <n v="32.559706609999999"/>
    <n v="0.222095186"/>
    <m/>
    <n v="33115.465300000003"/>
    <n v="31.723829179999999"/>
    <n v="0.161504446"/>
    <m/>
    <n v="33786.484049999999"/>
    <n v="33.390013590000002"/>
    <n v="-1.3350584130000001"/>
    <m/>
  </r>
  <r>
    <x v="7"/>
    <x v="3"/>
    <s v="E12000006"/>
    <n v="88281.641589999999"/>
    <n v="25.859289780000001"/>
    <n v="-0.79142471700000006"/>
    <m/>
    <n v="56454.104249999997"/>
    <n v="24.603923689999998"/>
    <n v="-0.86928845399999999"/>
    <m/>
    <n v="45684.488270000002"/>
    <n v="23.856568960000001"/>
    <n v="-0.81496632300000005"/>
    <m/>
    <n v="39764.929279999997"/>
    <n v="25.674434260000002"/>
    <n v="-1.357361026"/>
    <m/>
  </r>
  <r>
    <x v="7"/>
    <x v="8"/>
    <s v="E12000005"/>
    <n v="82956.329270000002"/>
    <n v="31.751265530000001"/>
    <n v="-0.95973512400000005"/>
    <m/>
    <n v="47688.954019999997"/>
    <n v="31.260708640000001"/>
    <n v="-0.35940718100000002"/>
    <m/>
    <n v="37732.29019"/>
    <n v="30.250200110000002"/>
    <n v="-0.356634548"/>
    <m/>
    <n v="35201.86606"/>
    <n v="33.534822089999999"/>
    <n v="-0.566441431"/>
    <m/>
  </r>
  <r>
    <x v="7"/>
    <x v="4"/>
    <s v="E12000008"/>
    <n v="114623.57950000001"/>
    <n v="25.204750740000001"/>
    <n v="-0.38594363100000001"/>
    <m/>
    <n v="67813.896070000003"/>
    <n v="24.300593060000001"/>
    <n v="-0.31794077100000001"/>
    <m/>
    <n v="51926.779719999999"/>
    <n v="23.564349960000001"/>
    <n v="-0.64114524900000003"/>
    <m/>
    <n v="43231.353309999999"/>
    <n v="25.43012796"/>
    <n v="-1.264875354"/>
    <m/>
  </r>
  <r>
    <x v="7"/>
    <x v="6"/>
    <s v="E12000003"/>
    <n v="74619.24222"/>
    <n v="34.247291760000003"/>
    <n v="-0.96739144899999996"/>
    <m/>
    <n v="44353.957620000001"/>
    <n v="33.132419650000003"/>
    <n v="-0.86477369599999998"/>
    <m/>
    <n v="35056.10974"/>
    <n v="32.2327437"/>
    <n v="-0.85074459700000005"/>
    <m/>
    <n v="34044.95321"/>
    <n v="34.149669830000001"/>
    <n v="-2.0444064119999998"/>
    <m/>
  </r>
  <r>
    <x v="7"/>
    <x v="5"/>
    <s v="E12000009"/>
    <n v="87298.164430000004"/>
    <n v="26.499802450000001"/>
    <n v="4.2093222E-2"/>
    <m/>
    <n v="54303.35181"/>
    <n v="25.508202149999999"/>
    <n v="0.46451816099999998"/>
    <m/>
    <n v="43162.082880000002"/>
    <n v="24.39207687"/>
    <n v="0.398665932"/>
    <m/>
    <n v="37086.476170000002"/>
    <n v="26.15726737"/>
    <n v="-0.70083022900000003"/>
    <m/>
  </r>
  <r>
    <x v="8"/>
    <x v="0"/>
    <s v="E92000001"/>
    <n v="85562.295199999993"/>
    <n v="28.01172605"/>
    <n v="-1.222979018"/>
    <m/>
    <n v="51885.015319999999"/>
    <n v="27.62376824"/>
    <n v="-0.470827035"/>
    <m/>
    <n v="41786.431839999997"/>
    <n v="25.460385989999999"/>
    <n v="-0.23028694399999999"/>
    <m/>
    <n v="45072.910759999999"/>
    <n v="23.686438840000001"/>
    <n v="-0.21510254100000001"/>
    <m/>
  </r>
  <r>
    <x v="8"/>
    <x v="2"/>
    <s v="E12000001"/>
    <n v="72020.700949999999"/>
    <n v="37.044457250000001"/>
    <n v="-0.73140823499999996"/>
    <m/>
    <n v="42742.477500000001"/>
    <n v="36.147166579999997"/>
    <n v="-0.142529922"/>
    <m/>
    <n v="32944.63106"/>
    <n v="34.564091390000002"/>
    <n v="0.10141433599999999"/>
    <m/>
    <n v="30439.222849999998"/>
    <n v="36.320943049999997"/>
    <n v="0.31141727400000002"/>
    <m/>
  </r>
  <r>
    <x v="8"/>
    <x v="3"/>
    <s v="E12000006"/>
    <n v="86783.549540000007"/>
    <n v="25.42047152"/>
    <n v="-1.6969463039999999"/>
    <m/>
    <n v="56050.267390000001"/>
    <n v="24.427922819999999"/>
    <n v="-0.71533658499999997"/>
    <m/>
    <n v="45451.457589999998"/>
    <n v="23.734879679999999"/>
    <n v="-0.51008709399999996"/>
    <m/>
    <n v="39838.658710000003"/>
    <n v="25.722038059999999"/>
    <n v="0.18541321599999999"/>
    <m/>
  </r>
  <r>
    <x v="8"/>
    <x v="7"/>
    <s v="E12000002"/>
    <n v="79068.182570000004"/>
    <n v="33.645919589999998"/>
    <n v="-1.438659819"/>
    <m/>
    <n v="46327.46142"/>
    <n v="32.419063209999997"/>
    <n v="-0.43195535200000001"/>
    <m/>
    <n v="33269.447050000002"/>
    <n v="31.87134004"/>
    <n v="0.46498440299999999"/>
    <m/>
    <n v="33906.206760000001"/>
    <n v="33.508331409999997"/>
    <n v="0.35435091200000002"/>
    <m/>
  </r>
  <r>
    <x v="8"/>
    <x v="8"/>
    <s v="E12000005"/>
    <n v="82355.413639999999"/>
    <n v="31.52126702"/>
    <n v="-0.724375875"/>
    <m/>
    <n v="47542.083850000003"/>
    <n v="31.1644334"/>
    <n v="-0.30797523500000001"/>
    <m/>
    <n v="37419.100299999998"/>
    <n v="29.999113919999999"/>
    <n v="-0.83003148999999998"/>
    <m/>
    <n v="35163.03383"/>
    <n v="33.497828830000003"/>
    <n v="-0.110312967"/>
    <m/>
  </r>
  <r>
    <x v="8"/>
    <x v="4"/>
    <s v="E12000008"/>
    <n v="113180.45299999999"/>
    <n v="24.8874195"/>
    <n v="-1.2590136220000001"/>
    <m/>
    <n v="67343.900370000003"/>
    <n v="24.132173680000001"/>
    <n v="-0.69306694700000004"/>
    <m/>
    <n v="51561.594720000001"/>
    <n v="23.398629159999999"/>
    <n v="-0.70326911000000003"/>
    <m/>
    <n v="43172.035839999997"/>
    <n v="25.39523544"/>
    <n v="-0.137209356"/>
    <m/>
  </r>
  <r>
    <x v="8"/>
    <x v="9"/>
    <s v="E12000007"/>
    <n v="159828.92449999999"/>
    <n v="21.497673549999998"/>
    <n v="-0.72180560900000001"/>
    <m/>
    <n v="96134.853919999994"/>
    <n v="20.37168483"/>
    <n v="-0.95723812900000005"/>
    <m/>
    <n v="74632.342430000004"/>
    <n v="18.249721879999999"/>
    <n v="-0.62733206600000002"/>
    <m/>
    <n v="65034.652679999999"/>
    <n v="17.973331519999999"/>
    <n v="-0.84376209700000004"/>
    <m/>
  </r>
  <r>
    <x v="8"/>
    <x v="5"/>
    <s v="E12000009"/>
    <n v="86306.854479999995"/>
    <n v="26.198885270000002"/>
    <n v="-1.1355450039999999"/>
    <m/>
    <n v="54286.699110000001"/>
    <n v="25.50037979"/>
    <n v="-3.0666061000000001E-2"/>
    <m/>
    <n v="43348.090109999997"/>
    <n v="24.497194660000002"/>
    <n v="0.43095054599999999"/>
    <m/>
    <n v="37078.112439999997"/>
    <n v="26.151368399999999"/>
    <n v="-2.2551946999999999E-2"/>
    <m/>
  </r>
  <r>
    <x v="8"/>
    <x v="6"/>
    <s v="E12000003"/>
    <n v="73769.79737"/>
    <n v="33.857430039999997"/>
    <n v="-1.1383723880000001"/>
    <m/>
    <n v="44112.073880000004"/>
    <n v="32.951732419999999"/>
    <n v="-0.54534872599999995"/>
    <m/>
    <n v="34905.209340000001"/>
    <n v="32.093996599999997"/>
    <n v="-0.43045390500000003"/>
    <m/>
    <n v="34058.515019999999"/>
    <n v="34.163273349999997"/>
    <n v="3.9835016000000001E-2"/>
    <m/>
  </r>
  <r>
    <x v="8"/>
    <x v="1"/>
    <s v="E12000004"/>
    <n v="68548.570179999995"/>
    <n v="30.577819699999999"/>
    <n v="-1.230834507"/>
    <m/>
    <n v="41654.696060000002"/>
    <n v="29.625854199999999"/>
    <n v="-0.14430791100000001"/>
    <m/>
    <n v="33180.739229999999"/>
    <n v="28.51589096"/>
    <n v="0.36406210900000002"/>
    <m/>
    <n v="31395.540840000001"/>
    <n v="33.348730539999998"/>
    <n v="1.2354701029999999"/>
    <m/>
  </r>
  <r>
    <x v="9"/>
    <x v="0"/>
    <s v="E92000001"/>
    <n v="85767.34822"/>
    <n v="28.078857119999999"/>
    <n v="0.23965347400000001"/>
    <m/>
    <n v="51624.4951"/>
    <n v="27.485066339999999"/>
    <n v="-0.50211071399999996"/>
    <m/>
    <n v="40848.772709999997"/>
    <n v="24.889072240000001"/>
    <n v="-2.2439320290000002"/>
    <m/>
    <n v="44950.89458"/>
    <n v="23.622317649999999"/>
    <n v="-0.27070844700000002"/>
    <m/>
  </r>
  <r>
    <x v="9"/>
    <x v="2"/>
    <s v="E12000001"/>
    <n v="72877.771529999998"/>
    <n v="37.485298759999999"/>
    <n v="1.1900336570000001"/>
    <m/>
    <n v="42770.521999999997"/>
    <n v="36.170883719999999"/>
    <n v="6.5612710000000005E-2"/>
    <m/>
    <n v="32505.296409999999"/>
    <n v="34.103160350000003"/>
    <n v="-1.3335546199999999"/>
    <m/>
    <n v="30065.280849999999"/>
    <n v="35.874744870000001"/>
    <n v="-1.228487334"/>
    <m/>
  </r>
  <r>
    <x v="9"/>
    <x v="6"/>
    <s v="E12000003"/>
    <n v="73888.097599999994"/>
    <n v="33.911725189999999"/>
    <n v="0.16036404300000001"/>
    <m/>
    <n v="43834.699659999998"/>
    <n v="32.744533799999999"/>
    <n v="-0.62879432000000002"/>
    <m/>
    <n v="34005.19238"/>
    <n v="31.26646564"/>
    <n v="-2.578460282"/>
    <m/>
    <n v="34120.764320000002"/>
    <n v="34.225714119999999"/>
    <n v="0.182771621"/>
    <m/>
  </r>
  <r>
    <x v="9"/>
    <x v="3"/>
    <s v="E12000006"/>
    <n v="86045.585810000004"/>
    <n v="25.20430859"/>
    <n v="-0.85034978999999999"/>
    <m/>
    <n v="55212.252130000001"/>
    <n v="24.062697589999999"/>
    <n v="-1.4951137640000001"/>
    <m/>
    <n v="44014.18821"/>
    <n v="22.984333540000002"/>
    <n v="-3.1622074680000001"/>
    <m/>
    <n v="39185.177430000003"/>
    <n v="25.30011446"/>
    <n v="-1.640319487"/>
    <m/>
  </r>
  <r>
    <x v="9"/>
    <x v="8"/>
    <s v="E12000005"/>
    <n v="83508.726909999998"/>
    <n v="31.96269393"/>
    <n v="1.400409791"/>
    <m/>
    <n v="47920.761930000001"/>
    <n v="31.412661629999999"/>
    <n v="0.79651130800000003"/>
    <m/>
    <n v="37227.420980000003"/>
    <n v="29.84544348"/>
    <n v="-0.51224994400000001"/>
    <m/>
    <n v="35562.035369999998"/>
    <n v="33.877934969999998"/>
    <n v="1.134718753"/>
    <m/>
  </r>
  <r>
    <x v="9"/>
    <x v="9"/>
    <s v="E12000007"/>
    <n v="160267.8897"/>
    <n v="21.556716250000001"/>
    <n v="0.27464693800000001"/>
    <m/>
    <n v="95893.777990000002"/>
    <n v="20.32059907"/>
    <n v="-0.25076850099999998"/>
    <m/>
    <n v="73292.348289999994"/>
    <n v="17.922055360000002"/>
    <n v="-1.7954603730000001"/>
    <m/>
    <n v="64792.500699999997"/>
    <n v="17.906409069999999"/>
    <n v="-0.372343011"/>
    <m/>
  </r>
  <r>
    <x v="9"/>
    <x v="7"/>
    <s v="E12000002"/>
    <n v="78489.582720000006"/>
    <n v="33.399707739999997"/>
    <n v="-0.73177330500000004"/>
    <m/>
    <n v="45647.06609"/>
    <n v="31.9429357"/>
    <n v="-1.468665254"/>
    <m/>
    <n v="31975.80413"/>
    <n v="30.632060849999998"/>
    <n v="-3.8883811850000001"/>
    <m/>
    <n v="33713.606240000001"/>
    <n v="33.317990979999998"/>
    <n v="-0.56803911200000001"/>
    <m/>
  </r>
  <r>
    <x v="9"/>
    <x v="1"/>
    <s v="E12000004"/>
    <n v="68183.325949999999"/>
    <n v="30.414893299999999"/>
    <n v="-0.53282545400000003"/>
    <m/>
    <n v="41215.04279"/>
    <n v="29.313161869999998"/>
    <n v="-1.0554710819999999"/>
    <m/>
    <n v="32278.96154"/>
    <n v="27.740893329999999"/>
    <n v="-2.7177745560000002"/>
    <m/>
    <n v="30934.278330000001"/>
    <n v="32.85877181"/>
    <n v="-1.46919753"/>
    <m/>
  </r>
  <r>
    <x v="9"/>
    <x v="4"/>
    <s v="E12000008"/>
    <n v="113976.75229999999"/>
    <n v="25.062518950000001"/>
    <n v="0.70356610500000005"/>
    <m/>
    <n v="67244.614650000003"/>
    <n v="24.096595400000002"/>
    <n v="-0.147430905"/>
    <m/>
    <n v="50576.548849999999"/>
    <n v="22.951615780000001"/>
    <n v="-1.910425542"/>
    <m/>
    <n v="43266.747790000001"/>
    <n v="25.450948180000001"/>
    <n v="0.21938263499999999"/>
    <m/>
  </r>
  <r>
    <x v="9"/>
    <x v="5"/>
    <s v="E12000009"/>
    <n v="87174.822010000004"/>
    <n v="26.462361229999999"/>
    <n v="1.0056762379999999"/>
    <m/>
    <n v="54446.1895"/>
    <n v="25.575298060000001"/>
    <n v="0.29379275399999999"/>
    <m/>
    <n v="42801.076139999997"/>
    <n v="24.18806206"/>
    <n v="-1.261910192"/>
    <m/>
    <n v="37253.627650000002"/>
    <n v="26.275160100000001"/>
    <n v="0.47336607800000002"/>
    <m/>
  </r>
  <r>
    <x v="10"/>
    <x v="0"/>
    <s v="E92000001"/>
    <n v="85350.970939999999"/>
    <n v="27.942541869999999"/>
    <n v="-0.48547294699999999"/>
    <m/>
    <n v="51497.802360000001"/>
    <n v="27.417614669999999"/>
    <n v="-0.24541206300000001"/>
    <m/>
    <n v="40878.641689999997"/>
    <n v="24.907271349999998"/>
    <n v="7.3120880999999999E-2"/>
    <m/>
    <n v="45189.670680000003"/>
    <n v="23.747797800000001"/>
    <n v="0.53119321500000005"/>
    <m/>
  </r>
  <r>
    <x v="10"/>
    <x v="2"/>
    <s v="E12000001"/>
    <n v="72881.363079999996"/>
    <n v="37.487146099999997"/>
    <n v="4.9281769999999997E-3"/>
    <m/>
    <n v="42819.080470000001"/>
    <n v="36.211949449999999"/>
    <n v="0.11353255499999999"/>
    <m/>
    <n v="32520.125540000001"/>
    <n v="34.118718440000002"/>
    <n v="4.5620649999999999E-2"/>
    <m/>
    <n v="30179.89574"/>
    <n v="36.011506599999997"/>
    <n v="0.38122007800000002"/>
    <m/>
  </r>
  <r>
    <x v="10"/>
    <x v="7"/>
    <s v="E12000002"/>
    <n v="78123.016829999993"/>
    <n v="33.24372279"/>
    <n v="-0.467024883"/>
    <m/>
    <n v="45875.081389999999"/>
    <n v="32.1024964"/>
    <n v="0.499517975"/>
    <m/>
    <n v="32287.998220000001"/>
    <n v="30.93113537"/>
    <n v="0.97634476800000003"/>
    <m/>
    <n v="34042.661059999999"/>
    <n v="33.643184480000002"/>
    <n v="0.97602972099999996"/>
    <m/>
  </r>
  <r>
    <x v="10"/>
    <x v="1"/>
    <s v="E12000004"/>
    <n v="67792.870490000001"/>
    <n v="30.24072078"/>
    <n v="-0.57265534399999996"/>
    <m/>
    <n v="41027.73702"/>
    <n v="29.179945360000001"/>
    <n v="-0.45445970299999999"/>
    <m/>
    <n v="32197.536840000001"/>
    <n v="27.67091606"/>
    <n v="-0.25225314900000001"/>
    <m/>
    <n v="31054.98648"/>
    <n v="32.9869895"/>
    <n v="0.39020840899999998"/>
    <m/>
  </r>
  <r>
    <x v="10"/>
    <x v="6"/>
    <s v="E12000003"/>
    <n v="73508.675839999996"/>
    <n v="33.737585549999999"/>
    <n v="-0.51350863000000002"/>
    <m/>
    <n v="43749.964260000001"/>
    <n v="32.681236429999998"/>
    <n v="-0.19330667300000001"/>
    <m/>
    <n v="33888.391589999999"/>
    <n v="31.1590718"/>
    <n v="-0.34347930599999998"/>
    <m/>
    <n v="34023.399060000003"/>
    <n v="34.12804938"/>
    <n v="-0.28535486100000002"/>
    <m/>
  </r>
  <r>
    <x v="10"/>
    <x v="4"/>
    <s v="E12000008"/>
    <n v="113810.5422"/>
    <n v="25.025970749999999"/>
    <n v="-0.145828082"/>
    <m/>
    <n v="67503.631330000004"/>
    <n v="24.189412050000001"/>
    <n v="0.38518575799999999"/>
    <m/>
    <n v="51111.486420000001"/>
    <n v="23.194370209999999"/>
    <n v="1.057679077"/>
    <m/>
    <n v="43515.171340000001"/>
    <n v="25.597079220000001"/>
    <n v="0.57416737699999998"/>
    <m/>
  </r>
  <r>
    <x v="10"/>
    <x v="3"/>
    <s v="E12000006"/>
    <n v="86734.673559999996"/>
    <n v="25.406154860000001"/>
    <n v="0.80084032800000005"/>
    <m/>
    <n v="55800.343059999999"/>
    <n v="24.319000379999999"/>
    <n v="1.065145695"/>
    <m/>
    <n v="44622.398309999997"/>
    <n v="23.301942570000001"/>
    <n v="1.3818500979999999"/>
    <m/>
    <n v="39842.440889999998"/>
    <n v="25.72448004"/>
    <n v="1.6773267489999999"/>
    <m/>
  </r>
  <r>
    <x v="10"/>
    <x v="8"/>
    <s v="E12000005"/>
    <n v="81870.737179999996"/>
    <n v="31.335758680000001"/>
    <n v="-1.9614593499999999"/>
    <m/>
    <n v="46779.444049999998"/>
    <n v="30.664513419999999"/>
    <n v="-2.3816772429999999"/>
    <m/>
    <n v="36344.03901"/>
    <n v="29.137230930000001"/>
    <n v="-2.372933561"/>
    <m/>
    <n v="35032.3508"/>
    <n v="33.373334509999999"/>
    <n v="-1.489466403"/>
    <m/>
  </r>
  <r>
    <x v="10"/>
    <x v="9"/>
    <s v="E12000007"/>
    <n v="157177.44440000001"/>
    <n v="21.141038139999999"/>
    <n v="-1.928299762"/>
    <m/>
    <n v="95155.089930000002"/>
    <n v="20.164065619999999"/>
    <n v="-0.77031907399999999"/>
    <m/>
    <n v="73135.763130000007"/>
    <n v="17.88376585"/>
    <n v="-0.213644628"/>
    <m/>
    <n v="65080.87055"/>
    <n v="17.986104539999999"/>
    <n v="0.44506670700000001"/>
    <m/>
  </r>
  <r>
    <x v="10"/>
    <x v="5"/>
    <s v="E12000009"/>
    <n v="86266.937449999998"/>
    <n v="26.18676825"/>
    <n v="-1.041452732"/>
    <m/>
    <n v="53822.800179999998"/>
    <n v="25.28247009"/>
    <n v="-1.144964079"/>
    <m/>
    <n v="42423.758000000002"/>
    <n v="23.974829230000001"/>
    <n v="-0.881562285"/>
    <m/>
    <n v="37407.18116"/>
    <n v="26.383462120000001"/>
    <n v="0.41218405600000002"/>
    <m/>
  </r>
  <r>
    <x v="11"/>
    <x v="0"/>
    <s v="E92000001"/>
    <n v="84582.709149999995"/>
    <n v="27.691025249999999"/>
    <n v="-0.90012074200000003"/>
    <m/>
    <n v="51739.340300000003"/>
    <n v="27.546210330000001"/>
    <n v="0.46902572300000001"/>
    <m/>
    <n v="41291.394679999998"/>
    <n v="25.158760879999999"/>
    <n v="1.009703276"/>
    <m/>
    <n v="45166.564749999998"/>
    <n v="23.735655309999999"/>
    <n v="-5.1131013000000003E-2"/>
    <m/>
  </r>
  <r>
    <x v="11"/>
    <x v="3"/>
    <s v="E12000006"/>
    <n v="85238.234299999996"/>
    <n v="24.96782073"/>
    <n v="-1.725306845"/>
    <m/>
    <n v="55619.586750000002"/>
    <n v="24.240222849999999"/>
    <n v="-0.32393404399999998"/>
    <m/>
    <n v="44752.939279999999"/>
    <n v="23.370111439999999"/>
    <n v="0.292545838"/>
    <m/>
    <n v="39466.20925"/>
    <n v="25.481564120000002"/>
    <n v="-0.944298686"/>
    <m/>
  </r>
  <r>
    <x v="11"/>
    <x v="6"/>
    <s v="E12000003"/>
    <n v="72996.632490000004"/>
    <n v="33.50257783"/>
    <n v="-0.69657539700000004"/>
    <m/>
    <n v="43980.231059999998"/>
    <n v="32.853245800000003"/>
    <n v="0.52632453899999998"/>
    <m/>
    <n v="34447.27304"/>
    <n v="31.6729418"/>
    <n v="1.6491826060000001"/>
    <m/>
    <n v="33980.1037"/>
    <n v="34.08462085"/>
    <n v="-0.12725173100000001"/>
    <m/>
  </r>
  <r>
    <x v="11"/>
    <x v="2"/>
    <s v="E12000001"/>
    <n v="73246.534400000004"/>
    <n v="37.674975060000001"/>
    <n v="0.50104897000000004"/>
    <m/>
    <n v="43477.378340000003"/>
    <n v="36.768669699999997"/>
    <n v="1.537393751"/>
    <m/>
    <n v="33146.563289999998"/>
    <n v="34.775950010000003"/>
    <n v="1.9263079089999999"/>
    <m/>
    <n v="30312.673279999999"/>
    <n v="36.169940519999997"/>
    <n v="0.43995361199999999"/>
    <m/>
  </r>
  <r>
    <x v="11"/>
    <x v="1"/>
    <s v="E12000004"/>
    <n v="68389.362949999995"/>
    <n v="30.506801299999999"/>
    <n v="0.87987491900000003"/>
    <m/>
    <n v="41787.608269999997"/>
    <n v="29.720384670000001"/>
    <n v="1.8520915469999999"/>
    <m/>
    <n v="32838.017659999998"/>
    <n v="28.221352289999999"/>
    <n v="1.98922303"/>
    <m/>
    <n v="31055.707890000001"/>
    <n v="32.987755790000001"/>
    <n v="2.322995E-3"/>
    <m/>
  </r>
  <r>
    <x v="11"/>
    <x v="8"/>
    <s v="E12000005"/>
    <n v="81484.617859999998"/>
    <n v="31.187972769999998"/>
    <n v="-0.47162067899999999"/>
    <m/>
    <n v="47473.169410000002"/>
    <n v="31.119259110000002"/>
    <n v="1.482970511"/>
    <m/>
    <n v="37122.916749999997"/>
    <n v="29.76166182"/>
    <n v="2.1430687289999999"/>
    <m/>
    <n v="35051.483630000002"/>
    <n v="33.391561279999998"/>
    <n v="5.4614742000000001E-2"/>
    <m/>
  </r>
  <r>
    <x v="11"/>
    <x v="5"/>
    <s v="E12000009"/>
    <n v="84450.195019999999"/>
    <n v="25.635286829999998"/>
    <n v="-2.1059544730000002"/>
    <m/>
    <n v="53382.06983"/>
    <n v="25.07544347"/>
    <n v="-0.81885437500000002"/>
    <m/>
    <n v="42163.676650000001"/>
    <n v="23.827850120000001"/>
    <n v="-0.61305589599999999"/>
    <m/>
    <n v="36482.203979999998"/>
    <n v="25.73107134"/>
    <n v="-2.4727262290000001"/>
    <m/>
  </r>
  <r>
    <x v="11"/>
    <x v="9"/>
    <s v="E12000007"/>
    <n v="158799.38769999999"/>
    <n v="21.359196449999999"/>
    <n v="1.0319186039999999"/>
    <m/>
    <n v="96432.71905"/>
    <n v="20.43480465"/>
    <n v="1.342680798"/>
    <m/>
    <n v="74253.553690000001"/>
    <n v="18.157097310000001"/>
    <n v="1.528377519"/>
    <m/>
    <n v="66028.522509999995"/>
    <n v="18.248002799999998"/>
    <n v="1.4561144509999999"/>
    <m/>
  </r>
  <r>
    <x v="11"/>
    <x v="4"/>
    <s v="E12000008"/>
    <n v="112116.3279"/>
    <n v="24.653427430000001"/>
    <n v="-1.48862688"/>
    <m/>
    <n v="67487.394679999998"/>
    <n v="24.183593770000002"/>
    <n v="-2.4053005999999998E-2"/>
    <m/>
    <n v="51535.992230000003"/>
    <n v="23.387010759999999"/>
    <n v="0.83054874599999995"/>
    <m/>
    <n v="43379.367839999999"/>
    <n v="25.517195059999999"/>
    <n v="-0.31208312500000002"/>
    <m/>
  </r>
  <r>
    <x v="11"/>
    <x v="7"/>
    <s v="E12000002"/>
    <n v="77841.275609999997"/>
    <n v="33.123833320000003"/>
    <n v="-0.360637918"/>
    <m/>
    <n v="45852.331429999998"/>
    <n v="32.08657642"/>
    <n v="-4.9591107000000002E-2"/>
    <m/>
    <n v="32462.144260000001"/>
    <n v="31.097963140000001"/>
    <n v="0.53935222800000004"/>
    <m/>
    <n v="33856.917809999999"/>
    <n v="33.45962085"/>
    <n v="-0.54561906100000002"/>
    <m/>
  </r>
  <r>
    <x v="12"/>
    <x v="0"/>
    <s v="E92000001"/>
    <n v="84999.633570000005"/>
    <n v="27.827519639999998"/>
    <n v="0.49291920099999997"/>
    <n v="-1.522954519"/>
    <n v="50961.092019999996"/>
    <n v="27.13186816"/>
    <n v="-1.50417125"/>
    <n v="-1.1102224009999999"/>
    <n v="40553.078009999997"/>
    <n v="24.708906070000001"/>
    <n v="-1.7880642449999999"/>
    <n v="-2.2577735990000001"/>
    <n v="44528.436220000003"/>
    <n v="23.400309929999999"/>
    <n v="-1.4128338819999999"/>
    <n v="-1.5261540849999999"/>
  </r>
  <r>
    <x v="12"/>
    <x v="9"/>
    <s v="E12000007"/>
    <n v="159926.34359999999"/>
    <n v="21.510776839999998"/>
    <n v="0.709672729"/>
    <n v="-0.94330653099999995"/>
    <n v="96393.427179999999"/>
    <n v="20.426478419999999"/>
    <n v="-4.0745364999999999E-2"/>
    <n v="0.51711226200000004"/>
    <n v="74754.027480000004"/>
    <n v="18.279477329999999"/>
    <n v="0.67400652000000005"/>
    <n v="1.421949573"/>
    <n v="65869.827699999994"/>
    <n v="18.20414504"/>
    <n v="-0.24034281900000001"/>
    <n v="1.9363710679999999"/>
  </r>
  <r>
    <x v="12"/>
    <x v="8"/>
    <s v="E12000005"/>
    <n v="81547.18806"/>
    <n v="31.211921310000001"/>
    <n v="7.6787749000000002E-2"/>
    <n v="-0.55154648900000003"/>
    <n v="46316.283029999999"/>
    <n v="30.360905549999998"/>
    <n v="-2.4369267780000001"/>
    <n v="-0.30329000299999997"/>
    <n v="35797.2258"/>
    <n v="28.69884755"/>
    <n v="-3.5710850949999999"/>
    <n v="-2.4018151620000001"/>
    <n v="34002.542260000002"/>
    <n v="32.392294300000003"/>
    <n v="-2.992573395"/>
    <n v="-2.803101598"/>
  </r>
  <r>
    <x v="12"/>
    <x v="4"/>
    <s v="E12000008"/>
    <n v="114170.7332"/>
    <n v="25.105173690000001"/>
    <n v="1.832387242"/>
    <n v="0.66856615399999997"/>
    <n v="67144.411089999994"/>
    <n v="24.060688219999999"/>
    <n v="-0.50821873299999998"/>
    <n v="0.77968065099999995"/>
    <n v="50935.045610000001"/>
    <n v="23.114301449999999"/>
    <n v="-1.166071697"/>
    <n v="-0.30074899900000002"/>
    <n v="42399.661970000001"/>
    <n v="24.940899300000002"/>
    <n v="-2.2584604430000002"/>
    <n v="-1.729322136"/>
  </r>
  <r>
    <x v="12"/>
    <x v="2"/>
    <s v="E12000001"/>
    <n v="72054.316640000005"/>
    <n v="37.061747760000003"/>
    <n v="-1.6276780420000001"/>
    <n v="-1.908242658"/>
    <n v="41804.708359999997"/>
    <n v="35.354098440000001"/>
    <n v="-3.847219033"/>
    <n v="-2.2557611610000001"/>
    <n v="31699.67798"/>
    <n v="33.25794011"/>
    <n v="-4.365114106"/>
    <n v="-4.0462901809999998"/>
    <n v="29318.309379999999"/>
    <n v="34.983437350000003"/>
    <n v="-3.2803569819999998"/>
    <n v="-4.0823663190000001"/>
  </r>
  <r>
    <x v="12"/>
    <x v="7"/>
    <s v="E12000002"/>
    <n v="78376.559500000003"/>
    <n v="33.351612920000001"/>
    <n v="0.68766073400000005"/>
    <n v="-1.767300184"/>
    <n v="45104.971239999999"/>
    <n v="31.563588190000001"/>
    <n v="-1.629928434"/>
    <n v="-2.0798767699999998"/>
    <n v="31471.98806"/>
    <n v="30.149417020000001"/>
    <n v="-3.0501872900000002"/>
    <n v="-4.5567830340000004"/>
    <n v="33028.270140000001"/>
    <n v="32.640697019999998"/>
    <n v="-2.4474988440000001"/>
    <n v="-4.0791177789999997"/>
  </r>
  <r>
    <x v="12"/>
    <x v="5"/>
    <s v="E12000009"/>
    <n v="85745.697480000003"/>
    <n v="26.028543200000001"/>
    <n v="1.534043182"/>
    <n v="-2.4828685880000001"/>
    <n v="53409.179380000001"/>
    <n v="25.088177779999999"/>
    <n v="5.0783993999999999E-2"/>
    <n v="-1.635715131"/>
    <n v="42325.002939999998"/>
    <n v="23.919020039999999"/>
    <n v="0.38261913600000003"/>
    <n v="-2.485336701"/>
    <n v="36320.925179999998"/>
    <n v="25.617320629999998"/>
    <n v="-0.44207527299999999"/>
    <n v="-4.0614316529999996"/>
  </r>
  <r>
    <x v="12"/>
    <x v="1"/>
    <s v="E12000004"/>
    <n v="67519.172680000003"/>
    <n v="30.118630970000002"/>
    <n v="-1.272405875"/>
    <n v="-2.0381388450000002"/>
    <n v="40711.10613"/>
    <n v="28.95474961"/>
    <n v="-2.5761276909999999"/>
    <n v="-1.2525386300000001"/>
    <n v="31890.138080000001"/>
    <n v="27.406734199999999"/>
    <n v="-2.886531046"/>
    <n v="-2.9824795910000002"/>
    <n v="29994.66862"/>
    <n v="31.860706789999998"/>
    <n v="-3.4165676629999999"/>
    <n v="-3.1015995350000001"/>
  </r>
  <r>
    <x v="12"/>
    <x v="3"/>
    <s v="E12000006"/>
    <n v="85384.647079999995"/>
    <n v="25.010707679999999"/>
    <n v="0.171768905"/>
    <n v="-3.4047433300000001"/>
    <n v="54820.991690000003"/>
    <n v="23.892177799999999"/>
    <n v="-1.4358162290000001"/>
    <n v="-2.5899088940000001"/>
    <n v="44142.937209999996"/>
    <n v="23.05156663"/>
    <n v="-1.3630435780000001"/>
    <n v="-2.675929064"/>
    <n v="39108.061099999999"/>
    <n v="25.250323890000001"/>
    <n v="-0.90748048699999995"/>
    <n v="-3.3183483740000002"/>
  </r>
  <r>
    <x v="12"/>
    <x v="6"/>
    <s v="E12000003"/>
    <n v="72575.161059999999"/>
    <n v="33.309139049999999"/>
    <n v="-0.577384758"/>
    <n v="-2.2751616710000002"/>
    <n v="42913.191809999997"/>
    <n v="32.056167160000001"/>
    <n v="-2.426179281"/>
    <n v="-2.082020344"/>
    <n v="33434.847119999999"/>
    <n v="30.74205512"/>
    <n v="-2.9390597110000001"/>
    <n v="-4.0800272849999999"/>
    <n v="33009.296779999997"/>
    <n v="33.110827890000003"/>
    <n v="-2.8569863290000002"/>
    <n v="-4.6186301739999998"/>
  </r>
  <r>
    <x v="13"/>
    <x v="0"/>
    <s v="E92000001"/>
    <n v="84344.256439999997"/>
    <n v="27.612959650000001"/>
    <n v="-0.77103523100000004"/>
    <n v="-0.62786994500000004"/>
    <n v="51381.11709"/>
    <n v="27.355491010000001"/>
    <n v="0.82420736500000003"/>
    <n v="-1.2404462080000001"/>
    <n v="40833.660759999999"/>
    <n v="24.879864560000001"/>
    <n v="0.69189013799999999"/>
    <n v="-2.0173858419999999"/>
    <n v="44925.826549999998"/>
    <n v="23.609144059999998"/>
    <n v="0.892441704"/>
    <n v="1.430915712"/>
  </r>
  <r>
    <x v="13"/>
    <x v="3"/>
    <s v="E12000006"/>
    <n v="85480.882559999998"/>
    <n v="25.038896789999999"/>
    <n v="0.11270817399999999"/>
    <n v="-1.2351320530000001"/>
    <n v="55487.530729999999"/>
    <n v="24.18266998"/>
    <n v="1.215846368"/>
    <n v="-1.881435328"/>
    <n v="44379.743840000003"/>
    <n v="23.17522773"/>
    <n v="0.53645417699999998"/>
    <n v="-2.901802349"/>
    <n v="39011.841090000002"/>
    <n v="25.188198939999999"/>
    <n v="-0.24603624900000001"/>
    <n v="-4.0193018120000001"/>
  </r>
  <r>
    <x v="13"/>
    <x v="6"/>
    <s v="E12000003"/>
    <n v="72486.909199999995"/>
    <n v="33.268634929999997"/>
    <n v="-0.12160064399999999"/>
    <n v="-0.35746565899999999"/>
    <n v="43437.400150000001"/>
    <n v="32.44775095"/>
    <n v="1.221555237"/>
    <n v="-1.2309061960000001"/>
    <n v="33742.567840000003"/>
    <n v="31.024992480000002"/>
    <n v="0.92035926800000001"/>
    <n v="-2.4894082160000002"/>
    <n v="33499.621720000003"/>
    <n v="33.602660989999997"/>
    <n v="1.4854146779999999"/>
    <n v="-2.873959197"/>
  </r>
  <r>
    <x v="13"/>
    <x v="4"/>
    <s v="E12000008"/>
    <n v="112013.726"/>
    <n v="24.630866149999999"/>
    <n v="-1.8892820219999999"/>
    <n v="0.97387430100000005"/>
    <n v="67191.743489999993"/>
    <n v="24.07764942"/>
    <n v="7.0493420000000001E-2"/>
    <n v="0.492990227"/>
    <n v="50979.311009999998"/>
    <n v="23.134389070000001"/>
    <n v="8.6905573E-2"/>
    <n v="-0.45001245899999998"/>
    <n v="42571.489780000004"/>
    <n v="25.041974159999999"/>
    <n v="0.40525749300000002"/>
    <n v="-1.1503660929999999"/>
  </r>
  <r>
    <x v="13"/>
    <x v="5"/>
    <s v="E12000009"/>
    <n v="84866.813739999998"/>
    <n v="25.76175357"/>
    <n v="-1.02498873"/>
    <n v="-1.5507261720000001"/>
    <n v="53543.018770000002"/>
    <n v="25.151046869999998"/>
    <n v="0.250592486"/>
    <n v="-1.784521601"/>
    <n v="42235.410430000004"/>
    <n v="23.868388849999999"/>
    <n v="-0.21167751800000001"/>
    <n v="-2.5606271280000001"/>
    <n v="36710.290650000003"/>
    <n v="25.891941939999999"/>
    <n v="1.0720141780000001"/>
    <n v="-2.1528559060000001"/>
  </r>
  <r>
    <x v="13"/>
    <x v="9"/>
    <s v="E12000007"/>
    <n v="159661.83170000001"/>
    <n v="21.475198850000002"/>
    <n v="-0.16539611700000001"/>
    <n v="1.405144876"/>
    <n v="97497.58107"/>
    <n v="20.66045677"/>
    <n v="1.1454659519999999"/>
    <n v="1.4709046830000001"/>
    <n v="75121.870209999994"/>
    <n v="18.369425289999999"/>
    <n v="0.49207078100000001"/>
    <n v="1.851130706"/>
    <n v="66991.547949999993"/>
    <n v="18.51414977"/>
    <n v="1.7029348559999999"/>
    <n v="10.989100949999999"/>
  </r>
  <r>
    <x v="13"/>
    <x v="7"/>
    <s v="E12000002"/>
    <n v="78070.4519"/>
    <n v="33.221354810000001"/>
    <n v="-0.39056014300000003"/>
    <n v="-0.118780574"/>
    <n v="45667.123420000004"/>
    <n v="31.956971429999999"/>
    <n v="1.2463197770000001"/>
    <n v="-1.680222222"/>
    <n v="32055.790819999998"/>
    <n v="30.708686190000002"/>
    <n v="1.854991665"/>
    <n v="-2.9591915879999999"/>
    <n v="33389.752710000001"/>
    <n v="32.997937729999997"/>
    <n v="1.0944641180000001"/>
    <n v="-2.062564896"/>
  </r>
  <r>
    <x v="13"/>
    <x v="1"/>
    <s v="E12000004"/>
    <n v="67053.902159999998"/>
    <n v="29.911085310000001"/>
    <n v="-0.68909392899999999"/>
    <n v="-2.3032776589999999"/>
    <n v="40768.251250000001"/>
    <n v="28.995392639999999"/>
    <n v="0.140367399"/>
    <n v="-3.0512384940000001"/>
    <n v="31827.63523"/>
    <n v="27.353018559999999"/>
    <n v="-0.19599429900000001"/>
    <n v="-4.7753895479999997"/>
    <n v="29892.561669999999"/>
    <n v="31.752247539999999"/>
    <n v="-0.34041696999999999"/>
    <n v="-5.4034603399999996"/>
  </r>
  <r>
    <x v="13"/>
    <x v="8"/>
    <s v="E12000005"/>
    <n v="81440.481750000006"/>
    <n v="31.171079809999998"/>
    <n v="-0.13085222499999999"/>
    <n v="-0.23379298100000001"/>
    <n v="47128.1034"/>
    <n v="30.89306401"/>
    <n v="1.752775303"/>
    <n v="-1.2046894159999999"/>
    <n v="36654.809379999999"/>
    <n v="29.386377379999999"/>
    <n v="2.3956705089999999"/>
    <n v="-2.3350590150000001"/>
    <n v="34696.842109999998"/>
    <n v="33.053714399999997"/>
    <n v="2.041905694"/>
    <n v="-2.0591093470000001"/>
  </r>
  <r>
    <x v="13"/>
    <x v="2"/>
    <s v="E12000001"/>
    <n v="71019.042509999999"/>
    <n v="36.529245750000001"/>
    <n v="-1.436796824"/>
    <n v="-3.062007457"/>
    <n v="41965.885159999998"/>
    <n v="35.490405099999997"/>
    <n v="0.385546995"/>
    <n v="-4.0640759270000002"/>
    <n v="31819.904030000002"/>
    <n v="33.384076110000002"/>
    <n v="0.37926583000000003"/>
    <n v="-4.5802655039999998"/>
    <n v="28893.482769999999"/>
    <n v="34.476522199999998"/>
    <n v="-1.449014716"/>
    <n v="-6.5369601490000004"/>
  </r>
  <r>
    <x v="14"/>
    <x v="0"/>
    <s v="E92000001"/>
    <n v="85049.880399999995"/>
    <n v="27.843969640000001"/>
    <n v="0.83659988699999999"/>
    <n v="0.53939251300000002"/>
    <n v="51623.238720000001"/>
    <n v="27.484397439999999"/>
    <n v="0.47122687000000002"/>
    <n v="-0.42888857400000002"/>
    <n v="40832.374810000001"/>
    <n v="24.879081029999998"/>
    <n v="-3.1492500000000001E-3"/>
    <n v="-2.5629591930000002"/>
    <n v="44644.088620000002"/>
    <n v="23.461086869999999"/>
    <n v="-0.62711797599999997"/>
    <n v="-0.95463467000000002"/>
  </r>
  <r>
    <x v="14"/>
    <x v="4"/>
    <s v="E12000008"/>
    <n v="112683.5151"/>
    <n v="24.778147059999998"/>
    <n v="0.59795262800000004"/>
    <n v="0.95290592900000004"/>
    <n v="67229.127489999999"/>
    <n v="24.091045690000001"/>
    <n v="5.5637797000000003E-2"/>
    <n v="0.19073016500000001"/>
    <n v="50918.893230000001"/>
    <n v="23.106971510000001"/>
    <n v="-0.118514311"/>
    <n v="-1.514493294"/>
    <n v="42295.005429999997"/>
    <n v="24.879336819999999"/>
    <n v="-0.64945894199999998"/>
    <n v="-2.3124050359999999"/>
  </r>
  <r>
    <x v="14"/>
    <x v="8"/>
    <s v="E12000005"/>
    <n v="81978.098549999995"/>
    <n v="31.376850900000001"/>
    <n v="0.66013459799999996"/>
    <n v="0.77764548600000005"/>
    <n v="47355.524510000003"/>
    <n v="31.042141399999998"/>
    <n v="0.48255943499999998"/>
    <n v="-0.64299178000000001"/>
    <n v="36687.740769999997"/>
    <n v="29.412778670000002"/>
    <n v="8.9841935999999997E-2"/>
    <n v="-3.2197258849999999"/>
    <n v="34468.24566"/>
    <n v="32.835943530000002"/>
    <n v="-0.658839336"/>
    <n v="-2.9326992089999999"/>
  </r>
  <r>
    <x v="14"/>
    <x v="3"/>
    <s v="E12000006"/>
    <n v="85544.572020000007"/>
    <n v="25.05755259"/>
    <n v="7.4507265000000003E-2"/>
    <n v="-0.12799057799999999"/>
    <n v="55241.999539999997"/>
    <n v="24.07566216"/>
    <n v="-0.442497959"/>
    <n v="-1.3794923530000001"/>
    <n v="44013.347119999999"/>
    <n v="22.983894320000001"/>
    <n v="-0.82559449900000004"/>
    <n v="-3.650400549"/>
    <n v="38652.824249999998"/>
    <n v="24.956397840000001"/>
    <n v="-0.92027660300000003"/>
    <n v="-3.7545302949999999"/>
  </r>
  <r>
    <x v="14"/>
    <x v="5"/>
    <s v="E12000009"/>
    <n v="85935.970090000003"/>
    <n v="26.086301420000002"/>
    <n v="1.259804983"/>
    <n v="1.6510485429999999"/>
    <n v="53914.712379999997"/>
    <n v="25.325644489999998"/>
    <n v="0.69419621799999998"/>
    <n v="0.63400420800000001"/>
    <n v="42341.722699999998"/>
    <n v="23.92846883"/>
    <n v="0.251713613"/>
    <n v="-1.5706894979999999"/>
    <n v="36700.969290000001"/>
    <n v="25.885367540000001"/>
    <n v="-2.5391672000000001E-2"/>
    <n v="-1.022877053"/>
  </r>
  <r>
    <x v="14"/>
    <x v="1"/>
    <s v="E12000004"/>
    <n v="68080.283169999995"/>
    <n v="30.368928459999999"/>
    <n v="1.5306805109999999"/>
    <n v="0.62324834699999998"/>
    <n v="41518.691570000003"/>
    <n v="29.52912443"/>
    <n v="1.8407469009999999"/>
    <n v="0.31343784299999999"/>
    <n v="32187.665000000001"/>
    <n v="27.662432089999999"/>
    <n v="1.1311860549999999"/>
    <n v="-2.4785387559999998"/>
    <n v="30330.366559999999"/>
    <n v="32.217289289999997"/>
    <n v="1.4645947580000001"/>
    <n v="-2.030218278"/>
  </r>
  <r>
    <x v="14"/>
    <x v="7"/>
    <s v="E12000002"/>
    <n v="78608.946070000005"/>
    <n v="33.450500480000002"/>
    <n v="0.68975414499999999"/>
    <n v="-0.43280329299999998"/>
    <n v="45869.460480000002"/>
    <n v="32.098562989999998"/>
    <n v="0.44306941599999999"/>
    <n v="-1.738325761"/>
    <n v="31960.296989999999"/>
    <n v="30.617205380000001"/>
    <n v="-0.29789882600000001"/>
    <n v="-5.0179572879999998"/>
    <n v="33366.990360000003"/>
    <n v="32.9754425"/>
    <n v="-6.817165E-2"/>
    <n v="-3.2852447159999998"/>
  </r>
  <r>
    <x v="14"/>
    <x v="9"/>
    <s v="E12000007"/>
    <n v="161106.83549999999"/>
    <n v="21.669558039999998"/>
    <n v="0.90504024000000005"/>
    <n v="3.2141792769999999"/>
    <n v="97079.300900000002"/>
    <n v="20.571820120000002"/>
    <n v="-0.42901595399999998"/>
    <n v="2.2093742060000001"/>
    <n v="75029.099520000003"/>
    <n v="18.346740230000002"/>
    <n v="-0.123493583"/>
    <n v="1.9815947620000001"/>
    <n v="66096.873019999999"/>
    <n v="18.266892519999999"/>
    <n v="-1.335504196"/>
    <n v="2.9777218890000001"/>
  </r>
  <r>
    <x v="14"/>
    <x v="6"/>
    <s v="E12000003"/>
    <n v="72879.658729999996"/>
    <n v="33.448891490000001"/>
    <n v="0.54182132599999999"/>
    <n v="-1.0549798029999999"/>
    <n v="43609.114249999999"/>
    <n v="32.576021429999997"/>
    <n v="0.39531395000000003"/>
    <n v="-1.9751643809999999"/>
    <n v="33634.906620000002"/>
    <n v="30.926002130000001"/>
    <n v="-0.31906646500000002"/>
    <n v="-4.7403521130000001"/>
    <n v="33513.490919999997"/>
    <n v="33.616572849999997"/>
    <n v="4.140108E-2"/>
    <n v="-3.8348970869999999"/>
  </r>
  <r>
    <x v="14"/>
    <x v="2"/>
    <s v="E12000001"/>
    <n v="73189.472349999996"/>
    <n v="37.64562471"/>
    <n v="3.0561237760000002"/>
    <n v="0.109052884"/>
    <n v="43188.266810000001"/>
    <n v="36.524169069999999"/>
    <n v="2.9127984599999999"/>
    <n v="-4.0957938999999999E-2"/>
    <n v="32410.802110000001"/>
    <n v="34.004020990000001"/>
    <n v="1.857007732"/>
    <n v="-3.0232739369999999"/>
    <n v="29652.630929999999"/>
    <n v="35.382359289999997"/>
    <n v="2.6274027530000001"/>
    <n v="-3.0506576380000001"/>
  </r>
  <r>
    <x v="15"/>
    <x v="0"/>
    <s v="E92000001"/>
    <n v="86017.564360000004"/>
    <n v="28.160773880000001"/>
    <n v="1.1377840319999999"/>
    <n v="0.36666148799999998"/>
    <n v="51751.055379999998"/>
    <n v="27.552447489999999"/>
    <n v="0.24759520700000001"/>
    <n v="-0.61865970800000003"/>
    <n v="41544.532350000001"/>
    <n v="25.31299714"/>
    <n v="1.7441002219999999"/>
    <n v="-1.1331029420000001"/>
    <n v="45822.406280000003"/>
    <n v="24.080309119999999"/>
    <n v="2.6393587529999998"/>
    <n v="3.3854074999999997E-2"/>
  </r>
  <r>
    <x v="15"/>
    <x v="6"/>
    <s v="E12000003"/>
    <n v="73867.181859999997"/>
    <n v="33.902125689999998"/>
    <n v="1.355005155"/>
    <n v="-1.041566639"/>
    <n v="43867.995560000003"/>
    <n v="32.769405849999998"/>
    <n v="0.59364037599999997"/>
    <n v="-2.0776110349999999"/>
    <n v="34474.111089999999"/>
    <n v="31.697618349999999"/>
    <n v="2.4950402949999999"/>
    <n v="-3.1413544820000001"/>
    <n v="34034.37053"/>
    <n v="34.139054600000001"/>
    <n v="1.554238574"/>
    <n v="-3.906902192"/>
  </r>
  <r>
    <x v="15"/>
    <x v="7"/>
    <s v="E12000002"/>
    <n v="78733.170469999997"/>
    <n v="33.503361750000003"/>
    <n v="0.158028322"/>
    <n v="-0.35977766999999999"/>
    <n v="45684.581120000003"/>
    <n v="31.969187990000002"/>
    <n v="-0.40305544799999998"/>
    <n v="-1.759377347"/>
    <n v="32469.426899999999"/>
    <n v="31.104939730000002"/>
    <n v="1.5930074270000001"/>
    <n v="-2.815458848"/>
    <n v="33757.554660000002"/>
    <n v="33.361423690000002"/>
    <n v="1.170511026"/>
    <n v="-2.5372083050000001"/>
  </r>
  <r>
    <x v="15"/>
    <x v="9"/>
    <s v="E12000007"/>
    <n v="160303.89180000001"/>
    <n v="21.561558680000001"/>
    <n v="-0.49839206600000002"/>
    <n v="2.148543101"/>
    <n v="97380.970300000001"/>
    <n v="20.635746090000001"/>
    <n v="0.31074533999999998"/>
    <n v="2.298939523"/>
    <n v="75760.795580000005"/>
    <n v="18.525660649999999"/>
    <n v="0.97521636300000003"/>
    <n v="2.3936098819999998"/>
    <n v="68171.689899999998"/>
    <n v="18.840300240000001"/>
    <n v="3.1390545200000002"/>
    <n v="4.7203555399999999"/>
  </r>
  <r>
    <x v="15"/>
    <x v="1"/>
    <s v="E12000004"/>
    <n v="68912.812139999995"/>
    <n v="30.740299019999998"/>
    <n v="1.222863547"/>
    <n v="8.5279819999999999E-3"/>
    <n v="41600.497990000003"/>
    <n v="29.587307190000001"/>
    <n v="0.19703516200000001"/>
    <n v="-1.0283019289999999"/>
    <n v="32915.670749999997"/>
    <n v="28.288088210000002"/>
    <n v="2.261753836"/>
    <n v="-1.580363277"/>
    <n v="30895.81681"/>
    <n v="32.817917520000002"/>
    <n v="1.8643040369999999"/>
    <n v="-3.1732963930000002"/>
  </r>
  <r>
    <x v="15"/>
    <x v="8"/>
    <s v="E12000005"/>
    <n v="82004.788180000003"/>
    <n v="31.387066269999998"/>
    <n v="3.2557021999999998E-2"/>
    <n v="-0.50291086299999999"/>
    <n v="46991.233650000002"/>
    <n v="30.803344169999999"/>
    <n v="-0.76926792200000005"/>
    <n v="-1.1249388659999999"/>
    <n v="36804.715150000004"/>
    <n v="29.506557709999999"/>
    <n v="0.31883776699999999"/>
    <n v="-2.2474781579999998"/>
    <n v="34794.34014"/>
    <n v="33.146595249999997"/>
    <n v="0.94607216000000005"/>
    <n v="-2.2030134540000001"/>
  </r>
  <r>
    <x v="15"/>
    <x v="5"/>
    <s v="E12000009"/>
    <n v="87831.364579999994"/>
    <n v="26.661658079999999"/>
    <n v="2.2055892199999998"/>
    <n v="0.92624034200000005"/>
    <n v="54627.173260000003"/>
    <n v="25.660312529999999"/>
    <n v="1.3214591120000001"/>
    <n v="-3.0454328999999999E-2"/>
    <n v="43433.679530000001"/>
    <n v="24.54556359"/>
    <n v="2.5789144990000001"/>
    <n v="-0.60146428900000004"/>
    <n v="37719.992910000001"/>
    <n v="26.604089729999998"/>
    <n v="2.7765577769999998"/>
    <n v="-1.0822872429999999"/>
  </r>
  <r>
    <x v="15"/>
    <x v="4"/>
    <s v="E12000008"/>
    <n v="114456.65180000001"/>
    <n v="25.16804475"/>
    <n v="1.5735546540000001"/>
    <n v="1.30790414"/>
    <n v="67885.885020000002"/>
    <n v="24.326389750000001"/>
    <n v="0.97689432700000001"/>
    <n v="0.84913855400000005"/>
    <n v="52082.64129"/>
    <n v="23.635079869999998"/>
    <n v="2.2854936380000002"/>
    <n v="0.42587266400000001"/>
    <n v="43660.63826"/>
    <n v="25.682647729999999"/>
    <n v="3.2288276370000002"/>
    <n v="-0.96663026100000005"/>
  </r>
  <r>
    <x v="15"/>
    <x v="3"/>
    <s v="E12000006"/>
    <n v="86635.724480000004"/>
    <n v="25.377170880000001"/>
    <n v="1.2755367479999999"/>
    <n v="5.1402412000000001E-2"/>
    <n v="55557.764759999998"/>
    <n v="24.213279490000001"/>
    <n v="0.57160353399999997"/>
    <n v="-1.3123582920000001"/>
    <n v="44833.534359999998"/>
    <n v="23.412198419999999"/>
    <n v="1.8634966260000001"/>
    <n v="-1.8580083359999999"/>
    <n v="39595.968000000001"/>
    <n v="25.56534353"/>
    <n v="2.4400383880000001"/>
    <n v="-3.2934753450000001"/>
  </r>
  <r>
    <x v="15"/>
    <x v="2"/>
    <s v="E12000001"/>
    <n v="72987.123179999995"/>
    <n v="37.541544709999997"/>
    <n v="-0.276473054"/>
    <n v="1.1229580139999999"/>
    <n v="42405.599520000003"/>
    <n v="35.862270029999998"/>
    <n v="-1.8122220449999999"/>
    <n v="-1.2406192709999999"/>
    <n v="32603.72293"/>
    <n v="34.206425230000001"/>
    <n v="0.595236196"/>
    <n v="-1.7423169780000001"/>
    <n v="29855.912990000001"/>
    <n v="35.624921200000003"/>
    <n v="0.68554475999999998"/>
    <n v="-3.0672638750000001"/>
  </r>
  <r>
    <x v="16"/>
    <x v="0"/>
    <s v="E92000001"/>
    <n v="86191.513819999993"/>
    <n v="28.217722160000001"/>
    <n v="0.20222551899999999"/>
    <n v="1.030302786"/>
    <n v="52341.686840000002"/>
    <n v="27.86690179"/>
    <n v="1.1412935449999999"/>
    <n v="-0.117744655"/>
    <n v="42212.741419999998"/>
    <n v="25.72013553"/>
    <n v="1.6084164059999999"/>
    <n v="0.196177405"/>
    <n v="45832.397409999998"/>
    <n v="24.0855596"/>
    <n v="2.1804028E-2"/>
    <n v="0.15799787600000001"/>
  </r>
  <r>
    <x v="16"/>
    <x v="1"/>
    <s v="E12000004"/>
    <n v="68789.672099999996"/>
    <n v="30.685369300000001"/>
    <n v="-0.17868961999999999"/>
    <n v="1.0480343059999999"/>
    <n v="41630.438260000003"/>
    <n v="29.608601449999998"/>
    <n v="7.1970936999999999E-2"/>
    <n v="-0.93113589600000002"/>
    <n v="33024.282650000001"/>
    <n v="28.381430470000002"/>
    <n v="0.32997018700000003"/>
    <n v="-0.84341113499999998"/>
    <n v="30935.360809999998"/>
    <n v="32.859921640000003"/>
    <n v="0.12799142199999999"/>
    <n v="-2.5830836850000001"/>
  </r>
  <r>
    <x v="16"/>
    <x v="2"/>
    <s v="E12000001"/>
    <n v="74745.527849999999"/>
    <n v="38.445995029999999"/>
    <n v="2.409198489"/>
    <n v="1.32062502"/>
    <n v="44033.364410000002"/>
    <n v="37.23886521"/>
    <n v="3.8385612039999999"/>
    <n v="-0.584860516"/>
    <n v="33948.383880000001"/>
    <n v="35.617185720000002"/>
    <n v="4.1242558499999999"/>
    <n v="-0.48300383499999999"/>
    <n v="30139.76569"/>
    <n v="35.963622290000004"/>
    <n v="0.95074199500000001"/>
    <n v="-4.547217796"/>
  </r>
  <r>
    <x v="16"/>
    <x v="7"/>
    <s v="E12000002"/>
    <n v="78905.643330000006"/>
    <n v="33.576754200000003"/>
    <n v="0.21905996599999999"/>
    <n v="0.74948546500000002"/>
    <n v="46261.069109999997"/>
    <n v="32.372603159999997"/>
    <n v="1.2618874520000001"/>
    <n v="-0.64086117099999995"/>
    <n v="33075.470780000003"/>
    <n v="31.685515379999998"/>
    <n v="1.8665062589999999"/>
    <n v="-1.138902012"/>
    <n v="33932.340579999996"/>
    <n v="33.534158560000002"/>
    <n v="0.51776829999999996"/>
    <n v="-1.5429122930000001"/>
  </r>
  <r>
    <x v="16"/>
    <x v="8"/>
    <s v="E12000005"/>
    <n v="83428.400659999999"/>
    <n v="31.931949320000001"/>
    <n v="1.736011419"/>
    <n v="0.43403726199999998"/>
    <n v="48310.204259999999"/>
    <n v="31.667945979999999"/>
    <n v="2.8068439770000002"/>
    <n v="-0.72060959700000005"/>
    <n v="38157.238400000002"/>
    <n v="30.590883600000002"/>
    <n v="3.6748640589999999"/>
    <n v="-0.63939555699999995"/>
    <n v="35686.733979999997"/>
    <n v="33.996728269999998"/>
    <n v="2.56476726"/>
    <n v="-1.856272089"/>
  </r>
  <r>
    <x v="16"/>
    <x v="5"/>
    <s v="E12000009"/>
    <n v="87567.963510000001"/>
    <n v="26.581701339999999"/>
    <n v="-0.29989408499999998"/>
    <n v="1.286096087"/>
    <n v="54782.30992"/>
    <n v="25.733185689999999"/>
    <n v="0.28399173999999999"/>
    <n v="-0.259386648"/>
    <n v="43737.095500000003"/>
    <n v="24.717032280000002"/>
    <n v="0.69857303800000004"/>
    <n v="0.15833256100000001"/>
    <n v="37746.19874"/>
    <n v="26.622572829999999"/>
    <n v="6.9474644000000002E-2"/>
    <n v="-0.33521057900000001"/>
  </r>
  <r>
    <x v="16"/>
    <x v="6"/>
    <s v="E12000003"/>
    <n v="73958.58193"/>
    <n v="33.944074720000003"/>
    <n v="0.123735686"/>
    <n v="1.452861661"/>
    <n v="44229.913800000002"/>
    <n v="33.039758880000001"/>
    <n v="0.82501659599999999"/>
    <n v="7.0520102000000001E-2"/>
    <n v="35011.228080000001"/>
    <n v="32.19147675"/>
    <n v="1.5580299950000001"/>
    <n v="2.0717836E-2"/>
    <n v="34195.90713"/>
    <n v="34.301088059999998"/>
    <n v="0.47462784800000002"/>
    <n v="-1.1383613100000001"/>
  </r>
  <r>
    <x v="16"/>
    <x v="3"/>
    <s v="E12000006"/>
    <n v="86309.31508"/>
    <n v="25.281559659999999"/>
    <n v="-0.37676073799999998"/>
    <n v="-9.2442983000000006E-2"/>
    <n v="56001.441310000002"/>
    <n v="24.40664336"/>
    <n v="0.79858602599999995"/>
    <n v="-0.929319695"/>
    <n v="45461.617689999999"/>
    <n v="23.740185310000001"/>
    <n v="1.400923073"/>
    <n v="-0.340254108"/>
    <n v="39734.704960000003"/>
    <n v="25.65491978"/>
    <n v="0.35038154500000002"/>
    <n v="-1.619488035"/>
  </r>
  <r>
    <x v="16"/>
    <x v="4"/>
    <s v="E12000008"/>
    <n v="114613.2335"/>
    <n v="25.202475750000001"/>
    <n v="0.13680442900000001"/>
    <n v="1.813152055"/>
    <n v="68460.610419999997"/>
    <n v="24.53233822"/>
    <n v="0.84660514099999995"/>
    <n v="1.072912657"/>
    <n v="52565.868459999998"/>
    <n v="23.854368149999999"/>
    <n v="0.92780848599999999"/>
    <n v="1.6342994660000001"/>
    <n v="43698.551059999998"/>
    <n v="25.70494931"/>
    <n v="8.6835205999999998E-2"/>
    <n v="7.4859548999999997E-2"/>
  </r>
  <r>
    <x v="16"/>
    <x v="9"/>
    <s v="E12000007"/>
    <n v="160539.65220000001"/>
    <n v="21.593269459999998"/>
    <n v="0.14707088400000001"/>
    <n v="1.1092345729999999"/>
    <n v="98332.583230000004"/>
    <n v="20.83739989"/>
    <n v="0.977206256"/>
    <n v="1.660260649"/>
    <n v="76983.587090000001"/>
    <n v="18.824667810000001"/>
    <n v="1.614016203"/>
    <n v="2.5579748750000002"/>
    <n v="67630.089630000002"/>
    <n v="18.690620639999999"/>
    <n v="-0.79446507200000005"/>
    <n v="2.9100670549999998"/>
  </r>
  <r>
    <x v="17"/>
    <x v="0"/>
    <s v="E92000001"/>
    <n v="86772.228600000002"/>
    <n v="28.40783888"/>
    <n v="0.67374935999999996"/>
    <n v="1.414871733"/>
    <n v="52565.484510000002"/>
    <n v="27.986052480000001"/>
    <n v="0.42757062000000001"/>
    <n v="0.32469955900000003"/>
    <n v="42108.238669999999"/>
    <n v="25.656462220000002"/>
    <n v="-0.247562106"/>
    <n v="0.29222603800000002"/>
    <n v="46928.531410000003"/>
    <n v="24.661593199999999"/>
    <n v="2.3916139269999999"/>
    <n v="1.228450273"/>
  </r>
  <r>
    <x v="17"/>
    <x v="3"/>
    <s v="E12000006"/>
    <n v="87669.665890000004"/>
    <n v="25.680031020000001"/>
    <n v="1.5761343990000001"/>
    <n v="1.796159295"/>
    <n v="56468.565179999998"/>
    <n v="24.61022608"/>
    <n v="0.83412830000000004"/>
    <n v="0.47610099099999997"/>
    <n v="45313.00808"/>
    <n v="23.662580949999999"/>
    <n v="-0.32689026799999998"/>
    <n v="3.0992744999999999E-2"/>
    <n v="40441.452590000001"/>
    <n v="26.111235069999999"/>
    <n v="1.778665852"/>
    <n v="-0.88939189600000002"/>
  </r>
  <r>
    <x v="17"/>
    <x v="9"/>
    <s v="E12000007"/>
    <n v="163374.24059999999"/>
    <n v="21.97453372"/>
    <n v="1.765662514"/>
    <n v="3.1913555759999999"/>
    <n v="99096.461299999995"/>
    <n v="20.999271289999999"/>
    <n v="0.77683107500000004"/>
    <n v="2.6367564360000002"/>
    <n v="76943.88553"/>
    <n v="18.814959649999999"/>
    <n v="-5.1571469000000002E-2"/>
    <n v="3.0255237789999998"/>
    <n v="69563.946720000007"/>
    <n v="19.225071929999999"/>
    <n v="2.8594625549999999"/>
    <n v="4.2398049550000003"/>
  </r>
  <r>
    <x v="17"/>
    <x v="8"/>
    <s v="E12000005"/>
    <n v="83148.807029999996"/>
    <n v="31.824935759999999"/>
    <n v="-0.33513004000000002"/>
    <n v="0.29820174300000002"/>
    <n v="47988.721980000002"/>
    <n v="31.457210310000001"/>
    <n v="-0.66545418700000003"/>
    <n v="-0.82131313100000003"/>
    <n v="37841.375180000003"/>
    <n v="30.337654180000001"/>
    <n v="-0.82779371499999999"/>
    <n v="-0.57766288499999996"/>
    <n v="36127.73904"/>
    <n v="34.416848790000003"/>
    <n v="1.235767499"/>
    <n v="-0.66233010999999997"/>
  </r>
  <r>
    <x v="17"/>
    <x v="2"/>
    <s v="E12000001"/>
    <n v="74455.600659999996"/>
    <n v="38.296868529999998"/>
    <n v="-0.38788566600000002"/>
    <n v="2.3724412460000002"/>
    <n v="43699.592080000002"/>
    <n v="36.956595100000001"/>
    <n v="-0.75799870599999997"/>
    <n v="0.95980061000000005"/>
    <n v="33607.156669999997"/>
    <n v="35.259184789999999"/>
    <n v="-1.005135355"/>
    <n v="1.2804454110000001"/>
    <n v="31312.687910000001"/>
    <n v="37.363186310000003"/>
    <n v="3.891610273"/>
    <n v="0.57321630499999998"/>
  </r>
  <r>
    <x v="17"/>
    <x v="7"/>
    <s v="E12000002"/>
    <n v="79166.368220000004"/>
    <n v="33.687700579999998"/>
    <n v="0.33042616200000002"/>
    <n v="0.63678928499999998"/>
    <n v="46237.337500000001"/>
    <n v="32.355996230000002"/>
    <n v="-5.1299327999999998E-2"/>
    <n v="-0.64095048200000004"/>
    <n v="32835.176939999998"/>
    <n v="31.455319580000001"/>
    <n v="-0.72650166800000004"/>
    <n v="-0.94014931999999996"/>
    <n v="34546.906940000001"/>
    <n v="34.141513240000002"/>
    <n v="1.811152267"/>
    <n v="-0.50964242400000004"/>
  </r>
  <r>
    <x v="17"/>
    <x v="4"/>
    <s v="E12000008"/>
    <n v="115658.255"/>
    <n v="25.43226709"/>
    <n v="0.91178082999999999"/>
    <n v="1.390244024"/>
    <n v="68991.231119999997"/>
    <n v="24.722482100000001"/>
    <n v="0.77507445200000002"/>
    <n v="0.52787685699999998"/>
    <n v="52647.322480000003"/>
    <n v="23.891331940000001"/>
    <n v="0.15495609900000001"/>
    <n v="0.37363571899999998"/>
    <n v="44805.753389999998"/>
    <n v="26.35624275"/>
    <n v="2.533727775"/>
    <n v="0.16915749199999999"/>
  </r>
  <r>
    <x v="17"/>
    <x v="5"/>
    <s v="E12000009"/>
    <n v="87783.835789999997"/>
    <n v="26.64723047"/>
    <n v="0.24651969400000001"/>
    <n v="2.0057173229999998"/>
    <n v="55039.47552"/>
    <n v="25.853985460000001"/>
    <n v="0.469431826"/>
    <n v="0.85370807900000001"/>
    <n v="43735.068829999997"/>
    <n v="24.715886940000001"/>
    <n v="-4.6337729999999999E-3"/>
    <n v="0.95899131900000001"/>
    <n v="38360.818520000001"/>
    <n v="27.056067070000001"/>
    <n v="1.628295837"/>
    <n v="0.79755048900000003"/>
  </r>
  <r>
    <x v="17"/>
    <x v="6"/>
    <s v="E12000003"/>
    <n v="74489.528210000004"/>
    <n v="34.18775814"/>
    <n v="0.71789678800000001"/>
    <n v="0.49343543099999998"/>
    <n v="44531.268429999996"/>
    <n v="33.264870879999997"/>
    <n v="0.68133667600000003"/>
    <n v="-0.628423485"/>
    <n v="34889.492209999997"/>
    <n v="32.079545299999999"/>
    <n v="-0.347705235"/>
    <n v="-1.109079331"/>
    <n v="35177.436500000003"/>
    <n v="35.285636449999998"/>
    <n v="2.8703124390000001"/>
    <n v="-0.42364564799999999"/>
  </r>
  <r>
    <x v="17"/>
    <x v="1"/>
    <s v="E12000004"/>
    <n v="69328.846130000005"/>
    <n v="30.925881480000001"/>
    <n v="0.78380084699999997"/>
    <n v="1.8117578329999999"/>
    <n v="42154.687250000003"/>
    <n v="29.981460349999999"/>
    <n v="1.259292525"/>
    <n v="0.93488410399999999"/>
    <n v="33187.864679999999"/>
    <n v="28.522014649999999"/>
    <n v="0.49533861899999998"/>
    <n v="0.39434685000000003"/>
    <n v="31624.777989999999"/>
    <n v="33.592229070000002"/>
    <n v="2.2285732729999999"/>
    <n v="-1.5661959999999999E-2"/>
  </r>
  <r>
    <x v="18"/>
    <x v="0"/>
    <s v="E92000001"/>
    <n v="88804.916079999995"/>
    <n v="29.073308229999999"/>
    <n v="2.3425553560000001"/>
    <n v="2.0262457270000001"/>
    <n v="53194.280740000002"/>
    <n v="28.320825840000001"/>
    <n v="1.1962150309999999"/>
    <n v="1.62352513"/>
    <n v="42470.404670000004"/>
    <n v="25.87712922"/>
    <n v="0.86008347399999996"/>
    <n v="0.808125702"/>
    <n v="46528.581680000003"/>
    <n v="24.451414069999998"/>
    <n v="-0.852252813"/>
    <n v="1.9528325289999999"/>
  </r>
  <r>
    <x v="18"/>
    <x v="3"/>
    <s v="E12000006"/>
    <n v="89094.624020000003"/>
    <n v="26.097427039999999"/>
    <n v="1.6253719209999999"/>
    <n v="0.122183443"/>
    <n v="56892.928249999997"/>
    <n v="24.795172709999999"/>
    <n v="0.75150319399999999"/>
    <n v="-9.8734470000000005E-2"/>
    <n v="45726.005089999999"/>
    <n v="23.878249149999998"/>
    <n v="0.91143144700000001"/>
    <n v="-0.72482967200000004"/>
    <n v="39966.074370000002"/>
    <n v="25.804304649999999"/>
    <n v="-1.1754726550000001"/>
    <n v="-0.85839162499999999"/>
  </r>
  <r>
    <x v="18"/>
    <x v="9"/>
    <s v="E12000007"/>
    <n v="167041.6244"/>
    <n v="22.467812519999999"/>
    <n v="2.2447748239999998"/>
    <n v="3.1781319680000002"/>
    <n v="100383.87760000001"/>
    <n v="21.2720843"/>
    <n v="1.299154667"/>
    <n v="2.8432409669999998"/>
    <n v="77795.689020000005"/>
    <n v="19.023249740000001"/>
    <n v="1.107045075"/>
    <n v="2.683472122"/>
    <n v="69522.711569999999"/>
    <n v="19.21367596"/>
    <n v="-5.9276609000000001E-2"/>
    <n v="5.6740392059999998"/>
  </r>
  <r>
    <x v="18"/>
    <x v="1"/>
    <s v="E12000004"/>
    <n v="70644.775859999994"/>
    <n v="31.512885149999999"/>
    <n v="1.8980984160000001"/>
    <n v="1.709616397"/>
    <n v="42349.853199999998"/>
    <n v="30.120267219999999"/>
    <n v="0.46297566699999998"/>
    <n v="1.4213791019999999"/>
    <n v="33382.79999"/>
    <n v="28.6895442"/>
    <n v="0.58736924599999996"/>
    <n v="0.425781776"/>
    <n v="31012.48445"/>
    <n v="32.941843319999997"/>
    <n v="-1.9361196469999999"/>
    <n v="-1.4203986310000001"/>
  </r>
  <r>
    <x v="18"/>
    <x v="6"/>
    <s v="E12000003"/>
    <n v="76209.89632"/>
    <n v="34.977339309999998"/>
    <n v="2.3095435790000001"/>
    <n v="1.1436809889999999"/>
    <n v="45014.991459999997"/>
    <n v="33.626212129999999"/>
    <n v="1.0862547819999999"/>
    <n v="0.61269850599999998"/>
    <n v="35182.872710000003"/>
    <n v="32.349297380000003"/>
    <n v="0.84088498700000003"/>
    <n v="-0.492220659"/>
    <n v="34577.910929999998"/>
    <n v="34.684266839999999"/>
    <n v="-1.7042901180000001"/>
    <n v="-0.51095768900000005"/>
  </r>
  <r>
    <x v="18"/>
    <x v="7"/>
    <s v="E12000002"/>
    <n v="80995.620790000001"/>
    <n v="34.466103259999997"/>
    <n v="2.3106435429999999"/>
    <n v="1.6026507619999999"/>
    <n v="46785.066200000001"/>
    <n v="32.739286210000003"/>
    <n v="1.1846026059999999"/>
    <n v="0.77485948900000001"/>
    <n v="33017.174760000002"/>
    <n v="31.62966917"/>
    <n v="0.55427696400000004"/>
    <n v="-0.13578652499999999"/>
    <n v="33843.082340000001"/>
    <n v="33.44594773"/>
    <n v="-2.0373013379999998"/>
    <n v="-1.1697773119999999"/>
  </r>
  <r>
    <x v="18"/>
    <x v="5"/>
    <s v="E12000009"/>
    <n v="90104.537939999995"/>
    <n v="27.351691429999999"/>
    <n v="2.643655442"/>
    <n v="3.2581457299999999"/>
    <n v="56067.329059999996"/>
    <n v="26.336804570000002"/>
    <n v="1.867484269"/>
    <n v="3.7279838440000002"/>
    <n v="44246.45246"/>
    <n v="25.00488386"/>
    <n v="1.169275925"/>
    <n v="2.9210015560000002"/>
    <n v="38019.812790000004"/>
    <n v="26.815554110000001"/>
    <n v="-0.88894279700000001"/>
    <n v="1.798181848"/>
  </r>
  <r>
    <x v="18"/>
    <x v="4"/>
    <s v="E12000008"/>
    <n v="119243.4881"/>
    <n v="26.220629370000001"/>
    <n v="3.09985058"/>
    <n v="3.629005458"/>
    <n v="70257.858110000001"/>
    <n v="25.176368239999999"/>
    <n v="1.835924613"/>
    <n v="3.274526008"/>
    <n v="53323.11088"/>
    <n v="24.198004430000001"/>
    <n v="1.283614008"/>
    <n v="2.0306527220000001"/>
    <n v="44365.10514"/>
    <n v="26.097038699999999"/>
    <n v="-0.98346355299999999"/>
    <n v="1.3244751930000001"/>
  </r>
  <r>
    <x v="18"/>
    <x v="2"/>
    <s v="E12000001"/>
    <n v="75483.000589999996"/>
    <n v="38.825320380000001"/>
    <n v="1.379882668"/>
    <n v="0.17607298900000001"/>
    <n v="43739.8871"/>
    <n v="36.990672459999999"/>
    <n v="9.2209146000000006E-2"/>
    <n v="-0.60302434500000002"/>
    <n v="33352.603929999997"/>
    <n v="34.992118990000002"/>
    <n v="-0.75743612299999996"/>
    <n v="-1.921665993"/>
    <n v="30861.33482"/>
    <n v="36.82461902"/>
    <n v="-1.441438317"/>
    <n v="-2.1569277410000001"/>
  </r>
  <r>
    <x v="18"/>
    <x v="8"/>
    <s v="E12000005"/>
    <n v="84997.703739999997"/>
    <n v="32.532594969999998"/>
    <n v="2.223599804"/>
    <n v="1.477429943"/>
    <n v="48570.82344"/>
    <n v="31.838785120000001"/>
    <n v="1.2129963669999999"/>
    <n v="1.483157689"/>
    <n v="38145.166920000003"/>
    <n v="30.581205829999998"/>
    <n v="0.802803139"/>
    <n v="0.733689598"/>
    <n v="35506.099170000001"/>
    <n v="33.824647720000002"/>
    <n v="-1.7206719509999999"/>
    <n v="0.29291588099999999"/>
  </r>
  <r>
    <x v="19"/>
    <x v="0"/>
    <s v="E92000001"/>
    <n v="89863.998059999998"/>
    <n v="29.42003472"/>
    <n v="1.1925938540000001"/>
    <n v="3.7431032009999998"/>
    <n v="53479.933570000001"/>
    <n v="28.472908440000001"/>
    <n v="0.53699914199999998"/>
    <n v="2.5886477239999999"/>
    <n v="42854.415220000003"/>
    <n v="26.11110605"/>
    <n v="0.90418388400000005"/>
    <n v="2.3196411380000002"/>
    <n v="46457.246429999999"/>
    <n v="24.413926409999998"/>
    <n v="-0.153314902"/>
    <n v="2.8496161710000001"/>
  </r>
  <r>
    <x v="19"/>
    <x v="8"/>
    <s v="E12000005"/>
    <n v="86868.755109999998"/>
    <n v="33.248733809999997"/>
    <n v="2.2012963729999999"/>
    <n v="4.716247536"/>
    <n v="49178.780469999998"/>
    <n v="32.237308599999999"/>
    <n v="1.2516918459999999"/>
    <n v="3.1240493370000002"/>
    <n v="38687.87242"/>
    <n v="31.016296029999999"/>
    <n v="1.4227372380000001"/>
    <n v="2.5325317420000002"/>
    <n v="35652.970999999998"/>
    <n v="33.964564189999997"/>
    <n v="0.41365239999999998"/>
    <n v="1.2814802009999999"/>
  </r>
  <r>
    <x v="19"/>
    <x v="1"/>
    <s v="E12000004"/>
    <n v="71546.778560000006"/>
    <n v="31.915246209999999"/>
    <n v="1.2768144349999999"/>
    <n v="3.0891759410000001"/>
    <n v="42678.081700000002"/>
    <n v="30.353711480000001"/>
    <n v="0.77504046999999998"/>
    <n v="2.3089780659999999"/>
    <n v="33743.379580000001"/>
    <n v="28.99943025"/>
    <n v="1.0801358459999999"/>
    <n v="2.065919042"/>
    <n v="31482.066139999999"/>
    <n v="33.44063878"/>
    <n v="1.5141698589999999"/>
    <n v="1.5144724599999999"/>
  </r>
  <r>
    <x v="19"/>
    <x v="3"/>
    <s v="E12000006"/>
    <n v="90823.735060000006"/>
    <n v="26.603914939999999"/>
    <n v="1.9407580019999999"/>
    <n v="2.8795267330000001"/>
    <n v="57735.876859999997"/>
    <n v="25.162548009999998"/>
    <n v="1.481640396"/>
    <n v="2.2704684089999998"/>
    <n v="46438.215539999997"/>
    <n v="24.250167470000001"/>
    <n v="1.557561073"/>
    <n v="1.6498538119999999"/>
    <n v="40204.795910000001"/>
    <n v="25.958436450000001"/>
    <n v="0.59731045599999999"/>
    <n v="1.1061672769999999"/>
  </r>
  <r>
    <x v="19"/>
    <x v="5"/>
    <s v="E12000009"/>
    <n v="91340.435020000004"/>
    <n v="27.726854280000001"/>
    <n v="1.371625783"/>
    <n v="4.630418766"/>
    <n v="56078.376909999999"/>
    <n v="26.34199413"/>
    <n v="1.9704610000000001E-2"/>
    <n v="3.2687210750000002"/>
    <n v="44361.679459999999"/>
    <n v="25.0700018"/>
    <n v="0.26042088099999999"/>
    <n v="2.7792833469999998"/>
    <n v="37824.828630000004"/>
    <n v="26.67803086"/>
    <n v="-0.51284880499999996"/>
    <n v="1.9908941060000001"/>
  </r>
  <r>
    <x v="19"/>
    <x v="7"/>
    <s v="E12000002"/>
    <n v="81736.063559999995"/>
    <n v="34.781184199999998"/>
    <n v="0.914176298"/>
    <n v="1.8869500219999999"/>
    <n v="46905.029049999997"/>
    <n v="32.823233889999997"/>
    <n v="0.256412682"/>
    <n v="0.80936626"/>
    <n v="33312.068619999998"/>
    <n v="31.91217048"/>
    <n v="0.89315291500000005"/>
    <n v="0.59369032700000002"/>
    <n v="34106.308129999998"/>
    <n v="33.706084679999996"/>
    <n v="0.77778316000000003"/>
    <n v="0.94660364100000005"/>
  </r>
  <r>
    <x v="19"/>
    <x v="4"/>
    <s v="E12000008"/>
    <n v="120046.6397"/>
    <n v="26.39723558"/>
    <n v="0.67353917699999999"/>
    <n v="4.7311907680000003"/>
    <n v="70414.08438"/>
    <n v="25.23235073"/>
    <n v="0.22236127999999999"/>
    <n v="3.8343001409999999"/>
    <n v="53726.946320000003"/>
    <n v="24.381264770000001"/>
    <n v="0.75733660700000005"/>
    <n v="3.4667402950000001"/>
    <n v="44440.287219999998"/>
    <n v="26.14126332"/>
    <n v="0.16946219200000001"/>
    <n v="2.7964285599999998"/>
  </r>
  <r>
    <x v="19"/>
    <x v="2"/>
    <s v="E12000001"/>
    <n v="76916.687669999999"/>
    <n v="39.56274947"/>
    <n v="1.8993509340000001"/>
    <n v="6.0168974630000003"/>
    <n v="44231.532469999998"/>
    <n v="37.406455260000001"/>
    <n v="1.1240206530000001"/>
    <n v="3.3362871740000002"/>
    <n v="33892.123899999999"/>
    <n v="35.55816016"/>
    <n v="1.6176247239999999"/>
    <n v="2.980346945"/>
    <n v="30845.651689999999"/>
    <n v="36.805905459999998"/>
    <n v="-5.0818074999999997E-2"/>
    <n v="1.6507896120000001"/>
  </r>
  <r>
    <x v="19"/>
    <x v="6"/>
    <s v="E12000003"/>
    <n v="75910.536030000003"/>
    <n v="34.839944729999999"/>
    <n v="-0.39281026800000002"/>
    <n v="1.730510483"/>
    <n v="44784.642220000002"/>
    <n v="33.454141180000001"/>
    <n v="-0.51171673299999998"/>
    <n v="0.97101729000000003"/>
    <n v="35212.461430000003"/>
    <n v="32.376503069999998"/>
    <n v="8.4099789999999994E-2"/>
    <n v="0.446004126"/>
    <n v="34444.369769999998"/>
    <n v="34.550314929999999"/>
    <n v="-0.38620366699999997"/>
    <n v="1.1732034389999999"/>
  </r>
  <r>
    <x v="19"/>
    <x v="9"/>
    <s v="E12000007"/>
    <n v="168725.04759999999"/>
    <n v="22.694240140000002"/>
    <n v="1.0077866360000001"/>
    <n v="4.8040467580000001"/>
    <n v="101124.6004"/>
    <n v="21.42904892"/>
    <n v="0.73789017700000004"/>
    <n v="4.1834392549999997"/>
    <n v="78589.525869999998"/>
    <n v="19.21736533"/>
    <n v="1.0204123839999999"/>
    <n v="4.6416419900000001"/>
    <n v="68901.046419999999"/>
    <n v="19.04186919"/>
    <n v="-0.89419002599999997"/>
    <n v="5.0512037630000002"/>
  </r>
  <r>
    <x v="20"/>
    <x v="0"/>
    <s v="E92000001"/>
    <n v="89529.599319999994"/>
    <n v="29.310557920000001"/>
    <n v="-0.372116473"/>
    <n v="4.6367434420000002"/>
    <n v="53363.532149999999"/>
    <n v="28.410935899999998"/>
    <n v="-0.217654389"/>
    <n v="2.8496027650000002"/>
    <n v="42759.85267"/>
    <n v="26.053489280000001"/>
    <n v="-0.22066000699999999"/>
    <n v="2.329514122"/>
    <n v="46792.400229999999"/>
    <n v="24.590054380000002"/>
    <n v="0.721424175"/>
    <n v="3.8149066679999999"/>
  </r>
  <r>
    <x v="20"/>
    <x v="2"/>
    <s v="E12000001"/>
    <n v="75562.669339999993"/>
    <n v="38.86629868"/>
    <n v="-1.7603700410000001"/>
    <n v="4.9179865559999998"/>
    <n v="43995.023419999998"/>
    <n v="37.206440370000003"/>
    <n v="-0.53470688600000005"/>
    <n v="2.9304476180000001"/>
    <n v="33617.968330000003"/>
    <n v="35.270527919999999"/>
    <n v="-0.80890642199999996"/>
    <n v="2.043845218"/>
    <n v="31339.898700000002"/>
    <n v="37.395654999999998"/>
    <n v="1.6023231250000001"/>
    <n v="2.9589318219999998"/>
  </r>
  <r>
    <x v="20"/>
    <x v="7"/>
    <s v="E12000002"/>
    <n v="81757.93174"/>
    <n v="34.790489780000001"/>
    <n v="2.6754627E-2"/>
    <n v="3.4018097859999998"/>
    <n v="46994.10626"/>
    <n v="32.885568399999997"/>
    <n v="0.189909725"/>
    <n v="1.438984171"/>
    <n v="33317.863319999997"/>
    <n v="31.917721669999999"/>
    <n v="1.7395208999999998E-2"/>
    <n v="0.145527725"/>
    <n v="34189.995510000001"/>
    <n v="33.78879002"/>
    <n v="0.245372124"/>
    <n v="0.83698170199999999"/>
  </r>
  <r>
    <x v="20"/>
    <x v="9"/>
    <s v="E12000007"/>
    <n v="169961.33530000001"/>
    <n v="22.860526109999999"/>
    <n v="0.73272324799999999"/>
    <n v="6.3395351020000001"/>
    <n v="101872.6038"/>
    <n v="21.587556370000001"/>
    <n v="0.73968496500000003"/>
    <n v="5.9684387919999997"/>
    <n v="78909.518049999999"/>
    <n v="19.29561249"/>
    <n v="0.40716899499999998"/>
    <n v="5.7309947460000004"/>
    <n v="69974.838829999993"/>
    <n v="19.338628320000002"/>
    <n v="1.5584558799999999"/>
    <n v="7.5962366890000004"/>
  </r>
  <r>
    <x v="20"/>
    <x v="4"/>
    <s v="E12000008"/>
    <n v="119852.0384"/>
    <n v="26.354444409999999"/>
    <n v="-0.16210476600000001"/>
    <n v="5.8946445159999996"/>
    <n v="70249.362380000006"/>
    <n v="25.17332386"/>
    <n v="-0.233933325"/>
    <n v="4.3143654979999999"/>
    <n v="53522.634989999999"/>
    <n v="24.288548380000002"/>
    <n v="-0.380277211"/>
    <n v="3.8032963799999999"/>
    <n v="44494.537920000002"/>
    <n v="26.173175400000002"/>
    <n v="0.122075508"/>
    <n v="3.0633303540000001"/>
  </r>
  <r>
    <x v="20"/>
    <x v="6"/>
    <s v="E12000003"/>
    <n v="75523.230450000003"/>
    <n v="34.662186730000002"/>
    <n v="-0.510213205"/>
    <n v="2.3768983270000001"/>
    <n v="44430.178099999997"/>
    <n v="33.189356369999999"/>
    <n v="-0.79148587599999998"/>
    <n v="0.72112733500000004"/>
    <n v="34817.284189999998"/>
    <n v="32.013152810000001"/>
    <n v="-1.12226531"/>
    <n v="-0.25189692800000002"/>
    <n v="33927.92686"/>
    <n v="34.03228352"/>
    <n v="-1.499353637"/>
    <n v="-0.38342294599999999"/>
  </r>
  <r>
    <x v="20"/>
    <x v="1"/>
    <s v="E12000004"/>
    <n v="71191.314899999998"/>
    <n v="31.756682680000001"/>
    <n v="-0.49682691499999998"/>
    <n v="3.8552878900000001"/>
    <n v="42560.601390000003"/>
    <n v="30.27015656"/>
    <n v="-0.27527083699999999"/>
    <n v="2.1747976019999999"/>
    <n v="33751.137360000001"/>
    <n v="29.00609738"/>
    <n v="2.2990551000000001E-2"/>
    <n v="1.71906399"/>
    <n v="31427.494429999999"/>
    <n v="33.382672040000003"/>
    <n v="-0.17334221799999999"/>
    <n v="0.101777489"/>
  </r>
  <r>
    <x v="20"/>
    <x v="3"/>
    <s v="E12000006"/>
    <n v="90145.931370000006"/>
    <n v="26.40537398"/>
    <n v="-0.74628476399999999"/>
    <n v="3.8744460740000002"/>
    <n v="57339.605759999999"/>
    <n v="24.98984446"/>
    <n v="-0.68635157499999999"/>
    <n v="2.3003250909999999"/>
    <n v="46156.585350000001"/>
    <n v="24.10309938"/>
    <n v="-0.60646214200000004"/>
    <n v="1.5513864470000001"/>
    <n v="40243.78832"/>
    <n v="25.983612109999999"/>
    <n v="9.6984471000000003E-2"/>
    <n v="1.0169258269999999"/>
  </r>
  <r>
    <x v="20"/>
    <x v="5"/>
    <s v="E12000009"/>
    <n v="91250.523190000007"/>
    <n v="27.69956109"/>
    <n v="-9.8435951999999993E-2"/>
    <n v="5.7280139969999997"/>
    <n v="56196.335740000002"/>
    <n v="26.397403560000001"/>
    <n v="0.210346375"/>
    <n v="3.5176878829999998"/>
    <n v="44688.212959999997"/>
    <n v="25.254534840000002"/>
    <n v="0.73607110499999995"/>
    <n v="3.0915384060000002"/>
    <n v="38327.856619999999"/>
    <n v="27.032818890000001"/>
    <n v="1.3298883480000001"/>
    <n v="3.3705711979999999"/>
  </r>
  <r>
    <x v="20"/>
    <x v="8"/>
    <s v="E12000005"/>
    <n v="86281.209019999995"/>
    <n v="33.02385245"/>
    <n v="-0.67636067"/>
    <n v="4.7668941279999997"/>
    <n v="48867.943039999998"/>
    <n v="32.033550759999997"/>
    <n v="-0.63205600200000001"/>
    <n v="2.7888116780000001"/>
    <n v="38358.918420000002"/>
    <n v="30.752571669999998"/>
    <n v="-0.85027677499999998"/>
    <n v="2.511599999"/>
    <n v="35659.103029999998"/>
    <n v="33.970405829999997"/>
    <n v="1.7199203E-2"/>
    <n v="1.410769036"/>
  </r>
  <r>
    <x v="21"/>
    <x v="0"/>
    <s v="E92000001"/>
    <n v="89833.617899999997"/>
    <n v="29.410088739999999"/>
    <n v="0.33957326100000002"/>
    <n v="4.7410462879999997"/>
    <n v="53455.63697"/>
    <n v="28.459972839999999"/>
    <n v="0.172598803"/>
    <n v="3.5470407339999999"/>
    <n v="42439.362699999998"/>
    <n v="25.85821541"/>
    <n v="-0.74951139700000002"/>
    <n v="3.8938501310000002"/>
    <n v="46514.018170000003"/>
    <n v="24.443760749999999"/>
    <n v="-0.59493008599999997"/>
    <n v="3.4774026249999999"/>
  </r>
  <r>
    <x v="21"/>
    <x v="5"/>
    <s v="E12000009"/>
    <n v="92376.648060000007"/>
    <n v="28.04140202"/>
    <n v="1.2341023680000001"/>
    <n v="5.9671197779999998"/>
    <n v="56770.966670000002"/>
    <n v="26.667328000000001"/>
    <n v="1.022541626"/>
    <n v="4.269862034"/>
    <n v="44563.543250000002"/>
    <n v="25.184080560000002"/>
    <n v="-0.278976734"/>
    <n v="4.1178102579999996"/>
    <n v="38435.14572"/>
    <n v="27.10849039"/>
    <n v="0.27992458599999998"/>
    <n v="3.171551714"/>
  </r>
  <r>
    <x v="21"/>
    <x v="8"/>
    <s v="E12000005"/>
    <n v="86533.164059999996"/>
    <n v="33.120287419999997"/>
    <n v="0.29201612100000002"/>
    <n v="3.6217018890000001"/>
    <n v="49171.068379999997"/>
    <n v="32.232253229999998"/>
    <n v="0.62029486700000003"/>
    <n v="2.6091122179999999"/>
    <n v="38322.322010000004"/>
    <n v="30.723232110000001"/>
    <n v="-9.5405222999999997E-2"/>
    <n v="2.9411143800000001"/>
    <n v="35563.263780000001"/>
    <n v="33.879105199999998"/>
    <n v="-0.26876517999999999"/>
    <n v="3.4542510000000002E-3"/>
  </r>
  <r>
    <x v="21"/>
    <x v="2"/>
    <s v="E12000001"/>
    <n v="75344.749819999997"/>
    <n v="38.754209930000002"/>
    <n v="-0.28839573899999998"/>
    <n v="3.3850901840000001"/>
    <n v="43660.315979999999"/>
    <n v="36.923379429999997"/>
    <n v="-0.760784774"/>
    <n v="2.0803907330000002"/>
    <n v="33118.558449999997"/>
    <n v="34.746568539999998"/>
    <n v="-1.4855444849999999"/>
    <n v="1.8866526669999999"/>
    <n v="30048.624510000001"/>
    <n v="35.854870060000003"/>
    <n v="-4.1202245020000001"/>
    <n v="-5.5400568999999997E-2"/>
  </r>
  <r>
    <x v="21"/>
    <x v="9"/>
    <s v="E12000007"/>
    <n v="171030.2916"/>
    <n v="23.004305309999999"/>
    <n v="0.62894089200000003"/>
    <n v="6.7152577359999999"/>
    <n v="101781.09880000001"/>
    <n v="21.568165780000001"/>
    <n v="-8.9823025000000001E-2"/>
    <n v="6.1394189639999999"/>
    <n v="78585.936809999999"/>
    <n v="19.216487709999999"/>
    <n v="-0.41006616699999998"/>
    <n v="7.2225663989999997"/>
    <n v="69597.720520000003"/>
    <n v="19.234405840000001"/>
    <n v="-0.53893416299999997"/>
    <n v="7.4163209759999997"/>
  </r>
  <r>
    <x v="21"/>
    <x v="7"/>
    <s v="E12000002"/>
    <n v="81855.083790000004"/>
    <n v="34.831830930000002"/>
    <n v="0.118828899"/>
    <n v="4.2878315279999999"/>
    <n v="47126.34345"/>
    <n v="32.978105429999999"/>
    <n v="0.28139100900000003"/>
    <n v="3.2406844119999998"/>
    <n v="32897.261319999998"/>
    <n v="31.514794949999999"/>
    <n v="-1.262391872"/>
    <n v="2.8817326579999998"/>
    <n v="33984.608919999999"/>
    <n v="33.585813559999998"/>
    <n v="-0.60072130400000001"/>
    <n v="0.80383769500000002"/>
  </r>
  <r>
    <x v="21"/>
    <x v="3"/>
    <s v="E12000006"/>
    <n v="90566.99295"/>
    <n v="26.528710530000001"/>
    <n v="0.46708883699999998"/>
    <n v="5.2546648380000001"/>
    <n v="57565.693010000003"/>
    <n v="25.088378200000001"/>
    <n v="0.39429510200000001"/>
    <n v="4.2625337539999997"/>
    <n v="45997.75578"/>
    <n v="24.020158139999999"/>
    <n v="-0.34411030100000001"/>
    <n v="4.506654911"/>
    <n v="40075.621160000002"/>
    <n v="25.875034100000001"/>
    <n v="-0.417871098"/>
    <n v="2.2723993870000001"/>
  </r>
  <r>
    <x v="21"/>
    <x v="6"/>
    <s v="E12000003"/>
    <n v="75557.244120000003"/>
    <n v="34.677797669999997"/>
    <n v="4.5037367000000002E-2"/>
    <n v="2.2590194889999999"/>
    <n v="44336.74725"/>
    <n v="33.119563499999998"/>
    <n v="-0.210286907"/>
    <n v="1.1453200189999999"/>
    <n v="34337.903319999998"/>
    <n v="31.572380549999998"/>
    <n v="-1.3768473969999999"/>
    <n v="0.97841216200000003"/>
    <n v="33959.914790000003"/>
    <n v="34.064369839999998"/>
    <n v="9.4282002000000004E-2"/>
    <n v="-0.47141245599999998"/>
  </r>
  <r>
    <x v="21"/>
    <x v="1"/>
    <s v="E12000004"/>
    <n v="71108.927490000002"/>
    <n v="31.7199317"/>
    <n v="-0.115726781"/>
    <n v="4.2907873700000003"/>
    <n v="42309.251900000003"/>
    <n v="30.091390570000002"/>
    <n v="-0.59056845999999996"/>
    <n v="2.6548780249999999"/>
    <n v="33010.807639999999"/>
    <n v="28.369849890000001"/>
    <n v="-2.1934956379999999"/>
    <n v="2.2672541719999999"/>
    <n v="30739.76827"/>
    <n v="32.65216083"/>
    <n v="-2.1882945949999999"/>
    <n v="-0.62878485900000003"/>
  </r>
  <r>
    <x v="21"/>
    <x v="4"/>
    <s v="E12000008"/>
    <n v="120038.0613"/>
    <n v="26.395349249999999"/>
    <n v="0.15521043400000001"/>
    <n v="5.3180221469999998"/>
    <n v="70394.918420000002"/>
    <n v="25.225482750000001"/>
    <n v="0.207199095"/>
    <n v="4.6848417280000003"/>
    <n v="53320.726199999997"/>
    <n v="24.196922260000001"/>
    <n v="-0.37724000299999999"/>
    <n v="5.4257900430000001"/>
    <n v="44215.507870000001"/>
    <n v="26.009040590000001"/>
    <n v="-0.62711080399999997"/>
    <n v="2.1928157819999998"/>
  </r>
  <r>
    <x v="22"/>
    <x v="0"/>
    <s v="E92000001"/>
    <n v="89933.185329999993"/>
    <n v="29.442685520000001"/>
    <n v="0.110835379"/>
    <n v="5.368672825"/>
    <n v="53890.05171"/>
    <n v="28.691256800000001"/>
    <n v="0.81266404699999994"/>
    <n v="4.6453426000000002"/>
    <n v="43171.950019999997"/>
    <n v="26.30457934"/>
    <n v="1.72619773"/>
    <n v="5.610040422"/>
    <n v="47297.965579999996"/>
    <n v="24.855735970000001"/>
    <n v="1.6854003239999999"/>
    <n v="4.6654354119999999"/>
  </r>
  <r>
    <x v="22"/>
    <x v="4"/>
    <s v="E12000008"/>
    <n v="120506.5264"/>
    <n v="26.49836075"/>
    <n v="0.390263833"/>
    <n v="5.8834480979999997"/>
    <n v="71132.056119999994"/>
    <n v="25.489630439999999"/>
    <n v="1.0471461879999999"/>
    <n v="5.3751549689999996"/>
    <n v="54276.679150000004"/>
    <n v="24.630733289999998"/>
    <n v="1.7928355890000001"/>
    <n v="6.1927229150000001"/>
    <n v="45217.183360000003"/>
    <n v="26.598259609999999"/>
    <n v="2.2654392969999999"/>
    <n v="3.911307163"/>
  </r>
  <r>
    <x v="22"/>
    <x v="7"/>
    <s v="E12000002"/>
    <n v="81151.857430000004"/>
    <n v="34.532586700000003"/>
    <n v="-0.85911140500000005"/>
    <n v="3.8770143789999998"/>
    <n v="46919.414230000002"/>
    <n v="32.833300360000003"/>
    <n v="-0.43909457400000002"/>
    <n v="2.2764708119999999"/>
    <n v="33143.188219999996"/>
    <n v="31.750387069999999"/>
    <n v="0.74756039600000002"/>
    <n v="2.6486312070000002"/>
    <n v="34123.379650000003"/>
    <n v="33.722955859999999"/>
    <n v="0.40833404099999998"/>
    <n v="0.23711009399999999"/>
  </r>
  <r>
    <x v="22"/>
    <x v="1"/>
    <s v="E12000004"/>
    <n v="71500.686860000002"/>
    <n v="31.894685849999998"/>
    <n v="0.55092854199999997"/>
    <n v="5.4693308439999999"/>
    <n v="43006.68677"/>
    <n v="30.587423569999999"/>
    <n v="1.648421666"/>
    <n v="4.8234435859999998"/>
    <n v="33985.050900000002"/>
    <n v="29.207125229999999"/>
    <n v="2.951285758"/>
    <n v="5.5517105920000001"/>
    <n v="31797.54723"/>
    <n v="33.775746679999997"/>
    <n v="3.4410765570000001"/>
    <n v="2.391115986"/>
  </r>
  <r>
    <x v="22"/>
    <x v="5"/>
    <s v="E12000009"/>
    <n v="92088.237680000006"/>
    <n v="27.953853590000001"/>
    <n v="-0.312211342"/>
    <n v="6.7480084610000004"/>
    <n v="56983.468030000004"/>
    <n v="26.767147399999999"/>
    <n v="0.37431343900000003"/>
    <n v="5.8723586149999996"/>
    <n v="45326.911419999997"/>
    <n v="25.615480850000001"/>
    <n v="1.7129880529999999"/>
    <n v="6.8432254889999999"/>
    <n v="39062.571779999998"/>
    <n v="27.551016969999999"/>
    <n v="1.6324279509999999"/>
    <n v="4.4253284070000003"/>
  </r>
  <r>
    <x v="22"/>
    <x v="2"/>
    <s v="E12000001"/>
    <n v="75065.798259999996"/>
    <n v="38.610728829999999"/>
    <n v="-0.37023357899999998"/>
    <n v="2.9972479779999999"/>
    <n v="43893.138469999998"/>
    <n v="37.120276619999999"/>
    <n v="0.53325883699999999"/>
    <n v="2.508363074"/>
    <n v="33602.490279999998"/>
    <n v="35.254289010000001"/>
    <n v="1.4612104020000001"/>
    <n v="3.3282919959999999"/>
    <n v="29994.83222"/>
    <n v="35.790683569999999"/>
    <n v="-0.17901747600000001"/>
    <n v="-0.61320129999999995"/>
  </r>
  <r>
    <x v="22"/>
    <x v="3"/>
    <s v="E12000006"/>
    <n v="90949.039399999994"/>
    <n v="26.640618849999999"/>
    <n v="0.421838508"/>
    <n v="4.8589170499999996"/>
    <n v="58255.280630000001"/>
    <n v="25.388915440000002"/>
    <n v="1.197914208"/>
    <n v="4.3995026519999998"/>
    <n v="46877.65481"/>
    <n v="24.479643899999999"/>
    <n v="1.912917311"/>
    <n v="5.0540907480000001"/>
    <n v="41009.15612"/>
    <n v="26.477775820000002"/>
    <n v="2.3294335249999998"/>
    <n v="2.9283226569999998"/>
  </r>
  <r>
    <x v="22"/>
    <x v="6"/>
    <s v="E12000003"/>
    <n v="75869.19399"/>
    <n v="34.820970369999998"/>
    <n v="0.4128656"/>
    <n v="3.211210275"/>
    <n v="44976.544840000002"/>
    <n v="33.59749249"/>
    <n v="1.4430413360000001"/>
    <n v="2.8036150439999998"/>
    <n v="35265.274819999999"/>
    <n v="32.425062949999997"/>
    <n v="2.7007225479999999"/>
    <n v="4.062993756"/>
    <n v="34777.461199999998"/>
    <n v="34.884430899999998"/>
    <n v="2.4073865400000001"/>
    <n v="2.216304558"/>
  </r>
  <r>
    <x v="22"/>
    <x v="9"/>
    <s v="E12000007"/>
    <n v="168697.0013"/>
    <n v="22.69046779"/>
    <n v="-1.364255582"/>
    <n v="7.3290139969999997"/>
    <n v="102160.99709999999"/>
    <n v="21.648669030000001"/>
    <n v="0.37325035000000001"/>
    <n v="7.3626194519999997"/>
    <n v="79648.528770000004"/>
    <n v="19.476321540000001"/>
    <n v="1.352140092"/>
    <n v="8.9050354639999991"/>
    <n v="70450.238679999995"/>
    <n v="19.470012409999999"/>
    <n v="1.2249225290000001"/>
    <n v="8.2503016379999998"/>
  </r>
  <r>
    <x v="22"/>
    <x v="8"/>
    <s v="E12000005"/>
    <n v="86960.973679999996"/>
    <n v="33.28403016"/>
    <n v="0.49438805000000002"/>
    <n v="6.2174064509999996"/>
    <n v="49783.248749999999"/>
    <n v="32.633545150000003"/>
    <n v="1.245001161"/>
    <n v="6.4212065149999997"/>
    <n v="38942.235220000002"/>
    <n v="31.220220189999999"/>
    <n v="1.6176295650000001"/>
    <n v="7.1488923059999996"/>
    <n v="36348.042350000003"/>
    <n v="34.626719260000002"/>
    <n v="2.2067113379999999"/>
    <n v="3.7556473220000002"/>
  </r>
  <r>
    <x v="23"/>
    <x v="0"/>
    <s v="E92000001"/>
    <n v="90027.658590000006"/>
    <n v="29.473614560000001"/>
    <n v="0.10504827899999999"/>
    <n v="6.4374261519999996"/>
    <n v="54319.234530000002"/>
    <n v="28.91975528"/>
    <n v="0.79640454199999999"/>
    <n v="4.9863299679999997"/>
    <n v="43354.694020000003"/>
    <n v="26.415924879999999"/>
    <n v="0.42329337900000003"/>
    <n v="4.9969233559999999"/>
    <n v="47528.160530000001"/>
    <n v="24.976706610000001"/>
    <n v="0.48669101799999998"/>
    <n v="5.2286371530000002"/>
  </r>
  <r>
    <x v="23"/>
    <x v="5"/>
    <s v="E12000009"/>
    <n v="91703.713180000006"/>
    <n v="27.837129220000001"/>
    <n v="-0.41756093300000002"/>
    <n v="8.5891076500000008"/>
    <n v="57035.87066"/>
    <n v="26.791762760000001"/>
    <n v="9.1961119999999993E-2"/>
    <n v="6.8446218830000003"/>
    <n v="45030.73704"/>
    <n v="25.44810459"/>
    <n v="-0.65341838600000002"/>
    <n v="6.799834895"/>
    <n v="38738.038959999998"/>
    <n v="27.322122440000001"/>
    <n v="-0.83080247500000004"/>
    <n v="6.1833845959999998"/>
  </r>
  <r>
    <x v="23"/>
    <x v="4"/>
    <s v="E12000008"/>
    <n v="121668.93610000001"/>
    <n v="26.753964759999999"/>
    <n v="0.96460307599999995"/>
    <n v="8.5202649289999997"/>
    <n v="72354.052500000005"/>
    <n v="25.927523529999998"/>
    <n v="1.717926407"/>
    <n v="7.2112101009999998"/>
    <n v="54930.045729999998"/>
    <n v="24.92723076"/>
    <n v="1.203770352"/>
    <n v="6.5857924670000001"/>
    <n v="45466.114329999997"/>
    <n v="26.744689139999998"/>
    <n v="0.55052295699999998"/>
    <n v="4.8104585179999999"/>
  </r>
  <r>
    <x v="23"/>
    <x v="7"/>
    <s v="E12000002"/>
    <n v="80654.527239999996"/>
    <n v="34.320957559999997"/>
    <n v="-0.61283894999999999"/>
    <n v="3.6140872609999999"/>
    <n v="47239.497170000002"/>
    <n v="33.057288219999997"/>
    <n v="0.68219721300000002"/>
    <n v="3.0252894270000001"/>
    <n v="33377.126279999997"/>
    <n v="31.974494180000001"/>
    <n v="0.70584053400000002"/>
    <n v="2.818612377"/>
    <n v="34286.02665"/>
    <n v="33.883694269999999"/>
    <n v="0.47664387899999999"/>
    <n v="1.267418481"/>
  </r>
  <r>
    <x v="23"/>
    <x v="1"/>
    <s v="E12000004"/>
    <n v="72028.460779999994"/>
    <n v="32.13011273"/>
    <n v="0.73813824699999997"/>
    <n v="5.3211459669999996"/>
    <n v="43457.04146"/>
    <n v="30.907727000000001"/>
    <n v="1.047173634"/>
    <n v="3.9950436360000001"/>
    <n v="34149.250749999999"/>
    <n v="29.34824038"/>
    <n v="0.483153155"/>
    <n v="3.9930336369999999"/>
    <n v="31649.985540000001"/>
    <n v="33.619004840000002"/>
    <n v="-0.46406626200000001"/>
    <n v="1.9135859129999999"/>
  </r>
  <r>
    <x v="23"/>
    <x v="3"/>
    <s v="E12000006"/>
    <n v="91573.174490000005"/>
    <n v="26.8234393"/>
    <n v="0.686247037"/>
    <n v="7.4320406119999998"/>
    <n v="59105.303240000001"/>
    <n v="25.759373740000001"/>
    <n v="1.459134017"/>
    <n v="6.2670665139999997"/>
    <n v="47286.787450000003"/>
    <n v="24.693294120000001"/>
    <n v="0.87276686199999998"/>
    <n v="5.6618586689999999"/>
    <n v="41170.749230000001"/>
    <n v="26.582109249999998"/>
    <n v="0.394041535"/>
    <n v="4.3189858110000001"/>
  </r>
  <r>
    <x v="23"/>
    <x v="2"/>
    <s v="E12000001"/>
    <n v="74447.382719999994"/>
    <n v="38.29264156"/>
    <n v="-0.82383130400000004"/>
    <n v="1.639460935"/>
    <n v="43770.542269999998"/>
    <n v="37.016597429999997"/>
    <n v="-0.27930606200000002"/>
    <n v="0.67429074700000002"/>
    <n v="33416.323929999999"/>
    <n v="35.058971280000002"/>
    <n v="-0.55402545199999997"/>
    <n v="0.81384194799999998"/>
    <n v="30237.810979999998"/>
    <n v="36.080612709999997"/>
    <n v="0.81006873800000001"/>
    <n v="-0.246966986"/>
  </r>
  <r>
    <x v="23"/>
    <x v="6"/>
    <s v="E12000003"/>
    <n v="74828.518760000006"/>
    <n v="34.343341440000003"/>
    <n v="-1.3716703400000001"/>
    <n v="2.5095490140000001"/>
    <n v="44706.515030000002"/>
    <n v="33.395780139999999"/>
    <n v="-0.60037918800000001"/>
    <n v="1.651387339"/>
    <n v="35013.287700000001"/>
    <n v="32.19337049"/>
    <n v="-0.71454744999999997"/>
    <n v="1.6431334120000001"/>
    <n v="34291.81985"/>
    <n v="34.397295790000001"/>
    <n v="-1.3964255430000001"/>
    <n v="0.917349046"/>
  </r>
  <r>
    <x v="23"/>
    <x v="8"/>
    <s v="E12000005"/>
    <n v="86278.556299999997"/>
    <n v="33.022837129999999"/>
    <n v="-0.78473980700000001"/>
    <n v="5.8832434510000002"/>
    <n v="49739.083250000003"/>
    <n v="32.604594110000001"/>
    <n v="-8.8715584E-2"/>
    <n v="4.7730410179999998"/>
    <n v="38872.348539999999"/>
    <n v="31.16419162"/>
    <n v="-0.179462442"/>
    <n v="4.7125386159999998"/>
    <n v="36068.822249999997"/>
    <n v="34.360722099999997"/>
    <n v="-0.76818469599999994"/>
    <n v="2.90241243"/>
  </r>
  <r>
    <x v="23"/>
    <x v="9"/>
    <s v="E12000007"/>
    <n v="171029.85560000001"/>
    <n v="23.004246670000001"/>
    <n v="1.3828665040000001"/>
    <n v="7.7018357010000003"/>
    <n v="104399.1731"/>
    <n v="22.122955040000001"/>
    <n v="2.1908322020000002"/>
    <n v="8.2611525839999995"/>
    <n v="80634.197039999999"/>
    <n v="19.717345359999999"/>
    <n v="1.237522252"/>
    <n v="8.5930477829999994"/>
    <n v="71374.447809999998"/>
    <n v="19.725431889999999"/>
    <n v="1.3118608899999999"/>
    <n v="8.0963878830000002"/>
  </r>
  <r>
    <x v="24"/>
    <x v="0"/>
    <s v="E92000001"/>
    <n v="90953.205820000003"/>
    <n v="29.776623910000001"/>
    <n v="1.0280698690000001"/>
    <n v="7.0042328500000002"/>
    <n v="54027.669159999998"/>
    <n v="28.764524829999999"/>
    <n v="-0.53676266399999994"/>
    <n v="6.0174871080000001"/>
    <n v="43284.927779999998"/>
    <n v="26.373416450000001"/>
    <n v="-0.160919698"/>
    <n v="6.736479449"/>
    <n v="47611.6374"/>
    <n v="25.02057486"/>
    <n v="0.175636657"/>
    <n v="6.9241173729999996"/>
  </r>
  <r>
    <x v="24"/>
    <x v="3"/>
    <s v="E12000006"/>
    <n v="92561.847810000007"/>
    <n v="27.1130396"/>
    <n v="1.079653867"/>
    <n v="8.4057274609999997"/>
    <n v="58840.88351"/>
    <n v="25.644133879999998"/>
    <n v="-0.44737058000000002"/>
    <n v="7.3327601109999998"/>
    <n v="47381.722170000001"/>
    <n v="24.742869299999999"/>
    <n v="0.200763739"/>
    <n v="7.3370399979999998"/>
    <n v="40980.103750000002"/>
    <n v="26.459018010000001"/>
    <n v="-0.46306049999999999"/>
    <n v="4.7868459740000002"/>
  </r>
  <r>
    <x v="24"/>
    <x v="1"/>
    <s v="E12000004"/>
    <n v="71027.954729999998"/>
    <n v="31.68381175"/>
    <n v="-1.38904267"/>
    <n v="5.1967195479999999"/>
    <n v="42371.79423"/>
    <n v="30.13587222"/>
    <n v="-2.4972874209999998"/>
    <n v="4.0792016269999998"/>
    <n v="33651.743309999998"/>
    <n v="28.920677040000001"/>
    <n v="-1.4568619350000001"/>
    <n v="5.5239811919999999"/>
    <n v="31087.238539999998"/>
    <n v="33.021248040000003"/>
    <n v="-1.778032399"/>
    <n v="3.6425470849999999"/>
  </r>
  <r>
    <x v="24"/>
    <x v="8"/>
    <s v="E12000005"/>
    <n v="87355.229510000005"/>
    <n v="33.434930299999998"/>
    <n v="1.2479035999999999"/>
    <n v="7.122307449"/>
    <n v="49153.974020000001"/>
    <n v="32.221047660000004"/>
    <n v="-1.176357103"/>
    <n v="6.126767525"/>
    <n v="38363.654309999998"/>
    <n v="30.756368460000001"/>
    <n v="-1.3086274550000001"/>
    <n v="7.1693502819999999"/>
    <n v="35557.556210000002"/>
    <n v="33.873667930000003"/>
    <n v="-1.4174736269999999"/>
    <n v="4.5732284869999997"/>
  </r>
  <r>
    <x v="24"/>
    <x v="9"/>
    <s v="E12000007"/>
    <n v="176009.85509999999"/>
    <n v="23.674077879999999"/>
    <n v="2.9117719900000001"/>
    <n v="10.05682432"/>
    <n v="105731.93399999999"/>
    <n v="22.405376910000001"/>
    <n v="1.2766009869999999"/>
    <n v="9.6879082650000008"/>
    <n v="82194.746209999998"/>
    <n v="20.09894383"/>
    <n v="1.9353440930000001"/>
    <n v="9.9536024679999997"/>
    <n v="73140.825809999995"/>
    <n v="20.213597759999999"/>
    <n v="2.4748044390000001"/>
    <n v="11.038434990000001"/>
  </r>
  <r>
    <x v="24"/>
    <x v="6"/>
    <s v="E12000003"/>
    <n v="75118.003299999997"/>
    <n v="34.476203439999999"/>
    <n v="0.38686391999999997"/>
    <n v="3.5037362710000002"/>
    <n v="44303.10673"/>
    <n v="33.094434020000001"/>
    <n v="-0.90234790300000001"/>
    <n v="3.2388989530000001"/>
    <n v="34760.588819999997"/>
    <n v="31.96102359"/>
    <n v="-0.72172279100000003"/>
    <n v="3.965149577"/>
    <n v="33598.533790000001"/>
    <n v="33.7018773"/>
    <n v="-2.0217243119999999"/>
    <n v="1.7850638240000001"/>
  </r>
  <r>
    <x v="24"/>
    <x v="4"/>
    <s v="E12000008"/>
    <n v="123927.7307"/>
    <n v="27.250654489999999"/>
    <n v="1.8565088839999999"/>
    <n v="8.545970767"/>
    <n v="72339.774160000001"/>
    <n v="25.922407"/>
    <n v="-1.9733980000000002E-2"/>
    <n v="7.7375957059999996"/>
    <n v="54924.560700000002"/>
    <n v="24.924741659999999"/>
    <n v="-9.9854729999999999E-3"/>
    <n v="7.832554268"/>
    <n v="44901.927649999998"/>
    <n v="26.41281566"/>
    <n v="-1.240894884"/>
    <n v="5.9016170289999996"/>
  </r>
  <r>
    <x v="24"/>
    <x v="2"/>
    <s v="E12000001"/>
    <n v="74804.615170000005"/>
    <n v="38.476387099999997"/>
    <n v="0.47984555699999998"/>
    <n v="3.8169795529999999"/>
    <n v="43352.383809999999"/>
    <n v="36.66296225"/>
    <n v="-0.95534220999999997"/>
    <n v="3.7021558290000001"/>
    <n v="33092.251320000003"/>
    <n v="34.718968220000001"/>
    <n v="-0.96980328800000004"/>
    <n v="4.3930204550000003"/>
    <n v="29989.351579999999"/>
    <n v="35.784143909999997"/>
    <n v="-0.82168448500000002"/>
    <n v="2.2888161400000002"/>
  </r>
  <r>
    <x v="24"/>
    <x v="7"/>
    <s v="E12000002"/>
    <n v="80855.897589999993"/>
    <n v="34.406646780000003"/>
    <n v="0.24967024400000001"/>
    <n v="3.163366839"/>
    <n v="46688.398789999999"/>
    <n v="32.67164021"/>
    <n v="-1.166605093"/>
    <n v="3.510538859"/>
    <n v="32728.008320000001"/>
    <n v="31.35265459"/>
    <n v="-1.9447988190000001"/>
    <n v="3.9909148870000002"/>
    <n v="33578.130239999999"/>
    <n v="33.184104730000001"/>
    <n v="-2.064679054"/>
    <n v="1.664816512"/>
  </r>
  <r>
    <x v="24"/>
    <x v="5"/>
    <s v="E12000009"/>
    <n v="93578.385930000004"/>
    <n v="28.40619568"/>
    <n v="2.0442713619999999"/>
    <n v="9.1347888929999996"/>
    <n v="57628.588479999999"/>
    <n v="27.07018326"/>
    <n v="1.039201847"/>
    <n v="7.9001571569999998"/>
    <n v="45643.861239999998"/>
    <n v="25.794597889999999"/>
    <n v="1.3615682010000001"/>
    <n v="7.8413657829999996"/>
    <n v="38926.583930000001"/>
    <n v="27.455104089999999"/>
    <n v="0.48671788399999999"/>
    <n v="7.1739878179999996"/>
  </r>
  <r>
    <x v="25"/>
    <x v="0"/>
    <s v="E92000001"/>
    <n v="91569.675149999995"/>
    <n v="29.978446099999999"/>
    <n v="0.67778735000000001"/>
    <n v="8.5665805899999992"/>
    <n v="54407.058259999998"/>
    <n v="28.966512949999998"/>
    <n v="0.70221260500000005"/>
    <n v="5.8892086099999998"/>
    <n v="43423.059719999997"/>
    <n v="26.45757996"/>
    <n v="0.319122499"/>
    <n v="6.3413343649999998"/>
    <n v="48515.740570000002"/>
    <n v="25.495693589999998"/>
    <n v="1.898912146"/>
    <n v="7.990757866"/>
  </r>
  <r>
    <x v="25"/>
    <x v="4"/>
    <s v="E12000008"/>
    <n v="124504.34600000001"/>
    <n v="27.3774473"/>
    <n v="0.46528353300000003"/>
    <n v="11.150972640000001"/>
    <n v="72997.856020000007"/>
    <n v="26.15822562"/>
    <n v="0.90970958599999996"/>
    <n v="8.6411101079999995"/>
    <n v="55318.215429999997"/>
    <n v="25.103382"/>
    <n v="0.716718937"/>
    <n v="8.5111084029999997"/>
    <n v="45941.83726"/>
    <n v="27.024525279999999"/>
    <n v="2.3159576230000001"/>
    <n v="7.9169122290000002"/>
  </r>
  <r>
    <x v="25"/>
    <x v="2"/>
    <s v="E12000001"/>
    <n v="75305.848549999995"/>
    <n v="38.734200729999998"/>
    <n v="0.67005674999999998"/>
    <n v="6.0361360670000002"/>
    <n v="43613.205959999999"/>
    <n v="36.883538649999998"/>
    <n v="0.60163278099999995"/>
    <n v="3.9253808100000001"/>
    <n v="33078.42353"/>
    <n v="34.704460699999998"/>
    <n v="-4.1785566000000003E-2"/>
    <n v="3.9551329430000002"/>
    <n v="30563.68461"/>
    <n v="36.469454349999999"/>
    <n v="1.9151231879999999"/>
    <n v="5.7805486940000002"/>
  </r>
  <r>
    <x v="25"/>
    <x v="6"/>
    <s v="E12000003"/>
    <n v="75171.323229999995"/>
    <n v="34.500675190000003"/>
    <n v="7.0981552000000003E-2"/>
    <n v="3.7033087220000001"/>
    <n v="44163.016089999997"/>
    <n v="32.989786270000003"/>
    <n v="-0.31620951600000002"/>
    <n v="1.6704865769999999"/>
    <n v="34310.399270000002"/>
    <n v="31.547091630000001"/>
    <n v="-1.2951148509999999"/>
    <n v="1.6828340980000001"/>
    <n v="34073.482949999998"/>
    <n v="34.178287320000003"/>
    <n v="1.4136008289999999"/>
    <n v="1.713037935"/>
  </r>
  <r>
    <x v="25"/>
    <x v="9"/>
    <s v="E12000007"/>
    <n v="176433.04920000001"/>
    <n v="23.730999300000001"/>
    <n v="0.240437765"/>
    <n v="10.50421216"/>
    <n v="105445.83379999999"/>
    <n v="22.344750170000001"/>
    <n v="-0.27059014399999998"/>
    <n v="8.1522563229999996"/>
    <n v="82177.716119999997"/>
    <n v="20.094779500000001"/>
    <n v="-2.0719187999999999E-2"/>
    <n v="9.3925322859999998"/>
    <n v="74410.08167"/>
    <n v="20.564376230000001"/>
    <n v="1.735358948"/>
    <n v="11.07383535"/>
  </r>
  <r>
    <x v="25"/>
    <x v="8"/>
    <s v="E12000005"/>
    <n v="87254.027960000007"/>
    <n v="33.396195740000003"/>
    <n v="-0.115850589"/>
    <n v="7.1383986029999997"/>
    <n v="49542.04017"/>
    <n v="32.475429890000001"/>
    <n v="0.78949089900000002"/>
    <n v="5.1220749290000001"/>
    <n v="38707.201410000001"/>
    <n v="31.031792200000002"/>
    <n v="0.89550150900000003"/>
    <n v="5.5992434959999997"/>
    <n v="36137.599920000001"/>
    <n v="34.426242690000002"/>
    <n v="1.631281158"/>
    <n v="4.1524177120000001"/>
  </r>
  <r>
    <x v="25"/>
    <x v="5"/>
    <s v="E12000009"/>
    <n v="93953.397570000001"/>
    <n v="28.520032369999999"/>
    <n v="0.40074600399999999"/>
    <n v="10.70687519"/>
    <n v="57730.845240000002"/>
    <n v="27.118216870000001"/>
    <n v="0.17744101600000001"/>
    <n v="7.8214239059999997"/>
    <n v="45622.712010000003"/>
    <n v="25.78264588"/>
    <n v="-4.6335332E-2"/>
    <n v="8.0200512919999998"/>
    <n v="39396.254399999998"/>
    <n v="27.786364899999999"/>
    <n v="1.2065545440000001"/>
    <n v="7.3166507269999999"/>
  </r>
  <r>
    <x v="25"/>
    <x v="3"/>
    <s v="E12000006"/>
    <n v="93599.159719999996"/>
    <n v="27.416887030000002"/>
    <n v="1.120668971"/>
    <n v="9.4971845350000006"/>
    <n v="59528.986129999998"/>
    <n v="25.944023940000001"/>
    <n v="1.1694294489999999"/>
    <n v="7.2835380159999996"/>
    <n v="47545.918530000003"/>
    <n v="24.828613099999998"/>
    <n v="0.34653945000000003"/>
    <n v="7.1342788730000004"/>
    <n v="41824.32548"/>
    <n v="27.004094179999999"/>
    <n v="2.0600770920000002"/>
    <n v="7.2093095470000002"/>
  </r>
  <r>
    <x v="25"/>
    <x v="1"/>
    <s v="E12000004"/>
    <n v="72027.067949999997"/>
    <n v="32.129491420000001"/>
    <n v="1.40664788"/>
    <n v="7.4166687170000003"/>
    <n v="42909.596299999997"/>
    <n v="30.518370409999999"/>
    <n v="1.269245451"/>
    <n v="5.2524819880000004"/>
    <n v="33921.419370000003"/>
    <n v="29.152439600000001"/>
    <n v="0.80137322600000005"/>
    <n v="6.5785099269999998"/>
    <n v="31749.313450000001"/>
    <n v="33.724512169999997"/>
    <n v="2.129732127"/>
    <n v="6.211417398"/>
  </r>
  <r>
    <x v="25"/>
    <x v="7"/>
    <s v="E12000002"/>
    <n v="82019.334820000004"/>
    <n v="34.90172475"/>
    <n v="1.4389021200000001"/>
    <n v="5.0581017849999999"/>
    <n v="47302.86105"/>
    <n v="33.10162905"/>
    <n v="1.3160919659999999"/>
    <n v="3.5818713959999999"/>
    <n v="33104.303760000003"/>
    <n v="31.713136680000002"/>
    <n v="1.1497657649999999"/>
    <n v="3.2709002329999999"/>
    <n v="34439.789940000002"/>
    <n v="34.03565322"/>
    <n v="2.5661336760000002"/>
    <n v="3.1447889010000001"/>
  </r>
  <r>
    <x v="26"/>
    <x v="0"/>
    <s v="E92000001"/>
    <n v="91980.115290000002"/>
    <n v="30.112817629999999"/>
    <n v="0.44822714600000002"/>
    <n v="8.1484357850000002"/>
    <n v="54847.852460000002"/>
    <n v="29.201193360000001"/>
    <n v="0.81017833900000003"/>
    <n v="6.2464382760000001"/>
    <n v="44165.883459999997"/>
    <n v="26.910180919999998"/>
    <n v="1.710666501"/>
    <n v="8.1638862989999996"/>
    <n v="49034.31162"/>
    <n v="25.768209859999999"/>
    <n v="1.068871761"/>
    <n v="9.8338282620000008"/>
  </r>
  <r>
    <x v="26"/>
    <x v="8"/>
    <s v="E12000005"/>
    <n v="88215.334690000003"/>
    <n v="33.764132770000003"/>
    <n v="1.101733356"/>
    <n v="7.6084176819999998"/>
    <n v="50138.727039999998"/>
    <n v="32.866565639999997"/>
    <n v="1.2044051280000001"/>
    <n v="5.8772499309999997"/>
    <n v="39320.688909999997"/>
    <n v="31.52362875"/>
    <n v="1.584944079"/>
    <n v="7.1766428820000003"/>
    <n v="36546.26253"/>
    <n v="34.815552390000001"/>
    <n v="1.130851549"/>
    <n v="6.0287862920000004"/>
  </r>
  <r>
    <x v="26"/>
    <x v="9"/>
    <s v="E12000007"/>
    <n v="177667.31109999999"/>
    <n v="23.897012799999999"/>
    <n v="0.69956386999999998"/>
    <n v="10.27918867"/>
    <n v="106902.6551"/>
    <n v="22.653461350000001"/>
    <n v="1.3815826360000001"/>
    <n v="10.118896749999999"/>
    <n v="83576.098989999999"/>
    <n v="20.43672372"/>
    <n v="1.701657014"/>
    <n v="11.391579439999999"/>
    <n v="74926.321930000006"/>
    <n v="20.707047209999999"/>
    <n v="0.69377729799999999"/>
    <n v="13.358345870000001"/>
  </r>
  <r>
    <x v="26"/>
    <x v="5"/>
    <s v="E12000009"/>
    <n v="94417.689209999997"/>
    <n v="28.660970460000001"/>
    <n v="0.49417227499999999"/>
    <n v="9.8698125020000003"/>
    <n v="58239.774319999997"/>
    <n v="27.357278829999998"/>
    <n v="0.88155488100000001"/>
    <n v="8.0220439859999999"/>
    <n v="46514.707699999999"/>
    <n v="26.286737110000001"/>
    <n v="1.955157107"/>
    <n v="9.8554917759999991"/>
    <n v="40143.031020000002"/>
    <n v="28.313069989999999"/>
    <n v="1.8955523519999999"/>
    <n v="9.3786670969999992"/>
  </r>
  <r>
    <x v="26"/>
    <x v="3"/>
    <s v="E12000006"/>
    <n v="93212.839949999994"/>
    <n v="27.30372698"/>
    <n v="-0.41273849699999998"/>
    <n v="8.9640613590000005"/>
    <n v="59528.162799999998"/>
    <n v="25.943665110000001"/>
    <n v="-1.3830750000000001E-3"/>
    <n v="7.7588850709999999"/>
    <n v="48154.694360000001"/>
    <n v="25.146517559999999"/>
    <n v="1.2803955549999999"/>
    <n v="9.4092985680000005"/>
    <n v="42019.374980000001"/>
    <n v="27.13002891"/>
    <n v="0.46635421500000002"/>
    <n v="8.709714752"/>
  </r>
  <r>
    <x v="26"/>
    <x v="1"/>
    <s v="E12000004"/>
    <n v="72442.141659999994"/>
    <n v="32.314645519999999"/>
    <n v="0.57627461700000004"/>
    <n v="6.4069335189999999"/>
    <n v="43248.555220000002"/>
    <n v="30.759446409999999"/>
    <n v="0.78993733799999999"/>
    <n v="4.1664695810000003"/>
    <n v="34306.652479999997"/>
    <n v="29.48351315"/>
    <n v="1.135663278"/>
    <n v="6.5832283110000001"/>
    <n v="31880.725539999999"/>
    <n v="33.864099709999998"/>
    <n v="0.413905299"/>
    <n v="5.1115734870000002"/>
  </r>
  <r>
    <x v="26"/>
    <x v="4"/>
    <s v="E12000008"/>
    <n v="125310.8726"/>
    <n v="27.554795649999999"/>
    <n v="0.64778993600000001"/>
    <n v="11.20603803"/>
    <n v="73885.667600000001"/>
    <n v="26.476366129999999"/>
    <n v="1.216215955"/>
    <n v="9.9012739750000005"/>
    <n v="56588.962200000002"/>
    <n v="25.68004633"/>
    <n v="2.2971579370000001"/>
    <n v="11.135491399999999"/>
    <n v="46868.782099999997"/>
    <n v="27.569785240000002"/>
    <n v="2.0176486069999999"/>
    <n v="10.81398766"/>
  </r>
  <r>
    <x v="26"/>
    <x v="7"/>
    <s v="E12000002"/>
    <n v="82418.906749999995"/>
    <n v="35.071754769999998"/>
    <n v="0.48716797000000001"/>
    <n v="4.846726565"/>
    <n v="47496.402820000003"/>
    <n v="33.23706584"/>
    <n v="0.40915445900000003"/>
    <n v="3.5468966110000002"/>
    <n v="33584.364260000002"/>
    <n v="32.173023239999999"/>
    <n v="1.4501453010000001"/>
    <n v="5.0815149389999998"/>
    <n v="34651.207439999998"/>
    <n v="34.244589810000001"/>
    <n v="0.61387567300000001"/>
    <n v="3.8487650840000001"/>
  </r>
  <r>
    <x v="26"/>
    <x v="2"/>
    <s v="E12000001"/>
    <n v="75298.209640000001"/>
    <n v="38.730271590000001"/>
    <n v="-1.0143849999999999E-2"/>
    <n v="2.8812030150000001"/>
    <n v="43713.956590000002"/>
    <n v="36.968743119999999"/>
    <n v="0.231009461"/>
    <n v="1.217205082"/>
    <n v="33498.79494"/>
    <n v="35.145496319999999"/>
    <n v="1.2708326400000001"/>
    <n v="3.3568833869999999"/>
    <n v="30129.091960000002"/>
    <n v="35.950886089999997"/>
    <n v="-1.421924913"/>
    <n v="1.6068086319999999"/>
  </r>
  <r>
    <x v="26"/>
    <x v="6"/>
    <s v="E12000003"/>
    <n v="75574.534310000003"/>
    <n v="34.685733190000001"/>
    <n v="0.53638950100000005"/>
    <n v="3.6977060960000001"/>
    <n v="44590.184329999996"/>
    <n v="33.308881069999998"/>
    <n v="0.96725331800000003"/>
    <n v="2.2496904419999999"/>
    <n v="34990.68924"/>
    <n v="32.17259207"/>
    <n v="1.9827515339999999"/>
    <n v="4.0308797009999999"/>
    <n v="34520.727019999998"/>
    <n v="34.626907039999999"/>
    <n v="1.3125869059999999"/>
    <n v="3.0054645770000001"/>
  </r>
  <r>
    <x v="27"/>
    <x v="0"/>
    <s v="E92000001"/>
    <n v="93340.509000000005"/>
    <n v="30.55818876"/>
    <n v="1.479008487"/>
    <n v="8.5133131790000007"/>
    <n v="55860.648370000003"/>
    <n v="29.740409530000001"/>
    <n v="1.8465552709999999"/>
    <n v="7.9410805399999997"/>
    <n v="44623.91203"/>
    <n v="27.18925677"/>
    <n v="1.037064207"/>
    <n v="7.4122381649999998"/>
    <n v="49575.743170000002"/>
    <n v="26.052739639999999"/>
    <n v="1.1041891429999999"/>
    <n v="8.1910514830000007"/>
  </r>
  <r>
    <x v="27"/>
    <x v="5"/>
    <s v="E12000009"/>
    <n v="96341.827269999994"/>
    <n v="29.24505237"/>
    <n v="2.0378999759999998"/>
    <n v="9.6895485269999995"/>
    <n v="59549.194949999997"/>
    <n v="27.97235994"/>
    <n v="2.2483271029999998"/>
    <n v="9.0102075579999994"/>
    <n v="46934.21542"/>
    <n v="26.52381243"/>
    <n v="0.90188186699999995"/>
    <n v="8.0594965129999991"/>
    <n v="40371.961920000002"/>
    <n v="28.47453604"/>
    <n v="0.57028803299999997"/>
    <n v="7.030672096"/>
  </r>
  <r>
    <x v="27"/>
    <x v="9"/>
    <s v="E12000007"/>
    <n v="180373.4186"/>
    <n v="24.260995829999999"/>
    <n v="1.5231319169999999"/>
    <n v="12.51967533"/>
    <n v="108927.3028"/>
    <n v="23.082499139999999"/>
    <n v="1.893917136"/>
    <n v="11.856867400000001"/>
    <n v="84904.485010000004"/>
    <n v="20.761551730000001"/>
    <n v="1.5894329060000001"/>
    <n v="12.0691571"/>
    <n v="76392.746929999994"/>
    <n v="21.112316419999999"/>
    <n v="1.957155999"/>
    <n v="12.05934171"/>
  </r>
  <r>
    <x v="27"/>
    <x v="2"/>
    <s v="E12000001"/>
    <n v="77160.534530000004"/>
    <n v="39.688174160000003"/>
    <n v="2.4732658380000001"/>
    <n v="5.7180104749999998"/>
    <n v="45008.831039999997"/>
    <n v="38.063814000000001"/>
    <n v="2.9621534"/>
    <n v="6.1388862590000004"/>
    <n v="34383.070979999997"/>
    <n v="36.073240749999997"/>
    <n v="2.639724932"/>
    <n v="5.457499597"/>
    <n v="31483.479329999998"/>
    <n v="37.56697947"/>
    <n v="4.4952810760000004"/>
    <n v="5.4514037010000003"/>
  </r>
  <r>
    <x v="27"/>
    <x v="7"/>
    <s v="E12000002"/>
    <n v="82380.256580000001"/>
    <n v="35.05530795"/>
    <n v="-4.6894777999999998E-2"/>
    <n v="4.6322103989999999"/>
    <n v="47619.298040000001"/>
    <n v="33.323065540000002"/>
    <n v="0.25874637299999997"/>
    <n v="4.2349450749999997"/>
    <n v="33360.038039999999"/>
    <n v="31.958124049999999"/>
    <n v="-0.66794838400000001"/>
    <n v="2.7429222759999998"/>
    <n v="34138.742469999997"/>
    <n v="33.738138419999999"/>
    <n v="-1.478923824"/>
    <n v="1.129192607"/>
  </r>
  <r>
    <x v="27"/>
    <x v="6"/>
    <s v="E12000003"/>
    <n v="77135.565220000004"/>
    <n v="35.402184859999998"/>
    <n v="2.0655514770000001"/>
    <n v="4.4246758540000002"/>
    <n v="45804.471149999998"/>
    <n v="34.2159537"/>
    <n v="2.7232155360000001"/>
    <n v="4.4143243099999996"/>
    <n v="35674.050609999998"/>
    <n v="32.800916559999997"/>
    <n v="1.9529806009999999"/>
    <n v="3.4806975009999999"/>
    <n v="34646.954449999997"/>
    <n v="34.753522719999999"/>
    <n v="0.365656918"/>
    <n v="1.7998979020000001"/>
  </r>
  <r>
    <x v="27"/>
    <x v="1"/>
    <s v="E12000004"/>
    <n v="73924.662079999995"/>
    <n v="32.975961169999998"/>
    <n v="2.046488949"/>
    <n v="7.2727404169999996"/>
    <n v="44307.06725"/>
    <n v="31.512286450000001"/>
    <n v="2.447508419"/>
    <n v="6.5060982300000001"/>
    <n v="34861.839339999999"/>
    <n v="29.960646820000001"/>
    <n v="1.618306706"/>
    <n v="5.9125897800000002"/>
    <n v="32124.228040000002"/>
    <n v="34.12275107"/>
    <n v="0.76379222800000002"/>
    <n v="3.9759791400000002"/>
  </r>
  <r>
    <x v="27"/>
    <x v="3"/>
    <s v="E12000006"/>
    <n v="93915.092529999994"/>
    <n v="27.50942946"/>
    <n v="0.75338609499999998"/>
    <n v="8.402270648"/>
    <n v="60470.37545"/>
    <n v="26.354301830000001"/>
    <n v="1.5828015010000001"/>
    <n v="8.8423476149999995"/>
    <n v="48357.627359999999"/>
    <n v="25.252489740000001"/>
    <n v="0.421418925"/>
    <n v="7.8603952320000001"/>
    <n v="42092.182110000002"/>
    <n v="27.177037210000002"/>
    <n v="0.17327036500000001"/>
    <n v="6.3042128689999997"/>
  </r>
  <r>
    <x v="27"/>
    <x v="8"/>
    <s v="E12000005"/>
    <n v="88803.278779999993"/>
    <n v="33.98916646"/>
    <n v="0.66648740100000003"/>
    <n v="8.2903581119999998"/>
    <n v="50698.652130000002"/>
    <n v="33.23360357"/>
    <n v="1.116751719"/>
    <n v="7.8895959930000004"/>
    <n v="39604.011859999999"/>
    <n v="31.75077044"/>
    <n v="0.72054422399999996"/>
    <n v="7.6058100299999998"/>
    <n v="36825.95594"/>
    <n v="35.082000440000002"/>
    <n v="0.76531329400000003"/>
    <n v="5.8389260749999998"/>
  </r>
  <r>
    <x v="27"/>
    <x v="4"/>
    <s v="E12000008"/>
    <n v="127821.6208"/>
    <n v="28.106887830000002"/>
    <n v="2.003615608"/>
    <n v="11.676882770000001"/>
    <n v="75675.226179999998"/>
    <n v="27.117640819999998"/>
    <n v="2.4220645790000002"/>
    <n v="11.474168969999999"/>
    <n v="57399.824849999997"/>
    <n v="26.048015450000001"/>
    <n v="1.4328989560000001"/>
    <n v="10.20912809"/>
    <n v="47226.108010000004"/>
    <n v="27.77997628"/>
    <n v="0.76239639699999995"/>
    <n v="8.1663253010000005"/>
  </r>
  <r>
    <x v="28"/>
    <x v="0"/>
    <s v="E92000001"/>
    <n v="94586.051879999999"/>
    <n v="30.965959560000002"/>
    <n v="1.334407637"/>
    <n v="9.739402041"/>
    <n v="56785.994200000001"/>
    <n v="30.233066969999999"/>
    <n v="1.656525399"/>
    <n v="8.4909517270000006"/>
    <n v="45410.994460000002"/>
    <n v="27.66882446"/>
    <n v="1.763813163"/>
    <n v="7.576511107"/>
    <n v="50353.929490000002"/>
    <n v="26.46168733"/>
    <n v="1.5696916919999999"/>
    <n v="9.8653623540000002"/>
  </r>
  <r>
    <x v="28"/>
    <x v="7"/>
    <s v="E12000002"/>
    <n v="83408.363639999996"/>
    <n v="35.492798809999996"/>
    <n v="1.248001761"/>
    <n v="5.7064616890000002"/>
    <n v="48482.364889999997"/>
    <n v="33.927023069999997"/>
    <n v="1.812430867"/>
    <n v="4.8016524919999997"/>
    <n v="33997.575190000003"/>
    <n v="32.568869489999997"/>
    <n v="1.911080391"/>
    <n v="2.787879904"/>
    <n v="34506.78112"/>
    <n v="34.101858280000002"/>
    <n v="1.07806739"/>
    <n v="1.6928998550000001"/>
  </r>
  <r>
    <x v="28"/>
    <x v="2"/>
    <s v="E12000001"/>
    <n v="77068.963180000006"/>
    <n v="39.641073660000004"/>
    <n v="-0.11867641"/>
    <n v="3.1084606579999998"/>
    <n v="45340.532140000003"/>
    <n v="38.344332479999998"/>
    <n v="0.736968925"/>
    <n v="2.9685847220000001"/>
    <n v="34542.514179999998"/>
    <n v="36.240521700000002"/>
    <n v="0.46372588399999998"/>
    <n v="1.750098913"/>
    <n v="31079.06294"/>
    <n v="37.084418380000002"/>
    <n v="-1.2845352539999999"/>
    <n v="3.1164716440000002"/>
  </r>
  <r>
    <x v="28"/>
    <x v="3"/>
    <s v="E12000006"/>
    <n v="95772.429520000005"/>
    <n v="28.05347707"/>
    <n v="1.9776768010000001"/>
    <n v="10.964186700000001"/>
    <n v="61927.035069999998"/>
    <n v="26.989145709999999"/>
    <n v="2.408881397"/>
    <n v="10.58114511"/>
    <n v="49615.361640000003"/>
    <n v="25.909282139999998"/>
    <n v="2.600901549"/>
    <n v="9.1368150979999996"/>
    <n v="42929.944150000003"/>
    <n v="27.71794264"/>
    <n v="1.9903031799999999"/>
    <n v="8.04143176"/>
  </r>
  <r>
    <x v="28"/>
    <x v="4"/>
    <s v="E12000008"/>
    <n v="130839.1909"/>
    <n v="28.770425840000001"/>
    <n v="2.3607665369999999"/>
    <n v="14.157141230000001"/>
    <n v="77247.605689999997"/>
    <n v="27.681091039999998"/>
    <n v="2.0777995580000002"/>
    <n v="12.835110909999999"/>
    <n v="58397.04378"/>
    <n v="26.50055296"/>
    <n v="1.7373205039999999"/>
    <n v="11.093082819999999"/>
    <n v="47909.815730000002"/>
    <n v="28.182156030000002"/>
    <n v="1.4477325160000001"/>
    <n v="9.6370807779999996"/>
  </r>
  <r>
    <x v="28"/>
    <x v="5"/>
    <s v="E12000009"/>
    <n v="96260.283129999996"/>
    <n v="29.220299229999998"/>
    <n v="-8.4640433000000001E-2"/>
    <n v="9.9263694979999997"/>
    <n v="59839.380669999999"/>
    <n v="28.10867043"/>
    <n v="0.48730418800000003"/>
    <n v="9.2312112469999992"/>
    <n v="47273.832199999997"/>
    <n v="26.715739190000001"/>
    <n v="0.72360170999999995"/>
    <n v="8.0863547449999995"/>
    <n v="40376.816189999998"/>
    <n v="28.477959779999999"/>
    <n v="1.2023852999999999E-2"/>
    <n v="6.9692248169999997"/>
  </r>
  <r>
    <x v="28"/>
    <x v="1"/>
    <s v="E12000004"/>
    <n v="74365.418120000002"/>
    <n v="33.172571529999999"/>
    <n v="0.596223273"/>
    <n v="8.105498764"/>
    <n v="44599.896659999999"/>
    <n v="31.720554"/>
    <n v="0.66090901899999999"/>
    <n v="7.1329020849999996"/>
    <n v="35151.383820000003"/>
    <n v="30.209484530000001"/>
    <n v="0.83054851200000002"/>
    <n v="6.4410215800000001"/>
    <n v="32161.632150000001"/>
    <n v="34.162482169999997"/>
    <n v="0.116435814"/>
    <n v="3.9639794410000002"/>
  </r>
  <r>
    <x v="28"/>
    <x v="8"/>
    <s v="E12000005"/>
    <n v="90644.765249999997"/>
    <n v="34.693989420000001"/>
    <n v="2.0736694560000002"/>
    <n v="8.6497697809999998"/>
    <n v="51793.495710000003"/>
    <n v="33.951287299999997"/>
    <n v="2.1595121910000001"/>
    <n v="7.2102602390000001"/>
    <n v="40465.746950000001"/>
    <n v="32.441628549999997"/>
    <n v="2.1758782609999998"/>
    <n v="6.0499885439999996"/>
    <n v="37043.874219999998"/>
    <n v="35.289598839999996"/>
    <n v="0.59175188099999998"/>
    <n v="3.8029264390000002"/>
  </r>
  <r>
    <x v="28"/>
    <x v="6"/>
    <s v="E12000003"/>
    <n v="77415.777329999997"/>
    <n v="35.530791180000001"/>
    <n v="0.36327226299999998"/>
    <n v="4.6745020239999997"/>
    <n v="46097.953679999999"/>
    <n v="34.435185230000002"/>
    <n v="0.64072898899999997"/>
    <n v="4.2234761799999996"/>
    <n v="36053.240850000002"/>
    <n v="33.149567380000001"/>
    <n v="1.0629301289999999"/>
    <n v="2.9762245460000001"/>
    <n v="34733.39488"/>
    <n v="34.840229039999997"/>
    <n v="0.24948927800000001"/>
    <n v="1.5717897329999999"/>
  </r>
  <r>
    <x v="28"/>
    <x v="9"/>
    <s v="E12000007"/>
    <n v="186373.48079999999"/>
    <n v="25.068029849999999"/>
    <n v="3.326466999"/>
    <n v="16.091867860000001"/>
    <n v="112328.6421"/>
    <n v="23.803268020000001"/>
    <n v="3.1225772969999999"/>
    <n v="14.23338873"/>
    <n v="87396.692710000003"/>
    <n v="21.370967109999999"/>
    <n v="2.9353074779999999"/>
    <n v="13.526396999999999"/>
    <n v="78356.083629999994"/>
    <n v="21.654914869999999"/>
    <n v="2.570056417"/>
    <n v="15.85979562"/>
  </r>
  <r>
    <x v="29"/>
    <x v="0"/>
    <s v="E92000001"/>
    <n v="96331.152130000002"/>
    <n v="31.537277459999999"/>
    <n v="1.844986885"/>
    <n v="11.016109289999999"/>
    <n v="57183.801850000003"/>
    <n v="30.444861190000001"/>
    <n v="0.70053831799999999"/>
    <n v="8.7858361410000008"/>
    <n v="45933.864589999997"/>
    <n v="27.987408139999999"/>
    <n v="1.1514174699999999"/>
    <n v="9.0852195160000004"/>
    <n v="50603.129869999997"/>
    <n v="26.592645579999999"/>
    <n v="0.49489759799999999"/>
    <n v="7.830201282"/>
  </r>
  <r>
    <x v="29"/>
    <x v="1"/>
    <s v="E12000004"/>
    <n v="74504.2791"/>
    <n v="33.234513970000002"/>
    <n v="0.18672789200000001"/>
    <n v="7.4650499119999996"/>
    <n v="44400.702929999999"/>
    <n v="31.57888247"/>
    <n v="-0.44662373799999999"/>
    <n v="5.3280330659999997"/>
    <n v="35135.278550000003"/>
    <n v="30.195643480000001"/>
    <n v="-4.5816882000000003E-2"/>
    <n v="5.8678492799999997"/>
    <n v="32113.426179999999"/>
    <n v="34.111277200000004"/>
    <n v="-0.14988657"/>
    <n v="1.545143471"/>
  </r>
  <r>
    <x v="29"/>
    <x v="2"/>
    <s v="E12000001"/>
    <n v="78721.110759999996"/>
    <n v="40.490869760000002"/>
    <n v="2.1437262399999999"/>
    <n v="5.7289311539999996"/>
    <n v="45609.869769999998"/>
    <n v="38.572110379999998"/>
    <n v="0.59403278100000001"/>
    <n v="4.371385622"/>
    <n v="34988.997889999999"/>
    <n v="36.708953229999999"/>
    <n v="1.2925628659999999"/>
    <n v="4.1117468840000004"/>
    <n v="31467.723760000001"/>
    <n v="37.548179480000002"/>
    <n v="1.2505551319999999"/>
    <n v="0.49512149999999999"/>
  </r>
  <r>
    <x v="29"/>
    <x v="3"/>
    <s v="E12000006"/>
    <n v="98160.177500000005"/>
    <n v="28.752891640000001"/>
    <n v="2.4931475430000001"/>
    <n v="11.96595368"/>
    <n v="62705.509810000003"/>
    <n v="27.328421890000001"/>
    <n v="1.257083814"/>
    <n v="11.04498514"/>
    <n v="50378.659599999999"/>
    <n v="26.307878500000001"/>
    <n v="1.5384307129999999"/>
    <n v="11.179243509999999"/>
    <n v="43372.674249999996"/>
    <n v="28.003793649999999"/>
    <n v="1.03128508"/>
    <n v="7.2480622659999998"/>
  </r>
  <r>
    <x v="29"/>
    <x v="7"/>
    <s v="E12000002"/>
    <n v="85135.514840000003"/>
    <n v="36.227754249999997"/>
    <n v="2.0707170420000001"/>
    <n v="7.5400030999999998"/>
    <n v="49071.780610000002"/>
    <n v="34.339484810000002"/>
    <n v="1.2157321940000001"/>
    <n v="6.1302040020000002"/>
    <n v="34651.682820000002"/>
    <n v="33.195489070000001"/>
    <n v="1.923983204"/>
    <n v="5.5321946029999998"/>
    <n v="34802.858670000001"/>
    <n v="34.394461489999998"/>
    <n v="0.85802714999999996"/>
    <n v="0.74088178100000002"/>
  </r>
  <r>
    <x v="29"/>
    <x v="8"/>
    <s v="E12000005"/>
    <n v="91680.989660000007"/>
    <n v="35.090600950000002"/>
    <n v="1.1431707090000001"/>
    <n v="10.261341"/>
    <n v="51825.764810000001"/>
    <n v="33.9724401"/>
    <n v="6.2303386000000002E-2"/>
    <n v="7.9957178879999997"/>
    <n v="40497.546049999997"/>
    <n v="32.467122080000003"/>
    <n v="7.8582761000000001E-2"/>
    <n v="7.019223963"/>
    <n v="37045.260430000002"/>
    <n v="35.2909194"/>
    <n v="3.742076E-3"/>
    <n v="2.5396590429999999"/>
  </r>
  <r>
    <x v="29"/>
    <x v="9"/>
    <s v="E12000007"/>
    <n v="190062.19450000001"/>
    <n v="25.564177600000001"/>
    <n v="1.9792052339999999"/>
    <n v="16.335472360000001"/>
    <n v="113226.7132"/>
    <n v="23.993575910000001"/>
    <n v="0.79950322399999996"/>
    <n v="14.25908825"/>
    <n v="88605.981230000005"/>
    <n v="21.66667241"/>
    <n v="1.383677668"/>
    <n v="15.156624369999999"/>
    <n v="78377.324779999995"/>
    <n v="21.660785189999999"/>
    <n v="2.7108488E-2"/>
    <n v="12.66946237"/>
  </r>
  <r>
    <x v="29"/>
    <x v="4"/>
    <s v="E12000008"/>
    <n v="133494.16039999999"/>
    <n v="29.35423106"/>
    <n v="2.0291851940000001"/>
    <n v="15.42121255"/>
    <n v="78082.917230000006"/>
    <n v="27.98041856"/>
    <n v="1.081342947"/>
    <n v="13.17803142"/>
    <n v="59326.921589999998"/>
    <n v="26.9225311"/>
    <n v="1.5923371239999999"/>
    <n v="12.68744315"/>
    <n v="48392.189250000003"/>
    <n v="28.465904269999999"/>
    <n v="1.006836515"/>
    <n v="8.004409227"/>
  </r>
  <r>
    <x v="29"/>
    <x v="5"/>
    <s v="E12000009"/>
    <n v="98891.200880000004"/>
    <n v="30.018927720000001"/>
    <n v="2.7331290359999998"/>
    <n v="12.653086979999999"/>
    <n v="60380.818700000003"/>
    <n v="28.363002989999998"/>
    <n v="0.90481891000000003"/>
    <n v="9.7045677470000005"/>
    <n v="47751.299079999997"/>
    <n v="26.985568820000001"/>
    <n v="1.0100024860000001"/>
    <n v="9.1830889110000005"/>
    <n v="40470.765529999997"/>
    <n v="28.544222690000002"/>
    <n v="0.23268139800000001"/>
    <n v="5.5002658679999996"/>
  </r>
  <r>
    <x v="29"/>
    <x v="6"/>
    <s v="E12000003"/>
    <n v="78398.881529999999"/>
    <n v="35.98199726"/>
    <n v="1.269901597"/>
    <n v="5.2481918079999996"/>
    <n v="46189.701139999997"/>
    <n v="34.503720610000002"/>
    <n v="0.19902718"/>
    <n v="3.724198221"/>
    <n v="36178.89791"/>
    <n v="33.265104209999997"/>
    <n v="0.34853195300000001"/>
    <n v="3.6956849169999999"/>
    <n v="34972.028850000002"/>
    <n v="35.079597"/>
    <n v="0.68704474999999998"/>
    <n v="-0.58391876399999998"/>
  </r>
  <r>
    <x v="30"/>
    <x v="0"/>
    <s v="E92000001"/>
    <n v="98084.902119999999"/>
    <n v="32.111427130000003"/>
    <n v="1.820542935"/>
    <n v="10.449856199999999"/>
    <n v="58014.183219999999"/>
    <n v="30.886959210000001"/>
    <n v="1.4521268970000001"/>
    <n v="9.0609411570000002"/>
    <n v="46676.130319999997"/>
    <n v="28.4396691"/>
    <n v="1.6159444430000001"/>
    <n v="9.902720918"/>
    <n v="51372.383479999997"/>
    <n v="26.99689901"/>
    <n v="1.520170011"/>
    <n v="10.41037923"/>
  </r>
  <r>
    <x v="30"/>
    <x v="1"/>
    <s v="E12000004"/>
    <n v="76588.706420000002"/>
    <n v="34.164325380000001"/>
    <n v="2.7977283260000001"/>
    <n v="8.4138288849999991"/>
    <n v="45430.8511"/>
    <n v="32.311549429999999"/>
    <n v="2.3201168089999999"/>
    <n v="7.2751088160000004"/>
    <n v="36059.70534"/>
    <n v="30.990106000000001"/>
    <n v="2.6310501120000001"/>
    <n v="8.0188161410000003"/>
    <n v="32392.185710000002"/>
    <n v="34.40737901"/>
    <n v="0.86804668399999996"/>
    <n v="4.4488575739999998"/>
  </r>
  <r>
    <x v="30"/>
    <x v="6"/>
    <s v="E12000003"/>
    <n v="78928.505290000001"/>
    <n v="36.225073700000003"/>
    <n v="0.67555015799999996"/>
    <n v="3.5672650159999999"/>
    <n v="46358.250200000002"/>
    <n v="34.629626809999998"/>
    <n v="0.36490615500000001"/>
    <n v="2.9840253049999999"/>
    <n v="36292.488989999998"/>
    <n v="33.369546849999999"/>
    <n v="0.31397055099999999"/>
    <n v="3.153853561"/>
    <n v="34484.044829999999"/>
    <n v="34.59011203"/>
    <n v="-1.3953551790000001"/>
    <n v="-0.27146259499999997"/>
  </r>
  <r>
    <x v="30"/>
    <x v="2"/>
    <s v="E12000001"/>
    <n v="80808.217300000004"/>
    <n v="41.564390680000002"/>
    <n v="2.6512666280000001"/>
    <n v="7.0548556229999999"/>
    <n v="46538.698559999997"/>
    <n v="39.35761771"/>
    <n v="2.0364644690000002"/>
    <n v="6.3987624160000003"/>
    <n v="35798.136639999997"/>
    <n v="37.557866840000003"/>
    <n v="2.3125519479999999"/>
    <n v="7.3323591739999996"/>
    <n v="31634.171559999999"/>
    <n v="37.746789710000002"/>
    <n v="0.52894771500000004"/>
    <n v="2.5042233010000001"/>
  </r>
  <r>
    <x v="30"/>
    <x v="7"/>
    <s v="E12000002"/>
    <n v="85436.54032"/>
    <n v="36.355849759999998"/>
    <n v="0.35358391099999997"/>
    <n v="5.4829131279999999"/>
    <n v="48753.693189999998"/>
    <n v="34.11689337"/>
    <n v="-0.64820843299999997"/>
    <n v="4.2078106289999999"/>
    <n v="34426.537250000001"/>
    <n v="32.979804960000003"/>
    <n v="-0.64973922799999995"/>
    <n v="4.2685738510000002"/>
    <n v="34264.892379999998"/>
    <n v="33.862808000000001"/>
    <n v="-1.5457531870000001"/>
    <n v="1.246370041"/>
  </r>
  <r>
    <x v="30"/>
    <x v="3"/>
    <s v="E12000006"/>
    <n v="100480.2049"/>
    <n v="29.432469619999999"/>
    <n v="2.3635117829999999"/>
    <n v="12.779200729999999"/>
    <n v="64165.696920000002"/>
    <n v="27.964803119999999"/>
    <n v="2.3286424389999998"/>
    <n v="12.78325602"/>
    <n v="51611.02893"/>
    <n v="26.95142525"/>
    <n v="2.446213035"/>
    <n v="12.87019025"/>
    <n v="43926.016580000003"/>
    <n v="28.361062010000001"/>
    <n v="1.2757855899999999"/>
    <n v="9.9082591220000005"/>
  </r>
  <r>
    <x v="30"/>
    <x v="9"/>
    <s v="E12000007"/>
    <n v="196287.3461"/>
    <n v="26.401487100000001"/>
    <n v="3.275323427"/>
    <n v="17.508044340000001"/>
    <n v="117350.04790000001"/>
    <n v="24.867340970000001"/>
    <n v="3.6416624930000001"/>
    <n v="16.90129005"/>
    <n v="91655.366330000004"/>
    <n v="22.412333449999998"/>
    <n v="3.4415115790000002"/>
    <n v="17.815482429999999"/>
    <n v="80619.799499999994"/>
    <n v="22.28052774"/>
    <n v="2.8611269030000002"/>
    <n v="15.961816900000001"/>
  </r>
  <r>
    <x v="30"/>
    <x v="4"/>
    <s v="E12000008"/>
    <n v="136546.7586"/>
    <n v="30.025471469999999"/>
    <n v="2.2866904959999999"/>
    <n v="14.5108725"/>
    <n v="79563.464430000007"/>
    <n v="28.51096137"/>
    <n v="1.8961217850000001"/>
    <n v="13.24493313"/>
    <n v="60324.66691"/>
    <n v="27.375307500000002"/>
    <n v="1.681774984"/>
    <n v="13.130434279999999"/>
    <n v="48929.758249999999"/>
    <n v="28.782120339999999"/>
    <n v="1.1108590229999999"/>
    <n v="10.288836460000001"/>
  </r>
  <r>
    <x v="30"/>
    <x v="5"/>
    <s v="E12000009"/>
    <n v="100092.06200000001"/>
    <n v="30.383455219999998"/>
    <n v="1.2143255310000001"/>
    <n v="11.084374070000001"/>
    <n v="61366.452740000001"/>
    <n v="28.825990109999999"/>
    <n v="1.6323628240000001"/>
    <n v="9.4513574439999992"/>
    <n v="48634.450669999998"/>
    <n v="27.484662"/>
    <n v="1.8494818019999999"/>
    <n v="9.9171752049999995"/>
    <n v="41069.592069999999"/>
    <n v="28.96657789"/>
    <n v="1.4796521300000001"/>
    <n v="8.0215526100000005"/>
  </r>
  <r>
    <x v="30"/>
    <x v="8"/>
    <s v="E12000005"/>
    <n v="93072.503450000004"/>
    <n v="35.623198330000001"/>
    <n v="1.5177778930000001"/>
    <n v="9.5000210060000008"/>
    <n v="52236.529210000001"/>
    <n v="34.241701319999997"/>
    <n v="0.79258724400000002"/>
    <n v="7.5471353280000004"/>
    <n v="40836.495730000002"/>
    <n v="32.738860039999999"/>
    <n v="0.83696349999999997"/>
    <n v="7.0554909629999996"/>
    <n v="36987.305999999997"/>
    <n v="35.235709489999998"/>
    <n v="-0.15644224400000001"/>
    <n v="4.1716968689999998"/>
  </r>
  <r>
    <x v="31"/>
    <x v="0"/>
    <s v="E92000001"/>
    <n v="99582.828389999995"/>
    <n v="32.601824219999997"/>
    <n v="1.527173136"/>
    <n v="10.815043340000001"/>
    <n v="58716.241090000003"/>
    <n v="31.260737339999999"/>
    <n v="1.210148674"/>
    <n v="9.7911630869999993"/>
    <n v="46942.917950000003"/>
    <n v="28.602222250000001"/>
    <n v="0.57157186699999996"/>
    <n v="9.5404468849999997"/>
    <n v="52052.81407"/>
    <n v="27.354474700000001"/>
    <n v="1.324506559"/>
    <n v="12.044552940000001"/>
  </r>
  <r>
    <x v="31"/>
    <x v="2"/>
    <s v="E12000001"/>
    <n v="78948.909350000002"/>
    <n v="40.608039890000001"/>
    <n v="-2.3008897049999999"/>
    <n v="2.642107641"/>
    <n v="45811.953500000003"/>
    <n v="38.743011899999999"/>
    <n v="-1.561592997"/>
    <n v="3.5730641599999999"/>
    <n v="35088.867270000002"/>
    <n v="36.81373189"/>
    <n v="-1.981302479"/>
    <n v="3.5310368319999998"/>
    <n v="31652.646550000001"/>
    <n v="37.768834589999997"/>
    <n v="5.8401996999999997E-2"/>
    <n v="2.6162354090000002"/>
  </r>
  <r>
    <x v="31"/>
    <x v="9"/>
    <s v="E12000007"/>
    <n v="198166.4773"/>
    <n v="26.654238280000001"/>
    <n v="0.95733689899999996"/>
    <n v="17.44935332"/>
    <n v="118155.3875"/>
    <n v="25.03799837"/>
    <n v="0.68627122399999996"/>
    <n v="16.84138883"/>
    <n v="91214.343110000002"/>
    <n v="22.304490779999998"/>
    <n v="-0.48117556099999997"/>
    <n v="16.064249149999998"/>
    <n v="80569.614520000003"/>
    <n v="22.266658339999999"/>
    <n v="-6.2248956000000001E-2"/>
    <n v="16.935255269999999"/>
  </r>
  <r>
    <x v="31"/>
    <x v="4"/>
    <s v="E12000008"/>
    <n v="139588.2714"/>
    <n v="30.694274270000001"/>
    <n v="2.2274514619999999"/>
    <n v="16.278366250000001"/>
    <n v="81313.153919999997"/>
    <n v="29.13794927"/>
    <n v="2.1991117330000001"/>
    <n v="15.47853619"/>
    <n v="61489.06409"/>
    <n v="27.90371043"/>
    <n v="1.930217332"/>
    <n v="14.44734588"/>
    <n v="50251.106630000002"/>
    <n v="29.559381649999999"/>
    <n v="2.7005005290000001"/>
    <n v="13.075566739999999"/>
  </r>
  <r>
    <x v="31"/>
    <x v="3"/>
    <s v="E12000006"/>
    <n v="101448.3591"/>
    <n v="29.716059510000001"/>
    <n v="0.96352732399999996"/>
    <n v="11.698069909999999"/>
    <n v="64645.604850000003"/>
    <n v="28.17395741"/>
    <n v="0.74791976299999996"/>
    <n v="11.967823770000001"/>
    <n v="51684.724110000003"/>
    <n v="26.98990908"/>
    <n v="0.142789588"/>
    <n v="11.29782552"/>
    <n v="44690.948989999997"/>
    <n v="28.854944620000001"/>
    <n v="1.741410825"/>
    <n v="11.158253569999999"/>
  </r>
  <r>
    <x v="31"/>
    <x v="6"/>
    <s v="E12000003"/>
    <n v="79516.376090000005"/>
    <n v="36.494883229999999"/>
    <n v="0.74481429799999999"/>
    <n v="4.7501180329999997"/>
    <n v="46561.863259999998"/>
    <n v="34.781725829999999"/>
    <n v="0.43921645399999998"/>
    <n v="3.9683716439999999"/>
    <n v="36288.356220000001"/>
    <n v="33.365746919999999"/>
    <n v="-1.1387408E-2"/>
    <n v="3.0554376049999998"/>
    <n v="34876.308279999997"/>
    <n v="34.983582009999999"/>
    <n v="1.1375215759999999"/>
    <n v="1.254017766"/>
  </r>
  <r>
    <x v="31"/>
    <x v="7"/>
    <s v="E12000002"/>
    <n v="86954.155209999997"/>
    <n v="37.001641110000001"/>
    <n v="1.7763065790000001"/>
    <n v="6.3840750550000003"/>
    <n v="49497.002269999997"/>
    <n v="34.637046720000001"/>
    <n v="1.524621081"/>
    <n v="5.5260028239999999"/>
    <n v="34771.311529999999"/>
    <n v="33.310090529999997"/>
    <n v="1.0014782499999999"/>
    <n v="4.3805232519999997"/>
    <n v="34886.31854"/>
    <n v="34.47694199"/>
    <n v="1.8135943910000001"/>
    <n v="2.2869974879999999"/>
  </r>
  <r>
    <x v="31"/>
    <x v="5"/>
    <s v="E12000009"/>
    <n v="102462.7638"/>
    <n v="31.103093820000002"/>
    <n v="2.3685212670000002"/>
    <n v="12.17678538"/>
    <n v="62375.66921"/>
    <n v="29.300054719999999"/>
    <n v="1.644573574"/>
    <n v="11.22944822"/>
    <n v="49070.08756"/>
    <n v="27.73085236"/>
    <n v="0.89573724300000002"/>
    <n v="10.61368315"/>
    <n v="42060.839359999998"/>
    <n v="29.6657093"/>
    <n v="2.4135795689999999"/>
    <n v="11.199021589999999"/>
  </r>
  <r>
    <x v="31"/>
    <x v="1"/>
    <s v="E12000004"/>
    <n v="77558.640820000001"/>
    <n v="34.596989100000002"/>
    <n v="1.2664196130000001"/>
    <n v="8.4027015350000003"/>
    <n v="45836.519229999998"/>
    <n v="32.600070680000002"/>
    <n v="0.89293535099999999"/>
    <n v="7.4006080089999999"/>
    <n v="36044.015070000001"/>
    <n v="30.976621600000001"/>
    <n v="-4.3511928999999998E-2"/>
    <n v="6.818035182"/>
    <n v="32915.396489999999"/>
    <n v="34.963139939999998"/>
    <n v="1.6152376239999999"/>
    <n v="4.5528471220000002"/>
  </r>
  <r>
    <x v="31"/>
    <x v="8"/>
    <s v="E12000005"/>
    <n v="94735.462820000001"/>
    <n v="36.259690630000001"/>
    <n v="1.7867354049999999"/>
    <n v="9.0558540890000003"/>
    <n v="53254.642500000002"/>
    <n v="34.909087380000003"/>
    <n v="1.949044666"/>
    <n v="8.2878468830000003"/>
    <n v="41501.38783"/>
    <n v="33.271907970000001"/>
    <n v="1.6281810919999999"/>
    <n v="7.2723446310000002"/>
    <n v="37791.739240000003"/>
    <n v="36.002047439999998"/>
    <n v="2.174890075"/>
    <n v="5.998849978"/>
  </r>
  <r>
    <x v="32"/>
    <x v="0"/>
    <s v="E92000001"/>
    <n v="99782.914780000006"/>
    <n v="32.667329299999999"/>
    <n v="0.20092458399999999"/>
    <n v="11.45243086"/>
    <n v="58819.188159999998"/>
    <n v="31.315546730000001"/>
    <n v="0.175329818"/>
    <n v="10.223566160000001"/>
    <n v="47183.107129999997"/>
    <n v="28.748569020000001"/>
    <n v="0.51166223300000002"/>
    <n v="10.34440996"/>
    <n v="52558.708700000003"/>
    <n v="27.620329340000001"/>
    <n v="0.97188719099999998"/>
    <n v="12.323173069999999"/>
  </r>
  <r>
    <x v="32"/>
    <x v="3"/>
    <s v="E12000006"/>
    <n v="101997.3392"/>
    <n v="29.876865710000001"/>
    <n v="0.54114242099999998"/>
    <n v="13.14691373"/>
    <n v="64928.893360000002"/>
    <n v="28.297420689999999"/>
    <n v="0.438217737"/>
    <n v="13.23568152"/>
    <n v="52062.778639999997"/>
    <n v="27.18733022"/>
    <n v="0.73146279999999997"/>
    <n v="12.795992699999999"/>
    <n v="44781.07157"/>
    <n v="28.913132730000001"/>
    <n v="0.20165734699999999"/>
    <n v="11.274493379999999"/>
  </r>
  <r>
    <x v="32"/>
    <x v="5"/>
    <s v="E12000009"/>
    <n v="102862.323"/>
    <n v="31.224382070000001"/>
    <n v="0.38995558499999999"/>
    <n v="12.725187139999999"/>
    <n v="62838.66979"/>
    <n v="29.517542450000001"/>
    <n v="0.74227753600000002"/>
    <n v="11.819870379999999"/>
    <n v="49583.40956"/>
    <n v="28.020944700000001"/>
    <n v="1.0460996199999999"/>
    <n v="10.954111320000001"/>
    <n v="42051.273979999998"/>
    <n v="29.65896279"/>
    <n v="-2.2741767999999999E-2"/>
    <n v="9.7146506099999996"/>
  </r>
  <r>
    <x v="32"/>
    <x v="4"/>
    <s v="E12000008"/>
    <n v="141165.27059999999"/>
    <n v="31.041042990000001"/>
    <n v="1.129750502"/>
    <n v="17.782953460000002"/>
    <n v="82039.647779999999"/>
    <n v="29.398282810000001"/>
    <n v="0.89345182700000003"/>
    <n v="16.783476749999998"/>
    <n v="61944.392999999996"/>
    <n v="28.11033849"/>
    <n v="0.74050389699999997"/>
    <n v="15.73494657"/>
    <n v="50289.123520000001"/>
    <n v="29.581744459999999"/>
    <n v="7.5653839000000001E-2"/>
    <n v="13.023139179999999"/>
  </r>
  <r>
    <x v="32"/>
    <x v="8"/>
    <s v="E12000005"/>
    <n v="93993.94915"/>
    <n v="35.975878680000001"/>
    <n v="-0.78272027200000005"/>
    <n v="8.9390728549999992"/>
    <n v="52721.866560000002"/>
    <n v="34.559846059999998"/>
    <n v="-1.0004309629999999"/>
    <n v="7.8864042269999999"/>
    <n v="41186.260410000003"/>
    <n v="33.019268449999998"/>
    <n v="-0.75931779799999999"/>
    <n v="7.3707552209999996"/>
    <n v="37731.757769999997"/>
    <n v="35.944906490000001"/>
    <n v="-0.158715832"/>
    <n v="5.8124141290000004"/>
  </r>
  <r>
    <x v="32"/>
    <x v="6"/>
    <s v="E12000003"/>
    <n v="79472.899300000005"/>
    <n v="36.474929099999997"/>
    <n v="-5.4676521999999998E-2"/>
    <n v="5.2297403429999996"/>
    <n v="46526.257510000003"/>
    <n v="34.755128319999997"/>
    <n v="-7.6469776000000003E-2"/>
    <n v="4.7176930129999999"/>
    <n v="36262.764629999998"/>
    <n v="33.342216430000001"/>
    <n v="-7.0522879999999996E-2"/>
    <n v="4.1516174149999996"/>
    <n v="35103.333200000001"/>
    <n v="35.21130522"/>
    <n v="0.65094306499999999"/>
    <n v="3.4644213370000001"/>
  </r>
  <r>
    <x v="32"/>
    <x v="2"/>
    <s v="E12000001"/>
    <n v="77330.670729999998"/>
    <n v="39.775685160000002"/>
    <n v="-2.0497289140000001"/>
    <n v="2.3397815359999998"/>
    <n v="44624.770530000002"/>
    <n v="37.739015340000002"/>
    <n v="-2.5914262190000001"/>
    <n v="1.4314053289999999"/>
    <n v="34285.13205"/>
    <n v="35.970487429999999"/>
    <n v="-2.2905704459999998"/>
    <n v="1.9845450330000001"/>
    <n v="31115.226060000001"/>
    <n v="37.12756924"/>
    <n v="-1.697869039"/>
    <n v="-0.71689010900000005"/>
  </r>
  <r>
    <x v="32"/>
    <x v="1"/>
    <s v="E12000004"/>
    <n v="77135.65539"/>
    <n v="34.408305769999998"/>
    <n v="-0.54537498900000003"/>
    <n v="8.3498113380000003"/>
    <n v="45596.032509999997"/>
    <n v="32.42903055"/>
    <n v="-0.52466183"/>
    <n v="7.1320212239999998"/>
    <n v="36009.0622"/>
    <n v="30.946582729999999"/>
    <n v="-9.6972724999999996E-2"/>
    <n v="6.6899222219999999"/>
    <n v="32856.717389999998"/>
    <n v="34.900810280000002"/>
    <n v="-0.17827248500000001"/>
    <n v="4.5476834359999998"/>
  </r>
  <r>
    <x v="32"/>
    <x v="9"/>
    <s v="E12000007"/>
    <n v="203053.02910000001"/>
    <n v="27.311500379999998"/>
    <n v="2.4658821350000002"/>
    <n v="19.470130520000001"/>
    <n v="120515.6379"/>
    <n v="25.538152839999999"/>
    <n v="1.997581654"/>
    <n v="18.30034114"/>
    <n v="92997.687000000005"/>
    <n v="22.740568880000001"/>
    <n v="1.9551134539999999"/>
    <n v="17.853573690000001"/>
    <n v="82655.880210000003"/>
    <n v="22.84323011"/>
    <n v="2.5893951479999999"/>
    <n v="18.122287360000001"/>
  </r>
  <r>
    <x v="32"/>
    <x v="7"/>
    <s v="E12000002"/>
    <n v="86617.475250000003"/>
    <n v="36.858373530000001"/>
    <n v="-0.38719249"/>
    <n v="5.9438190320000004"/>
    <n v="49552.692560000003"/>
    <n v="34.676017710000004"/>
    <n v="0.11251243900000001"/>
    <n v="5.4444833749999999"/>
    <n v="34947.670940000004"/>
    <n v="33.479038660000001"/>
    <n v="0.50719803500000005"/>
    <n v="4.8916930870000002"/>
    <n v="35143.685380000003"/>
    <n v="34.731288730000003"/>
    <n v="0.73772998999999995"/>
    <n v="2.7893828530000002"/>
  </r>
  <r>
    <x v="33"/>
    <x v="0"/>
    <s v="E92000001"/>
    <n v="100194.18309999999"/>
    <n v="32.801971950000002"/>
    <n v="0.41216302199999999"/>
    <n v="11.53306012"/>
    <n v="58931.978369999997"/>
    <n v="31.375596640000001"/>
    <n v="0.19175750899999999"/>
    <n v="10.24464719"/>
    <n v="47023.68174"/>
    <n v="28.651431460000001"/>
    <n v="-0.33788658100000002"/>
    <n v="10.80204496"/>
    <n v="52717.332219999997"/>
    <n v="27.703688199999998"/>
    <n v="0.30180254400000001"/>
    <n v="13.33643985"/>
  </r>
  <r>
    <x v="33"/>
    <x v="1"/>
    <s v="E12000004"/>
    <n v="76732.364069999996"/>
    <n v="34.228407500000003"/>
    <n v="-0.52283384499999996"/>
    <n v="7.9082005400000002"/>
    <n v="45440.355210000002"/>
    <n v="32.318308989999998"/>
    <n v="-0.34142728900000002"/>
    <n v="7.4005168460000004"/>
    <n v="35809.878850000001"/>
    <n v="30.775402369999998"/>
    <n v="-0.55314784900000002"/>
    <n v="8.4792569820000008"/>
    <n v="32560.63032"/>
    <n v="34.586302949999997"/>
    <n v="-0.901146224"/>
    <n v="5.9234735819999997"/>
  </r>
  <r>
    <x v="33"/>
    <x v="8"/>
    <s v="E12000005"/>
    <n v="93357.004300000001"/>
    <n v="35.732090110000001"/>
    <n v="-0.67764452100000006"/>
    <n v="7.8858092419999997"/>
    <n v="52273.357380000001"/>
    <n v="34.265842650000003"/>
    <n v="-0.85070808499999995"/>
    <n v="6.3091755049999998"/>
    <n v="40441.348830000003"/>
    <n v="32.422068439999997"/>
    <n v="-1.80864095"/>
    <n v="5.5294844129999996"/>
    <n v="37218.998670000001"/>
    <n v="35.456429970000002"/>
    <n v="-1.358958951"/>
    <n v="4.6557450579999999"/>
  </r>
  <r>
    <x v="33"/>
    <x v="2"/>
    <s v="E12000001"/>
    <n v="78267.147169999997"/>
    <n v="40.257369740000001"/>
    <n v="1.2110026089999999"/>
    <n v="3.8787007070000001"/>
    <n v="45153.889260000004"/>
    <n v="38.186489229999999"/>
    <n v="1.1857063370000001"/>
    <n v="3.4208943469999999"/>
    <n v="34295.51872"/>
    <n v="35.981384669999997"/>
    <n v="3.0294957000000001E-2"/>
    <n v="3.5537786549999999"/>
    <n v="30679.4902"/>
    <n v="36.60763687"/>
    <n v="-1.400394336"/>
    <n v="2.0994827479999998"/>
  </r>
  <r>
    <x v="33"/>
    <x v="9"/>
    <s v="E12000007"/>
    <n v="202832.39600000001"/>
    <n v="27.2818243"/>
    <n v="-0.10865783699999999"/>
    <n v="18.594428010000001"/>
    <n v="120574.2816"/>
    <n v="25.55057987"/>
    <n v="4.8660646000000002E-2"/>
    <n v="18.464315089999999"/>
    <n v="92777.834090000004"/>
    <n v="22.686808620000001"/>
    <n v="-0.23640686299999999"/>
    <n v="18.059080099999999"/>
    <n v="82234.347980000006"/>
    <n v="22.726733169999999"/>
    <n v="-0.50998455899999995"/>
    <n v="18.156668589999999"/>
  </r>
  <r>
    <x v="33"/>
    <x v="5"/>
    <s v="E12000009"/>
    <n v="103421.8616"/>
    <n v="31.394232859999999"/>
    <n v="0.54396846600000004"/>
    <n v="11.956716119999999"/>
    <n v="62911.134709999998"/>
    <n v="29.551581779999999"/>
    <n v="0.11531899800000001"/>
    <n v="10.815683440000001"/>
    <n v="49403.763229999997"/>
    <n v="27.919421629999999"/>
    <n v="-0.36231136800000002"/>
    <n v="10.86138944"/>
    <n v="42435.254820000002"/>
    <n v="29.9297863"/>
    <n v="0.91312535699999997"/>
    <n v="10.407425379999999"/>
  </r>
  <r>
    <x v="33"/>
    <x v="6"/>
    <s v="E12000003"/>
    <n v="78711.150640000007"/>
    <n v="36.125316480000002"/>
    <n v="-0.95850115300000005"/>
    <n v="4.1741947540000002"/>
    <n v="45972.389949999997"/>
    <n v="34.341389079999999"/>
    <n v="-1.1904408230000001"/>
    <n v="3.6891355219999999"/>
    <n v="35597.356440000003"/>
    <n v="32.730399220000002"/>
    <n v="-1.8349626429999999"/>
    <n v="3.6678218490000001"/>
    <n v="34495.906560000003"/>
    <n v="34.602010229999998"/>
    <n v="-1.7303959"/>
    <n v="1.57830717"/>
  </r>
  <r>
    <x v="33"/>
    <x v="7"/>
    <s v="E12000002"/>
    <n v="86219.365690000006"/>
    <n v="36.688965789999997"/>
    <n v="-0.45961805300000003"/>
    <n v="5.3317175939999997"/>
    <n v="49264.328719999998"/>
    <n v="34.474226260000002"/>
    <n v="-0.58193373999999998"/>
    <n v="4.5367094479999999"/>
    <n v="34421.640180000002"/>
    <n v="32.97511368"/>
    <n v="-1.5051954809999999"/>
    <n v="4.6337560939999998"/>
    <n v="34658.200389999998"/>
    <n v="34.251500710000002"/>
    <n v="-1.381428798"/>
    <n v="1.982048609"/>
  </r>
  <r>
    <x v="33"/>
    <x v="3"/>
    <s v="E12000006"/>
    <n v="103813.3168"/>
    <n v="30.408798399999998"/>
    <n v="1.7804166509999999"/>
    <n v="14.625994990000001"/>
    <n v="66129.718689999994"/>
    <n v="28.820766429999999"/>
    <n v="1.849446787"/>
    <n v="14.87696096"/>
    <n v="52745.842600000004"/>
    <n v="27.544028149999999"/>
    <n v="1.312000587"/>
    <n v="14.670469689999999"/>
    <n v="45523.735520000002"/>
    <n v="29.39263759"/>
    <n v="1.658432731"/>
    <n v="13.594584940000001"/>
  </r>
  <r>
    <x v="33"/>
    <x v="4"/>
    <s v="E12000008"/>
    <n v="142928.652"/>
    <n v="31.428795569999998"/>
    <n v="1.249160922"/>
    <n v="19.069443889999999"/>
    <n v="83123.198369999998"/>
    <n v="29.786564909999999"/>
    <n v="1.320764558"/>
    <n v="18.081248240000001"/>
    <n v="62523.686589999998"/>
    <n v="28.37322167"/>
    <n v="0.93518325000000002"/>
    <n v="17.259630640000001"/>
    <n v="51224.81"/>
    <n v="30.132146540000001"/>
    <n v="1.8606140179999999"/>
    <n v="15.852587639999999"/>
  </r>
  <r>
    <x v="34"/>
    <x v="0"/>
    <s v="E92000001"/>
    <n v="100972.1728"/>
    <n v="33.056673349999997"/>
    <n v="0.77648197100000005"/>
    <n v="12.274654180000001"/>
    <n v="59356.344219999999"/>
    <n v="31.601530539999999"/>
    <n v="0.72009434500000002"/>
    <n v="10.14341671"/>
    <n v="47301.437749999997"/>
    <n v="28.820667619999998"/>
    <n v="0.59067261000000004"/>
    <n v="9.5652101250000001"/>
    <n v="53277.714480000002"/>
    <n v="27.998176829999998"/>
    <n v="1.062994344"/>
    <n v="12.642719039999999"/>
  </r>
  <r>
    <x v="34"/>
    <x v="1"/>
    <s v="E12000004"/>
    <n v="78057.121599999999"/>
    <n v="34.819349029999998"/>
    <n v="1.7264651580000001"/>
    <n v="9.1697507090000006"/>
    <n v="46092.593159999997"/>
    <n v="32.782196820000003"/>
    <n v="1.4353715920000001"/>
    <n v="7.1754106650000002"/>
    <n v="36025.3436"/>
    <n v="30.96057514"/>
    <n v="0.60169080399999997"/>
    <n v="6.0035004839999999"/>
    <n v="32669.212080000001"/>
    <n v="34.701639829999998"/>
    <n v="0.33347560900000001"/>
    <n v="2.7412958839999999"/>
  </r>
  <r>
    <x v="34"/>
    <x v="4"/>
    <s v="E12000008"/>
    <n v="144742.57440000001"/>
    <n v="31.827661679999999"/>
    <n v="1.269110384"/>
    <n v="20.111813600000001"/>
    <n v="84009.495899999994"/>
    <n v="30.104162880000001"/>
    <n v="1.066245704"/>
    <n v="18.103567470000002"/>
    <n v="63165.379009999997"/>
    <n v="28.664421399999998"/>
    <n v="1.026318901"/>
    <n v="16.376646449999999"/>
    <n v="51809.25114"/>
    <n v="30.47593436"/>
    <n v="1.140933728"/>
    <n v="14.578678480000001"/>
  </r>
  <r>
    <x v="34"/>
    <x v="5"/>
    <s v="E12000009"/>
    <n v="105026.8337"/>
    <n v="31.88143032"/>
    <n v="1.5518692999999999"/>
    <n v="14.050215740000001"/>
    <n v="63902.279880000002"/>
    <n v="30.01715767"/>
    <n v="1.575468597"/>
    <n v="12.141787949999999"/>
    <n v="50093.819459999999"/>
    <n v="28.309391340000001"/>
    <n v="1.3967685670000001"/>
    <n v="10.516728130000001"/>
    <n v="43043.224439999998"/>
    <n v="30.358590150000001"/>
    <n v="1.432699334"/>
    <n v="10.190452090000001"/>
  </r>
  <r>
    <x v="34"/>
    <x v="7"/>
    <s v="E12000002"/>
    <n v="86625.319340000002"/>
    <n v="36.86171143"/>
    <n v="0.470838125"/>
    <n v="6.744715502"/>
    <n v="49504.41764"/>
    <n v="34.642235849999999"/>
    <n v="0.48734839200000002"/>
    <n v="5.5094537069999996"/>
    <n v="34520.369590000002"/>
    <n v="33.06969411"/>
    <n v="0.286823673"/>
    <n v="4.1552470980000002"/>
    <n v="34940.10269"/>
    <n v="34.530095000000003"/>
    <n v="0.81337835800000002"/>
    <n v="2.393441245"/>
  </r>
  <r>
    <x v="34"/>
    <x v="3"/>
    <s v="E12000006"/>
    <n v="102837.6378"/>
    <n v="30.12300437"/>
    <n v="-0.93983994199999998"/>
    <n v="13.07171408"/>
    <n v="65599.802420000007"/>
    <n v="28.589817419999999"/>
    <n v="-0.80132847600000001"/>
    <n v="12.607478179999999"/>
    <n v="52264.483590000003"/>
    <n v="27.292661120000002"/>
    <n v="-0.91260085700000004"/>
    <n v="11.49125057"/>
    <n v="45322.73317"/>
    <n v="29.262859370000001"/>
    <n v="-0.441533073"/>
    <n v="10.51857064"/>
  </r>
  <r>
    <x v="34"/>
    <x v="6"/>
    <s v="E12000003"/>
    <n v="79103.255239999999"/>
    <n v="36.30527704"/>
    <n v="0.49815635800000002"/>
    <n v="4.2626803879999997"/>
    <n v="46234.827089999999"/>
    <n v="34.537429709999998"/>
    <n v="0.57085817999999999"/>
    <n v="2.7976409819999999"/>
    <n v="35746.493869999998"/>
    <n v="32.86752534"/>
    <n v="0.41895646199999997"/>
    <n v="1.364569114"/>
    <n v="34635.597099999999"/>
    <n v="34.742130439999997"/>
    <n v="0.40494816300000003"/>
    <n v="-0.40791967800000001"/>
  </r>
  <r>
    <x v="34"/>
    <x v="8"/>
    <s v="E12000005"/>
    <n v="94038.539279999997"/>
    <n v="35.992945409999997"/>
    <n v="0.73003089499999996"/>
    <n v="8.1387837570000006"/>
    <n v="52751.73659"/>
    <n v="34.579426230000003"/>
    <n v="0.91514918199999995"/>
    <n v="5.9628246579999997"/>
    <n v="40861.83107"/>
    <n v="32.759171530000003"/>
    <n v="1.0397334540000001"/>
    <n v="4.9293417130000003"/>
    <n v="37682.325320000004"/>
    <n v="35.897815000000001"/>
    <n v="1.244865962"/>
    <n v="3.6708523519999998"/>
  </r>
  <r>
    <x v="34"/>
    <x v="2"/>
    <s v="E12000001"/>
    <n v="77943.747910000006"/>
    <n v="40.091026599999999"/>
    <n v="-0.41319924000000002"/>
    <n v="3.8339026789999999"/>
    <n v="45171.456380000003"/>
    <n v="38.201345689999997"/>
    <n v="3.8905012000000003E-2"/>
    <n v="2.912341106"/>
    <n v="34366.957950000004"/>
    <n v="36.056335650000001"/>
    <n v="0.20830486000000001"/>
    <n v="2.27503279"/>
    <n v="31041.41101"/>
    <n v="37.039491030000001"/>
    <n v="1.179683252"/>
    <n v="3.4891969949999999"/>
  </r>
  <r>
    <x v="34"/>
    <x v="9"/>
    <s v="E12000007"/>
    <n v="206279.92389999999"/>
    <n v="27.745531530000001"/>
    <n v="1.699692926"/>
    <n v="22.278358449999999"/>
    <n v="121844.8409"/>
    <n v="25.819820759999999"/>
    <n v="1.053756511"/>
    <n v="19.267474249999999"/>
    <n v="93592.648140000005"/>
    <n v="22.88605373"/>
    <n v="0.87824215900000002"/>
    <n v="17.507064580000002"/>
    <n v="83445.712209999998"/>
    <n v="23.061512400000002"/>
    <n v="1.47306358"/>
    <n v="18.44631584"/>
  </r>
  <r>
    <x v="35"/>
    <x v="0"/>
    <s v="E92000001"/>
    <n v="100302.1063"/>
    <n v="32.83730431"/>
    <n v="-0.66361498900000004"/>
    <n v="11.412545789999999"/>
    <n v="59554.063719999998"/>
    <n v="31.70679711"/>
    <n v="0.33310592500000002"/>
    <n v="9.6371556700000003"/>
    <n v="47427.165439999997"/>
    <n v="28.897273240000001"/>
    <n v="0.26580099499999998"/>
    <n v="9.3933806069999992"/>
    <n v="53617.01442"/>
    <n v="28.176483650000002"/>
    <n v="0.63685152599999995"/>
    <n v="12.811044689999999"/>
  </r>
  <r>
    <x v="35"/>
    <x v="4"/>
    <s v="E12000008"/>
    <n v="143450.18770000001"/>
    <n v="31.54347684"/>
    <n v="-0.892886332"/>
    <n v="17.90206469"/>
    <n v="84423.257400000002"/>
    <n v="30.25243116"/>
    <n v="0.49251753300000001"/>
    <n v="16.680758690000001"/>
    <n v="63168.79161"/>
    <n v="28.665970040000001"/>
    <n v="5.4026489999999998E-3"/>
    <n v="14.99861465"/>
    <n v="51701.406629999998"/>
    <n v="30.412496619999999"/>
    <n v="-0.20815684500000001"/>
    <n v="13.7141526"/>
  </r>
  <r>
    <x v="35"/>
    <x v="6"/>
    <s v="E12000003"/>
    <n v="77607.017040000006"/>
    <n v="35.618562670000003"/>
    <n v="-1.891500169"/>
    <n v="3.7131541870000002"/>
    <n v="45819.082560000003"/>
    <n v="34.226868420000002"/>
    <n v="-0.89920210199999995"/>
    <n v="2.4886026750000001"/>
    <n v="35371.489560000002"/>
    <n v="32.522723310000003"/>
    <n v="-1.049065986"/>
    <n v="1.023045494"/>
    <n v="34485.183590000001"/>
    <n v="34.591254290000002"/>
    <n v="-0.43427432500000002"/>
    <n v="0.56387715500000002"/>
  </r>
  <r>
    <x v="35"/>
    <x v="7"/>
    <s v="E12000002"/>
    <n v="85344.699179999996"/>
    <n v="36.31676856"/>
    <n v="-1.478343934"/>
    <n v="5.8151378549999997"/>
    <n v="49194.6921"/>
    <n v="34.425495890000001"/>
    <n v="-0.62565232400000004"/>
    <n v="4.1388986929999998"/>
    <n v="34174.986089999999"/>
    <n v="32.73882493"/>
    <n v="-1.0005208459999999"/>
    <n v="2.3904389190000002"/>
    <n v="34558.79247"/>
    <n v="34.153259300000002"/>
    <n v="-1.0913253949999999"/>
    <n v="0.79555975199999995"/>
  </r>
  <r>
    <x v="35"/>
    <x v="5"/>
    <s v="E12000009"/>
    <n v="103869.3444"/>
    <n v="31.530068530000001"/>
    <n v="-1.1020891690000001"/>
    <n v="13.26623622"/>
    <n v="63469.806850000001"/>
    <n v="29.814009819999999"/>
    <n v="-0.67677245699999999"/>
    <n v="11.28050842"/>
    <n v="49574.313849999999"/>
    <n v="28.015804469999999"/>
    <n v="-1.037065283"/>
    <n v="10.089945459999999"/>
    <n v="42661.571179999999"/>
    <n v="30.089408299999999"/>
    <n v="-0.88667440200000003"/>
    <n v="10.128370779999999"/>
  </r>
  <r>
    <x v="35"/>
    <x v="2"/>
    <s v="E12000001"/>
    <n v="78037.631689999995"/>
    <n v="40.139316520000001"/>
    <n v="0.120450691"/>
    <n v="4.8225321670000003"/>
    <n v="45650.860679999998"/>
    <n v="38.606776259999997"/>
    <n v="1.061299177"/>
    <n v="4.2958535759999998"/>
    <n v="34649.404439999998"/>
    <n v="36.352666370000001"/>
    <n v="0.82185479699999997"/>
    <n v="3.6900543460000002"/>
    <n v="31254.563679999999"/>
    <n v="37.293830839999998"/>
    <n v="0.68667198399999996"/>
    <n v="3.362520849"/>
  </r>
  <r>
    <x v="35"/>
    <x v="8"/>
    <s v="E12000005"/>
    <n v="95016.137489999994"/>
    <n v="36.36711794"/>
    <n v="1.039571877"/>
    <n v="10.12717593"/>
    <n v="53678.890119999996"/>
    <n v="35.187187020000003"/>
    <n v="1.7575791709999999"/>
    <n v="7.920947892"/>
    <n v="41443.299939999997"/>
    <n v="33.225338559999997"/>
    <n v="1.4230122810000001"/>
    <n v="6.6138309169999996"/>
    <n v="38334.826269999998"/>
    <n v="36.51941566"/>
    <n v="1.731583568"/>
    <n v="6.2824452759999998"/>
  </r>
  <r>
    <x v="35"/>
    <x v="1"/>
    <s v="E12000004"/>
    <n v="76959.270959999994"/>
    <n v="34.329625049999997"/>
    <n v="-1.4064708340000001"/>
    <n v="6.8456414600000004"/>
    <n v="45739.778350000001"/>
    <n v="32.531266160000001"/>
    <n v="-0.76544796299999995"/>
    <n v="5.252858485"/>
    <n v="35824.929479999999"/>
    <n v="30.788337049999999"/>
    <n v="-0.55631424399999996"/>
    <n v="4.9069267849999996"/>
    <n v="32742.238229999999"/>
    <n v="34.779209109999996"/>
    <n v="0.223532015"/>
    <n v="3.4510369339999998"/>
  </r>
  <r>
    <x v="35"/>
    <x v="3"/>
    <s v="E12000006"/>
    <n v="103299.32429999999"/>
    <n v="30.25824072"/>
    <n v="0.44894706899999998"/>
    <n v="12.805223720000001"/>
    <n v="66427.40423"/>
    <n v="28.950504240000001"/>
    <n v="1.261591922"/>
    <n v="12.38823013"/>
    <n v="53011.876790000002"/>
    <n v="27.68295196"/>
    <n v="1.43002121"/>
    <n v="12.10716491"/>
    <n v="45774.337729999999"/>
    <n v="29.55444022"/>
    <n v="0.99641951900000003"/>
    <n v="11.18169718"/>
  </r>
  <r>
    <x v="35"/>
    <x v="9"/>
    <s v="E12000007"/>
    <n v="206668.64859999999"/>
    <n v="27.79781667"/>
    <n v="0.18844524200000001"/>
    <n v="20.837761270000001"/>
    <n v="124399.55959999999"/>
    <n v="26.3611845"/>
    <n v="2.0966982860000001"/>
    <n v="19.157610049999999"/>
    <n v="95777.079710000005"/>
    <n v="23.42020913"/>
    <n v="2.33397773"/>
    <n v="18.779727739999998"/>
    <n v="84873.530360000004"/>
    <n v="23.456112009999998"/>
    <n v="1.711074312"/>
    <n v="18.913046569999999"/>
  </r>
  <r>
    <x v="36"/>
    <x v="0"/>
    <s v="E92000001"/>
    <n v="102091.058"/>
    <n v="33.422978450000002"/>
    <n v="1.7835633930000001"/>
    <n v="12.245695"/>
    <n v="59333.251239999998"/>
    <n v="31.58923575"/>
    <n v="-0.37077651499999997"/>
    <n v="9.8201202480000003"/>
    <n v="47685.631179999997"/>
    <n v="29.054755879999998"/>
    <n v="0.54497403600000005"/>
    <n v="10.16682625"/>
    <n v="53808.290260000002"/>
    <n v="28.277001760000001"/>
    <n v="0.35674467999999998"/>
    <n v="13.014996330000001"/>
  </r>
  <r>
    <x v="36"/>
    <x v="5"/>
    <s v="E12000009"/>
    <n v="105777.2824"/>
    <n v="32.109232820000003"/>
    <n v="1.8368633919999999"/>
    <n v="13.036019270000001"/>
    <n v="63623.784879999999"/>
    <n v="29.886338729999999"/>
    <n v="0.24260043100000001"/>
    <n v="10.40316369"/>
    <n v="50183.027139999998"/>
    <n v="28.359805040000001"/>
    <n v="1.2278804189999999"/>
    <n v="9.9447456479999996"/>
    <n v="42944.11593"/>
    <n v="30.288688449999999"/>
    <n v="0.66229333199999996"/>
    <n v="10.32079261"/>
  </r>
  <r>
    <x v="36"/>
    <x v="4"/>
    <s v="E12000008"/>
    <n v="145601.0459"/>
    <n v="32.016432270000003"/>
    <n v="1.4993763689999999"/>
    <n v="17.488672739999998"/>
    <n v="83731.303690000001"/>
    <n v="30.004474819999999"/>
    <n v="-0.81962451000000003"/>
    <n v="15.74725613"/>
    <n v="63226.006350000003"/>
    <n v="28.691934060000001"/>
    <n v="9.0574373999999999E-2"/>
    <n v="15.11426863"/>
    <n v="51584.511610000001"/>
    <n v="30.34373506"/>
    <n v="-0.226096415"/>
    <n v="14.88262155"/>
  </r>
  <r>
    <x v="36"/>
    <x v="8"/>
    <s v="E12000005"/>
    <n v="95568.888550000003"/>
    <n v="36.578681619999998"/>
    <n v="0.58174440100000002"/>
    <n v="9.4025956789999992"/>
    <n v="52903.894959999998"/>
    <n v="34.679167960000001"/>
    <n v="-1.44376153"/>
    <n v="7.6289272950000004"/>
    <n v="41216.658589999999"/>
    <n v="33.043638850000001"/>
    <n v="-0.54687091799999998"/>
    <n v="7.4367375249999998"/>
    <n v="37562.252619999999"/>
    <n v="35.783428549999996"/>
    <n v="-2.0153310310000001"/>
    <n v="5.6378914269999996"/>
  </r>
  <r>
    <x v="36"/>
    <x v="3"/>
    <s v="E12000006"/>
    <n v="105811.76820000001"/>
    <n v="30.994180969999999"/>
    <n v="2.4321977600000002"/>
    <n v="14.314667119999999"/>
    <n v="66456.929770000002"/>
    <n v="28.963372119999999"/>
    <n v="4.4447832E-2"/>
    <n v="12.94346007"/>
    <n v="53432.236259999998"/>
    <n v="27.902464859999998"/>
    <n v="0.79295338500000001"/>
    <n v="12.769721759999999"/>
    <n v="46061.290820000002"/>
    <n v="29.73971298"/>
    <n v="0.62688638600000002"/>
    <n v="12.3991562"/>
  </r>
  <r>
    <x v="36"/>
    <x v="1"/>
    <s v="E12000004"/>
    <n v="78445.511150000006"/>
    <n v="34.992599990000002"/>
    <n v="1.9312035830000001"/>
    <n v="10.443150810000001"/>
    <n v="45711.196989999997"/>
    <n v="32.51093839"/>
    <n v="-6.2486865000000003E-2"/>
    <n v="7.8811927280000003"/>
    <n v="36093.203329999997"/>
    <n v="31.018894540000002"/>
    <n v="0.74884684400000001"/>
    <n v="7.2550773910000004"/>
    <n v="32653.94065"/>
    <n v="34.685418329999997"/>
    <n v="-0.26967485600000002"/>
    <n v="5.0396953130000002"/>
  </r>
  <r>
    <x v="36"/>
    <x v="7"/>
    <s v="E12000002"/>
    <n v="86717.185339999996"/>
    <n v="36.900803209999999"/>
    <n v="1.608168021"/>
    <n v="7.2490540890000004"/>
    <n v="48903.937480000001"/>
    <n v="34.222031430000001"/>
    <n v="-0.59102842200000005"/>
    <n v="4.7453730600000004"/>
    <n v="34149.846060000003"/>
    <n v="32.714741369999999"/>
    <n v="-7.3562685000000003E-2"/>
    <n v="4.3444065490000003"/>
    <n v="34550.756379999999"/>
    <n v="34.145317509999998"/>
    <n v="-2.3253389999999999E-2"/>
    <n v="2.89660604"/>
  </r>
  <r>
    <x v="36"/>
    <x v="6"/>
    <s v="E12000003"/>
    <n v="79636.609190000003"/>
    <n v="36.550065480000001"/>
    <n v="2.6152173200000002"/>
    <n v="6.0153434450000001"/>
    <n v="45938.226540000003"/>
    <n v="34.31586901"/>
    <n v="0.26003136199999999"/>
    <n v="3.6907565510000002"/>
    <n v="35756.771589999997"/>
    <n v="32.876975309999999"/>
    <n v="1.0892445799999999"/>
    <n v="2.8658397510000002"/>
    <n v="34951.537579999997"/>
    <n v="35.059042699999999"/>
    <n v="1.3523314580000001"/>
    <n v="4.0269726989999999"/>
  </r>
  <r>
    <x v="36"/>
    <x v="2"/>
    <s v="E12000001"/>
    <n v="78908.205470000001"/>
    <n v="40.587103509999999"/>
    <n v="1.1155820000000001"/>
    <n v="5.4857448069999997"/>
    <n v="45076.86694"/>
    <n v="38.12135172"/>
    <n v="-1.257355781"/>
    <n v="3.977827709"/>
    <n v="34570.169390000003"/>
    <n v="36.269536359999996"/>
    <n v="-0.228676514"/>
    <n v="4.4660547790000003"/>
    <n v="31221.389780000001"/>
    <n v="37.254246790000003"/>
    <n v="-0.106140997"/>
    <n v="4.1082521950000004"/>
  </r>
  <r>
    <x v="36"/>
    <x v="9"/>
    <s v="E12000007"/>
    <n v="212536.98920000001"/>
    <n v="28.587133560000002"/>
    <n v="2.839492409"/>
    <n v="20.752891460000001"/>
    <n v="124936.1796"/>
    <n v="26.474898240000002"/>
    <n v="0.43136806799999999"/>
    <n v="18.163146040000001"/>
    <n v="97065.724870000005"/>
    <n v="23.73531938"/>
    <n v="1.3454629890000001"/>
    <n v="18.092371279999998"/>
    <n v="85657.033639999994"/>
    <n v="23.672645259999999"/>
    <n v="0.92314209199999997"/>
    <n v="17.112478150000001"/>
  </r>
  <r>
    <x v="37"/>
    <x v="0"/>
    <s v="E92000001"/>
    <n v="100328.56200000001"/>
    <n v="32.845965479999997"/>
    <n v="-1.726396015"/>
    <n v="9.5652702509999994"/>
    <n v="59411.35439"/>
    <n v="31.63081815"/>
    <n v="0.13163470499999999"/>
    <n v="9.1978803589999991"/>
    <n v="47374.130709999998"/>
    <n v="28.864959290000002"/>
    <n v="-0.65323758799999998"/>
    <n v="9.0990156290000002"/>
    <n v="54509.04608"/>
    <n v="28.645258649999999"/>
    <n v="1.3023194309999999"/>
    <n v="12.35332172"/>
  </r>
  <r>
    <x v="37"/>
    <x v="9"/>
    <s v="E12000007"/>
    <n v="205691.81099999999"/>
    <n v="27.66642783"/>
    <n v="-3.2206997359999998"/>
    <n v="16.583492660000001"/>
    <n v="123669.8585"/>
    <n v="26.206555470000001"/>
    <n v="-1.0135743079999999"/>
    <n v="17.282830529999998"/>
    <n v="95202.83107"/>
    <n v="23.27978907"/>
    <n v="-1.9192086559999999"/>
    <n v="15.849935439999999"/>
    <n v="85674.404699999999"/>
    <n v="23.677446020000001"/>
    <n v="2.0279776999999999E-2"/>
    <n v="15.1381678"/>
  </r>
  <r>
    <x v="37"/>
    <x v="1"/>
    <s v="E12000004"/>
    <n v="76982.007750000004"/>
    <n v="34.339767369999997"/>
    <n v="-1.8656305209999999"/>
    <n v="6.8792746259999999"/>
    <n v="45640.099470000001"/>
    <n v="32.460372069999998"/>
    <n v="-0.15553634299999999"/>
    <n v="6.3633858300000004"/>
    <n v="35955.274080000003"/>
    <n v="30.90035662"/>
    <n v="-0.38214745700000002"/>
    <n v="5.9957830159999999"/>
    <n v="33283.315410000003"/>
    <n v="35.353947959999999"/>
    <n v="1.9274082969999999"/>
    <n v="4.8316067089999999"/>
  </r>
  <r>
    <x v="37"/>
    <x v="2"/>
    <s v="E12000001"/>
    <n v="76452.151490000004"/>
    <n v="39.32381135"/>
    <n v="-3.1125457239999998"/>
    <n v="1.5221964379999999"/>
    <n v="44644.959790000001"/>
    <n v="37.756089320000001"/>
    <n v="-0.95815700400000003"/>
    <n v="2.3656913149999999"/>
    <n v="33693.042630000004"/>
    <n v="35.349292650000002"/>
    <n v="-2.5372359269999998"/>
    <n v="1.858066475"/>
    <n v="31860.711060000001"/>
    <n v="38.017103059999997"/>
    <n v="2.0477028239999999"/>
    <n v="4.2436848349999998"/>
  </r>
  <r>
    <x v="37"/>
    <x v="3"/>
    <s v="E12000006"/>
    <n v="103674.45080000001"/>
    <n v="30.368122039999999"/>
    <n v="-2.019924101"/>
    <n v="10.7642965"/>
    <n v="66702.649600000004"/>
    <n v="29.070462150000001"/>
    <n v="0.36974298300000003"/>
    <n v="12.050706630000001"/>
    <n v="53378.702340000003"/>
    <n v="27.8745093"/>
    <n v="-0.10019030600000001"/>
    <n v="12.267685609999999"/>
    <n v="47031.874450000003"/>
    <n v="30.366375359999999"/>
    <n v="2.1071568009999999"/>
    <n v="12.45100527"/>
  </r>
  <r>
    <x v="37"/>
    <x v="7"/>
    <s v="E12000002"/>
    <n v="84671.888770000005"/>
    <n v="36.03046724"/>
    <n v="-2.3585827510000001"/>
    <n v="3.23405933"/>
    <n v="48784.213819999997"/>
    <n v="34.13825112"/>
    <n v="-0.244813952"/>
    <n v="3.1316346149999998"/>
    <n v="33672.96542"/>
    <n v="32.257901050000001"/>
    <n v="-1.3964356760000001"/>
    <n v="1.71778773"/>
    <n v="35018.046219999997"/>
    <n v="34.607123889999997"/>
    <n v="1.3524735219999999"/>
    <n v="1.6790354220000001"/>
  </r>
  <r>
    <x v="37"/>
    <x v="6"/>
    <s v="E12000003"/>
    <n v="78863.269130000001"/>
    <n v="36.195132870000002"/>
    <n v="-0.97108612500000002"/>
    <n v="4.9113754309999997"/>
    <n v="46389.527840000002"/>
    <n v="34.652991219999997"/>
    <n v="0.98240906100000003"/>
    <n v="5.0415753969999999"/>
    <n v="35797.398500000003"/>
    <n v="32.914330190000001"/>
    <n v="0.11362017200000001"/>
    <n v="4.3339607139999998"/>
    <n v="35758.837809999997"/>
    <n v="35.868826060000004"/>
    <n v="2.309770302"/>
    <n v="4.9462359579999999"/>
  </r>
  <r>
    <x v="37"/>
    <x v="5"/>
    <s v="E12000009"/>
    <n v="104265.3434"/>
    <n v="31.650276049999999"/>
    <n v="-1.429360733"/>
    <n v="10.975596530000001"/>
    <n v="63877.63942"/>
    <n v="30.005583179999999"/>
    <n v="0.39899315200000002"/>
    <n v="10.64733101"/>
    <n v="50064.203289999998"/>
    <n v="28.292654420000002"/>
    <n v="-0.23678097000000001"/>
    <n v="9.7352636120000007"/>
    <n v="43381.683250000002"/>
    <n v="30.597306750000001"/>
    <n v="1.0189226440000001"/>
    <n v="10.11626337"/>
  </r>
  <r>
    <x v="37"/>
    <x v="4"/>
    <s v="E12000008"/>
    <n v="143706.45629999999"/>
    <n v="31.599828129999999"/>
    <n v="-1.3012197720000001"/>
    <n v="15.42284341"/>
    <n v="84179.930269999997"/>
    <n v="30.165236740000001"/>
    <n v="0.535793148"/>
    <n v="15.31835982"/>
    <n v="63310.036950000002"/>
    <n v="28.730067120000001"/>
    <n v="0.13290513300000001"/>
    <n v="14.446998089999999"/>
    <n v="52950.060640000003"/>
    <n v="31.14699667"/>
    <n v="2.6472074540000001"/>
    <n v="15.254556190000001"/>
  </r>
  <r>
    <x v="37"/>
    <x v="8"/>
    <s v="E12000005"/>
    <n v="94179.870410000003"/>
    <n v="36.047039439999999"/>
    <n v="-1.4534208369999999"/>
    <n v="7.9375618589999997"/>
    <n v="53056.041640000003"/>
    <n v="34.778902019999997"/>
    <n v="0.28759070599999997"/>
    <n v="7.0929688439999996"/>
    <n v="41155.554799999998"/>
    <n v="32.994651580000003"/>
    <n v="-0.14825022199999999"/>
    <n v="6.3253175009999998"/>
    <n v="38763.726470000001"/>
    <n v="36.928004569999999"/>
    <n v="3.1986203309999999"/>
    <n v="7.2670198160000004"/>
  </r>
  <r>
    <x v="38"/>
    <x v="0"/>
    <s v="E92000001"/>
    <n v="101231.2224"/>
    <n v="33.14148205"/>
    <n v="0.89970430899999998"/>
    <n v="10.05772511"/>
    <n v="59983.615680000003"/>
    <n v="31.935492119999999"/>
    <n v="0.96321873199999997"/>
    <n v="9.3636541609999995"/>
    <n v="48022.523860000001"/>
    <n v="29.260023889999999"/>
    <n v="1.36866501"/>
    <n v="8.732170859"/>
    <n v="54617.334629999998"/>
    <n v="28.702165780000001"/>
    <n v="0.19866161199999999"/>
    <n v="11.385951650000001"/>
  </r>
  <r>
    <x v="38"/>
    <x v="6"/>
    <s v="E12000003"/>
    <n v="78271.357940000002"/>
    <n v="35.923468960000001"/>
    <n v="-0.75055370799999999"/>
    <n v="3.5684290330000001"/>
    <n v="46122.410230000001"/>
    <n v="34.453454280000003"/>
    <n v="-0.575814457"/>
    <n v="3.4362403530000001"/>
    <n v="35712.690119999999"/>
    <n v="32.836444100000001"/>
    <n v="-0.23663277399999999"/>
    <n v="2.06340857"/>
    <n v="34846.663509999998"/>
    <n v="34.953846059999996"/>
    <n v="-2.550905899"/>
    <n v="0.94417619600000002"/>
  </r>
  <r>
    <x v="38"/>
    <x v="9"/>
    <s v="E12000007"/>
    <n v="209209.98929999999"/>
    <n v="28.13963785"/>
    <n v="1.7104124540000001"/>
    <n v="17.753788279999998"/>
    <n v="125718.0646"/>
    <n v="26.64058545"/>
    <n v="1.6561885869999999"/>
    <n v="17.600507199999999"/>
    <n v="97449.226219999997"/>
    <n v="23.829096320000001"/>
    <n v="2.3595885989999998"/>
    <n v="16.599395510000001"/>
    <n v="87389.137789999993"/>
    <n v="24.151339010000001"/>
    <n v="2.0014531770000001"/>
    <n v="16.633428070000001"/>
  </r>
  <r>
    <x v="38"/>
    <x v="8"/>
    <s v="E12000005"/>
    <n v="94381.774260000006"/>
    <n v="36.124317480000002"/>
    <n v="0.21438111400000001"/>
    <n v="6.9902127439999999"/>
    <n v="53237.266949999997"/>
    <n v="34.897697489999999"/>
    <n v="0.34157337199999999"/>
    <n v="6.1799333470000004"/>
    <n v="41246.979090000001"/>
    <n v="33.067946980000002"/>
    <n v="0.22214326300000001"/>
    <n v="4.8989227660000001"/>
    <n v="37949.981339999998"/>
    <n v="36.152795709999999"/>
    <n v="-2.0992438199999999"/>
    <n v="3.8409366899999999"/>
  </r>
  <r>
    <x v="38"/>
    <x v="2"/>
    <s v="E12000001"/>
    <n v="78911.871410000007"/>
    <n v="40.588989120000001"/>
    <n v="3.217332506"/>
    <n v="4.7991337310000004"/>
    <n v="45997.772060000003"/>
    <n v="38.90015803"/>
    <n v="3.030156786"/>
    <n v="5.2244538130000002"/>
    <n v="34924.188439999998"/>
    <n v="36.640957929999999"/>
    <n v="3.6540060159999999"/>
    <n v="4.2550590340000003"/>
    <n v="31758.065630000001"/>
    <n v="37.894623619999997"/>
    <n v="-0.32216929700000002"/>
    <n v="5.4066470630000003"/>
  </r>
  <r>
    <x v="38"/>
    <x v="7"/>
    <s v="E12000002"/>
    <n v="85486.892210000005"/>
    <n v="36.377276019999996"/>
    <n v="0.962543123"/>
    <n v="3.7224292160000001"/>
    <n v="49206.148020000001"/>
    <n v="34.433512530000002"/>
    <n v="0.86489904200000001"/>
    <n v="3.5997361950000002"/>
    <n v="34224.83928"/>
    <n v="32.786583090000001"/>
    <n v="1.6389226349999999"/>
    <n v="1.907063089"/>
    <n v="34668.849370000004"/>
    <n v="34.262024719999999"/>
    <n v="-0.99719113000000004"/>
    <n v="5.0912884999999998E-2"/>
  </r>
  <r>
    <x v="38"/>
    <x v="3"/>
    <s v="E12000006"/>
    <n v="104618.4271"/>
    <n v="30.64462979"/>
    <n v="0.91051975399999996"/>
    <n v="12.236068769999999"/>
    <n v="67083.648520000002"/>
    <n v="29.23650975"/>
    <n v="0.57119008000000004"/>
    <n v="12.69228777"/>
    <n v="53699.929190000003"/>
    <n v="28.042254870000001"/>
    <n v="0.60178842399999999"/>
    <n v="11.51546055"/>
    <n v="46219.00174"/>
    <n v="29.841539860000001"/>
    <n v="-1.7283442630000001"/>
    <n v="9.9945007770000007"/>
  </r>
  <r>
    <x v="38"/>
    <x v="5"/>
    <s v="E12000009"/>
    <n v="105690.9396"/>
    <n v="32.083023050000001"/>
    <n v="1.3672771690000001"/>
    <n v="11.93976524"/>
    <n v="64834.660779999998"/>
    <n v="30.45512991"/>
    <n v="1.498210271"/>
    <n v="11.32368134"/>
    <n v="50973.72724"/>
    <n v="28.80665136"/>
    <n v="1.816715133"/>
    <n v="9.5862572549999996"/>
    <n v="43523.336719999999"/>
    <n v="30.697215620000001"/>
    <n v="0.32652830900000002"/>
    <n v="8.4206538860000002"/>
  </r>
  <r>
    <x v="38"/>
    <x v="4"/>
    <s v="E12000008"/>
    <n v="145670.3683"/>
    <n v="32.031675669999998"/>
    <n v="1.366613589"/>
    <n v="16.247190079999999"/>
    <n v="85597.608919999999"/>
    <n v="30.67325108"/>
    <n v="1.684105269"/>
    <n v="15.851438720000001"/>
    <n v="64468.102550000003"/>
    <n v="29.255596780000001"/>
    <n v="1.829197473"/>
    <n v="13.92345793"/>
    <n v="52547.290780000003"/>
    <n v="30.910073969999999"/>
    <n v="-0.76065986900000004"/>
    <n v="12.11575899"/>
  </r>
  <r>
    <x v="38"/>
    <x v="1"/>
    <s v="E12000004"/>
    <n v="77206.478029999998"/>
    <n v="34.439897999999999"/>
    <n v="0.291587977"/>
    <n v="6.5767470010000002"/>
    <n v="45893.296300000002"/>
    <n v="32.640451949999999"/>
    <n v="0.55476836699999998"/>
    <n v="6.1152125640000001"/>
    <n v="36033.939899999998"/>
    <n v="30.9679629"/>
    <n v="0.21878800600000001"/>
    <n v="5.0348468899999999"/>
    <n v="32728.04088"/>
    <n v="34.764128509999999"/>
    <n v="-1.6683269629999999"/>
    <n v="2.6577668110000001"/>
  </r>
  <r>
    <x v="39"/>
    <x v="0"/>
    <s v="E92000001"/>
    <n v="103884.97689999999"/>
    <n v="34.010278790000001"/>
    <n v="2.6214782360000002"/>
    <n v="11.29677566"/>
    <n v="61291.062180000001"/>
    <n v="32.631581320000002"/>
    <n v="2.1796726990000002"/>
    <n v="9.7213583480000008"/>
    <n v="49075.806620000003"/>
    <n v="29.90178688"/>
    <n v="2.1933098649999998"/>
    <n v="9.9764776029999993"/>
    <n v="55733.97711"/>
    <n v="29.288976869999999"/>
    <n v="2.044483654"/>
    <n v="12.421869149999999"/>
  </r>
  <r>
    <x v="39"/>
    <x v="8"/>
    <s v="E12000005"/>
    <n v="96386.80257"/>
    <n v="36.89173555"/>
    <n v="2.124380817"/>
    <n v="8.5396889480000002"/>
    <n v="54155.197950000002"/>
    <n v="35.499412790000001"/>
    <n v="1.72422637"/>
    <n v="6.8178258520000004"/>
    <n v="42060.721899999997"/>
    <n v="33.720329399999997"/>
    <n v="1.9728543270000001"/>
    <n v="6.2031847889999998"/>
    <n v="38421.403619999997"/>
    <n v="36.601892990000003"/>
    <n v="1.242220053"/>
    <n v="4.3323999019999997"/>
  </r>
  <r>
    <x v="39"/>
    <x v="6"/>
    <s v="E12000003"/>
    <n v="80010.108219999995"/>
    <n v="36.721486820000003"/>
    <n v="2.2214387659999999"/>
    <n v="3.7266117059999999"/>
    <n v="46848.199520000002"/>
    <n v="34.995619099999999"/>
    <n v="1.573615271"/>
    <n v="2.2786604559999999"/>
    <n v="36229.50619"/>
    <n v="33.311636579999998"/>
    <n v="1.447149644"/>
    <n v="1.5570297340000001"/>
    <n v="34972.879099999998"/>
    <n v="35.080449870000002"/>
    <n v="0.36220280500000002"/>
    <n v="0.94070217300000003"/>
  </r>
  <r>
    <x v="39"/>
    <x v="2"/>
    <s v="E12000001"/>
    <n v="79433.688139999998"/>
    <n v="40.85738997"/>
    <n v="0.66126517799999995"/>
    <n v="2.9460055230000002"/>
    <n v="46205.298219999997"/>
    <n v="39.075662180000002"/>
    <n v="0.45116566800000002"/>
    <n v="2.6582942690000002"/>
    <n v="35198.297460000002"/>
    <n v="36.928541350000003"/>
    <n v="0.78486871000000002"/>
    <n v="2.3710112630000002"/>
    <n v="31754.849900000001"/>
    <n v="37.890786519999999"/>
    <n v="-1.0125716E-2"/>
    <n v="0.86194591700000001"/>
  </r>
  <r>
    <x v="39"/>
    <x v="1"/>
    <s v="E12000004"/>
    <n v="79471.176309999995"/>
    <n v="35.450123820000002"/>
    <n v="2.9333008450000002"/>
    <n v="7.5029280780000001"/>
    <n v="47143.680780000002"/>
    <n v="33.529756429999999"/>
    <n v="2.7245471010000002"/>
    <n v="6.4021694560000002"/>
    <n v="37072.520810000002"/>
    <n v="31.860530709999999"/>
    <n v="2.8822296729999999"/>
    <n v="6.3412645980000004"/>
    <n v="33565.059529999999"/>
    <n v="35.653220040000001"/>
    <n v="2.557496955"/>
    <n v="4.4851863390000002"/>
  </r>
  <r>
    <x v="39"/>
    <x v="9"/>
    <s v="E12000007"/>
    <n v="214789.60639999999"/>
    <n v="28.890120199999998"/>
    <n v="2.6669936070000002"/>
    <n v="19.08052086"/>
    <n v="128935.6263"/>
    <n v="27.3224105"/>
    <n v="2.5593470969999998"/>
    <n v="18.368510860000001"/>
    <n v="99849.584130000003"/>
    <n v="24.416051830000001"/>
    <n v="2.4631882649999999"/>
    <n v="17.60224929"/>
    <n v="89317.07286"/>
    <n v="24.684153670000001"/>
    <n v="2.2061495519999998"/>
    <n v="16.918263119999999"/>
  </r>
  <r>
    <x v="39"/>
    <x v="5"/>
    <s v="E12000009"/>
    <n v="108280.4745"/>
    <n v="32.869089549999998"/>
    <n v="2.4501010860000001"/>
    <n v="12.391966780000001"/>
    <n v="66224.511459999994"/>
    <n v="31.107991859999998"/>
    <n v="2.143684667"/>
    <n v="11.209751049999999"/>
    <n v="51962.616260000003"/>
    <n v="29.365499660000001"/>
    <n v="1.9399974710000001"/>
    <n v="10.7137209"/>
    <n v="44346.025450000001"/>
    <n v="31.277461880000001"/>
    <n v="1.890224398"/>
    <n v="9.8436225040000007"/>
  </r>
  <r>
    <x v="39"/>
    <x v="3"/>
    <s v="E12000006"/>
    <n v="107514.8244"/>
    <n v="31.49303695"/>
    <n v="2.7685345520000002"/>
    <n v="14.48088008"/>
    <n v="68641.840849999993"/>
    <n v="29.915603780000001"/>
    <n v="2.3227602570000001"/>
    <n v="13.513171270000001"/>
    <n v="54937.428480000002"/>
    <n v="28.688480500000001"/>
    <n v="2.3044709819999998"/>
    <n v="13.606542510000001"/>
    <n v="47072.777340000001"/>
    <n v="30.39278453"/>
    <n v="1.847239372"/>
    <n v="11.83258977"/>
  </r>
  <r>
    <x v="39"/>
    <x v="4"/>
    <s v="E12000008"/>
    <n v="150102.6341"/>
    <n v="33.006293239999998"/>
    <n v="3.0426680730000002"/>
    <n v="17.431333689999999"/>
    <n v="87569.007599999997"/>
    <n v="31.37968678"/>
    <n v="2.3031001849999999"/>
    <n v="15.71687595"/>
    <n v="65823.169859999995"/>
    <n v="29.870525730000001"/>
    <n v="2.1019190120000002"/>
    <n v="14.67486186"/>
    <n v="53799.997479999998"/>
    <n v="31.646957950000001"/>
    <n v="2.3839605819999998"/>
    <n v="13.92003227"/>
  </r>
  <r>
    <x v="39"/>
    <x v="7"/>
    <s v="E12000002"/>
    <n v="88023.86"/>
    <n v="37.456833070000002"/>
    <n v="2.967668754"/>
    <n v="6.8506747250000002"/>
    <n v="50545.746980000004"/>
    <n v="35.370938019999997"/>
    <n v="2.7224219189999999"/>
    <n v="6.1455104619999998"/>
    <n v="35243.034570000003"/>
    <n v="33.761989999999997"/>
    <n v="2.9750184860000002"/>
    <n v="5.6444675689999997"/>
    <n v="35630.258049999997"/>
    <n v="35.212151679999998"/>
    <n v="2.7731196890000001"/>
    <n v="4.3689821909999997"/>
  </r>
  <r>
    <x v="40"/>
    <x v="0"/>
    <s v="E92000001"/>
    <n v="104349.27710000001"/>
    <n v="34.162283260000002"/>
    <n v="0.44693684700000003"/>
    <n v="10.32205602"/>
    <n v="61807.872960000001"/>
    <n v="32.90673323"/>
    <n v="0.84320741899999996"/>
    <n v="8.8435164860000004"/>
    <n v="49816.300909999998"/>
    <n v="30.35296851"/>
    <n v="1.5088784909999999"/>
    <n v="9.7009688890000003"/>
    <n v="56204.258809999999"/>
    <n v="29.536116410000002"/>
    <n v="0.84379711999999996"/>
    <n v="11.61841663"/>
  </r>
  <r>
    <x v="40"/>
    <x v="2"/>
    <s v="E12000001"/>
    <n v="79104.018590000007"/>
    <n v="40.687821640000003"/>
    <n v="-0.415024854"/>
    <n v="2.640564151"/>
    <n v="46170.40754"/>
    <n v="39.046155259999999"/>
    <n v="-7.5512287999999997E-2"/>
    <n v="1.8303168510000001"/>
    <n v="35367.735379999998"/>
    <n v="37.106308329999997"/>
    <n v="0.48138099299999998"/>
    <n v="2.3890015509999998"/>
    <n v="32452.244019999998"/>
    <n v="38.722936949999998"/>
    <n v="2.1961814589999999"/>
    <n v="4.4183477609999997"/>
  </r>
  <r>
    <x v="40"/>
    <x v="6"/>
    <s v="E12000003"/>
    <n v="80168.454639999996"/>
    <n v="36.794161590000002"/>
    <n v="0.19790801199999999"/>
    <n v="3.555705825"/>
    <n v="47197.162149999996"/>
    <n v="35.25629429"/>
    <n v="0.74487947099999996"/>
    <n v="2.3845059910000002"/>
    <n v="36880.514289999999"/>
    <n v="33.910213480000003"/>
    <n v="1.796900299"/>
    <n v="2.2945883060000001"/>
    <n v="35699.439480000001"/>
    <n v="35.809245019999999"/>
    <n v="2.077496606"/>
    <n v="2.7813134769999999"/>
  </r>
  <r>
    <x v="40"/>
    <x v="8"/>
    <s v="E12000005"/>
    <n v="96629.315629999997"/>
    <n v="36.984556640000001"/>
    <n v="0.25160400900000002"/>
    <n v="6.6022018579999999"/>
    <n v="54657.10727"/>
    <n v="35.828420659999999"/>
    <n v="0.92679806600000003"/>
    <n v="5.5289018949999997"/>
    <n v="42866.10583"/>
    <n v="34.366010449999997"/>
    <n v="1.914812408"/>
    <n v="5.9318289120000003"/>
    <n v="39493.903359999997"/>
    <n v="37.623602689999998"/>
    <n v="2.7914121870000002"/>
    <n v="6.6138577190000003"/>
  </r>
  <r>
    <x v="40"/>
    <x v="5"/>
    <s v="E12000009"/>
    <n v="109292.8474"/>
    <n v="33.176400510000001"/>
    <n v="0.93495428300000005"/>
    <n v="13.538880089999999"/>
    <n v="66772.791169999997"/>
    <n v="31.3655382"/>
    <n v="0.82791054100000006"/>
    <n v="11.586701639999999"/>
    <n v="52725.709199999998"/>
    <n v="29.796744409999999"/>
    <n v="1.468542185"/>
    <n v="11.53254718"/>
    <n v="45005.204460000001"/>
    <n v="31.742383960000002"/>
    <n v="1.486444393"/>
    <n v="11.462984730000001"/>
  </r>
  <r>
    <x v="40"/>
    <x v="3"/>
    <s v="E12000006"/>
    <n v="108463.1483"/>
    <n v="31.77081815"/>
    <n v="0.88204005500000005"/>
    <n v="13.250910319999999"/>
    <n v="69516.147169999997"/>
    <n v="30.296645439999999"/>
    <n v="1.2737221329999999"/>
    <n v="12.254925630000001"/>
    <n v="56103.840300000003"/>
    <n v="29.297584050000001"/>
    <n v="2.12316422"/>
    <n v="13.07755996"/>
    <n v="48374.686130000002"/>
    <n v="31.23336874"/>
    <n v="2.7657360959999999"/>
    <n v="12.68285365"/>
  </r>
  <r>
    <x v="40"/>
    <x v="7"/>
    <s v="E12000002"/>
    <n v="88789.120360000001"/>
    <n v="37.782474659999998"/>
    <n v="0.86937832100000001"/>
    <n v="6.451099728"/>
    <n v="51242.821730000003"/>
    <n v="35.858737480000002"/>
    <n v="1.3790967489999999"/>
    <n v="5.6937338879999997"/>
    <n v="36011.162479999999"/>
    <n v="34.497838289999997"/>
    <n v="2.1795169470000002"/>
    <n v="5.9227379679999999"/>
    <n v="36244.832349999997"/>
    <n v="35.8195142"/>
    <n v="1.724866266"/>
    <n v="5.0368396410000003"/>
  </r>
  <r>
    <x v="40"/>
    <x v="9"/>
    <s v="E12000007"/>
    <n v="212890.5441"/>
    <n v="28.634688199999999"/>
    <n v="-0.88414999800000005"/>
    <n v="14.22791649"/>
    <n v="129080.6352"/>
    <n v="27.35313897"/>
    <n v="0.11246618"/>
    <n v="14.91337639"/>
    <n v="100178.43"/>
    <n v="24.496463949999999"/>
    <n v="0.32934122700000001"/>
    <n v="14.62496676"/>
    <n v="88699.539730000004"/>
    <n v="24.513488840000001"/>
    <n v="-0.69139427600000003"/>
    <n v="13.200578220000001"/>
  </r>
  <r>
    <x v="40"/>
    <x v="4"/>
    <s v="E12000008"/>
    <n v="150356.92989999999"/>
    <n v="33.062210720000003"/>
    <n v="0.169414603"/>
    <n v="14.917349189999999"/>
    <n v="88360.260869999998"/>
    <n v="31.66322637"/>
    <n v="0.90357683700000002"/>
    <n v="14.385760019999999"/>
    <n v="66849.262820000004"/>
    <n v="30.33616627"/>
    <n v="1.558862889"/>
    <n v="14.473710479999999"/>
    <n v="54539.355409999996"/>
    <n v="32.081873010000002"/>
    <n v="1.374271303"/>
    <n v="13.8375395"/>
  </r>
  <r>
    <x v="40"/>
    <x v="1"/>
    <s v="E12000004"/>
    <n v="79699.424230000004"/>
    <n v="35.551939570000002"/>
    <n v="0.28720844099999998"/>
    <n v="7.1726970010000004"/>
    <n v="47366.314720000002"/>
    <n v="33.688099219999998"/>
    <n v="0.47224557099999998"/>
    <n v="6.2027454659999997"/>
    <n v="37602.176310000003"/>
    <n v="32.315722460000003"/>
    <n v="1.4287010739999999"/>
    <n v="6.9721081360000001"/>
    <n v="34097.448129999997"/>
    <n v="36.218729770000003"/>
    <n v="1.58613929"/>
    <n v="6.01902282"/>
  </r>
  <r>
    <x v="41"/>
    <x v="0"/>
    <s v="E92000001"/>
    <n v="105232.8305"/>
    <n v="34.451544490000003"/>
    <n v="0.84672686200000002"/>
    <n v="9.2407058079999995"/>
    <n v="62021.578500000003"/>
    <n v="33.020510829999999"/>
    <n v="0.34575780099999998"/>
    <n v="8.4600472440000001"/>
    <n v="49789.483659999998"/>
    <n v="30.336628820000001"/>
    <n v="-5.3832276999999998E-2"/>
    <n v="8.3938486500000007"/>
    <n v="57250.30502"/>
    <n v="30.08582818"/>
    <n v="1.8611511599999999"/>
    <n v="13.135897249999999"/>
  </r>
  <r>
    <x v="41"/>
    <x v="4"/>
    <s v="E12000008"/>
    <n v="152657.56299999999"/>
    <n v="33.568100379999997"/>
    <n v="1.5301144449999999"/>
    <n v="14.355236619999999"/>
    <n v="89247.627210000006"/>
    <n v="31.98120733"/>
    <n v="1.004259528"/>
    <n v="14.298530810000001"/>
    <n v="67210.954759999993"/>
    <n v="30.500301910000001"/>
    <n v="0.54105598200000005"/>
    <n v="13.28913242"/>
    <n v="55746.092120000001"/>
    <n v="32.7917159"/>
    <n v="2.2125980369999998"/>
    <n v="15.196466579999999"/>
  </r>
  <r>
    <x v="41"/>
    <x v="5"/>
    <s v="E12000009"/>
    <n v="109151.8958"/>
    <n v="33.133613910000001"/>
    <n v="-0.12896697100000001"/>
    <n v="10.37574101"/>
    <n v="66478.585189999998"/>
    <n v="31.227339260000001"/>
    <n v="-0.44060757900000003"/>
    <n v="10.098846979999999"/>
    <n v="52189.138910000001"/>
    <n v="29.49351382"/>
    <n v="-1.0176635000000001"/>
    <n v="9.2936525480000007"/>
    <n v="45226.160190000002"/>
    <n v="31.89822508"/>
    <n v="0.49095595800000003"/>
    <n v="11.750196969999999"/>
  </r>
  <r>
    <x v="41"/>
    <x v="2"/>
    <s v="E12000001"/>
    <n v="80890.952390000006"/>
    <n v="41.606946170000001"/>
    <n v="2.2589671509999998"/>
    <n v="2.7563656070000002"/>
    <n v="47000.6149"/>
    <n v="39.74825877"/>
    <n v="1.798137377"/>
    <n v="3.049219693"/>
    <n v="35843.201240000002"/>
    <n v="37.605146679999997"/>
    <n v="1.3443491889999999"/>
    <n v="2.441348434"/>
    <n v="33114.572189999999"/>
    <n v="39.513245689999998"/>
    <n v="2.0409318129999998"/>
    <n v="5.2334526959999996"/>
  </r>
  <r>
    <x v="41"/>
    <x v="8"/>
    <s v="E12000005"/>
    <n v="98234.307700000005"/>
    <n v="37.598862140000001"/>
    <n v="1.6609784169999999"/>
    <n v="7.1479573600000004"/>
    <n v="55196.03009"/>
    <n v="36.18169134"/>
    <n v="0.986006834"/>
    <n v="6.5030690609999997"/>
    <n v="43019.901290000002"/>
    <n v="34.489309179999999"/>
    <n v="0.35878104300000002"/>
    <n v="6.2284150120000001"/>
    <n v="39835.269229999998"/>
    <n v="37.948802610000001"/>
    <n v="0.86435081300000005"/>
    <n v="7.5313515600000001"/>
  </r>
  <r>
    <x v="41"/>
    <x v="7"/>
    <s v="E12000002"/>
    <n v="88703.734400000001"/>
    <n v="37.746140339999997"/>
    <n v="-9.6167135000000001E-2"/>
    <n v="4.1912233380000004"/>
    <n v="50888.586230000001"/>
    <n v="35.610850309999996"/>
    <n v="-0.69128804200000005"/>
    <n v="3.7023429760000002"/>
    <n v="35550.861570000001"/>
    <n v="34.05688095"/>
    <n v="-1.2782173219999999"/>
    <n v="2.5949064160000002"/>
    <n v="36441.009879999998"/>
    <n v="36.013389660000001"/>
    <n v="0.54125653500000004"/>
    <n v="4.7069443900000003"/>
  </r>
  <r>
    <x v="41"/>
    <x v="9"/>
    <s v="E12000007"/>
    <n v="216398.06760000001"/>
    <n v="29.106465100000001"/>
    <n v="1.647571304"/>
    <n v="13.85645004"/>
    <n v="130637.6091"/>
    <n v="27.683073230000002"/>
    <n v="1.20620254"/>
    <n v="15.377021450000001"/>
    <n v="101330.86500000001"/>
    <n v="24.778266949999999"/>
    <n v="1.150382376"/>
    <n v="14.361201769999999"/>
    <n v="90979.271059999999"/>
    <n v="25.14352783"/>
    <n v="2.5701726659999999"/>
    <n v="16.078561390000001"/>
  </r>
  <r>
    <x v="41"/>
    <x v="6"/>
    <s v="E12000003"/>
    <n v="80641.858840000001"/>
    <n v="37.011435460000001"/>
    <n v="0.59051182000000002"/>
    <n v="2.8609812649999999"/>
    <n v="47151.040840000001"/>
    <n v="35.221841660000003"/>
    <n v="-9.7720509999999997E-2"/>
    <n v="2.0812858250000001"/>
    <n v="36507.004979999998"/>
    <n v="33.566786039999997"/>
    <n v="-1.012755171"/>
    <n v="0.90690177800000005"/>
    <n v="36204.586560000003"/>
    <n v="36.315945849999999"/>
    <n v="1.4150000410000001"/>
    <n v="3.5244100810000001"/>
  </r>
  <r>
    <x v="41"/>
    <x v="1"/>
    <s v="E12000004"/>
    <n v="80090.558860000005"/>
    <n v="35.726415039999999"/>
    <n v="0.49076217599999999"/>
    <n v="7.4979314390000003"/>
    <n v="47342.389649999997"/>
    <n v="33.671083119999999"/>
    <n v="-5.0510725999999999E-2"/>
    <n v="6.625315659"/>
    <n v="37570.510730000002"/>
    <n v="32.288508700000001"/>
    <n v="-8.4212117000000003E-2"/>
    <n v="6.9310171169999997"/>
    <n v="34550.214789999998"/>
    <n v="36.6996641"/>
    <n v="1.327860842"/>
    <n v="7.5880679730000002"/>
  </r>
  <r>
    <x v="41"/>
    <x v="3"/>
    <s v="E12000006"/>
    <n v="109551.3238"/>
    <n v="32.089564449999997"/>
    <n v="1.003267524"/>
    <n v="11.6046513"/>
    <n v="69780.663199999995"/>
    <n v="30.41192727"/>
    <n v="0.38051019600000002"/>
    <n v="11.28314467"/>
    <n v="56082.839939999998"/>
    <n v="29.2866176"/>
    <n v="-3.7431233000000001E-2"/>
    <n v="11.322612380000001"/>
    <n v="48852.348879999998"/>
    <n v="31.541774190000002"/>
    <n v="0.98742294399999997"/>
    <n v="12.63393305"/>
  </r>
  <r>
    <x v="42"/>
    <x v="0"/>
    <s v="E92000001"/>
    <n v="107455.1346"/>
    <n v="35.179091290000002"/>
    <n v="2.1117973559999998"/>
    <n v="9.5531853689999995"/>
    <n v="62832.770810000002"/>
    <n v="33.452392519999997"/>
    <n v="1.3079194810000001"/>
    <n v="8.305878538"/>
    <n v="50453.84605"/>
    <n v="30.741423439999998"/>
    <n v="1.334342795"/>
    <n v="8.0934638379999999"/>
    <n v="57188.05833"/>
    <n v="30.053116679999999"/>
    <n v="-0.108727268"/>
    <n v="11.320624929999999"/>
  </r>
  <r>
    <x v="42"/>
    <x v="4"/>
    <s v="E12000008"/>
    <n v="156309.5269"/>
    <n v="34.371136210000003"/>
    <n v="2.3922587759999998"/>
    <n v="14.47326063"/>
    <n v="90415.735849999997"/>
    <n v="32.399790170000003"/>
    <n v="1.308839997"/>
    <n v="13.639767320000001"/>
    <n v="67856.351469999994"/>
    <n v="30.793182659999999"/>
    <n v="0.96025523700000004"/>
    <n v="12.485248479999999"/>
    <n v="55403.73818"/>
    <n v="32.590331859999999"/>
    <n v="-0.61413083099999999"/>
    <n v="13.231170880000001"/>
  </r>
  <r>
    <x v="42"/>
    <x v="1"/>
    <s v="E12000004"/>
    <n v="81632.535740000007"/>
    <n v="36.414252740000002"/>
    <n v="1.9252916959999999"/>
    <n v="6.585604537"/>
    <n v="47729.811000000002"/>
    <n v="33.946626799999997"/>
    <n v="0.81833922299999995"/>
    <n v="5.0603496080000001"/>
    <n v="37698.860650000002"/>
    <n v="32.398814029999997"/>
    <n v="0.34162410999999998"/>
    <n v="4.5456702780000002"/>
    <n v="34186.505929999999"/>
    <n v="36.313328060000003"/>
    <n v="-1.0526963869999999"/>
    <n v="5.5393613430000004"/>
  </r>
  <r>
    <x v="42"/>
    <x v="6"/>
    <s v="E12000003"/>
    <n v="82061.022079999995"/>
    <n v="37.66277547"/>
    <n v="1.7598344850000001"/>
    <n v="3.9688028719999999"/>
    <n v="47906.825100000002"/>
    <n v="35.786412730000002"/>
    <n v="1.6029004950000001"/>
    <n v="3.340451592"/>
    <n v="37230.733910000003"/>
    <n v="34.232226939999997"/>
    <n v="1.9824385369999999"/>
    <n v="2.5852316690000001"/>
    <n v="36120.609080000002"/>
    <n v="36.231710069999998"/>
    <n v="-0.231952608"/>
    <n v="4.7458592839999998"/>
  </r>
  <r>
    <x v="42"/>
    <x v="5"/>
    <s v="E12000009"/>
    <n v="112620.6152"/>
    <n v="34.186561359999999"/>
    <n v="3.1778828899999998"/>
    <n v="12.51702978"/>
    <n v="68485.211020000002"/>
    <n v="32.169922280000002"/>
    <n v="3.0184544760000001"/>
    <n v="11.600407000000001"/>
    <n v="53996.492259999999"/>
    <n v="30.514898769999999"/>
    <n v="3.463083294"/>
    <n v="11.025192049999999"/>
    <n v="45674.149519999999"/>
    <n v="32.214194079999999"/>
    <n v="0.99055352500000005"/>
    <n v="11.211597709999999"/>
  </r>
  <r>
    <x v="42"/>
    <x v="3"/>
    <s v="E12000006"/>
    <n v="111999.1569"/>
    <n v="32.806579030000002"/>
    <n v="2.2344166749999999"/>
    <n v="11.46390178"/>
    <n v="70898.102459999995"/>
    <n v="30.89893155"/>
    <n v="1.6013594769999999"/>
    <n v="10.49221915"/>
    <n v="56660.046600000001"/>
    <n v="29.588036550000002"/>
    <n v="1.029203689"/>
    <n v="9.7828269859999999"/>
    <n v="48498.3056"/>
    <n v="31.3131843"/>
    <n v="-0.724721104"/>
    <n v="10.409068189999999"/>
  </r>
  <r>
    <x v="42"/>
    <x v="7"/>
    <s v="E12000002"/>
    <n v="89787.739619999993"/>
    <n v="38.207417569999997"/>
    <n v="1.222051392"/>
    <n v="5.0929020390000002"/>
    <n v="51259.950190000003"/>
    <n v="35.870723640000001"/>
    <n v="0.729758833"/>
    <n v="5.140650548"/>
    <n v="35884.97004"/>
    <n v="34.376948929999998"/>
    <n v="0.93980414700000003"/>
    <n v="4.2363621360000003"/>
    <n v="36144.404869999998"/>
    <n v="35.720265189999999"/>
    <n v="-0.81393190599999998"/>
    <n v="5.4852426620000001"/>
  </r>
  <r>
    <x v="42"/>
    <x v="2"/>
    <s v="E12000001"/>
    <n v="81678.323510000002"/>
    <n v="42.011937170000003"/>
    <n v="0.97337353999999998"/>
    <n v="1.076754617"/>
    <n v="46787.106489999998"/>
    <n v="39.567695440000001"/>
    <n v="-0.45426726499999998"/>
    <n v="0.53376639000000003"/>
    <n v="35767.790379999999"/>
    <n v="37.526028850000003"/>
    <n v="-0.21039096900000001"/>
    <n v="-8.4770497E-2"/>
    <n v="32017.931919999999"/>
    <n v="38.204703449999997"/>
    <n v="-3.3116546599999999"/>
    <n v="1.2131196719999999"/>
  </r>
  <r>
    <x v="42"/>
    <x v="9"/>
    <s v="E12000007"/>
    <n v="223821.06340000001"/>
    <n v="30.10488977"/>
    <n v="3.4302505160000001"/>
    <n v="14.02725027"/>
    <n v="133832.18979999999"/>
    <n v="28.360028440000001"/>
    <n v="2.44537592"/>
    <n v="14.0452792"/>
    <n v="103116.1379"/>
    <n v="25.214816750000001"/>
    <n v="1.761825371"/>
    <n v="12.50420132"/>
    <n v="91488.899650000007"/>
    <n v="25.284371570000001"/>
    <n v="0.56015901300000004"/>
    <n v="13.481924060000001"/>
  </r>
  <r>
    <x v="42"/>
    <x v="8"/>
    <s v="E12000005"/>
    <n v="99545.793040000004"/>
    <n v="38.100828890000003"/>
    <n v="1.3350583540000001"/>
    <n v="6.9551041900000001"/>
    <n v="55401.336929999998"/>
    <n v="36.316272550000001"/>
    <n v="0.37195943999999997"/>
    <n v="6.0586102640000004"/>
    <n v="43195.995179999998"/>
    <n v="34.630484690000003"/>
    <n v="0.40933122599999999"/>
    <n v="5.7779185169999998"/>
    <n v="39505.068859999999"/>
    <n v="37.634239430000001"/>
    <n v="-0.82891462900000001"/>
    <n v="6.8070998789999999"/>
  </r>
  <r>
    <x v="43"/>
    <x v="0"/>
    <s v="E92000001"/>
    <n v="108252.69070000001"/>
    <n v="35.440198379999998"/>
    <n v="0.74222239400000001"/>
    <n v="8.7061820339999993"/>
    <n v="62946.075239999998"/>
    <n v="33.512716210000001"/>
    <n v="0.180326973"/>
    <n v="7.2038571930000002"/>
    <n v="50593.208429999999"/>
    <n v="30.826336649999998"/>
    <n v="0.276217565"/>
    <n v="7.7760195650000004"/>
    <n v="57545.443749999999"/>
    <n v="30.240927670000001"/>
    <n v="0.62493015100000004"/>
    <n v="10.55203216"/>
  </r>
  <r>
    <x v="43"/>
    <x v="1"/>
    <s v="E12000004"/>
    <n v="82307.745819999996"/>
    <n v="36.715447240000003"/>
    <n v="0.827133538"/>
    <n v="6.1232442389999999"/>
    <n v="48135.031840000003"/>
    <n v="34.234829929999997"/>
    <n v="0.84898899800000005"/>
    <n v="5.0145880370000002"/>
    <n v="38098.59577"/>
    <n v="32.742350780000002"/>
    <n v="1.0603373970000001"/>
    <n v="5.7001993119999996"/>
    <n v="34489.295339999997"/>
    <n v="36.634954710000002"/>
    <n v="0.88569863400000004"/>
    <n v="4.7816494"/>
  </r>
  <r>
    <x v="43"/>
    <x v="7"/>
    <s v="E12000002"/>
    <n v="89671.934389999995"/>
    <n v="38.158138919999999"/>
    <n v="-0.12897666399999999"/>
    <n v="3.1255311269999999"/>
    <n v="50865.253960000002"/>
    <n v="35.594522840000003"/>
    <n v="-0.76998948499999997"/>
    <n v="2.7643122259999999"/>
    <n v="35523.144549999997"/>
    <n v="34.030328709999999"/>
    <n v="-1.008292559"/>
    <n v="2.1622222180000001"/>
    <n v="36303.941030000002"/>
    <n v="35.877929260000002"/>
    <n v="0.441385478"/>
    <n v="4.0635485249999999"/>
  </r>
  <r>
    <x v="43"/>
    <x v="9"/>
    <s v="E12000007"/>
    <n v="226677.31529999999"/>
    <n v="30.489067859999999"/>
    <n v="1.276131857"/>
    <n v="14.387316350000001"/>
    <n v="133532.348"/>
    <n v="28.29648976"/>
    <n v="-0.22404307200000001"/>
    <n v="13.014184820000001"/>
    <n v="102885.5781"/>
    <n v="25.158438350000001"/>
    <n v="-0.22359233100000001"/>
    <n v="12.79539443"/>
    <n v="91022.49639"/>
    <n v="25.155473820000001"/>
    <n v="-0.50979217600000004"/>
    <n v="12.973727050000001"/>
  </r>
  <r>
    <x v="43"/>
    <x v="4"/>
    <s v="E12000008"/>
    <n v="157970.2053"/>
    <n v="34.736305280000003"/>
    <n v="1.062429437"/>
    <n v="13.168680820000001"/>
    <n v="90899.198959999994"/>
    <n v="32.573035490000002"/>
    <n v="0.53471124800000003"/>
    <n v="11.78904591"/>
    <n v="68627.026949999999"/>
    <n v="31.14291485"/>
    <n v="1.135745531"/>
    <n v="11.608507899999999"/>
    <n v="56208.720860000001"/>
    <n v="33.063849599999998"/>
    <n v="1.4529393020000001"/>
    <n v="11.85568763"/>
  </r>
  <r>
    <x v="43"/>
    <x v="5"/>
    <s v="E12000009"/>
    <n v="113607.4425"/>
    <n v="34.486117819999997"/>
    <n v="0.87624038999999998"/>
    <n v="10.876808649999999"/>
    <n v="68360.455249999999"/>
    <n v="32.11132009"/>
    <n v="-0.18216455100000001"/>
    <n v="9.5947444169999994"/>
    <n v="53884.812689999999"/>
    <n v="30.45178559"/>
    <n v="-0.206827443"/>
    <n v="9.8119350829999998"/>
    <n v="46204.781419999999"/>
    <n v="32.58845127"/>
    <n v="1.161777295"/>
    <n v="9.8522571679999995"/>
  </r>
  <r>
    <x v="43"/>
    <x v="2"/>
    <s v="E12000001"/>
    <n v="82690.472240000003"/>
    <n v="42.532544440000002"/>
    <n v="1.2391889060000001"/>
    <n v="4.739220489"/>
    <n v="47479.963069999998"/>
    <n v="40.153641870000001"/>
    <n v="1.480870753"/>
    <n v="3.6409920069999999"/>
    <n v="36325.454570000002"/>
    <n v="38.111106149999998"/>
    <n v="1.559123941"/>
    <n v="3.5241584850000001"/>
    <n v="33253.699699999997"/>
    <n v="39.67925657"/>
    <n v="3.8596115050000002"/>
    <n v="5.0581967990000001"/>
  </r>
  <r>
    <x v="43"/>
    <x v="6"/>
    <s v="E12000003"/>
    <n v="82779.909539999993"/>
    <n v="37.992716479999999"/>
    <n v="0.87604010099999996"/>
    <n v="4.1042281020000004"/>
    <n v="47985.482660000001"/>
    <n v="35.845169949999999"/>
    <n v="0.164188625"/>
    <n v="3.0574794509999998"/>
    <n v="37232.793850000002"/>
    <n v="34.234120969999999"/>
    <n v="5.5328840000000001E-3"/>
    <n v="2.602591366"/>
    <n v="36516.860719999997"/>
    <n v="36.629180519999998"/>
    <n v="1.097023697"/>
    <n v="4.7039165399999998"/>
  </r>
  <r>
    <x v="43"/>
    <x v="8"/>
    <s v="E12000005"/>
    <n v="100828.0264"/>
    <n v="38.591599539999997"/>
    <n v="1.2880839159999999"/>
    <n v="6.4311329490000002"/>
    <n v="55805.708460000002"/>
    <n v="36.581343179999998"/>
    <n v="0.72989490000000001"/>
    <n v="4.7903165760000004"/>
    <n v="43684.646500000003"/>
    <n v="35.02223935"/>
    <n v="1.131242195"/>
    <n v="5.2606883389999997"/>
    <n v="40075.450360000003"/>
    <n v="38.17760955"/>
    <n v="1.443818523"/>
    <n v="6.0428844030000004"/>
  </r>
  <r>
    <x v="43"/>
    <x v="3"/>
    <s v="E12000006"/>
    <n v="112097.3432"/>
    <n v="32.835339599999998"/>
    <n v="8.7667060000000005E-2"/>
    <n v="10.4969506"/>
    <n v="70820.468330000003"/>
    <n v="30.865096909999998"/>
    <n v="-0.109500993"/>
    <n v="9.5518689899999991"/>
    <n v="56819.28858"/>
    <n v="29.671193160000001"/>
    <n v="0.281048093"/>
    <n v="9.9343946570000004"/>
    <n v="49089.003750000003"/>
    <n v="31.694571639999999"/>
    <n v="1.217976881"/>
    <n v="9.8410413289999994"/>
  </r>
  <r>
    <x v="44"/>
    <x v="0"/>
    <s v="E92000001"/>
    <n v="108027.9642"/>
    <n v="35.366626539999999"/>
    <n v="-0.20759434399999999"/>
    <n v="8.2629871910000006"/>
    <n v="62848.792880000001"/>
    <n v="33.46092273"/>
    <n v="-0.15454873899999999"/>
    <n v="6.8508336109999997"/>
    <n v="50423.504430000001"/>
    <n v="30.722936359999999"/>
    <n v="-0.33542842499999997"/>
    <n v="6.8677064679999997"/>
    <n v="57522.712440000003"/>
    <n v="30.228982049999999"/>
    <n v="-3.9501493999999998E-2"/>
    <n v="9.4446835920000005"/>
  </r>
  <r>
    <x v="44"/>
    <x v="9"/>
    <s v="E12000007"/>
    <n v="226350.33360000001"/>
    <n v="30.445087430000001"/>
    <n v="-0.14424985500000001"/>
    <n v="11.4735075"/>
    <n v="134218.96"/>
    <n v="28.441987900000001"/>
    <n v="0.51419149099999995"/>
    <n v="11.370575949999999"/>
    <n v="103312.4304"/>
    <n v="25.26281582"/>
    <n v="0.41488056699999998"/>
    <n v="11.09139774"/>
    <n v="91625.718389999995"/>
    <n v="25.322183549999998"/>
    <n v="0.66271748600000002"/>
    <n v="10.8520267"/>
  </r>
  <r>
    <x v="44"/>
    <x v="5"/>
    <s v="E12000009"/>
    <n v="112555.4253"/>
    <n v="34.166772629999997"/>
    <n v="-0.92601083399999995"/>
    <n v="9.4233748239999997"/>
    <n v="67885.945489999998"/>
    <n v="31.8884261"/>
    <n v="-0.69412901400000004"/>
    <n v="8.0321173600000009"/>
    <n v="53291.101889999998"/>
    <n v="30.116263329999999"/>
    <n v="-1.101814734"/>
    <n v="7.4776873229999996"/>
    <n v="45432.994879999998"/>
    <n v="32.044106569999997"/>
    <n v="-1.6703607629999999"/>
    <n v="8.0418988040000006"/>
  </r>
  <r>
    <x v="44"/>
    <x v="4"/>
    <s v="E12000008"/>
    <n v="157917.96460000001"/>
    <n v="34.724817989999998"/>
    <n v="-3.3069977E-2"/>
    <n v="11.867433070000001"/>
    <n v="90972.988459999993"/>
    <n v="32.599477389999997"/>
    <n v="8.1177278000000005E-2"/>
    <n v="10.88905295"/>
    <n v="68250.382010000001"/>
    <n v="30.971993550000001"/>
    <n v="-0.548828871"/>
    <n v="10.180080390000001"/>
    <n v="56162.696980000001"/>
    <n v="33.03677682"/>
    <n v="-8.1880329000000002E-2"/>
    <n v="11.679609920000001"/>
  </r>
  <r>
    <x v="44"/>
    <x v="8"/>
    <s v="E12000005"/>
    <n v="100381.99"/>
    <n v="38.42088055"/>
    <n v="-0.44237344099999998"/>
    <n v="6.7962255909999998"/>
    <n v="55345.85658"/>
    <n v="36.27990449"/>
    <n v="-0.82402302100000002"/>
    <n v="4.9770430860000001"/>
    <n v="43041.664360000002"/>
    <n v="34.506756760000002"/>
    <n v="-1.4718721480000001"/>
    <n v="4.5049099650000004"/>
    <n v="39558.324229999998"/>
    <n v="37.684972799999997"/>
    <n v="-1.2903813399999999"/>
    <n v="4.8409259579999997"/>
  </r>
  <r>
    <x v="44"/>
    <x v="2"/>
    <s v="E12000001"/>
    <n v="83061.739249999999"/>
    <n v="42.723508770000002"/>
    <n v="0.44898402799999998"/>
    <n v="7.4111196359999996"/>
    <n v="47486.03817"/>
    <n v="40.15877957"/>
    <n v="1.2795091E-2"/>
    <n v="6.4118372150000003"/>
    <n v="36300.055740000003"/>
    <n v="38.084458789999999"/>
    <n v="-6.9920191000000007E-2"/>
    <n v="5.8769605629999999"/>
    <n v="32626.483380000001"/>
    <n v="38.930844280000002"/>
    <n v="-1.886155021"/>
    <n v="4.8569703789999998"/>
  </r>
  <r>
    <x v="44"/>
    <x v="3"/>
    <s v="E12000006"/>
    <n v="112864.0573"/>
    <n v="33.059924019999997"/>
    <n v="0.68397168900000005"/>
    <n v="10.65392314"/>
    <n v="71356.193230000004"/>
    <n v="31.098577450000001"/>
    <n v="0.75645489300000002"/>
    <n v="9.8989826290000007"/>
    <n v="57335.039640000003"/>
    <n v="29.94051983"/>
    <n v="0.90770419199999997"/>
    <n v="10.126737650000001"/>
    <n v="49452.811719999998"/>
    <n v="31.92946616"/>
    <n v="0.74111906699999996"/>
    <n v="10.432399180000001"/>
  </r>
  <r>
    <x v="44"/>
    <x v="7"/>
    <s v="E12000002"/>
    <n v="90091.22378"/>
    <n v="38.336559319999999"/>
    <n v="0.46758150999999998"/>
    <n v="4.0104476839999998"/>
    <n v="51100.783089999997"/>
    <n v="35.759341579999997"/>
    <n v="0.46304522999999997"/>
    <n v="3.1241299979999999"/>
    <n v="35668.662340000003"/>
    <n v="34.169731290000001"/>
    <n v="0.40964218000000002"/>
    <n v="2.0630599379999999"/>
    <n v="36067.180520000002"/>
    <n v="35.64394704"/>
    <n v="-0.65216200099999999"/>
    <n v="2.6277697689999999"/>
  </r>
  <r>
    <x v="44"/>
    <x v="1"/>
    <s v="E12000004"/>
    <n v="81890.649550000002"/>
    <n v="36.529390919999997"/>
    <n v="-0.50675214800000001"/>
    <n v="6.1644568150000003"/>
    <n v="47790.855210000002"/>
    <n v="33.990042959999997"/>
    <n v="-0.71502316300000002"/>
    <n v="4.8136264989999997"/>
    <n v="37827.201249999998"/>
    <n v="32.509111349999998"/>
    <n v="-0.71234783099999999"/>
    <n v="5.0491152240000003"/>
    <n v="34433.200219999999"/>
    <n v="36.575369780000003"/>
    <n v="-0.16264503199999999"/>
    <n v="4.7980533459999997"/>
  </r>
  <r>
    <x v="44"/>
    <x v="6"/>
    <s v="E12000003"/>
    <n v="81641.58352"/>
    <n v="37.470269700000003"/>
    <n v="-1.375123535"/>
    <n v="2.7288349150000002"/>
    <n v="47372.215989999997"/>
    <n v="35.387059559999997"/>
    <n v="-1.2780254390000001"/>
    <n v="1.8182388270000001"/>
    <n v="36663.35209"/>
    <n v="33.710541190000001"/>
    <n v="-1.5294091569999999"/>
    <n v="1.1046798710000001"/>
    <n v="35904.316160000002"/>
    <n v="36.014751879999999"/>
    <n v="-1.677429391"/>
    <n v="2.281786077"/>
  </r>
  <r>
    <x v="45"/>
    <x v="0"/>
    <s v="E92000001"/>
    <n v="107830.4566"/>
    <n v="35.301965690000003"/>
    <n v="-0.18283012600000001"/>
    <n v="7.6214739160000002"/>
    <n v="62808.322679999997"/>
    <n v="33.439376250000002"/>
    <n v="-6.4392961999999998E-2"/>
    <n v="6.577658531"/>
    <n v="50063.676800000001"/>
    <n v="30.50369413"/>
    <n v="-0.71361091399999999"/>
    <n v="6.4648171809999999"/>
    <n v="57797.804609999999"/>
    <n v="30.3735468"/>
    <n v="0.47823227200000001"/>
    <n v="9.6371955440000008"/>
  </r>
  <r>
    <x v="45"/>
    <x v="9"/>
    <s v="E12000007"/>
    <n v="225427.78109999999"/>
    <n v="30.321000170000001"/>
    <n v="-0.40757725900000003"/>
    <n v="11.13992908"/>
    <n v="133838.58590000001"/>
    <n v="28.361383830000001"/>
    <n v="-0.28339815699999998"/>
    <n v="11.000940010000001"/>
    <n v="101990.4923"/>
    <n v="24.939564520000001"/>
    <n v="-1.2795537269999999"/>
    <n v="9.9298052200000004"/>
    <n v="91844.32862"/>
    <n v="25.382599859999999"/>
    <n v="0.238590469"/>
    <n v="11.68609088"/>
  </r>
  <r>
    <x v="45"/>
    <x v="6"/>
    <s v="E12000003"/>
    <n v="82100.226320000002"/>
    <n v="37.680768669999999"/>
    <n v="0.56177597400000001"/>
    <n v="4.3057122830000001"/>
    <n v="47598.601280000003"/>
    <n v="35.556169439999998"/>
    <n v="0.47788621799999997"/>
    <n v="3.5373652209999999"/>
    <n v="36568.014600000002"/>
    <n v="33.62288203"/>
    <n v="-0.26003484799999999"/>
    <n v="2.7267703299999999"/>
    <n v="36393.854959999997"/>
    <n v="36.505796410000002"/>
    <n v="1.363453877"/>
    <n v="5.5019525150000002"/>
  </r>
  <r>
    <x v="45"/>
    <x v="8"/>
    <s v="E12000005"/>
    <n v="100444.54240000001"/>
    <n v="38.444822309999999"/>
    <n v="6.2314434000000002E-2"/>
    <n v="7.591865436"/>
    <n v="55432.822560000001"/>
    <n v="36.336911780000001"/>
    <n v="0.15713186600000001"/>
    <n v="6.0441213869999997"/>
    <n v="42889.942470000002"/>
    <n v="34.385120430000001"/>
    <n v="-0.35250004800000001"/>
    <n v="6.054678451"/>
    <n v="39899.769630000003"/>
    <n v="38.010248480000001"/>
    <n v="0.86314426499999997"/>
    <n v="7.202695018"/>
  </r>
  <r>
    <x v="45"/>
    <x v="1"/>
    <s v="E12000004"/>
    <n v="81727.136910000001"/>
    <n v="36.456451979999997"/>
    <n v="-0.199671926"/>
    <n v="6.509343093"/>
    <n v="47715.671560000003"/>
    <n v="33.93657048"/>
    <n v="-0.157318081"/>
    <n v="5.0072591519999996"/>
    <n v="37462.617810000003"/>
    <n v="32.195784349999997"/>
    <n v="-0.96381288200000004"/>
    <n v="4.6153156879999999"/>
    <n v="34521.465929999998"/>
    <n v="36.66912671"/>
    <n v="0.256338976"/>
    <n v="6.0221058059999999"/>
  </r>
  <r>
    <x v="45"/>
    <x v="7"/>
    <s v="E12000002"/>
    <n v="90063.328179999997"/>
    <n v="38.324688889999997"/>
    <n v="-3.0963727E-2"/>
    <n v="4.4583516159999999"/>
    <n v="51005.09304"/>
    <n v="35.692379520000003"/>
    <n v="-0.18725750899999999"/>
    <n v="3.5335187989999999"/>
    <n v="35235.46804"/>
    <n v="33.754741439999997"/>
    <n v="-1.2144955019999999"/>
    <n v="2.364291353"/>
    <n v="36385.489520000003"/>
    <n v="35.958520810000003"/>
    <n v="0.88254472500000003"/>
    <n v="4.9837819349999997"/>
  </r>
  <r>
    <x v="45"/>
    <x v="3"/>
    <s v="E12000006"/>
    <n v="112724.96309999999"/>
    <n v="33.019180820000003"/>
    <n v="-0.123240456"/>
    <n v="8.5842997850000007"/>
    <n v="71418.344169999997"/>
    <n v="31.12566417"/>
    <n v="8.7099574999999999E-2"/>
    <n v="7.997350644"/>
    <n v="56967.016739999999"/>
    <n v="29.74833722"/>
    <n v="-0.64188131199999998"/>
    <n v="8.002856586"/>
    <n v="49601.951159999997"/>
    <n v="32.02575882"/>
    <n v="0.30157930799999999"/>
    <n v="8.9584380479999997"/>
  </r>
  <r>
    <x v="45"/>
    <x v="4"/>
    <s v="E12000008"/>
    <n v="157303.48319999999"/>
    <n v="34.589698749999997"/>
    <n v="-0.38911433699999998"/>
    <n v="10.05734747"/>
    <n v="91201.233129999993"/>
    <n v="32.681267130000002"/>
    <n v="0.25089278799999998"/>
    <n v="9.7181471810000009"/>
    <n v="68351.987500000003"/>
    <n v="31.018102070000001"/>
    <n v="0.14887168000000001"/>
    <n v="9.32174865"/>
    <n v="56591.256560000002"/>
    <n v="33.288869900000002"/>
    <n v="0.76306802399999996"/>
    <n v="10.47626444"/>
  </r>
  <r>
    <x v="45"/>
    <x v="5"/>
    <s v="E12000009"/>
    <n v="112286.0796"/>
    <n v="34.085011379999997"/>
    <n v="-0.23930047800000001"/>
    <n v="8.5709325290000002"/>
    <n v="67741.924110000007"/>
    <n v="31.82077417"/>
    <n v="-0.21215198399999999"/>
    <n v="7.6787510230000002"/>
    <n v="53093.205699999999"/>
    <n v="30.004426760000001"/>
    <n v="-0.371349398"/>
    <n v="7.4679381339999997"/>
    <n v="45881.268730000003"/>
    <n v="32.360276239999997"/>
    <n v="0.98667027100000004"/>
    <n v="8.1206391280000005"/>
  </r>
  <r>
    <x v="45"/>
    <x v="2"/>
    <s v="E12000001"/>
    <n v="81747.121589999995"/>
    <n v="42.04732405"/>
    <n v="-1.582699418"/>
    <n v="4.4462773269999998"/>
    <n v="46577.321300000003"/>
    <n v="39.390280830000002"/>
    <n v="-1.913650632"/>
    <n v="3.1524018549999999"/>
    <n v="35312.730470000002"/>
    <n v="37.048599549999999"/>
    <n v="-2.7199001319999998"/>
    <n v="2.9660194610000001"/>
    <n v="32208.094099999998"/>
    <n v="38.431610339999999"/>
    <n v="-1.2823609439999999"/>
    <n v="4.9824944499999999"/>
  </r>
  <r>
    <x v="46"/>
    <x v="0"/>
    <s v="E92000001"/>
    <n v="107777.96520000001"/>
    <n v="35.284780859999998"/>
    <n v="-4.8679539000000001E-2"/>
    <n v="6.7402653619999997"/>
    <n v="62740.460209999997"/>
    <n v="33.403246029999998"/>
    <n v="-0.108046934"/>
    <n v="5.7013551570000001"/>
    <n v="49846.925410000003"/>
    <n v="30.371627960000001"/>
    <n v="-0.43295138999999999"/>
    <n v="5.381417109"/>
    <n v="57930.719920000003"/>
    <n v="30.443395639999999"/>
    <n v="0.229966014"/>
    <n v="8.7334929520000006"/>
  </r>
  <r>
    <x v="46"/>
    <x v="9"/>
    <s v="E12000007"/>
    <n v="225927.27900000001"/>
    <n v="30.38818478"/>
    <n v="0.22157779"/>
    <n v="9.5246084559999993"/>
    <n v="134035.709"/>
    <n v="28.403155649999999"/>
    <n v="0.147284149"/>
    <n v="10.00523943"/>
    <n v="101944.8184"/>
    <n v="24.928395949999999"/>
    <n v="-4.4782528000000002E-2"/>
    <n v="8.9239597380000006"/>
    <n v="91965.206789999997"/>
    <n v="25.416006410000001"/>
    <n v="0.13161201"/>
    <n v="10.209625340000001"/>
  </r>
  <r>
    <x v="46"/>
    <x v="6"/>
    <s v="E12000003"/>
    <n v="80634.334619999994"/>
    <n v="37.007982140000003"/>
    <n v="-1.785490456"/>
    <n v="1.9355453439999999"/>
    <n v="46634.408589999999"/>
    <n v="34.835917209999998"/>
    <n v="-2.0256744219999998"/>
    <n v="0.86424351200000005"/>
    <n v="35620.523820000002"/>
    <n v="32.751700730000003"/>
    <n v="-2.5910369640000002"/>
    <n v="-0.35239832799999998"/>
    <n v="35427.77637"/>
    <n v="35.53674633"/>
    <n v="-2.6545101739999999"/>
    <n v="2.287182386"/>
  </r>
  <r>
    <x v="46"/>
    <x v="2"/>
    <s v="E12000001"/>
    <n v="81106.513340000005"/>
    <n v="41.71782177"/>
    <n v="-0.78364624400000005"/>
    <n v="4.0577538459999998"/>
    <n v="46564.238270000002"/>
    <n v="39.379216550000002"/>
    <n v="-2.8088845000000001E-2"/>
    <n v="3.083322957"/>
    <n v="35144.12788"/>
    <n v="36.871708949999999"/>
    <n v="-0.47745555899999997"/>
    <n v="2.2613870390000002"/>
    <n v="32768.64604"/>
    <n v="39.100476810000004"/>
    <n v="1.7404070730000001"/>
    <n v="5.5642929250000002"/>
  </r>
  <r>
    <x v="46"/>
    <x v="5"/>
    <s v="E12000009"/>
    <n v="113794.9139"/>
    <n v="34.543025710000002"/>
    <n v="1.3437411829999999"/>
    <n v="8.3484190120000008"/>
    <n v="68652.198969999998"/>
    <n v="32.248362419999999"/>
    <n v="1.3437392960000001"/>
    <n v="7.4330979920000004"/>
    <n v="53641.082560000003"/>
    <n v="30.314047009999999"/>
    <n v="1.0319152069999999"/>
    <n v="7.081239042"/>
    <n v="46377.73403"/>
    <n v="32.710435570000001"/>
    <n v="1.082065321"/>
    <n v="7.7468861479999997"/>
  </r>
  <r>
    <x v="46"/>
    <x v="4"/>
    <s v="E12000008"/>
    <n v="157946.549"/>
    <n v="34.731103449999999"/>
    <n v="0.40880581599999999"/>
    <n v="9.1223847960000004"/>
    <n v="91317.543170000004"/>
    <n v="32.722945950000003"/>
    <n v="0.127531224"/>
    <n v="8.6990728809999993"/>
    <n v="68163.482260000004"/>
    <n v="30.932558480000001"/>
    <n v="-0.27578604600000001"/>
    <n v="7.9127258200000004"/>
    <n v="56779.880210000003"/>
    <n v="33.399824639999999"/>
    <n v="0.333308828"/>
    <n v="9.5940955849999998"/>
  </r>
  <r>
    <x v="46"/>
    <x v="7"/>
    <s v="E12000002"/>
    <n v="90343.109299999996"/>
    <n v="38.443744279999997"/>
    <n v="0.310649326"/>
    <n v="4.2918052019999999"/>
    <n v="51055.14299"/>
    <n v="35.727403520000003"/>
    <n v="9.8127363999999995E-2"/>
    <n v="3.1324989369999998"/>
    <n v="35127.663690000001"/>
    <n v="33.651467429999997"/>
    <n v="-0.30595407400000002"/>
    <n v="1.7592340609999999"/>
    <n v="36178.702940000003"/>
    <n v="35.75416079"/>
    <n v="-0.56832154099999999"/>
    <n v="3.5449244809999998"/>
  </r>
  <r>
    <x v="46"/>
    <x v="3"/>
    <s v="E12000006"/>
    <n v="112026.0012"/>
    <n v="32.814442219999997"/>
    <n v="-0.62005961200000004"/>
    <n v="8.9348253969999991"/>
    <n v="71017.077860000005"/>
    <n v="30.950783609999998"/>
    <n v="-0.56185328599999995"/>
    <n v="8.2580666960000002"/>
    <n v="56573.582979999999"/>
    <n v="29.542884999999998"/>
    <n v="-0.69063431200000003"/>
    <n v="8.2447947250000002"/>
    <n v="49734.575129999997"/>
    <n v="32.111388169999998"/>
    <n v="0.26737650499999999"/>
    <n v="9.7342804530000002"/>
  </r>
  <r>
    <x v="46"/>
    <x v="1"/>
    <s v="E12000004"/>
    <n v="81337.054699999993"/>
    <n v="36.282445969999998"/>
    <n v="-0.47729827000000002"/>
    <n v="4.2019652179999998"/>
    <n v="47632.750359999998"/>
    <n v="33.877594860000002"/>
    <n v="-0.17378189299999999"/>
    <n v="3.3414418499999998"/>
    <n v="37186.086179999998"/>
    <n v="31.95813004"/>
    <n v="-0.73815350099999999"/>
    <n v="3.2220166909999999"/>
    <n v="34398.624040000002"/>
    <n v="36.538642529999997"/>
    <n v="-0.35584205899999999"/>
    <n v="5.2937057349999996"/>
  </r>
  <r>
    <x v="46"/>
    <x v="8"/>
    <s v="E12000005"/>
    <n v="100050.2666"/>
    <n v="38.2939145"/>
    <n v="-0.39253088600000002"/>
    <n v="6.3928335770000002"/>
    <n v="55482.413869999997"/>
    <n v="36.36941951"/>
    <n v="8.9462001999999999E-2"/>
    <n v="5.1764689859999997"/>
    <n v="42630.513149999999"/>
    <n v="34.177134420000002"/>
    <n v="-0.60487214"/>
    <n v="4.3284454979999998"/>
    <n v="40045.016320000002"/>
    <n v="38.148616769999997"/>
    <n v="0.36402889199999999"/>
    <n v="6.2700244390000002"/>
  </r>
  <r>
    <x v="47"/>
    <x v="0"/>
    <s v="E92000001"/>
    <n v="106716.7107"/>
    <n v="34.937343120000001"/>
    <n v="-0.98466741199999996"/>
    <n v="6.395283804"/>
    <n v="63025.378830000001"/>
    <n v="33.554937729999999"/>
    <n v="0.45412261900000001"/>
    <n v="5.8288467600000002"/>
    <n v="50311.051769999998"/>
    <n v="30.654419189999999"/>
    <n v="0.931103287"/>
    <n v="6.0806634869999998"/>
    <n v="58433.097309999997"/>
    <n v="30.707401910000002"/>
    <n v="0.86720377299999996"/>
    <n v="8.9823779689999999"/>
  </r>
  <r>
    <x v="47"/>
    <x v="9"/>
    <s v="E12000007"/>
    <n v="221984.87220000001"/>
    <n v="29.8579142"/>
    <n v="-1.744989299"/>
    <n v="7.4110048309999996"/>
    <n v="134030.04250000001"/>
    <n v="28.401954889999999"/>
    <n v="-4.2275810000000002E-3"/>
    <n v="7.741573152"/>
    <n v="103012.69319999999"/>
    <n v="25.189521599999999"/>
    <n v="1.0475028120000001"/>
    <n v="7.554639935"/>
    <n v="92440.102339999998"/>
    <n v="25.54725114"/>
    <n v="0.51638610900000004"/>
    <n v="8.9151139980000007"/>
  </r>
  <r>
    <x v="47"/>
    <x v="3"/>
    <s v="E12000006"/>
    <n v="111177.18429999999"/>
    <n v="32.565808400000002"/>
    <n v="-0.75769631900000001"/>
    <n v="7.6262453609999996"/>
    <n v="71313.120580000003"/>
    <n v="31.079805449999999"/>
    <n v="0.41686131500000001"/>
    <n v="7.354971054"/>
    <n v="56836.225630000001"/>
    <n v="29.68003774"/>
    <n v="0.46424963899999999"/>
    <n v="7.2141359100000004"/>
    <n v="50053.034110000001"/>
    <n v="32.317002879999997"/>
    <n v="0.64031708700000001"/>
    <n v="9.3473692699999997"/>
  </r>
  <r>
    <x v="47"/>
    <x v="5"/>
    <s v="E12000009"/>
    <n v="111559.4868"/>
    <n v="33.864450419999997"/>
    <n v="-1.9644350189999999"/>
    <n v="7.4036689280000001"/>
    <n v="68281.490869999994"/>
    <n v="32.074227729999997"/>
    <n v="-0.53997992800000005"/>
    <n v="7.5810598090000001"/>
    <n v="53448.437429999998"/>
    <n v="30.20517796"/>
    <n v="-0.35913729100000003"/>
    <n v="7.814780034"/>
    <n v="46394.738060000003"/>
    <n v="32.72242859"/>
    <n v="3.6664223000000003E-2"/>
    <n v="8.7506549249999992"/>
  </r>
  <r>
    <x v="47"/>
    <x v="4"/>
    <s v="E12000008"/>
    <n v="155477.73209999999"/>
    <n v="34.188231600000002"/>
    <n v="-1.5630711159999999"/>
    <n v="8.3844744769999995"/>
    <n v="91210.827669999999"/>
    <n v="32.684705260000001"/>
    <n v="-0.11686199799999999"/>
    <n v="8.0399293780000001"/>
    <n v="68388.722869999998"/>
    <n v="31.034772570000001"/>
    <n v="0.330441759"/>
    <n v="8.2634654340000004"/>
    <n v="57285.876909999999"/>
    <n v="33.697468819999997"/>
    <n v="0.89115491499999999"/>
    <n v="10.80138943"/>
  </r>
  <r>
    <x v="47"/>
    <x v="1"/>
    <s v="E12000004"/>
    <n v="81582.633000000002"/>
    <n v="36.391992369999997"/>
    <n v="0.30192671700000001"/>
    <n v="6.0075439780000002"/>
    <n v="48139.42972"/>
    <n v="34.237957809999997"/>
    <n v="1.063720569"/>
    <n v="5.2463117730000004"/>
    <n v="37603.804839999997"/>
    <n v="32.31712203"/>
    <n v="1.1233197800000001"/>
    <n v="4.9654678710000004"/>
    <n v="34931.331310000001"/>
    <n v="37.104490759999997"/>
    <n v="1.548629587"/>
    <n v="6.68583821"/>
  </r>
  <r>
    <x v="47"/>
    <x v="2"/>
    <s v="E12000001"/>
    <n v="80512.746700000003"/>
    <n v="41.412412869999997"/>
    <n v="-0.73208256100000002"/>
    <n v="3.1716941570000001"/>
    <n v="47058.312039999997"/>
    <n v="39.797053040000002"/>
    <n v="1.0610584160000001"/>
    <n v="3.0830773790000001"/>
    <n v="35725.902779999997"/>
    <n v="37.482082179999999"/>
    <n v="1.655397183"/>
    <n v="3.106830725"/>
    <n v="33896.823329999999"/>
    <n v="40.446649899999997"/>
    <n v="3.4428559559999998"/>
    <n v="8.4539962630000005"/>
  </r>
  <r>
    <x v="47"/>
    <x v="8"/>
    <s v="E12000005"/>
    <n v="99499.580350000004"/>
    <n v="38.083141140000002"/>
    <n v="-0.55040956500000005"/>
    <n v="4.7186120039999997"/>
    <n v="55729.181429999997"/>
    <n v="36.531178750000002"/>
    <n v="0.44476717300000002"/>
    <n v="3.8195486320000001"/>
    <n v="42982.355589999999"/>
    <n v="34.459208570000001"/>
    <n v="0.82533003900000002"/>
    <n v="3.7136416410000002"/>
    <n v="40334.069360000001"/>
    <n v="38.423981220000002"/>
    <n v="0.72182025999999999"/>
    <n v="5.2152136550000003"/>
  </r>
  <r>
    <x v="47"/>
    <x v="6"/>
    <s v="E12000003"/>
    <n v="80682.519690000001"/>
    <n v="37.030097189999999"/>
    <n v="5.9757509E-2"/>
    <n v="3.962918261"/>
    <n v="47478.035929999998"/>
    <n v="35.466107090000001"/>
    <n v="1.8090233659999999"/>
    <n v="3.6206604009999999"/>
    <n v="36498.518530000001"/>
    <n v="33.558983069999996"/>
    <n v="2.4648562520000001"/>
    <n v="3.1862638090000002"/>
    <n v="36728.793369999999"/>
    <n v="36.841765029999998"/>
    <n v="3.6723078"/>
    <n v="6.5060108230000004"/>
  </r>
  <r>
    <x v="47"/>
    <x v="7"/>
    <s v="E12000002"/>
    <n v="89107.405740000002"/>
    <n v="37.917914789999998"/>
    <n v="-1.3677894930000001"/>
    <n v="4.4088345200000001"/>
    <n v="51320.302320000003"/>
    <n v="35.912956889999997"/>
    <n v="0.51935869999999995"/>
    <n v="4.3208121290000001"/>
    <n v="35741.757590000001"/>
    <n v="34.2397548"/>
    <n v="1.7481774560000001"/>
    <n v="4.5845563379999996"/>
    <n v="37117.612589999997"/>
    <n v="36.682052720000002"/>
    <n v="2.5951998590000001"/>
    <n v="7.4042520940000003"/>
  </r>
  <r>
    <x v="48"/>
    <x v="0"/>
    <s v="E92000001"/>
    <n v="108190.4417"/>
    <n v="35.419819050000001"/>
    <n v="1.3809748770000001"/>
    <n v="5.9744543700000001"/>
    <n v="63099.065620000001"/>
    <n v="33.594168840000002"/>
    <n v="0.11691605300000001"/>
    <n v="6.3468869530000003"/>
    <n v="50219.101739999998"/>
    <n v="30.598394219999999"/>
    <n v="-0.18276308599999999"/>
    <n v="5.3128594519999996"/>
    <n v="58384.296410000003"/>
    <n v="30.681756360000001"/>
    <n v="-8.3515847000000004E-2"/>
    <n v="8.5042771770000005"/>
  </r>
  <r>
    <x v="48"/>
    <x v="8"/>
    <s v="E12000005"/>
    <n v="101019.5766"/>
    <n v="38.664914779999997"/>
    <n v="1.5276409040000001"/>
    <n v="5.7034126699999996"/>
    <n v="56066.477299999999"/>
    <n v="36.752280429999999"/>
    <n v="0.60524102999999996"/>
    <n v="5.9779763900000003"/>
    <n v="43231.122669999997"/>
    <n v="34.658646619999999"/>
    <n v="0.57876559699999996"/>
    <n v="4.8874997499999999"/>
    <n v="40176.880920000003"/>
    <n v="38.274236690000002"/>
    <n v="-0.38971631099999998"/>
    <n v="6.9607867309999998"/>
  </r>
  <r>
    <x v="48"/>
    <x v="4"/>
    <s v="E12000008"/>
    <n v="158464.15979999999"/>
    <n v="34.844921669999998"/>
    <n v="1.920807358"/>
    <n v="8.8344927710000007"/>
    <n v="91818.686610000004"/>
    <n v="32.902526880000003"/>
    <n v="0.66643287100000004"/>
    <n v="9.6587328320000001"/>
    <n v="68733.914680000002"/>
    <n v="31.19142046"/>
    <n v="0.50474960499999999"/>
    <n v="8.7114601230000002"/>
    <n v="56703.711739999999"/>
    <n v="33.35501979"/>
    <n v="-1.0162455399999999"/>
    <n v="9.9239092709999994"/>
  </r>
  <r>
    <x v="48"/>
    <x v="9"/>
    <s v="E12000007"/>
    <n v="226544.86009999999"/>
    <n v="30.471252079999999"/>
    <n v="2.0541886169999999"/>
    <n v="6.5907920170000001"/>
    <n v="134708.1422"/>
    <n v="28.545649210000001"/>
    <n v="0.50593111899999998"/>
    <n v="7.8215635040000002"/>
    <n v="103315.6762"/>
    <n v="25.263609519999999"/>
    <n v="0.29412198499999997"/>
    <n v="6.4388859610000004"/>
    <n v="93691.556559999997"/>
    <n v="25.893109849999998"/>
    <n v="1.3538001159999999"/>
    <n v="9.3798752679999993"/>
  </r>
  <r>
    <x v="48"/>
    <x v="5"/>
    <s v="E12000009"/>
    <n v="114148.4509"/>
    <n v="34.650343669999998"/>
    <n v="2.3207027930000002"/>
    <n v="7.913956904"/>
    <n v="69214.732319999996"/>
    <n v="32.512604199999998"/>
    <n v="1.3667561029999999"/>
    <n v="8.7875115380000004"/>
    <n v="54228.617460000001"/>
    <n v="30.646079090000001"/>
    <n v="1.459687255"/>
    <n v="8.061670543"/>
    <n v="46626.66143"/>
    <n v="32.886005240000003"/>
    <n v="0.49989152399999998"/>
    <n v="8.5752038969999997"/>
  </r>
  <r>
    <x v="48"/>
    <x v="7"/>
    <s v="E12000002"/>
    <n v="89447.079249999995"/>
    <n v="38.0624562"/>
    <n v="0.38119559200000003"/>
    <n v="3.1480425599999999"/>
    <n v="50589.517050000002"/>
    <n v="35.401567470000003"/>
    <n v="-1.423969145"/>
    <n v="3.4467154419999999"/>
    <n v="34683.817029999998"/>
    <n v="33.226272870000003"/>
    <n v="-2.9599567320000002"/>
    <n v="1.5636116410000001"/>
    <n v="36176.653960000003"/>
    <n v="35.752135850000002"/>
    <n v="-2.535073154"/>
    <n v="4.7058233859999996"/>
  </r>
  <r>
    <x v="48"/>
    <x v="6"/>
    <s v="E12000003"/>
    <n v="81248.434800000003"/>
    <n v="37.289829930000003"/>
    <n v="0.70140981800000002"/>
    <n v="2.0239756940000002"/>
    <n v="47131.990700000002"/>
    <n v="35.207611200000002"/>
    <n v="-0.72885330400000004"/>
    <n v="2.5986291810000002"/>
    <n v="35978.971030000001"/>
    <n v="33.081279139999999"/>
    <n v="-1.4234755939999999"/>
    <n v="0.62141917199999996"/>
    <n v="35894.009830000003"/>
    <n v="36.004413839999998"/>
    <n v="-2.2728313779999998"/>
    <n v="2.696511557"/>
  </r>
  <r>
    <x v="48"/>
    <x v="1"/>
    <s v="E12000004"/>
    <n v="81992.384120000002"/>
    <n v="36.574772189999997"/>
    <n v="0.50225286599999996"/>
    <n v="4.5214479580000004"/>
    <n v="48000.283819999997"/>
    <n v="34.138993790000001"/>
    <n v="-0.28904767100000001"/>
    <n v="5.0077157889999997"/>
    <n v="37453.325049999999"/>
    <n v="32.187798049999998"/>
    <n v="-0.40017172600000001"/>
    <n v="3.7683596600000002"/>
    <n v="34349.542410000002"/>
    <n v="36.486507430000003"/>
    <n v="-1.6655216660000001"/>
    <n v="5.1926405630000003"/>
  </r>
  <r>
    <x v="48"/>
    <x v="2"/>
    <s v="E12000001"/>
    <n v="80729.566999999995"/>
    <n v="41.523936229999997"/>
    <n v="0.26929934100000003"/>
    <n v="2.3082029529999999"/>
    <n v="46710.295019999998"/>
    <n v="39.502736239999997"/>
    <n v="-0.73954420499999995"/>
    <n v="3.623650413"/>
    <n v="35178.320299999999"/>
    <n v="36.907582159999997"/>
    <n v="-1.532732397"/>
    <n v="1.7591782680000001"/>
    <n v="32582.122790000001"/>
    <n v="38.87791197"/>
    <n v="-3.8785361300000001"/>
    <n v="4.358335812"/>
  </r>
  <r>
    <x v="48"/>
    <x v="3"/>
    <s v="E12000006"/>
    <n v="112962.4678"/>
    <n v="33.088750240000003"/>
    <n v="1.605800297"/>
    <n v="6.7579436150000003"/>
    <n v="72023.737340000007"/>
    <n v="31.38950766"/>
    <n v="0.99647407600000004"/>
    <n v="8.3765644770000005"/>
    <n v="57416.701489999999"/>
    <n v="29.983163869999998"/>
    <n v="1.021313168"/>
    <n v="7.4570437319999998"/>
    <n v="49705.98143"/>
    <n v="32.092926499999997"/>
    <n v="-0.693369915"/>
    <n v="7.9126975000000002"/>
  </r>
  <r>
    <x v="49"/>
    <x v="0"/>
    <s v="E92000001"/>
    <n v="107464.9575"/>
    <n v="35.182307160000001"/>
    <n v="-0.67056212800000004"/>
    <n v="7.1130248060000003"/>
    <n v="62874.874799999998"/>
    <n v="33.474808840000001"/>
    <n v="-0.355299747"/>
    <n v="5.8297280809999998"/>
    <n v="50009.106449999999"/>
    <n v="30.470444530000002"/>
    <n v="-0.41815820999999997"/>
    <n v="5.5620561129999997"/>
    <n v="58484.328070000003"/>
    <n v="30.734324390000001"/>
    <n v="0.17133316100000001"/>
    <n v="7.2928848960000003"/>
  </r>
  <r>
    <x v="49"/>
    <x v="5"/>
    <s v="E12000009"/>
    <n v="113843.0693"/>
    <n v="34.55764353"/>
    <n v="-0.26753020199999999"/>
    <n v="9.1859150740000004"/>
    <n v="69145.245639999994"/>
    <n v="32.479963849999997"/>
    <n v="-0.10039289799999999"/>
    <n v="8.2464008759999992"/>
    <n v="54169.904329999998"/>
    <n v="30.612898690000002"/>
    <n v="-0.108269649"/>
    <n v="8.2008716249999996"/>
    <n v="46791.568870000003"/>
    <n v="33.002315240000001"/>
    <n v="0.35367627600000001"/>
    <n v="7.8601966670000003"/>
  </r>
  <r>
    <x v="49"/>
    <x v="6"/>
    <s v="E12000003"/>
    <n v="80711.14589"/>
    <n v="37.043235490000001"/>
    <n v="-0.661291399"/>
    <n v="2.3431399490000002"/>
    <n v="47109.548519999997"/>
    <n v="35.190846880000002"/>
    <n v="-4.7615602E-2"/>
    <n v="1.5521190060000001"/>
    <n v="36037.793230000003"/>
    <n v="33.135363900000002"/>
    <n v="0.163490524"/>
    <n v="0.671542478"/>
    <n v="36285.498440000003"/>
    <n v="36.397106610000002"/>
    <n v="1.090679527"/>
    <n v="1.472812496"/>
  </r>
  <r>
    <x v="49"/>
    <x v="9"/>
    <s v="E12000007"/>
    <n v="225503.8921"/>
    <n v="30.331237430000002"/>
    <n v="-0.45949752700000002"/>
    <n v="9.6319250860000007"/>
    <n v="134203.06899999999"/>
    <n v="28.43862047"/>
    <n v="-0.37493889600000002"/>
    <n v="8.5172009939999995"/>
    <n v="102843.35520000001"/>
    <n v="25.148113670000001"/>
    <n v="-0.457162913"/>
    <n v="8.0255220180000002"/>
    <n v="93355.465729999996"/>
    <n v="25.800225959999999"/>
    <n v="-0.35872050300000002"/>
    <n v="8.965409288"/>
  </r>
  <r>
    <x v="49"/>
    <x v="2"/>
    <s v="E12000001"/>
    <n v="77859.841990000001"/>
    <n v="40.047868880000003"/>
    <n v="-3.5547385060000001"/>
    <n v="1.8412699619999999"/>
    <n v="45245.287680000001"/>
    <n v="38.263784559999998"/>
    <n v="-3.1363692699999999"/>
    <n v="1.3446711499999999"/>
    <n v="34029.370790000001"/>
    <n v="35.702153699999997"/>
    <n v="-3.2660726850000001"/>
    <n v="0.99821247400000002"/>
    <n v="31491.530760000001"/>
    <n v="37.576586659999997"/>
    <n v="-3.347209876"/>
    <n v="-1.158732144"/>
  </r>
  <r>
    <x v="49"/>
    <x v="4"/>
    <s v="E12000008"/>
    <n v="158137.12299999999"/>
    <n v="34.77300906"/>
    <n v="-0.20637902399999999"/>
    <n v="10.041766429999999"/>
    <n v="91879.434840000002"/>
    <n v="32.924295549999997"/>
    <n v="6.6161080999999997E-2"/>
    <n v="9.1464848480000001"/>
    <n v="68620.398990000002"/>
    <n v="31.139907090000001"/>
    <n v="-0.165152364"/>
    <n v="8.387867537"/>
    <n v="57347.898330000004"/>
    <n v="33.73395189"/>
    <n v="1.1360571820000001"/>
    <n v="8.3056329469999994"/>
  </r>
  <r>
    <x v="49"/>
    <x v="3"/>
    <s v="E12000006"/>
    <n v="112513.0068"/>
    <n v="32.95709497"/>
    <n v="-0.397885288"/>
    <n v="8.5252981170000002"/>
    <n v="72126.110190000007"/>
    <n v="31.434123960000001"/>
    <n v="0.142137651"/>
    <n v="8.1308023269999996"/>
    <n v="57363.449560000001"/>
    <n v="29.955355569999998"/>
    <n v="-9.2746398999999993E-2"/>
    <n v="7.4650507570000002"/>
    <n v="50427.758670000003"/>
    <n v="32.558945749999999"/>
    <n v="1.452093321"/>
    <n v="7.2203888579999997"/>
  </r>
  <r>
    <x v="49"/>
    <x v="1"/>
    <s v="E12000004"/>
    <n v="80830.62874"/>
    <n v="36.056541889999998"/>
    <n v="-1.4169064419999999"/>
    <n v="4.9993772569999999"/>
    <n v="47610.69384"/>
    <n v="33.861907719999998"/>
    <n v="-0.81164099199999995"/>
    <n v="4.3176820310000004"/>
    <n v="37430.573199999999"/>
    <n v="32.168244860000001"/>
    <n v="-6.0747216999999999E-2"/>
    <n v="4.103150812"/>
    <n v="34781.045740000001"/>
    <n v="36.944855590000003"/>
    <n v="1.2562127460000001"/>
    <n v="4.499943343"/>
  </r>
  <r>
    <x v="49"/>
    <x v="7"/>
    <s v="E12000002"/>
    <n v="89200.430779999995"/>
    <n v="37.957499769999998"/>
    <n v="-0.27574792999999997"/>
    <n v="5.3483417859999998"/>
    <n v="50637.53357"/>
    <n v="35.435168500000003"/>
    <n v="9.4913976999999997E-2"/>
    <n v="3.7990153059999998"/>
    <n v="34513.467420000001"/>
    <n v="33.063081990000001"/>
    <n v="-0.49115012299999999"/>
    <n v="2.496073575"/>
    <n v="35892.540609999996"/>
    <n v="35.471356460000003"/>
    <n v="-0.78534998899999997"/>
    <n v="2.4972678049999999"/>
  </r>
  <r>
    <x v="49"/>
    <x v="8"/>
    <s v="E12000005"/>
    <n v="99878.325469999996"/>
    <n v="38.228104600000002"/>
    <n v="-1.1297326780000001"/>
    <n v="6.0506083139999998"/>
    <n v="55448.628360000002"/>
    <n v="36.347272680000003"/>
    <n v="-1.1019935199999999"/>
    <n v="4.5095462150000003"/>
    <n v="42799.931570000001"/>
    <n v="34.312958160000001"/>
    <n v="-0.99740898300000003"/>
    <n v="3.9955159889999998"/>
    <n v="39953.097390000003"/>
    <n v="38.061050809999998"/>
    <n v="-0.55699578000000005"/>
    <n v="3.0682574269999998"/>
  </r>
  <r>
    <x v="50"/>
    <x v="0"/>
    <s v="E92000001"/>
    <n v="108398.4844"/>
    <n v="35.487928910000001"/>
    <n v="0.86868024200000005"/>
    <n v="7.0800903020000003"/>
    <n v="63575.166649999999"/>
    <n v="33.847646730000001"/>
    <n v="1.1137864719999999"/>
    <n v="5.9875533079999999"/>
    <n v="50741.486929999999"/>
    <n v="30.916682430000002"/>
    <n v="1.464494239"/>
    <n v="5.6618495800000002"/>
    <n v="59678.08455"/>
    <n v="31.36165995"/>
    <n v="2.0411561850000002"/>
    <n v="9.2658309909999996"/>
  </r>
  <r>
    <x v="50"/>
    <x v="6"/>
    <s v="E12000003"/>
    <n v="81449.75374"/>
    <n v="37.382227389999997"/>
    <n v="0.91512497100000001"/>
    <n v="4.0607393160000003"/>
    <n v="47629.044110000003"/>
    <n v="35.57891025"/>
    <n v="1.102739487"/>
    <n v="3.2665983239999998"/>
    <n v="36531.910100000001"/>
    <n v="33.589685340000003"/>
    <n v="1.3711074489999999"/>
    <n v="2.293918433"/>
    <n v="36889.75359"/>
    <n v="37.003220339999999"/>
    <n v="1.6652799949999999"/>
    <n v="5.8630866660000001"/>
  </r>
  <r>
    <x v="50"/>
    <x v="4"/>
    <s v="E12000008"/>
    <n v="158059.84460000001"/>
    <n v="34.756016189999997"/>
    <n v="-4.8867972000000003E-2"/>
    <n v="8.5051451900000004"/>
    <n v="92395.033200000005"/>
    <n v="33.109056289999998"/>
    <n v="0.56116840800000001"/>
    <n v="7.9411380449999998"/>
    <n v="69264.716130000001"/>
    <n v="31.432297930000001"/>
    <n v="0.938958603"/>
    <n v="7.4402896800000002"/>
    <n v="58195.69816"/>
    <n v="34.232656110000001"/>
    <n v="1.4783450709999999"/>
    <n v="10.749188569999999"/>
  </r>
  <r>
    <x v="50"/>
    <x v="2"/>
    <s v="E12000001"/>
    <n v="81370.111799999999"/>
    <n v="41.853405870000003"/>
    <n v="4.5084471280000002"/>
    <n v="3.1151718310000001"/>
    <n v="46699.166109999998"/>
    <n v="39.493324569999999"/>
    <n v="3.2133256480000001"/>
    <n v="1.5248435259999999"/>
    <n v="35156.798119999999"/>
    <n v="36.885002020000002"/>
    <n v="3.313100725"/>
    <n v="0.66604176199999998"/>
    <n v="32402.765589999999"/>
    <n v="38.66389788"/>
    <n v="2.8935869670000001"/>
    <n v="2.0300353489999998"/>
  </r>
  <r>
    <x v="50"/>
    <x v="3"/>
    <s v="E12000006"/>
    <n v="112181.8137"/>
    <n v="32.860082519999999"/>
    <n v="-0.294359861"/>
    <n v="7.2294974439999997"/>
    <n v="71936.016359999994"/>
    <n v="31.351276949999999"/>
    <n v="-0.26355758400000001"/>
    <n v="7.2333093709999998"/>
    <n v="57359.437700000002"/>
    <n v="29.95326056"/>
    <n v="-6.9937669999999997E-3"/>
    <n v="6.814736184"/>
    <n v="50581.807679999998"/>
    <n v="32.658408289999997"/>
    <n v="0.305484547"/>
    <n v="9.4394205240000009"/>
  </r>
  <r>
    <x v="50"/>
    <x v="9"/>
    <s v="E12000007"/>
    <n v="227656.66399999999"/>
    <n v="30.620794450000002"/>
    <n v="0.95464956099999998"/>
    <n v="8.8173011080000006"/>
    <n v="136003.74"/>
    <n v="28.820195949999999"/>
    <n v="1.3417509999999999"/>
    <n v="8.1815412829999996"/>
    <n v="105074.34910000001"/>
    <n v="25.69365488"/>
    <n v="2.1693126309999999"/>
    <n v="7.8247136619999997"/>
    <n v="95484.658710000003"/>
    <n v="26.38866135"/>
    <n v="2.2807373480000002"/>
    <n v="9.263761057"/>
  </r>
  <r>
    <x v="50"/>
    <x v="5"/>
    <s v="E12000009"/>
    <n v="115684.0815"/>
    <n v="35.116492149999999"/>
    <n v="1.6171491010000001"/>
    <n v="9.4550600710000001"/>
    <n v="70649.807889999996"/>
    <n v="33.186709880000002"/>
    <n v="2.175944619"/>
    <n v="8.9691949399999995"/>
    <n v="55441.139239999997"/>
    <n v="31.331308409999998"/>
    <n v="2.3467549519999999"/>
    <n v="8.764146234"/>
    <n v="48433.351920000001"/>
    <n v="34.160272599999999"/>
    <n v="3.5087155499999998"/>
    <n v="11.28133908"/>
  </r>
  <r>
    <x v="50"/>
    <x v="1"/>
    <s v="E12000004"/>
    <n v="82158.891659999994"/>
    <n v="36.649047080000003"/>
    <n v="1.6432668349999999"/>
    <n v="6.4145052969999998"/>
    <n v="48508.193429999999"/>
    <n v="34.500231720000002"/>
    <n v="1.885079833"/>
    <n v="5.6977757919999998"/>
    <n v="38021.586499999998"/>
    <n v="32.676168160000003"/>
    <n v="1.5789587199999999"/>
    <n v="5.5160401500000003"/>
    <n v="35493.66072"/>
    <n v="37.701803990000002"/>
    <n v="2.0488601069999999"/>
    <n v="8.4503067020000007"/>
  </r>
  <r>
    <x v="50"/>
    <x v="8"/>
    <s v="E12000005"/>
    <n v="100712.2496"/>
    <n v="38.547286339999999"/>
    <n v="0.83494000800000001"/>
    <n v="6.7073069590000003"/>
    <n v="56070.083749999998"/>
    <n v="36.754644499999998"/>
    <n v="1.1207768579999999"/>
    <n v="5.3211161349999996"/>
    <n v="43341.687870000002"/>
    <n v="34.747287389999997"/>
    <n v="1.26578776"/>
    <n v="5.0784537949999997"/>
    <n v="40746.693480000002"/>
    <n v="38.817064819999999"/>
    <n v="1.98631932"/>
    <n v="7.3694690810000001"/>
  </r>
  <r>
    <x v="50"/>
    <x v="7"/>
    <s v="E12000002"/>
    <n v="90180.480160000006"/>
    <n v="38.374540629999998"/>
    <n v="1.0987047619999999"/>
    <n v="5.4904182669999999"/>
    <n v="51098.403689999999"/>
    <n v="35.757676510000003"/>
    <n v="0.91013538999999999"/>
    <n v="3.8455675600000001"/>
    <n v="34981.822059999999"/>
    <n v="33.511754619999998"/>
    <n v="1.3570199810000001"/>
    <n v="2.2117935540000002"/>
    <n v="37012.926149999999"/>
    <n v="36.57859474"/>
    <n v="3.1214996899999998"/>
    <n v="6.7613342579999998"/>
  </r>
  <r>
    <x v="51"/>
    <x v="0"/>
    <s v="E92000001"/>
    <n v="109859.7369"/>
    <n v="35.966319570000003"/>
    <n v="1.34803772"/>
    <n v="5.7513224080000001"/>
    <n v="64757.66216"/>
    <n v="34.477211580000002"/>
    <n v="1.8599959319999999"/>
    <n v="5.6559633009999999"/>
    <n v="52204.576220000003"/>
    <n v="31.808139690000001"/>
    <n v="2.883418244"/>
    <n v="6.375380904"/>
    <n v="60243.814429999999"/>
    <n v="31.65895883"/>
    <n v="0.94796922100000003"/>
    <n v="8.0917198930000005"/>
  </r>
  <r>
    <x v="51"/>
    <x v="4"/>
    <s v="E12000008"/>
    <n v="160932.16440000001"/>
    <n v="35.387614890000002"/>
    <n v="1.817235594"/>
    <n v="7.2147503310000003"/>
    <n v="94253.263030000002"/>
    <n v="33.774938800000001"/>
    <n v="2.011179346"/>
    <n v="7.6331291229999998"/>
    <n v="71219.415250000005"/>
    <n v="32.319339530000001"/>
    <n v="2.8220704940000001"/>
    <n v="8.1980940830000009"/>
    <n v="58620.90653"/>
    <n v="34.482777890000001"/>
    <n v="0.73065258"/>
    <n v="8.9607978989999992"/>
  </r>
  <r>
    <x v="51"/>
    <x v="1"/>
    <s v="E12000004"/>
    <n v="84605.766269999993"/>
    <n v="37.740537260000004"/>
    <n v="2.978222519"/>
    <n v="6.4609462229999997"/>
    <n v="50172.936419999998"/>
    <n v="35.684238270000002"/>
    <n v="3.4318799960000002"/>
    <n v="6.4255815199999997"/>
    <n v="39762.5985"/>
    <n v="34.172412960000003"/>
    <n v="4.5790093629999999"/>
    <n v="7.2562578179999999"/>
    <n v="36147.506390000002"/>
    <n v="38.396326930000001"/>
    <n v="1.8421477559999999"/>
    <n v="7.6938545439999997"/>
  </r>
  <r>
    <x v="51"/>
    <x v="6"/>
    <s v="E12000003"/>
    <n v="81361.037689999997"/>
    <n v="37.341510210000003"/>
    <n v="-0.10892120700000001"/>
    <n v="1.6884484879999999"/>
    <n v="47947.704660000003"/>
    <n v="35.816949770000001"/>
    <n v="0.66904670600000005"/>
    <n v="2.3469528199999998"/>
    <n v="37128.905830000003"/>
    <n v="34.138599929999998"/>
    <n v="1.6341760489999999"/>
    <n v="2.4825059280000001"/>
    <n v="36588.786059999999"/>
    <n v="36.701327089999999"/>
    <n v="-0.81585670600000004"/>
    <n v="4.6204573440000001"/>
  </r>
  <r>
    <x v="51"/>
    <x v="7"/>
    <s v="E12000002"/>
    <n v="91299.405750000005"/>
    <n v="38.85067754"/>
    <n v="1.240762519"/>
    <n v="3.7212021310000001"/>
    <n v="52426.141479999998"/>
    <n v="36.686801789999997"/>
    <n v="2.598393873"/>
    <n v="3.7201834169999999"/>
    <n v="36472.85484"/>
    <n v="34.940128600000001"/>
    <n v="4.2623073509999996"/>
    <n v="3.4895413579999999"/>
    <n v="37330.120880000002"/>
    <n v="36.892067310000002"/>
    <n v="0.85698364100000002"/>
    <n v="4.7708406180000003"/>
  </r>
  <r>
    <x v="51"/>
    <x v="5"/>
    <s v="E12000009"/>
    <n v="115746.1574"/>
    <n v="35.135335599999998"/>
    <n v="5.3659829999999999E-2"/>
    <n v="6.8947637029999997"/>
    <n v="71228.804579999996"/>
    <n v="33.458685070000001"/>
    <n v="0.81953044399999997"/>
    <n v="7.5565572420000002"/>
    <n v="56559.869379999996"/>
    <n v="31.96353349"/>
    <n v="2.0178700369999998"/>
    <n v="8.847231807"/>
    <n v="48410.23487"/>
    <n v="34.143968039999997"/>
    <n v="-4.7729610999999998E-2"/>
    <n v="9.1647658950000004"/>
  </r>
  <r>
    <x v="51"/>
    <x v="8"/>
    <s v="E12000005"/>
    <n v="101540.02559999999"/>
    <n v="38.864114909999998"/>
    <n v="0.82192184599999996"/>
    <n v="5.3463989359999999"/>
    <n v="56819.745669999997"/>
    <n v="37.246057299999997"/>
    <n v="1.3370087260000001"/>
    <n v="4.9202067759999997"/>
    <n v="44293.678670000001"/>
    <n v="35.510504040000001"/>
    <n v="2.1964783739999998"/>
    <n v="5.308888348"/>
    <n v="40995.530650000001"/>
    <n v="39.05411788"/>
    <n v="0.61069292100000006"/>
    <n v="6.6997214920000001"/>
  </r>
  <r>
    <x v="51"/>
    <x v="2"/>
    <s v="E12000001"/>
    <n v="81008.727589999995"/>
    <n v="41.667524839999999"/>
    <n v="-0.44412402600000001"/>
    <n v="1.9828355980000001"/>
    <n v="47069.505219999999"/>
    <n v="39.806519080000001"/>
    <n v="0.79303152600000004"/>
    <n v="1.8703634360000001"/>
    <n v="35977.298609999998"/>
    <n v="37.745835880000001"/>
    <n v="2.3338316809999999"/>
    <n v="2.213178482"/>
    <n v="33037.058649999999"/>
    <n v="39.420754340000002"/>
    <n v="1.957527569"/>
    <n v="4.0378359960000001"/>
  </r>
  <r>
    <x v="51"/>
    <x v="9"/>
    <s v="E12000007"/>
    <n v="232530.87359999999"/>
    <n v="31.276396479999999"/>
    <n v="2.1410353230000001"/>
    <n v="8.2598350830000005"/>
    <n v="138706.24110000001"/>
    <n v="29.392875879999998"/>
    <n v="1.98707856"/>
    <n v="7.5779015940000001"/>
    <n v="108146.9666"/>
    <n v="26.4449969"/>
    <n v="2.9242317799999999"/>
    <n v="8.3098819039999992"/>
    <n v="96873.929109999997"/>
    <n v="26.772607699999998"/>
    <n v="1.45496713"/>
    <n v="8.4607074539999996"/>
  </r>
  <r>
    <x v="51"/>
    <x v="3"/>
    <s v="E12000006"/>
    <n v="114711.79240000001"/>
    <n v="33.601159060000001"/>
    <n v="2.2552485720000002"/>
    <n v="6.6939308139999998"/>
    <n v="73492.404320000001"/>
    <n v="32.029584589999999"/>
    <n v="2.1635726339999999"/>
    <n v="7.0664822090000001"/>
    <n v="59090.748090000001"/>
    <n v="30.857355739999999"/>
    <n v="3.0183531430000001"/>
    <n v="7.5600910450000001"/>
    <n v="50871.184650000003"/>
    <n v="32.84524605"/>
    <n v="0.57209694300000002"/>
    <n v="8.0692228690000007"/>
  </r>
  <r>
    <x v="52"/>
    <x v="0"/>
    <s v="E92000001"/>
    <n v="111120.14290000001"/>
    <n v="36.378956330000001"/>
    <n v="1.1472865619999999"/>
    <n v="6.4886560769999999"/>
    <n v="65435.888220000001"/>
    <n v="34.838301569999999"/>
    <n v="1.0473294390000001"/>
    <n v="5.8698270729999997"/>
    <n v="52633.03974"/>
    <n v="32.069201620000001"/>
    <n v="0.82073937900000005"/>
    <n v="5.6542512729999999"/>
    <n v="61320.807150000001"/>
    <n v="32.22493343"/>
    <n v="1.787723336"/>
    <n v="9.1034886979999996"/>
  </r>
  <r>
    <x v="52"/>
    <x v="9"/>
    <s v="E12000007"/>
    <n v="232262.18650000001"/>
    <n v="31.240256909999999"/>
    <n v="-0.115549024"/>
    <n v="9.0993437460000006"/>
    <n v="139800.16529999999"/>
    <n v="29.624686480000001"/>
    <n v="0.78866251399999998"/>
    <n v="8.3045222180000007"/>
    <n v="109228.774"/>
    <n v="26.709529440000001"/>
    <n v="1.0003122339999999"/>
    <n v="9.0342242509999995"/>
    <n v="99032.608720000004"/>
    <n v="27.369192179999999"/>
    <n v="2.2283390710000002"/>
    <n v="11.64951815"/>
  </r>
  <r>
    <x v="52"/>
    <x v="5"/>
    <s v="E12000009"/>
    <n v="118083.675"/>
    <n v="35.844901"/>
    <n v="2.0195207609999999"/>
    <n v="8.0433695370000002"/>
    <n v="72246.240090000007"/>
    <n v="33.936610459999997"/>
    <n v="1.4284045889999999"/>
    <n v="8.1971246410000003"/>
    <n v="57065.427340000002"/>
    <n v="32.249238159999997"/>
    <n v="0.89384569599999997"/>
    <n v="8.2307439720000009"/>
    <n v="48896.936320000001"/>
    <n v="34.487240880000002"/>
    <n v="1.0053689130000001"/>
    <n v="8.6472929220000001"/>
  </r>
  <r>
    <x v="52"/>
    <x v="3"/>
    <s v="E12000006"/>
    <n v="116027.8622"/>
    <n v="33.986659699999997"/>
    <n v="1.14728377"/>
    <n v="6.97445542"/>
    <n v="74289.290819999995"/>
    <n v="32.376885020000003"/>
    <n v="1.084311375"/>
    <n v="6.8662373370000003"/>
    <n v="59441.233840000001"/>
    <n v="31.040380389999999"/>
    <n v="0.59313135299999997"/>
    <n v="5.9486008830000001"/>
    <n v="51645.755440000001"/>
    <n v="33.345351729999997"/>
    <n v="1.522612053"/>
    <n v="6.7619442530000002"/>
  </r>
  <r>
    <x v="52"/>
    <x v="1"/>
    <s v="E12000004"/>
    <n v="84084.854860000007"/>
    <n v="37.508171580000003"/>
    <n v="-0.615692562"/>
    <n v="5.5024621180000004"/>
    <n v="49779.283710000003"/>
    <n v="35.404262680000002"/>
    <n v="-0.78459173800000004"/>
    <n v="5.0942721540000004"/>
    <n v="39297.179479999999"/>
    <n v="33.772426760000002"/>
    <n v="-1.170494481"/>
    <n v="4.5077262329999996"/>
    <n v="36087.974190000001"/>
    <n v="38.333091090000003"/>
    <n v="-0.164692424"/>
    <n v="5.8377566820000002"/>
  </r>
  <r>
    <x v="52"/>
    <x v="2"/>
    <s v="E12000001"/>
    <n v="81612.330740000005"/>
    <n v="41.977993230000003"/>
    <n v="0.74510879500000005"/>
    <n v="3.1709035669999999"/>
    <n v="47242.856800000001"/>
    <n v="39.953121920000001"/>
    <n v="0.36828850600000002"/>
    <n v="2.3228065670000002"/>
    <n v="35938.479789999998"/>
    <n v="37.705108840000001"/>
    <n v="-0.107898087"/>
    <n v="1.6137431719999999"/>
    <n v="33156.140489999998"/>
    <n v="39.562846159999999"/>
    <n v="0.36044927900000001"/>
    <n v="2.1690224969999998"/>
  </r>
  <r>
    <x v="52"/>
    <x v="7"/>
    <s v="E12000002"/>
    <n v="92746.657330000002"/>
    <n v="39.466527159999998"/>
    <n v="1.5851708609999999"/>
    <n v="4.4572318749999997"/>
    <n v="53094.961600000002"/>
    <n v="37.154829200000002"/>
    <n v="1.275737838"/>
    <n v="3.6144377009999999"/>
    <n v="36800.164819999998"/>
    <n v="35.253683789999997"/>
    <n v="0.89740707500000005"/>
    <n v="2.1909937959999999"/>
    <n v="37956.4476"/>
    <n v="37.511044349999999"/>
    <n v="1.67780525"/>
    <n v="4.7223704419999999"/>
  </r>
  <r>
    <x v="52"/>
    <x v="4"/>
    <s v="E12000008"/>
    <n v="162621.17670000001"/>
    <n v="35.759014360000002"/>
    <n v="1.049518221"/>
    <n v="8.1567553339999996"/>
    <n v="95391.317009999999"/>
    <n v="34.182751770000003"/>
    <n v="1.2074425310000001"/>
    <n v="7.9572605029999997"/>
    <n v="71907.721569999994"/>
    <n v="32.631692639999997"/>
    <n v="0.96645882800000005"/>
    <n v="7.566962653"/>
    <n v="59570.175499999998"/>
    <n v="35.041169650000001"/>
    <n v="1.619335204"/>
    <n v="9.2242015990000006"/>
  </r>
  <r>
    <x v="52"/>
    <x v="6"/>
    <s v="E12000003"/>
    <n v="83165.356339999998"/>
    <n v="38.169621370000002"/>
    <n v="2.2176691719999999"/>
    <n v="3.7382555420000001"/>
    <n v="48949.405350000001"/>
    <n v="36.565220490000002"/>
    <n v="2.089152533"/>
    <n v="3.7126028889999998"/>
    <n v="37913.347569999998"/>
    <n v="34.859863920000002"/>
    <n v="2.1127521169999999"/>
    <n v="2.8004850179999998"/>
    <n v="37905.997109999997"/>
    <n v="38.022589660000001"/>
    <n v="3.6000403040000002"/>
    <n v="6.1809307420000001"/>
  </r>
  <r>
    <x v="52"/>
    <x v="8"/>
    <s v="E12000005"/>
    <n v="102912.3793"/>
    <n v="39.389378839999999"/>
    <n v="1.3515396710000001"/>
    <n v="6.5022334199999996"/>
    <n v="57536.381500000003"/>
    <n v="37.715821099999999"/>
    <n v="1.261244357"/>
    <n v="5.2678862290000001"/>
    <n v="44749.667159999997"/>
    <n v="35.876072710000003"/>
    <n v="1.0294662880000001"/>
    <n v="4.3940574860000003"/>
    <n v="41662.345670000002"/>
    <n v="39.689354739999999"/>
    <n v="1.6265553939999999"/>
    <n v="5.4905748049999996"/>
  </r>
  <r>
    <x v="53"/>
    <x v="0"/>
    <s v="E92000001"/>
    <n v="113188.5071"/>
    <n v="37.056105690000003"/>
    <n v="1.8613765550000001"/>
    <n v="7.5600709420000003"/>
    <n v="66264.288920000006"/>
    <n v="35.279345069999998"/>
    <n v="1.265973035"/>
    <n v="6.8407004789999997"/>
    <n v="53385.486799999999"/>
    <n v="32.527666050000001"/>
    <n v="1.4296097409999999"/>
    <n v="7.2224150089999997"/>
    <n v="62253.536269999997"/>
    <n v="32.715095499999997"/>
    <n v="1.5210646489999999"/>
    <n v="8.7392220040000002"/>
  </r>
  <r>
    <x v="53"/>
    <x v="1"/>
    <s v="E12000004"/>
    <n v="84583.414969999998"/>
    <n v="37.730566899999999"/>
    <n v="0.59292498599999999"/>
    <n v="5.6097200159999998"/>
    <n v="49926.421240000003"/>
    <n v="35.508910550000003"/>
    <n v="0.29557985799999997"/>
    <n v="5.4581773460000003"/>
    <n v="39581.769350000002"/>
    <n v="34.01700641"/>
    <n v="0.72419922000000003"/>
    <n v="5.353290608"/>
    <n v="36156.234429999997"/>
    <n v="38.405597970000002"/>
    <n v="0.18914957099999999"/>
    <n v="4.6483637010000001"/>
  </r>
  <r>
    <x v="53"/>
    <x v="3"/>
    <s v="E12000006"/>
    <n v="118554.1937"/>
    <n v="34.726667900000002"/>
    <n v="2.1773490010000001"/>
    <n v="8.2179471389999996"/>
    <n v="75631.752479999996"/>
    <n v="32.961958950000003"/>
    <n v="1.807072928"/>
    <n v="8.3849723110000003"/>
    <n v="60644.9329"/>
    <n v="31.668955440000001"/>
    <n v="2.025023676"/>
    <n v="8.1345612349999996"/>
    <n v="52811.38076"/>
    <n v="34.097943800000003"/>
    <n v="2.2569624610000001"/>
    <n v="8.1040767999999996"/>
  </r>
  <r>
    <x v="53"/>
    <x v="4"/>
    <s v="E12000008"/>
    <n v="166399.91159999999"/>
    <n v="36.589926030000001"/>
    <n v="2.3236425500000002"/>
    <n v="9.0020752230000003"/>
    <n v="96901.595809999999"/>
    <n v="34.723948669999999"/>
    <n v="1.5832455620000001"/>
    <n v="8.5761031780000003"/>
    <n v="73195.033150000003"/>
    <n v="33.215874069999998"/>
    <n v="1.7902271809999999"/>
    <n v="8.9034271490000005"/>
    <n v="60567.832880000002"/>
    <n v="35.628025090000001"/>
    <n v="1.6747598420000001"/>
    <n v="8.6494686539999996"/>
  </r>
  <r>
    <x v="53"/>
    <x v="2"/>
    <s v="E12000001"/>
    <n v="84786.306049999999"/>
    <n v="43.610554299999997"/>
    <n v="3.8890879329999999"/>
    <n v="4.8155616219999997"/>
    <n v="48617.979789999998"/>
    <n v="41.116058709999997"/>
    <n v="2.9107532539999998"/>
    <n v="3.4411568840000002"/>
    <n v="37134.865519999999"/>
    <n v="38.960305339999998"/>
    <n v="3.3289825629999998"/>
    <n v="3.6036521069999998"/>
    <n v="34056.463889999999"/>
    <n v="40.637137549999998"/>
    <n v="2.7154047069999998"/>
    <n v="2.8443420480000001"/>
  </r>
  <r>
    <x v="53"/>
    <x v="6"/>
    <s v="E12000003"/>
    <n v="84391.455730000001"/>
    <n v="38.732352679999998"/>
    <n v="1.4742910380000001"/>
    <n v="4.6496905540000002"/>
    <n v="49320.946730000003"/>
    <n v="36.842762010000001"/>
    <n v="0.75903145500000002"/>
    <n v="4.6020318060000003"/>
    <n v="37983.300580000003"/>
    <n v="34.924183020000001"/>
    <n v="0.18450760399999999"/>
    <n v="4.0438693969999999"/>
    <n v="38202.504860000001"/>
    <n v="38.320009419999998"/>
    <n v="0.78221857699999997"/>
    <n v="5.5184121319999999"/>
  </r>
  <r>
    <x v="53"/>
    <x v="7"/>
    <s v="E12000002"/>
    <n v="93616.20276"/>
    <n v="39.836545229999999"/>
    <n v="0.93754907700000001"/>
    <n v="5.5380626189999997"/>
    <n v="53225.87427"/>
    <n v="37.246439359999997"/>
    <n v="0.246563264"/>
    <n v="4.592951405"/>
    <n v="36804.052799999998"/>
    <n v="35.257408390000002"/>
    <n v="1.0565134E-2"/>
    <n v="3.525065734"/>
    <n v="38295.768859999996"/>
    <n v="37.846383809999999"/>
    <n v="0.89397527600000004"/>
    <n v="5.0897573620000003"/>
  </r>
  <r>
    <x v="53"/>
    <x v="8"/>
    <s v="E12000005"/>
    <n v="104993.37239999999"/>
    <n v="40.185872199999999"/>
    <n v="2.022101852"/>
    <n v="6.8805541190000001"/>
    <n v="58328.801959999997"/>
    <n v="38.235262669999997"/>
    <n v="1.3772511190000001"/>
    <n v="5.6757195530000004"/>
    <n v="45543.270270000001"/>
    <n v="36.512309019999996"/>
    <n v="1.773427971"/>
    <n v="5.8655852509999997"/>
    <n v="42381.813399999999"/>
    <n v="40.37475087"/>
    <n v="1.7269016559999999"/>
    <n v="6.3926872320000001"/>
  </r>
  <r>
    <x v="53"/>
    <x v="5"/>
    <s v="E12000009"/>
    <n v="120379.7988"/>
    <n v="36.541901060000001"/>
    <n v="1.94448873"/>
    <n v="10.28649383"/>
    <n v="73046.029899999994"/>
    <n v="34.312299979999999"/>
    <n v="1.1070331280000001"/>
    <n v="9.8790380239999998"/>
    <n v="57822.480470000002"/>
    <n v="32.67706965"/>
    <n v="1.326640606"/>
    <n v="10.794087960000001"/>
    <n v="49813.032030000002"/>
    <n v="35.13336752"/>
    <n v="1.873523727"/>
    <n v="10.14207665"/>
  </r>
  <r>
    <x v="53"/>
    <x v="9"/>
    <s v="E12000007"/>
    <n v="240342.83780000001"/>
    <n v="32.32713906"/>
    <n v="3.4791075839999999"/>
    <n v="11.06514975"/>
    <n v="143345.4866"/>
    <n v="30.375966219999999"/>
    <n v="2.5359922269999999"/>
    <n v="9.7275796299999993"/>
    <n v="111644.23"/>
    <n v="27.30017685"/>
    <n v="2.2113733240000002"/>
    <n v="10.177910730000001"/>
    <n v="100255.4344"/>
    <n v="27.707138960000002"/>
    <n v="1.2347707809999999"/>
    <n v="10.195908660000001"/>
  </r>
  <r>
    <x v="54"/>
    <x v="0"/>
    <s v="E92000001"/>
    <n v="115785.35679999999"/>
    <n v="37.906272700000002"/>
    <n v="2.2942697110000001"/>
    <n v="7.7522792850000002"/>
    <n v="67074.301630000002"/>
    <n v="35.710598750000003"/>
    <n v="1.2223970449999999"/>
    <n v="6.7505073629999996"/>
    <n v="54321.682639999999"/>
    <n v="33.098088230000002"/>
    <n v="1.7536523429999999"/>
    <n v="7.6660887039999999"/>
    <n v="63241.786500000002"/>
    <n v="33.23443468"/>
    <n v="1.5874603780000001"/>
    <n v="10.585650830000001"/>
  </r>
  <r>
    <x v="54"/>
    <x v="5"/>
    <s v="E12000009"/>
    <n v="123120.66"/>
    <n v="37.373903439999999"/>
    <n v="2.276844804"/>
    <n v="9.3233772360000007"/>
    <n v="74292.581219999993"/>
    <n v="34.89784916"/>
    <n v="1.7065284999999999"/>
    <n v="8.4797434519999992"/>
    <n v="58969.962209999998"/>
    <n v="33.32554305"/>
    <n v="1.9844906950000001"/>
    <n v="9.2107278570000002"/>
    <n v="50091.53299"/>
    <n v="35.329795570000002"/>
    <n v="0.55909257000000001"/>
    <n v="9.6715177289999996"/>
  </r>
  <r>
    <x v="54"/>
    <x v="4"/>
    <s v="E12000008"/>
    <n v="171377.4026"/>
    <n v="37.684433980000001"/>
    <n v="2.9912822079999999"/>
    <n v="9.6397679350000001"/>
    <n v="98491.994070000001"/>
    <n v="35.29385577"/>
    <n v="1.641250849"/>
    <n v="8.932359108"/>
    <n v="74351.189280000006"/>
    <n v="33.74053722"/>
    <n v="1.5795554380000001"/>
    <n v="9.5714515529999993"/>
    <n v="60854.040560000001"/>
    <n v="35.796382020000003"/>
    <n v="0.47254073299999999"/>
    <n v="9.8374271550000003"/>
  </r>
  <r>
    <x v="54"/>
    <x v="7"/>
    <s v="E12000002"/>
    <n v="95116.951149999994"/>
    <n v="40.47515937"/>
    <n v="1.603086158"/>
    <n v="5.9353443429999997"/>
    <n v="53771.793030000001"/>
    <n v="37.628462769999999"/>
    <n v="1.0256642469999999"/>
    <n v="4.9002053979999998"/>
    <n v="37421.032420000003"/>
    <n v="35.848460209999999"/>
    <n v="1.676390426"/>
    <n v="4.2805173979999998"/>
    <n v="38607.494910000001"/>
    <n v="38.154451889999997"/>
    <n v="0.81399606300000005"/>
    <n v="6.814581811"/>
  </r>
  <r>
    <x v="54"/>
    <x v="2"/>
    <s v="E12000001"/>
    <n v="85573.821150000003"/>
    <n v="44.015619360000002"/>
    <n v="0.92882346900000001"/>
    <n v="4.7693163529999998"/>
    <n v="48471.27908"/>
    <n v="40.991994419999997"/>
    <n v="-0.301741698"/>
    <n v="3.5996510819999998"/>
    <n v="37279.773849999998"/>
    <n v="39.112336929999998"/>
    <n v="0.390221765"/>
    <n v="4.2272207670000004"/>
    <n v="33842.061249999999"/>
    <n v="40.381306250000002"/>
    <n v="-0.62955050199999996"/>
    <n v="5.6972116100000001"/>
  </r>
  <r>
    <x v="54"/>
    <x v="9"/>
    <s v="E12000007"/>
    <n v="249453.59820000001"/>
    <n v="33.552575269999998"/>
    <n v="3.790735121"/>
    <n v="11.45224421"/>
    <n v="147256.40210000001"/>
    <n v="31.204718069999998"/>
    <n v="2.7283143760000002"/>
    <n v="10.03063042"/>
    <n v="115453.3471"/>
    <n v="28.231613880000001"/>
    <n v="3.4118351769999999"/>
    <n v="11.96438255"/>
    <n v="103599.46739999999"/>
    <n v="28.63131418"/>
    <n v="3.335512966"/>
    <n v="13.2371991"/>
  </r>
  <r>
    <x v="54"/>
    <x v="1"/>
    <s v="E12000004"/>
    <n v="87235.054170000003"/>
    <n v="38.91339748"/>
    <n v="3.1349398700000002"/>
    <n v="6.8630949430000001"/>
    <n v="50788.587959999997"/>
    <n v="36.122104929999999"/>
    <n v="1.7268746619999999"/>
    <n v="6.4085251909999998"/>
    <n v="40426.547570000002"/>
    <n v="34.743018069999998"/>
    <n v="2.134260893"/>
    <n v="7.2354624940000001"/>
    <n v="36628.771229999998"/>
    <n v="38.907532369999998"/>
    <n v="1.3069303219999999"/>
    <n v="7.1439453390000001"/>
  </r>
  <r>
    <x v="54"/>
    <x v="8"/>
    <s v="E12000005"/>
    <n v="106941.1217"/>
    <n v="40.931366920000002"/>
    <n v="1.8551164520000001"/>
    <n v="7.4290720600000002"/>
    <n v="58868.148820000002"/>
    <n v="38.588811309999997"/>
    <n v="0.92466644499999995"/>
    <n v="6.2576321779999997"/>
    <n v="46181.8649"/>
    <n v="37.0242741"/>
    <n v="1.4021712200000001"/>
    <n v="6.912376278"/>
    <n v="42295.260990000002"/>
    <n v="40.29229729"/>
    <n v="-0.204220652"/>
    <n v="7.0628711940000004"/>
  </r>
  <r>
    <x v="54"/>
    <x v="6"/>
    <s v="E12000003"/>
    <n v="84748.082259999996"/>
    <n v="38.896030209999999"/>
    <n v="0.42258606500000001"/>
    <n v="3.274465899"/>
    <n v="48989.270830000001"/>
    <n v="36.59500001"/>
    <n v="-0.67248486399999996"/>
    <n v="2.2594812439999998"/>
    <n v="37935.11709"/>
    <n v="34.879880159999999"/>
    <n v="-0.126854412"/>
    <n v="1.8919400710000001"/>
    <n v="37560.26655"/>
    <n v="37.675795690000001"/>
    <n v="-1.6811418840000001"/>
    <n v="3.985695443"/>
  </r>
  <r>
    <x v="54"/>
    <x v="3"/>
    <s v="E12000006"/>
    <n v="121624.4795"/>
    <n v="35.626010139999998"/>
    <n v="2.5897740730000001"/>
    <n v="8.594102737"/>
    <n v="76761.529980000007"/>
    <n v="33.454340500000001"/>
    <n v="1.493787274"/>
    <n v="8.2702178400000008"/>
    <n v="61732.053249999997"/>
    <n v="32.236652759999998"/>
    <n v="1.7925988129999999"/>
    <n v="8.9516457389999999"/>
    <n v="53148.901100000003"/>
    <n v="34.31586557"/>
    <n v="0.63910531199999998"/>
    <n v="9.5891916980000005"/>
  </r>
  <r>
    <x v="55"/>
    <x v="0"/>
    <s v="E92000001"/>
    <n v="117338.17879999999"/>
    <n v="38.414641760000002"/>
    <n v="1.3411212180000001"/>
    <n v="8.3928519450000003"/>
    <n v="68010.849730000002"/>
    <n v="36.20922032"/>
    <n v="1.396284541"/>
    <n v="8.0462117329999998"/>
    <n v="55139.327740000001"/>
    <n v="33.596277690000001"/>
    <n v="1.5051910509999999"/>
    <n v="8.9856315779999996"/>
    <n v="64627.913130000001"/>
    <n v="33.962863419999998"/>
    <n v="2.191789172"/>
    <n v="12.30761102"/>
  </r>
  <r>
    <x v="55"/>
    <x v="3"/>
    <s v="E12000006"/>
    <n v="123481.75410000001"/>
    <n v="36.170039469999999"/>
    <n v="1.5270565650000001"/>
    <n v="10.155825739999999"/>
    <n v="77777.933499999999"/>
    <n v="33.897311209999998"/>
    <n v="1.324105348"/>
    <n v="9.8240880520000005"/>
    <n v="62570.656540000004"/>
    <n v="32.674573770000002"/>
    <n v="1.358456823"/>
    <n v="10.122210430000001"/>
    <n v="53627.630499999999"/>
    <n v="34.624959699999998"/>
    <n v="0.90073245199999996"/>
    <n v="9.2457096249999999"/>
  </r>
  <r>
    <x v="55"/>
    <x v="1"/>
    <s v="E12000004"/>
    <n v="87981.844970000006"/>
    <n v="39.24652236"/>
    <n v="0.85606732200000002"/>
    <n v="6.893760833"/>
    <n v="51356.988660000003"/>
    <n v="36.52636562"/>
    <n v="1.1191504350000001"/>
    <n v="6.6935799080000002"/>
    <n v="40858.404040000001"/>
    <n v="35.114160249999998"/>
    <n v="1.0682496859999999"/>
    <n v="7.2438582499999997"/>
    <n v="37105.12167"/>
    <n v="39.413517689999999"/>
    <n v="1.300481644"/>
    <n v="7.5844586009999997"/>
  </r>
  <r>
    <x v="55"/>
    <x v="5"/>
    <s v="E12000009"/>
    <n v="124324.61960000001"/>
    <n v="37.739371499999997"/>
    <n v="0.97786967499999999"/>
    <n v="9.4335167159999997"/>
    <n v="75249.809580000001"/>
    <n v="35.347493129999997"/>
    <n v="1.28845754"/>
    <n v="10.07798195"/>
    <n v="59700.002229999998"/>
    <n v="33.738108689999997"/>
    <n v="1.237986236"/>
    <n v="10.79188967"/>
    <n v="50928.087549999997"/>
    <n v="35.919821470000002"/>
    <n v="1.6700518360000001"/>
    <n v="10.222548379999999"/>
  </r>
  <r>
    <x v="55"/>
    <x v="6"/>
    <s v="E12000003"/>
    <n v="85960.836710000003"/>
    <n v="39.45263671"/>
    <n v="1.4310110819999999"/>
    <n v="3.8426318529999999"/>
    <n v="49758.696329999999"/>
    <n v="37.169761090000002"/>
    <n v="1.570600016"/>
    <n v="3.6953127650000002"/>
    <n v="38657.608899999999"/>
    <n v="35.544183570000001"/>
    <n v="1.9045461530000001"/>
    <n v="3.8267744819999998"/>
    <n v="38487.196689999997"/>
    <n v="38.605576910000003"/>
    <n v="2.4678476030000001"/>
    <n v="5.39568826"/>
  </r>
  <r>
    <x v="55"/>
    <x v="7"/>
    <s v="E12000002"/>
    <n v="96241.450140000001"/>
    <n v="40.953667940000003"/>
    <n v="1.1822277569999999"/>
    <n v="7.3261670969999999"/>
    <n v="54270.064400000003"/>
    <n v="37.977143460000001"/>
    <n v="0.92664079399999999"/>
    <n v="6.6937844139999996"/>
    <n v="37698.207690000003"/>
    <n v="36.113987530000003"/>
    <n v="0.74069379099999999"/>
    <n v="6.1229464880000002"/>
    <n v="38920.50462"/>
    <n v="38.463788559999998"/>
    <n v="0.81074856299999998"/>
    <n v="7.2073816839999996"/>
  </r>
  <r>
    <x v="55"/>
    <x v="4"/>
    <s v="E12000008"/>
    <n v="175181.29029999999"/>
    <n v="38.520876559999998"/>
    <n v="2.2195970420000002"/>
    <n v="10.8951463"/>
    <n v="100767.01790000001"/>
    <n v="36.109093219999998"/>
    <n v="2.3098565729999998"/>
    <n v="10.85578203"/>
    <n v="76196.399959999995"/>
    <n v="34.577893019999998"/>
    <n v="2.4817500539999999"/>
    <n v="11.02972596"/>
    <n v="63020.518539999997"/>
    <n v="37.07077683"/>
    <n v="3.5601218280000002"/>
    <n v="12.1187559"/>
  </r>
  <r>
    <x v="55"/>
    <x v="9"/>
    <s v="E12000007"/>
    <n v="252271.6208"/>
    <n v="33.931611359999998"/>
    <n v="1.1296781"/>
    <n v="11.29107494"/>
    <n v="149578.47289999999"/>
    <n v="31.696781999999999"/>
    <n v="1.5768894979999999"/>
    <n v="12.016657439999999"/>
    <n v="117728.0126"/>
    <n v="28.787834029999999"/>
    <n v="1.9702031659999999"/>
    <n v="14.42615647"/>
    <n v="105930.8887"/>
    <n v="29.275638470000001"/>
    <n v="2.2504181679999999"/>
    <n v="16.378799619999999"/>
  </r>
  <r>
    <x v="55"/>
    <x v="8"/>
    <s v="E12000005"/>
    <n v="108479.97319999999"/>
    <n v="41.520357330000003"/>
    <n v="1.4389707700000001"/>
    <n v="7.5891070230000004"/>
    <n v="59655.546219999997"/>
    <n v="39.104960200000001"/>
    <n v="1.3375609959999999"/>
    <n v="6.898645063"/>
    <n v="46730.583610000001"/>
    <n v="37.464185139999998"/>
    <n v="1.1881692399999999"/>
    <n v="6.9725575380000002"/>
    <n v="43110.191270000003"/>
    <n v="41.068635159999999"/>
    <n v="1.9267649819999999"/>
    <n v="7.5725684360000001"/>
  </r>
  <r>
    <x v="55"/>
    <x v="2"/>
    <s v="E12000001"/>
    <n v="84680.89344"/>
    <n v="43.55633443"/>
    <n v="-1.043458974"/>
    <n v="2.4070744140000002"/>
    <n v="48453.780930000001"/>
    <n v="40.977196300000003"/>
    <n v="-3.6100026E-2"/>
    <n v="2.0510080500000001"/>
    <n v="37328.070449999999"/>
    <n v="39.163007649999997"/>
    <n v="0.12955174899999999"/>
    <n v="2.7600917620000001"/>
    <n v="34195.663189999999"/>
    <n v="40.803234089999997"/>
    <n v="1.044859322"/>
    <n v="2.8326576920000002"/>
  </r>
  <r>
    <x v="56"/>
    <x v="0"/>
    <s v="E92000001"/>
    <n v="119491.92570000001"/>
    <n v="39.11974404"/>
    <n v="1.8355039790000001"/>
    <n v="10.612031379999999"/>
    <n v="68695.440780000004"/>
    <n v="36.573699040000001"/>
    <n v="1.00659093"/>
    <n v="9.3027210769999993"/>
    <n v="55690.968159999997"/>
    <n v="33.93239105"/>
    <n v="1.000448204"/>
    <n v="10.44644514"/>
    <n v="66771.580960000007"/>
    <n v="35.089390559999998"/>
    <n v="3.316938044"/>
    <n v="16.078637700000002"/>
  </r>
  <r>
    <x v="56"/>
    <x v="5"/>
    <s v="E12000009"/>
    <n v="128369.7334"/>
    <n v="38.96728641"/>
    <n v="3.2536707790000001"/>
    <n v="14.05024066"/>
    <n v="77172.179000000004"/>
    <n v="36.250497930000002"/>
    <n v="2.5546502000000002"/>
    <n v="13.67916943"/>
    <n v="61036.866710000002"/>
    <n v="34.493607480000001"/>
    <n v="2.2393039099999998"/>
    <n v="14.53481829"/>
    <n v="53219.658219999998"/>
    <n v="37.536077120000002"/>
    <n v="4.499620502"/>
    <n v="17.138785070000001"/>
  </r>
  <r>
    <x v="56"/>
    <x v="8"/>
    <s v="E12000005"/>
    <n v="109300.55929999999"/>
    <n v="41.834433969999999"/>
    <n v="0.75644012999999999"/>
    <n v="8.8846308910000005"/>
    <n v="59591.532079999997"/>
    <n v="39.062998129999997"/>
    <n v="-0.107306258"/>
    <n v="7.6711713660000003"/>
    <n v="46460.486420000001"/>
    <n v="37.247646619999998"/>
    <n v="-0.57798805799999997"/>
    <n v="7.943052658"/>
    <n v="43570.318480000002"/>
    <n v="41.506972269999999"/>
    <n v="1.0673281569999999"/>
    <n v="10.14197221"/>
  </r>
  <r>
    <x v="56"/>
    <x v="9"/>
    <s v="E12000007"/>
    <n v="260347.4656"/>
    <n v="35.017847000000003"/>
    <n v="3.201249781"/>
    <n v="15.01969598"/>
    <n v="152520.9166"/>
    <n v="32.320307530000001"/>
    <n v="1.967157211"/>
    <n v="13.63589509"/>
    <n v="119662.6357"/>
    <n v="29.260904190000002"/>
    <n v="1.6432988909999999"/>
    <n v="15.82598074"/>
    <n v="109954.08470000001"/>
    <n v="30.387510890000001"/>
    <n v="3.797944218"/>
    <n v="20.003517219999999"/>
  </r>
  <r>
    <x v="56"/>
    <x v="2"/>
    <s v="E12000001"/>
    <n v="85235.664420000001"/>
    <n v="43.841685589999997"/>
    <n v="0.65513123299999998"/>
    <n v="2.6172401249999999"/>
    <n v="48380.743710000002"/>
    <n v="40.915428970000001"/>
    <n v="-0.15073584800000001"/>
    <n v="1.884144429"/>
    <n v="37042.913059999999"/>
    <n v="38.863832780000003"/>
    <n v="-0.76392211099999996"/>
    <n v="2.0464357629999999"/>
    <n v="34954.35572"/>
    <n v="41.708527510000003"/>
    <n v="2.2186805569999999"/>
    <n v="7.1349164810000003"/>
  </r>
  <r>
    <x v="56"/>
    <x v="7"/>
    <s v="E12000002"/>
    <n v="97078.15797"/>
    <n v="41.309712599999997"/>
    <n v="0.86938405799999996"/>
    <n v="7.7553993610000003"/>
    <n v="54310.968610000004"/>
    <n v="38.005767429999999"/>
    <n v="7.5371587000000004E-2"/>
    <n v="6.2820671709999996"/>
    <n v="37820.436629999997"/>
    <n v="36.231079950000002"/>
    <n v="0.32423012499999998"/>
    <n v="6.0326744909999999"/>
    <n v="39353.551399999997"/>
    <n v="38.891753719999997"/>
    <n v="1.1126443159999999"/>
    <n v="9.1118042480000003"/>
  </r>
  <r>
    <x v="56"/>
    <x v="4"/>
    <s v="E12000008"/>
    <n v="180246.33240000001"/>
    <n v="39.634636260000001"/>
    <n v="2.8913145409999998"/>
    <n v="14.13921961"/>
    <n v="103218.3714"/>
    <n v="36.987517080000003"/>
    <n v="2.4326943160000001"/>
    <n v="13.46046022"/>
    <n v="77988.632750000004"/>
    <n v="35.391207479999998"/>
    <n v="2.3521226589999999"/>
    <n v="14.268419379999999"/>
    <n v="65128.952640000003"/>
    <n v="38.311028280000002"/>
    <n v="3.3456311410000001"/>
    <n v="15.96478827"/>
  </r>
  <r>
    <x v="56"/>
    <x v="3"/>
    <s v="E12000006"/>
    <n v="126579.1269"/>
    <n v="37.077316000000003"/>
    <n v="2.5083647920000001"/>
    <n v="12.151848790000001"/>
    <n v="79211.576889999997"/>
    <n v="34.52212411"/>
    <n v="1.843252095"/>
    <n v="11.00869217"/>
    <n v="63621.57043"/>
    <n v="33.223363980000002"/>
    <n v="1.679563481"/>
    <n v="10.96455297"/>
    <n v="55529.497300000003"/>
    <n v="35.852909940000004"/>
    <n v="3.5464308"/>
    <n v="12.287846480000001"/>
  </r>
  <r>
    <x v="56"/>
    <x v="6"/>
    <s v="E12000003"/>
    <n v="85754.82359"/>
    <n v="39.3580848"/>
    <n v="-0.239659276"/>
    <n v="5.0381679210000003"/>
    <n v="49461.00028"/>
    <n v="36.947382050000002"/>
    <n v="-0.59827944499999997"/>
    <n v="4.409302469"/>
    <n v="38438.58309"/>
    <n v="35.342797769999997"/>
    <n v="-0.56657879"/>
    <n v="4.8419767929999997"/>
    <n v="38785.634359999996"/>
    <n v="38.904932530000004"/>
    <n v="0.77542065299999996"/>
    <n v="8.0249911469999997"/>
  </r>
  <r>
    <x v="56"/>
    <x v="1"/>
    <s v="E12000004"/>
    <n v="88640.863750000004"/>
    <n v="39.540494320000001"/>
    <n v="0.74903951599999996"/>
    <n v="8.2429608709999993"/>
    <n v="51331.053760000003"/>
    <n v="36.507920079999998"/>
    <n v="-5.0499256999999999E-2"/>
    <n v="7.4076903080000003"/>
    <n v="40654.48487"/>
    <n v="34.938909879999997"/>
    <n v="-0.49908745399999999"/>
    <n v="7.474207797"/>
    <n v="37426.66115"/>
    <n v="39.755060880000002"/>
    <n v="0.86656358899999997"/>
    <n v="8.6935309759999999"/>
  </r>
  <r>
    <x v="57"/>
    <x v="0"/>
    <s v="E92000001"/>
    <n v="120096.9026"/>
    <n v="39.317803810000001"/>
    <n v="0.50629105299999999"/>
    <n v="11.37567849"/>
    <n v="69589.786110000001"/>
    <n v="37.049851699999998"/>
    <n v="1.301899103"/>
    <n v="10.797077740000001"/>
    <n v="55730.855250000001"/>
    <n v="33.956694169999999"/>
    <n v="7.1622186000000004E-2"/>
    <n v="11.31994055"/>
    <n v="67232.814970000007"/>
    <n v="35.331775409999999"/>
    <n v="0.69076394100000005"/>
    <n v="16.324167360000001"/>
  </r>
  <r>
    <x v="57"/>
    <x v="1"/>
    <s v="E12000004"/>
    <n v="88721.896670000002"/>
    <n v="39.576641100000003"/>
    <n v="9.1417108999999996E-2"/>
    <n v="8.5586746530000006"/>
    <n v="51819.318019999999"/>
    <n v="36.855185749999997"/>
    <n v="0.95120638000000002"/>
    <n v="8.6002068719999993"/>
    <n v="40669.585010000003"/>
    <n v="34.951887110000001"/>
    <n v="3.7142610999999999E-2"/>
    <n v="8.5604460870000008"/>
    <n v="37965.217629999999"/>
    <n v="40.327122209999999"/>
    <n v="1.438964803"/>
    <n v="9.9756820919999996"/>
  </r>
  <r>
    <x v="57"/>
    <x v="3"/>
    <s v="E12000006"/>
    <n v="126972.1011"/>
    <n v="37.192425239999999"/>
    <n v="0.31045731399999998"/>
    <n v="12.63884904"/>
    <n v="80153.163990000001"/>
    <n v="34.932488200000002"/>
    <n v="1.1886988510000001"/>
    <n v="12.23049893"/>
    <n v="63605.911590000003"/>
    <n v="33.215186889999998"/>
    <n v="-2.4612470000000001E-2"/>
    <n v="11.65392754"/>
    <n v="56268.228210000001"/>
    <n v="36.32987541"/>
    <n v="1.3303396279999999"/>
    <n v="13.439546"/>
  </r>
  <r>
    <x v="57"/>
    <x v="2"/>
    <s v="E12000001"/>
    <n v="87464.507870000001"/>
    <n v="44.988110079999998"/>
    <n v="2.6149188429999999"/>
    <n v="6.9939909450000002"/>
    <n v="50000.169269999999"/>
    <n v="42.284971609999999"/>
    <n v="3.3472523079999998"/>
    <n v="7.3487437169999996"/>
    <n v="37859.09087"/>
    <n v="39.720131469999998"/>
    <n v="2.2033305259999998"/>
    <n v="7.2108850369999997"/>
    <n v="35433.55431"/>
    <n v="42.280320850000003"/>
    <n v="1.3709266980000001"/>
    <n v="10.01443986"/>
  </r>
  <r>
    <x v="57"/>
    <x v="7"/>
    <s v="E12000002"/>
    <n v="96765.279420000006"/>
    <n v="41.176573249999997"/>
    <n v="-0.32229551499999998"/>
    <n v="7.4413763949999998"/>
    <n v="54667.78226"/>
    <n v="38.255458740000002"/>
    <n v="0.65698265899999997"/>
    <n v="7.1810264420000003"/>
    <n v="37401.089979999997"/>
    <n v="35.829355820000004"/>
    <n v="-1.1087832120000001"/>
    <n v="6.1461421180000002"/>
    <n v="39295.48186"/>
    <n v="38.834365589999997"/>
    <n v="-0.14755859599999999"/>
    <n v="7.9976726380000001"/>
  </r>
  <r>
    <x v="57"/>
    <x v="8"/>
    <s v="E12000005"/>
    <n v="110202.0471"/>
    <n v="42.179475500000002"/>
    <n v="0.824778766"/>
    <n v="9.7143203489999994"/>
    <n v="60556.046520000004"/>
    <n v="39.695249459999999"/>
    <n v="1.618542774"/>
    <n v="9.2422209899999999"/>
    <n v="46675.424650000001"/>
    <n v="37.419963879999997"/>
    <n v="0.46262587999999999"/>
    <n v="8.8260369890000003"/>
    <n v="44030.081489999997"/>
    <n v="41.944962429999997"/>
    <n v="1.0552206900000001"/>
    <n v="10.351718549999999"/>
  </r>
  <r>
    <x v="57"/>
    <x v="6"/>
    <s v="E12000003"/>
    <n v="85741.073329999999"/>
    <n v="39.351773970000004"/>
    <n v="-1.6034396999999999E-2"/>
    <n v="4.4346369860000001"/>
    <n v="49782.418180000001"/>
    <n v="37.187481320000003"/>
    <n v="0.64984108299999999"/>
    <n v="4.5879854419999999"/>
    <n v="38190.471720000001"/>
    <n v="35.114668909999999"/>
    <n v="-0.64547480400000001"/>
    <n v="4.436820376"/>
    <n v="38984.793080000003"/>
    <n v="39.104703829999998"/>
    <n v="0.51348579100000002"/>
    <n v="7.119163737"/>
  </r>
  <r>
    <x v="57"/>
    <x v="4"/>
    <s v="E12000008"/>
    <n v="181297.18280000001"/>
    <n v="39.865709330000001"/>
    <n v="0.58300790199999997"/>
    <n v="15.253126719999999"/>
    <n v="104750.46400000001"/>
    <n v="37.536530810000002"/>
    <n v="1.4843216800000001"/>
    <n v="14.856411980000001"/>
    <n v="78134.940619999994"/>
    <n v="35.457601920000002"/>
    <n v="0.18760153500000001"/>
    <n v="14.312609589999999"/>
    <n v="66104.936799999996"/>
    <n v="38.885134809999997"/>
    <n v="1.4985411580000001"/>
    <n v="16.81121928"/>
  </r>
  <r>
    <x v="57"/>
    <x v="5"/>
    <s v="E12000009"/>
    <n v="129771.8412"/>
    <n v="39.39290338"/>
    <n v="1.092241748"/>
    <n v="15.57251057"/>
    <n v="78417.992800000007"/>
    <n v="36.835700680000002"/>
    <n v="1.614330219"/>
    <n v="15.75991357"/>
    <n v="61426.66762"/>
    <n v="34.713894660000001"/>
    <n v="0.63863190999999997"/>
    <n v="15.695910250000001"/>
    <n v="54002.971920000004"/>
    <n v="38.088551979999998"/>
    <n v="1.4718502950000001"/>
    <n v="17.70156626"/>
  </r>
  <r>
    <x v="57"/>
    <x v="9"/>
    <s v="E12000007"/>
    <n v="261720.0416"/>
    <n v="35.202464339999999"/>
    <n v="0.52720928899999997"/>
    <n v="16.099284780000001"/>
    <n v="154878.88269999999"/>
    <n v="32.819977950000002"/>
    <n v="1.5459952379999999"/>
    <n v="15.72065081"/>
    <n v="119886.652"/>
    <n v="29.315682509999998"/>
    <n v="0.18720653200000001"/>
    <n v="17.54689016"/>
    <n v="109869.7133"/>
    <n v="30.364193530000001"/>
    <n v="-7.6733369999999995E-2"/>
    <n v="19.626018200000001"/>
  </r>
  <r>
    <x v="58"/>
    <x v="0"/>
    <s v="E92000001"/>
    <n v="121037.0485"/>
    <n v="39.625592509999997"/>
    <n v="0.78282273099999999"/>
    <n v="12.302220820000001"/>
    <n v="70311.68002"/>
    <n v="37.434190610000002"/>
    <n v="1.03735613"/>
    <n v="12.06752354"/>
    <n v="56782.788119999997"/>
    <n v="34.597634679999999"/>
    <n v="1.887523286"/>
    <n v="13.914324000000001"/>
    <n v="68240.792929999996"/>
    <n v="35.861481789999999"/>
    <n v="1.4992350999999999"/>
    <n v="17.797246470000001"/>
  </r>
  <r>
    <x v="58"/>
    <x v="9"/>
    <s v="E12000007"/>
    <n v="267166.03149999998"/>
    <n v="35.93497326"/>
    <n v="2.080845568"/>
    <n v="18.25310898"/>
    <n v="158050.90609999999"/>
    <n v="33.492153100000003"/>
    <n v="2.0480670569999999"/>
    <n v="17.917014259999998"/>
    <n v="123329.1963"/>
    <n v="30.157482120000001"/>
    <n v="2.8714992650000002"/>
    <n v="20.976424550000001"/>
    <n v="111980.81449999999"/>
    <n v="30.94762897"/>
    <n v="1.92145872"/>
    <n v="21.764326279999999"/>
  </r>
  <r>
    <x v="58"/>
    <x v="4"/>
    <s v="E12000008"/>
    <n v="183018.696"/>
    <n v="40.244255449999997"/>
    <n v="0.94955322600000003"/>
    <n v="15.87381759"/>
    <n v="105967.2721"/>
    <n v="37.972564730000002"/>
    <n v="1.1616254960000001"/>
    <n v="16.042622770000001"/>
    <n v="79719.948910000006"/>
    <n v="36.176877990000001"/>
    <n v="2.0285524960000001"/>
    <n v="16.954043810000002"/>
    <n v="67046.383600000001"/>
    <n v="39.438925310000002"/>
    <n v="1.4241701849999999"/>
    <n v="18.08123466"/>
  </r>
  <r>
    <x v="58"/>
    <x v="3"/>
    <s v="E12000006"/>
    <n v="128968.83930000001"/>
    <n v="37.777305990000002"/>
    <n v="1.572580305"/>
    <n v="15.12402297"/>
    <n v="81866.422789999997"/>
    <n v="35.679163559999999"/>
    <n v="2.1374811829999998"/>
    <n v="15.27709286"/>
    <n v="65463.704440000001"/>
    <n v="34.185331570000002"/>
    <n v="2.920786444"/>
    <n v="15.714262720000001"/>
    <n v="57527.41994"/>
    <n v="37.142879129999997"/>
    <n v="2.237837898"/>
    <n v="15.668867779999999"/>
  </r>
  <r>
    <x v="58"/>
    <x v="7"/>
    <s v="E12000002"/>
    <n v="97144.343439999997"/>
    <n v="41.337876530000003"/>
    <n v="0.39173556599999998"/>
    <n v="7.5282267669999996"/>
    <n v="54883.651460000001"/>
    <n v="38.406519840000001"/>
    <n v="0.394874636"/>
    <n v="7.4987714189999997"/>
    <n v="37954.570800000001"/>
    <n v="36.359577299999998"/>
    <n v="1.4798521060000001"/>
    <n v="8.0475238390000001"/>
    <n v="38991.885410000003"/>
    <n v="38.534331719999997"/>
    <n v="-0.77259886499999997"/>
    <n v="7.775796916"/>
  </r>
  <r>
    <x v="58"/>
    <x v="5"/>
    <s v="E12000009"/>
    <n v="130684.3094"/>
    <n v="39.66988774"/>
    <n v="0.70313264499999995"/>
    <n v="14.84195991"/>
    <n v="79225.918590000001"/>
    <n v="37.215211949999997"/>
    <n v="1.030281142"/>
    <n v="15.40186591"/>
    <n v="62360.944929999998"/>
    <n v="35.241880399999999"/>
    <n v="1.5209636980000001"/>
    <n v="16.255940320000001"/>
    <n v="54800.385770000001"/>
    <n v="38.650971749999997"/>
    <n v="1.476611049"/>
    <n v="18.160981589999999"/>
  </r>
  <r>
    <x v="58"/>
    <x v="8"/>
    <s v="E12000005"/>
    <n v="109855.63069999999"/>
    <n v="42.046885770000003"/>
    <n v="-0.31434656900000002"/>
    <n v="9.8004377789999992"/>
    <n v="60724.408750000002"/>
    <n v="39.805613030000004"/>
    <n v="0.27802712400000001"/>
    <n v="9.4480295969999997"/>
    <n v="47151.389940000001"/>
    <n v="37.801548060000002"/>
    <n v="1.019734234"/>
    <n v="10.60479091"/>
    <n v="44347.598449999998"/>
    <n v="42.247442829999997"/>
    <n v="0.721136424"/>
    <n v="10.744363509999999"/>
  </r>
  <r>
    <x v="58"/>
    <x v="2"/>
    <s v="E12000001"/>
    <n v="86484.209770000001"/>
    <n v="44.483885460000003"/>
    <n v="-1.120795306"/>
    <n v="6.63041254"/>
    <n v="49569.955569999998"/>
    <n v="41.92114136"/>
    <n v="-0.86042449600000004"/>
    <n v="6.4549908069999997"/>
    <n v="37903.294670000003"/>
    <n v="39.766508190000003"/>
    <n v="0.116758741"/>
    <n v="7.8510037290000003"/>
    <n v="35168.43316"/>
    <n v="41.963970779999997"/>
    <n v="-0.74822059299999999"/>
    <n v="7.323424696"/>
  </r>
  <r>
    <x v="58"/>
    <x v="1"/>
    <s v="E12000004"/>
    <n v="89697.065860000002"/>
    <n v="40.011639930000001"/>
    <n v="1.099130239"/>
    <n v="10.27823197"/>
    <n v="52554.753369999999"/>
    <n v="37.378245630000002"/>
    <n v="1.4192300819999999"/>
    <n v="10.333232860000001"/>
    <n v="41492.885900000001"/>
    <n v="35.659440920000002"/>
    <n v="2.024365129"/>
    <n v="11.5817505"/>
    <n v="38473.309269999998"/>
    <n v="40.866823420000003"/>
    <n v="1.3383082630000001"/>
    <n v="11.84548902"/>
  </r>
  <r>
    <x v="58"/>
    <x v="6"/>
    <s v="E12000003"/>
    <n v="86469.800069999998"/>
    <n v="39.68623083"/>
    <n v="0.84991558700000003"/>
    <n v="7.2369487279999998"/>
    <n v="50240.427069999998"/>
    <n v="37.529614090000003"/>
    <n v="0.92002138"/>
    <n v="7.732527524"/>
    <n v="38714.002460000003"/>
    <n v="35.596035280000002"/>
    <n v="1.370841255"/>
    <n v="8.6845400010000002"/>
    <n v="39284.001100000001"/>
    <n v="39.404832159999998"/>
    <n v="0.76749931900000001"/>
    <n v="10.88474955"/>
  </r>
  <r>
    <x v="59"/>
    <x v="0"/>
    <s v="E92000001"/>
    <n v="121616.26669999999"/>
    <n v="39.815219280000001"/>
    <n v="0.47854619799999998"/>
    <n v="13.961783369999999"/>
    <n v="70876.546310000005"/>
    <n v="37.734927450000001"/>
    <n v="0.803374755"/>
    <n v="12.457152369999999"/>
    <n v="57466.818120000004"/>
    <n v="35.014412729999997"/>
    <n v="1.204643205"/>
    <n v="14.223050580000001"/>
    <n v="70029.032389999993"/>
    <n v="36.801226399999997"/>
    <n v="2.6204845919999999"/>
    <n v="19.844806479999999"/>
  </r>
  <r>
    <x v="59"/>
    <x v="6"/>
    <s v="E12000003"/>
    <n v="85468.219849999994"/>
    <n v="39.22654498"/>
    <n v="-1.1583006149999999"/>
    <n v="5.9315204540000002"/>
    <n v="49932.957199999997"/>
    <n v="37.299934010000001"/>
    <n v="-0.611996926"/>
    <n v="5.1706462039999996"/>
    <n v="38613.383370000003"/>
    <n v="35.503519900000001"/>
    <n v="-0.25990362099999997"/>
    <n v="5.7943854220000004"/>
    <n v="39758.825920000003"/>
    <n v="39.88111747"/>
    <n v="1.208697715"/>
    <n v="8.2497470760000002"/>
  </r>
  <r>
    <x v="59"/>
    <x v="4"/>
    <s v="E12000008"/>
    <n v="185093.71239999999"/>
    <n v="40.700533909999997"/>
    <n v="1.133772886"/>
    <n v="19.04837427"/>
    <n v="107823.0325"/>
    <n v="38.637562299999999"/>
    <n v="1.751257995"/>
    <n v="18.21297452"/>
    <n v="81560.706699999995"/>
    <n v="37.012213080000002"/>
    <n v="2.3090303209999998"/>
    <n v="19.26046178"/>
    <n v="68907.610679999998"/>
    <n v="40.533761329999997"/>
    <n v="2.7760290520000002"/>
    <n v="20.287258229999999"/>
  </r>
  <r>
    <x v="59"/>
    <x v="9"/>
    <s v="E12000007"/>
    <n v="265355.33850000001"/>
    <n v="35.691427310000002"/>
    <n v="-0.67774071899999999"/>
    <n v="19.53757744"/>
    <n v="159146.5839"/>
    <n v="33.724335320000002"/>
    <n v="0.693243638"/>
    <n v="18.73948627"/>
    <n v="124725.7985"/>
    <n v="30.498990939999999"/>
    <n v="1.132418194"/>
    <n v="21.07808722"/>
    <n v="115070.8939"/>
    <n v="31.80162018"/>
    <n v="2.7594721780000002"/>
    <n v="24.481573430000001"/>
  </r>
  <r>
    <x v="59"/>
    <x v="2"/>
    <s v="E12000001"/>
    <n v="85798.97107"/>
    <n v="44.131427129999999"/>
    <n v="-0.792328111"/>
    <n v="6.5656987029999998"/>
    <n v="49065.931989999997"/>
    <n v="41.494890349999999"/>
    <n v="-1.016792479"/>
    <n v="4.2662387659999998"/>
    <n v="37618.87012"/>
    <n v="39.468102170000002"/>
    <n v="-0.75039532600000003"/>
    <n v="5.2985850269999997"/>
    <n v="35020.94109"/>
    <n v="41.787979069999999"/>
    <n v="-0.41938765500000003"/>
    <n v="3.3162923759999998"/>
  </r>
  <r>
    <x v="59"/>
    <x v="8"/>
    <s v="E12000005"/>
    <n v="110034.15640000001"/>
    <n v="42.115215880000001"/>
    <n v="0.162509336"/>
    <n v="10.58755824"/>
    <n v="61171.243210000001"/>
    <n v="40.098518630000001"/>
    <n v="0.73583995300000005"/>
    <n v="9.7651923830000005"/>
    <n v="47726.698539999998"/>
    <n v="38.262776369999997"/>
    <n v="1.2201307370000001"/>
    <n v="11.03788494"/>
    <n v="45390.30904"/>
    <n v="43.240774100000003"/>
    <n v="2.3512222270000001"/>
    <n v="12.53590266"/>
  </r>
  <r>
    <x v="59"/>
    <x v="7"/>
    <s v="E12000002"/>
    <n v="97051.805550000005"/>
    <n v="41.298498840000001"/>
    <n v="-9.5258134999999994E-2"/>
    <n v="8.9155325950000002"/>
    <n v="55211.444940000001"/>
    <n v="38.635903390000003"/>
    <n v="0.59725158700000003"/>
    <n v="7.5820726819999997"/>
    <n v="38103.004209999999"/>
    <n v="36.501772979999998"/>
    <n v="0.39108177300000002"/>
    <n v="6.6064088050000001"/>
    <n v="40178.084089999997"/>
    <n v="39.706610849999997"/>
    <n v="3.042168046"/>
    <n v="8.2453349899999999"/>
  </r>
  <r>
    <x v="59"/>
    <x v="3"/>
    <s v="E12000006"/>
    <n v="130592.56969999999"/>
    <n v="38.252926010000003"/>
    <n v="1.259009874"/>
    <n v="17.463462109999998"/>
    <n v="83442.925730000003"/>
    <n v="36.366237750000003"/>
    <n v="1.925701509"/>
    <n v="17.00921941"/>
    <n v="66883.540259999994"/>
    <n v="34.926773849999996"/>
    <n v="2.1688901220000001"/>
    <n v="17.67765983"/>
    <n v="59522.717479999999"/>
    <n v="38.43115341"/>
    <n v="3.468428694"/>
    <n v="18.919299379999998"/>
  </r>
  <r>
    <x v="59"/>
    <x v="5"/>
    <s v="E12000009"/>
    <n v="132487.05970000001"/>
    <n v="40.217121759999998"/>
    <n v="1.3794695480000001"/>
    <n v="18.759115420000001"/>
    <n v="80351.091039999999"/>
    <n v="37.743745189999999"/>
    <n v="1.4202075169999999"/>
    <n v="17.67623996"/>
    <n v="63564.433230000002"/>
    <n v="35.922004639999997"/>
    <n v="1.929875016"/>
    <n v="18.926644599999999"/>
    <n v="55976.400199999996"/>
    <n v="39.480420299999999"/>
    <n v="2.14599663"/>
    <n v="20.652475979999998"/>
  </r>
  <r>
    <x v="59"/>
    <x v="1"/>
    <s v="E12000004"/>
    <n v="89579.584310000006"/>
    <n v="39.95923432"/>
    <n v="-0.130975914"/>
    <n v="9.8022716499999998"/>
    <n v="52527.783020000003"/>
    <n v="37.359063650000003"/>
    <n v="-5.1318575999999998E-2"/>
    <n v="9.1159228980000009"/>
    <n v="41712.20665"/>
    <n v="35.847927570000003"/>
    <n v="0.52857432400000004"/>
    <n v="10.92549496"/>
    <n v="38991.58526"/>
    <n v="41.417342570000002"/>
    <n v="1.347105309"/>
    <n v="11.62353053"/>
  </r>
  <r>
    <x v="60"/>
    <x v="0"/>
    <s v="E92000001"/>
    <n v="123761.5929"/>
    <n v="40.517564729999997"/>
    <n v="1.764012524"/>
    <n v="14.392353829999999"/>
    <n v="71146.914510000002"/>
    <n v="37.878872450000003"/>
    <n v="0.381463577"/>
    <n v="12.754307560000001"/>
    <n v="57149.130250000002"/>
    <n v="34.820846179999997"/>
    <n v="-0.55281965"/>
    <n v="13.79958675"/>
    <n v="69281.606150000007"/>
    <n v="36.408443550000001"/>
    <n v="-1.067309115"/>
    <n v="18.664795850000001"/>
  </r>
  <r>
    <x v="60"/>
    <x v="6"/>
    <s v="E12000003"/>
    <n v="86816.788740000004"/>
    <n v="39.84548496"/>
    <n v="1.5778600490000001"/>
    <n v="6.8534907199999999"/>
    <n v="49896.884810000003"/>
    <n v="37.272987919999998"/>
    <n v="-7.2241650000000004E-2"/>
    <n v="5.8662790669999998"/>
    <n v="38024.457390000003"/>
    <n v="34.962025130000001"/>
    <n v="-1.525186143"/>
    <n v="5.6852275360000002"/>
    <n v="38383.950219999999"/>
    <n v="38.502012880000002"/>
    <n v="-3.458038986"/>
    <n v="6.936924597"/>
  </r>
  <r>
    <x v="60"/>
    <x v="5"/>
    <s v="E12000009"/>
    <n v="134383.01310000001"/>
    <n v="40.792648079999999"/>
    <n v="1.4310479920000001"/>
    <n v="17.726532429999999"/>
    <n v="80930.959709999996"/>
    <n v="38.016129980000002"/>
    <n v="0.72166868900000003"/>
    <n v="16.927360700000001"/>
    <n v="63306.311699999998"/>
    <n v="35.776133090000002"/>
    <n v="-0.40607854799999998"/>
    <n v="16.73967485"/>
    <n v="54782.553379999998"/>
    <n v="38.638394480000002"/>
    <n v="-2.1327681269999998"/>
    <n v="17.491906350000001"/>
  </r>
  <r>
    <x v="60"/>
    <x v="9"/>
    <s v="E12000007"/>
    <n v="280979.76909999998"/>
    <n v="37.792980020000002"/>
    <n v="5.8881161840000003"/>
    <n v="24.028313390000001"/>
    <n v="165413.25649999999"/>
    <n v="35.05228949"/>
    <n v="3.9376733499999999"/>
    <n v="22.79380729"/>
    <n v="127833.10129999999"/>
    <n v="31.258814489999999"/>
    <n v="2.4913071750000002"/>
    <n v="23.730595409999999"/>
    <n v="115505.9819"/>
    <n v="31.92186349"/>
    <n v="0.37810432900000002"/>
    <n v="23.28323507"/>
  </r>
  <r>
    <x v="60"/>
    <x v="7"/>
    <s v="E12000002"/>
    <n v="97509.996599999999"/>
    <n v="41.493473080000001"/>
    <n v="0.47210976700000001"/>
    <n v="9.0141762270000001"/>
    <n v="54397.87066"/>
    <n v="38.06657981"/>
    <n v="-1.473560924"/>
    <n v="7.5279501289999997"/>
    <n v="37071.00159"/>
    <n v="35.513138980000001"/>
    <n v="-2.708454728"/>
    <n v="6.882704285"/>
    <n v="38416.943870000003"/>
    <n v="37.966136890000001"/>
    <n v="-4.3833354809999996"/>
    <n v="6.1926399209999996"/>
  </r>
  <r>
    <x v="60"/>
    <x v="2"/>
    <s v="E12000001"/>
    <n v="85191.095579999994"/>
    <n v="43.81876123"/>
    <n v="-0.70848807999999996"/>
    <n v="5.5265112309999997"/>
    <n v="48629.453939999999"/>
    <n v="41.125762360000003"/>
    <n v="-0.88957455200000002"/>
    <n v="4.1086422709999999"/>
    <n v="36872.631529999999"/>
    <n v="38.685180709999997"/>
    <n v="-1.983681568"/>
    <n v="4.8163505669999997"/>
    <n v="34038.366410000002"/>
    <n v="40.615543119999998"/>
    <n v="-2.8056775620000001"/>
    <n v="4.4694559360000001"/>
  </r>
  <r>
    <x v="60"/>
    <x v="3"/>
    <s v="E12000006"/>
    <n v="132857.37590000001"/>
    <n v="38.916328710000002"/>
    <n v="1.734253493"/>
    <n v="17.611963060000001"/>
    <n v="83929.168319999997"/>
    <n v="36.57815282"/>
    <n v="0.58272475899999998"/>
    <n v="16.529871140000001"/>
    <n v="66890.848069999993"/>
    <n v="34.930590000000002"/>
    <n v="1.0926171E-2"/>
    <n v="16.5006807"/>
    <n v="58511.379480000003"/>
    <n v="37.778177739999997"/>
    <n v="-1.699079021"/>
    <n v="17.71496668"/>
  </r>
  <r>
    <x v="60"/>
    <x v="1"/>
    <s v="E12000004"/>
    <n v="90414.566009999995"/>
    <n v="40.331698979999999"/>
    <n v="0.93211160100000001"/>
    <n v="10.27190755"/>
    <n v="52149.143380000001"/>
    <n v="37.089765730000003"/>
    <n v="-0.7208369"/>
    <n v="8.6434062980000004"/>
    <n v="40958.859530000002"/>
    <n v="35.20049281"/>
    <n v="-1.8060591180000001"/>
    <n v="9.3597417069999995"/>
    <n v="37712.521659999999"/>
    <n v="40.058705439999997"/>
    <n v="-3.2803580509999999"/>
    <n v="9.7904630029999993"/>
  </r>
  <r>
    <x v="60"/>
    <x v="8"/>
    <s v="E12000005"/>
    <n v="112314.62910000001"/>
    <n v="42.988059399999997"/>
    <n v="2.072513447"/>
    <n v="11.181053009999999"/>
    <n v="61146.985249999998"/>
    <n v="40.082617229999997"/>
    <n v="-3.9655833000000001E-2"/>
    <n v="9.0615786600000003"/>
    <n v="46970.817110000004"/>
    <n v="37.65678175"/>
    <n v="-1.583770624"/>
    <n v="8.6504680080000007"/>
    <n v="43980.352570000003"/>
    <n v="41.897588499999998"/>
    <n v="-3.1062940559999999"/>
    <n v="9.4668166409999994"/>
  </r>
  <r>
    <x v="60"/>
    <x v="4"/>
    <s v="E12000008"/>
    <n v="190709.96059999999"/>
    <n v="41.935499159999999"/>
    <n v="3.034272847"/>
    <n v="20.348955180000001"/>
    <n v="109387.1906"/>
    <n v="39.198066439999998"/>
    <n v="1.4506715889999999"/>
    <n v="19.133909030000002"/>
    <n v="81498.026320000004"/>
    <n v="36.983768750000003"/>
    <n v="-7.6851199999999995E-2"/>
    <n v="18.570325440000001"/>
    <n v="68134.864130000002"/>
    <n v="40.079205969999997"/>
    <n v="-1.121424097"/>
    <n v="20.159442909999999"/>
  </r>
  <r>
    <x v="61"/>
    <x v="0"/>
    <s v="E92000001"/>
    <n v="123263.31909999999"/>
    <n v="40.354437869999998"/>
    <n v="-0.40260776700000001"/>
    <n v="14.70094241"/>
    <n v="71182.217340000003"/>
    <n v="37.897667800000001"/>
    <n v="4.9619615999999998E-2"/>
    <n v="13.21249954"/>
    <n v="57669.59607"/>
    <n v="35.137964920000002"/>
    <n v="0.91071519999999995"/>
    <n v="15.31818936"/>
    <n v="70694.619640000004"/>
    <n v="37.151001710000003"/>
    <n v="2.0395218449999999"/>
    <n v="20.87788638"/>
  </r>
  <r>
    <x v="61"/>
    <x v="6"/>
    <s v="E12000003"/>
    <n v="86267.937300000005"/>
    <n v="39.593583780000003"/>
    <n v="-0.63219504599999998"/>
    <n v="6.8847881559999999"/>
    <n v="49845.793700000002"/>
    <n v="37.23482285"/>
    <n v="-0.10239337499999999"/>
    <n v="5.8082602520000002"/>
    <n v="38319.161090000001"/>
    <n v="35.232993839999999"/>
    <n v="0.775037227"/>
    <n v="6.3304871220000001"/>
    <n v="39146.980600000003"/>
    <n v="39.267390210000002"/>
    <n v="1.987889139"/>
    <n v="7.88602136"/>
  </r>
  <r>
    <x v="61"/>
    <x v="4"/>
    <s v="E12000008"/>
    <n v="188908.3015"/>
    <n v="41.539329639999998"/>
    <n v="-0.94471159900000001"/>
    <n v="19.458542019999999"/>
    <n v="109346.78"/>
    <n v="39.183585610000002"/>
    <n v="-3.6942707999999998E-2"/>
    <n v="19.01115867"/>
    <n v="82378.357560000004"/>
    <n v="37.383262680000001"/>
    <n v="1.0801871940000001"/>
    <n v="20.049371279999999"/>
    <n v="69153.911540000001"/>
    <n v="40.678643729999997"/>
    <n v="1.495632847"/>
    <n v="20.58665367"/>
  </r>
  <r>
    <x v="61"/>
    <x v="5"/>
    <s v="E12000009"/>
    <n v="135276.1029"/>
    <n v="41.063750040000002"/>
    <n v="0.66458534400000002"/>
    <n v="18.826823359999999"/>
    <n v="81730.991370000003"/>
    <n v="38.391933109999997"/>
    <n v="0.98853597900000001"/>
    <n v="18.201896040000001"/>
    <n v="64568.859049999999"/>
    <n v="36.489633220000002"/>
    <n v="1.994346715"/>
    <n v="19.19692281"/>
    <n v="56405.467669999998"/>
    <n v="39.783043620000001"/>
    <n v="2.9624655940000002"/>
    <n v="20.546220269999999"/>
  </r>
  <r>
    <x v="61"/>
    <x v="3"/>
    <s v="E12000006"/>
    <n v="131789.29879999999"/>
    <n v="38.603469590000003"/>
    <n v="-0.80392764500000002"/>
    <n v="17.132500960000002"/>
    <n v="83507.86249"/>
    <n v="36.394538599999997"/>
    <n v="-0.50197784400000001"/>
    <n v="15.78034954"/>
    <n v="66896.177280000004"/>
    <n v="34.933372939999998"/>
    <n v="7.9670290000000005E-3"/>
    <n v="16.61812145"/>
    <n v="58969.131909999996"/>
    <n v="38.073727990000002"/>
    <n v="0.78233061100000001"/>
    <n v="16.93784033"/>
  </r>
  <r>
    <x v="61"/>
    <x v="1"/>
    <s v="E12000004"/>
    <n v="90696.488509999996"/>
    <n v="40.45745763"/>
    <n v="0.31181093900000001"/>
    <n v="12.205595730000001"/>
    <n v="52570.965519999998"/>
    <n v="37.38977611"/>
    <n v="0.80887646000000002"/>
    <n v="10.41839822"/>
    <n v="41564.330099999999"/>
    <n v="35.720840850000002"/>
    <n v="1.4782407870000001"/>
    <n v="11.04379803"/>
    <n v="38300.19498"/>
    <n v="40.682939279999999"/>
    <n v="1.5582975960000001"/>
    <n v="10.11800869"/>
  </r>
  <r>
    <x v="61"/>
    <x v="2"/>
    <s v="E12000001"/>
    <n v="85357.990770000004"/>
    <n v="43.904605179999997"/>
    <n v="0.19590684"/>
    <n v="9.6303159390000008"/>
    <n v="48703.075779999999"/>
    <n v="41.1880241"/>
    <n v="0.15139351400000001"/>
    <n v="7.6423165400000004"/>
    <n v="36990.62442"/>
    <n v="38.808973780000002"/>
    <n v="0.32000128500000002"/>
    <n v="8.7020522729999996"/>
    <n v="34401.975489999997"/>
    <n v="41.049411769999999"/>
    <n v="1.0682330529999999"/>
    <n v="9.2419919369999999"/>
  </r>
  <r>
    <x v="61"/>
    <x v="8"/>
    <s v="E12000005"/>
    <n v="111830.22779999999"/>
    <n v="42.802656399999996"/>
    <n v="-0.43128953199999998"/>
    <n v="11.966462480000001"/>
    <n v="61296.682099999998"/>
    <n v="40.180745399999999"/>
    <n v="0.24481477400000001"/>
    <n v="10.546796049999999"/>
    <n v="47580.34736"/>
    <n v="38.145445760000001"/>
    <n v="1.2976786119999999"/>
    <n v="11.169213620000001"/>
    <n v="44495.392549999997"/>
    <n v="42.388237889999999"/>
    <n v="1.171068336"/>
    <n v="11.36906888"/>
  </r>
  <r>
    <x v="61"/>
    <x v="7"/>
    <s v="E12000002"/>
    <n v="96394.740330000001"/>
    <n v="41.018897580000001"/>
    <n v="-1.14373532"/>
    <n v="8.065330501"/>
    <n v="54099.955580000002"/>
    <n v="37.858104590000003"/>
    <n v="-0.54765945599999999"/>
    <n v="6.8376592709999997"/>
    <n v="37005.368399999999"/>
    <n v="35.45026395"/>
    <n v="-0.17704724299999999"/>
    <n v="7.2200829740000003"/>
    <n v="38966.887260000003"/>
    <n v="38.509626910000001"/>
    <n v="1.431512575"/>
    <n v="8.565419425"/>
  </r>
  <r>
    <x v="61"/>
    <x v="9"/>
    <s v="E12000007"/>
    <n v="279795.88530000002"/>
    <n v="37.633742580000003"/>
    <n v="-0.42134131499999999"/>
    <n v="24.07585636"/>
    <n v="165390.92389999999"/>
    <n v="35.04755703"/>
    <n v="-1.3501134999999999E-2"/>
    <n v="23.23930081"/>
    <n v="129708.417"/>
    <n v="31.717382300000001"/>
    <n v="1.4670032319999999"/>
    <n v="26.122311679999999"/>
    <n v="118640.51850000001"/>
    <n v="32.78814113"/>
    <n v="2.7137439649999999"/>
    <n v="27.08470531"/>
  </r>
  <r>
    <x v="62"/>
    <x v="0"/>
    <s v="E92000001"/>
    <n v="125211.261"/>
    <n v="40.992162890000003"/>
    <n v="1.58030951"/>
    <n v="15.510158390000001"/>
    <n v="72761.835170000006"/>
    <n v="38.738661999999998"/>
    <n v="2.2191186049999998"/>
    <n v="14.450089569999999"/>
    <n v="58814.826840000002"/>
    <n v="35.835751639999998"/>
    <n v="1.9858484279999999"/>
    <n v="15.91072788"/>
    <n v="71561.854949999994"/>
    <n v="37.606745879999998"/>
    <n v="1.2267345380000001"/>
    <n v="19.913123030000001"/>
  </r>
  <r>
    <x v="62"/>
    <x v="4"/>
    <s v="E12000008"/>
    <n v="194684.89430000001"/>
    <n v="42.809553270000002"/>
    <n v="3.05788189"/>
    <n v="23.171634619999999"/>
    <n v="112846.3815"/>
    <n v="40.437641159999998"/>
    <n v="3.200461427"/>
    <n v="22.134683630000001"/>
    <n v="84779.056129999997"/>
    <n v="38.472698639999997"/>
    <n v="2.9142345590000001"/>
    <n v="22.398619180000001"/>
    <n v="70745.825700000001"/>
    <n v="41.615060880000001"/>
    <n v="2.301987145"/>
    <n v="21.56538703"/>
  </r>
  <r>
    <x v="62"/>
    <x v="3"/>
    <s v="E12000006"/>
    <n v="134194.62839999999"/>
    <n v="39.308034149999997"/>
    <n v="1.8251327310000001"/>
    <n v="19.622445039999999"/>
    <n v="85820.561730000001"/>
    <n v="37.402463109999999"/>
    <n v="2.769438912"/>
    <n v="19.301243070000002"/>
    <n v="68624.300159999999"/>
    <n v="35.835803589999998"/>
    <n v="2.5832909339999999"/>
    <n v="19.639074090000001"/>
    <n v="59987.489220000003"/>
    <n v="38.731235699999999"/>
    <n v="1.726932844"/>
    <n v="18.59498893"/>
  </r>
  <r>
    <x v="62"/>
    <x v="2"/>
    <s v="E12000001"/>
    <n v="87038.319069999998"/>
    <n v="44.768896269999999"/>
    <n v="1.9685659069999999"/>
    <n v="6.9659573310000003"/>
    <n v="49838.892769999999"/>
    <n v="42.148580629999998"/>
    <n v="2.3321257869999998"/>
    <n v="6.7233034790000001"/>
    <n v="37730.733240000001"/>
    <n v="39.58546415"/>
    <n v="2.0008010870000001"/>
    <n v="7.3213013050000004"/>
    <n v="34564.678090000001"/>
    <n v="41.243553130000002"/>
    <n v="0.47294553"/>
    <n v="6.6719999669999996"/>
  </r>
  <r>
    <x v="62"/>
    <x v="8"/>
    <s v="E12000005"/>
    <n v="112594.5523"/>
    <n v="43.095199110000003"/>
    <n v="0.68346859400000004"/>
    <n v="11.79826961"/>
    <n v="61899.822610000003"/>
    <n v="40.576111580000003"/>
    <n v="0.98396926399999995"/>
    <n v="10.397235869999999"/>
    <n v="47883.9758"/>
    <n v="38.388866479999997"/>
    <n v="0.63813836000000002"/>
    <n v="10.48018239"/>
    <n v="44928.521919999999"/>
    <n v="42.800855689999999"/>
    <n v="0.97342521299999996"/>
    <n v="10.262988440000001"/>
  </r>
  <r>
    <x v="62"/>
    <x v="5"/>
    <s v="E12000009"/>
    <n v="137618.72010000001"/>
    <n v="41.774863420000003"/>
    <n v="1.7317302480000001"/>
    <n v="18.960809730000001"/>
    <n v="83803.091520000002"/>
    <n v="39.365271730000003"/>
    <n v="2.5352685880000001"/>
    <n v="18.61757875"/>
    <n v="65906.332800000004"/>
    <n v="37.245476320000002"/>
    <n v="2.0713913349999999"/>
    <n v="18.87622387"/>
    <n v="57072.083760000001"/>
    <n v="40.253211100000001"/>
    <n v="1.181828839"/>
    <n v="17.836328680000001"/>
  </r>
  <r>
    <x v="62"/>
    <x v="9"/>
    <s v="E12000007"/>
    <n v="284608.3346"/>
    <n v="38.281037589999997"/>
    <n v="1.7199857430000001"/>
    <n v="25.016474169999999"/>
    <n v="168433.3175"/>
    <n v="35.69226269"/>
    <n v="1.8395166789999999"/>
    <n v="23.844621849999999"/>
    <n v="131956.50700000001"/>
    <n v="32.267103990000003"/>
    <n v="1.7331874229999999"/>
    <n v="25.58393946"/>
    <n v="119340.1658"/>
    <n v="32.981499470000003"/>
    <n v="0.58972033800000001"/>
    <n v="24.98360198"/>
  </r>
  <r>
    <x v="62"/>
    <x v="6"/>
    <s v="E12000003"/>
    <n v="86194.240120000002"/>
    <n v="39.559759679999999"/>
    <n v="-8.5428238000000004E-2"/>
    <n v="5.8250469340000004"/>
    <n v="50150.764840000003"/>
    <n v="37.462636379999999"/>
    <n v="0.61182923099999997"/>
    <n v="5.2945020659999997"/>
    <n v="38428.58311"/>
    <n v="35.333603170000004"/>
    <n v="0.28555429900000001"/>
    <n v="5.191825444"/>
    <n v="39279.809450000001"/>
    <n v="39.400627620000002"/>
    <n v="0.33930803900000001"/>
    <n v="6.4789152290000001"/>
  </r>
  <r>
    <x v="62"/>
    <x v="7"/>
    <s v="E12000002"/>
    <n v="98338.314570000002"/>
    <n v="41.845947610000003"/>
    <n v="2.016265862"/>
    <n v="9.0461199560000001"/>
    <n v="55773.389759999998"/>
    <n v="39.029141529999997"/>
    <n v="3.0932265370000001"/>
    <n v="9.1489865439999996"/>
    <n v="38157.899830000002"/>
    <n v="36.55436168"/>
    <n v="3.1144979259999999"/>
    <n v="9.0792233769999999"/>
    <n v="39912.907610000002"/>
    <n v="39.444546109999997"/>
    <n v="2.4277544959999999"/>
    <n v="7.8350505080000001"/>
  </r>
  <r>
    <x v="62"/>
    <x v="1"/>
    <s v="E12000004"/>
    <n v="91102.051940000005"/>
    <n v="40.638369429999997"/>
    <n v="0.44716551700000001"/>
    <n v="10.88520074"/>
    <n v="53501.337249999997"/>
    <n v="38.051479579999999"/>
    <n v="1.7697444069999999"/>
    <n v="10.293402950000001"/>
    <n v="42070.558879999997"/>
    <n v="36.155899410000004"/>
    <n v="1.2179404170000001"/>
    <n v="10.649141070000001"/>
    <n v="38510.664109999998"/>
    <n v="40.906502199999998"/>
    <n v="0.54952497499999997"/>
    <n v="8.5001189929999992"/>
  </r>
  <r>
    <x v="63"/>
    <x v="0"/>
    <s v="E92000001"/>
    <n v="128974.4376"/>
    <n v="42.224166660000002"/>
    <n v="3.005461741"/>
    <n v="17.399186690000001"/>
    <n v="74796.777189999993"/>
    <n v="39.822072429999999"/>
    <n v="2.7967161909999998"/>
    <n v="15.502590270000001"/>
    <n v="60751.30055"/>
    <n v="37.015641049999999"/>
    <n v="3.2924924170000001"/>
    <n v="16.37159986"/>
    <n v="75299.724180000005"/>
    <n v="39.571047929999999"/>
    <n v="5.2232704549999998"/>
    <n v="24.991627600000001"/>
  </r>
  <r>
    <x v="63"/>
    <x v="3"/>
    <s v="E12000006"/>
    <n v="139272.48610000001"/>
    <n v="40.795430539999998"/>
    <n v="3.783950087"/>
    <n v="21.410783680000002"/>
    <n v="88802.695900000006"/>
    <n v="38.702141900000001"/>
    <n v="3.4748481189999998"/>
    <n v="20.832481560000002"/>
    <n v="71154.867360000004"/>
    <n v="37.157272939999999"/>
    <n v="3.6875672150000001"/>
    <n v="20.416257470000001"/>
    <n v="62882.203300000001"/>
    <n v="40.600222969999997"/>
    <n v="4.8255296479999998"/>
    <n v="23.610652519999999"/>
  </r>
  <r>
    <x v="63"/>
    <x v="6"/>
    <s v="E12000003"/>
    <n v="88978.19472"/>
    <n v="40.837485129999997"/>
    <n v="3.2298615239999999"/>
    <n v="9.3621680020000007"/>
    <n v="51699.38495"/>
    <n v="38.619456069999998"/>
    <n v="3.0879291929999999"/>
    <n v="7.8245252980000002"/>
    <n v="39874.369680000003"/>
    <n v="36.662948280000002"/>
    <n v="3.7622687400000001"/>
    <n v="7.3944108689999997"/>
    <n v="41513.258110000002"/>
    <n v="41.640945989999999"/>
    <n v="5.6859966550000003"/>
    <n v="13.458965360000001"/>
  </r>
  <r>
    <x v="63"/>
    <x v="1"/>
    <s v="E12000004"/>
    <n v="93331.095289999997"/>
    <n v="41.63269047"/>
    <n v="2.4467542729999998"/>
    <n v="10.31292476"/>
    <n v="54776.926979999997"/>
    <n v="38.958710680000003"/>
    <n v="2.3842202760000002"/>
    <n v="9.1762429829999999"/>
    <n v="43516.027090000003"/>
    <n v="37.398150630000004"/>
    <n v="3.435818893"/>
    <n v="9.4395958209999993"/>
    <n v="40588.798280000003"/>
    <n v="43.113921929999997"/>
    <n v="5.3962563829999999"/>
    <n v="12.2865789"/>
  </r>
  <r>
    <x v="63"/>
    <x v="4"/>
    <s v="E12000008"/>
    <n v="201607.76569999999"/>
    <n v="44.331833850000002"/>
    <n v="3.5559365989999998"/>
    <n v="25.274998"/>
    <n v="116894.7735"/>
    <n v="41.888351579999998"/>
    <n v="3.5875248339999999"/>
    <n v="24.021991069999999"/>
    <n v="87910.918420000002"/>
    <n v="39.89393638"/>
    <n v="3.6941462220000001"/>
    <n v="23.436731569999999"/>
    <n v="74274.538879999993"/>
    <n v="43.690767999999998"/>
    <n v="4.9878747609999996"/>
    <n v="26.703156400000001"/>
  </r>
  <r>
    <x v="63"/>
    <x v="5"/>
    <s v="E12000009"/>
    <n v="141563.35800000001"/>
    <n v="42.972278350000003"/>
    <n v="2.8663527289999999"/>
    <n v="22.305017490000001"/>
    <n v="86109.609960000002"/>
    <n v="40.448724900000002"/>
    <n v="2.7523071090000002"/>
    <n v="20.891555700000001"/>
    <n v="68109.929329999999"/>
    <n v="38.490789159999999"/>
    <n v="3.343527758"/>
    <n v="20.420945240000002"/>
    <n v="59576.050569999999"/>
    <n v="42.019270759999998"/>
    <n v="4.3873758379999996"/>
    <n v="23.064989730000001"/>
  </r>
  <r>
    <x v="63"/>
    <x v="9"/>
    <s v="E12000007"/>
    <n v="293946.14250000002"/>
    <n v="39.537012670000003"/>
    <n v="3.2809327000000001"/>
    <n v="26.41166222"/>
    <n v="174235.22029999999"/>
    <n v="36.921728690000002"/>
    <n v="3.444628926"/>
    <n v="25.61454973"/>
    <n v="136658.8867"/>
    <n v="33.416969020000003"/>
    <n v="3.5635830140000002"/>
    <n v="26.364049699999999"/>
    <n v="126607.9123"/>
    <n v="34.990053539999998"/>
    <n v="6.0899416620000002"/>
    <n v="30.693483199999999"/>
  </r>
  <r>
    <x v="63"/>
    <x v="2"/>
    <s v="E12000001"/>
    <n v="88550.958280000006"/>
    <n v="45.546935050000002"/>
    <n v="1.7379002990000001"/>
    <n v="9.3103927409999994"/>
    <n v="50329.998330000002"/>
    <n v="42.563906920000001"/>
    <n v="0.98538617500000003"/>
    <n v="6.9269755310000001"/>
    <n v="38435.562420000002"/>
    <n v="40.324940640000001"/>
    <n v="1.8680505860000001"/>
    <n v="6.8328193190000004"/>
    <n v="35395.610079999999"/>
    <n v="42.235044719999998"/>
    <n v="2.4039916780000001"/>
    <n v="7.1391083850000001"/>
  </r>
  <r>
    <x v="63"/>
    <x v="7"/>
    <s v="E12000002"/>
    <n v="100672.70389999999"/>
    <n v="42.839301339999999"/>
    <n v="2.3738349520000002"/>
    <n v="10.26654886"/>
    <n v="56830.955419999998"/>
    <n v="39.769205560000003"/>
    <n v="1.896183221"/>
    <n v="8.4019418970000004"/>
    <n v="39031.348940000003"/>
    <n v="37.391105179999997"/>
    <n v="2.2890387310000002"/>
    <n v="7.0147897959999996"/>
    <n v="41443.403380000003"/>
    <n v="40.957082139999997"/>
    <n v="3.8345885100000001"/>
    <n v="11.018669129999999"/>
  </r>
  <r>
    <x v="63"/>
    <x v="8"/>
    <s v="E12000005"/>
    <n v="115713.262"/>
    <n v="44.288875099999998"/>
    <n v="2.7698584039999998"/>
    <n v="13.958275410000001"/>
    <n v="63637.942419999999"/>
    <n v="41.715470959999998"/>
    <n v="2.8079560360000002"/>
    <n v="11.999696009999999"/>
    <n v="49534.496099999997"/>
    <n v="39.712098359999999"/>
    <n v="3.4469157400000001"/>
    <n v="11.831976020000001"/>
    <n v="46969.163350000003"/>
    <n v="44.744859089999999"/>
    <n v="4.541973209"/>
    <n v="14.57142425"/>
  </r>
  <r>
    <x v="64"/>
    <x v="0"/>
    <s v="E92000001"/>
    <n v="130524.5971"/>
    <n v="42.731664080000002"/>
    <n v="1.2019122209999999"/>
    <n v="17.462589359999999"/>
    <n v="75792.742020000005"/>
    <n v="40.352327680000002"/>
    <n v="1.3315611510000001"/>
    <n v="15.827482570000001"/>
    <n v="61073.73259"/>
    <n v="37.212098220000001"/>
    <n v="0.530740973"/>
    <n v="16.03687133"/>
    <n v="75618.169240000003"/>
    <n v="39.738395220000001"/>
    <n v="0.42290335200000001"/>
    <n v="23.31567823"/>
  </r>
  <r>
    <x v="64"/>
    <x v="1"/>
    <s v="E12000004"/>
    <n v="94900.743499999997"/>
    <n v="42.332871670000003"/>
    <n v="1.6818062739999999"/>
    <n v="12.86306394"/>
    <n v="55377.551720000003"/>
    <n v="39.385889910000003"/>
    <n v="1.096492215"/>
    <n v="11.24618033"/>
    <n v="43413.694580000003"/>
    <n v="37.310204949999999"/>
    <n v="-0.23516049999999999"/>
    <n v="10.47534493"/>
    <n v="40698.28931"/>
    <n v="43.230224649999997"/>
    <n v="0.26975675300000002"/>
    <n v="12.77521175"/>
  </r>
  <r>
    <x v="64"/>
    <x v="6"/>
    <s v="E12000003"/>
    <n v="89954.199770000007"/>
    <n v="41.285432989999997"/>
    <n v="1.0969036329999999"/>
    <n v="8.1630666119999997"/>
    <n v="52417.004130000001"/>
    <n v="39.155517809999999"/>
    <n v="1.3880613550000001"/>
    <n v="7.0840467890000003"/>
    <n v="40004.099370000004"/>
    <n v="36.782229729999997"/>
    <n v="0.32534605999999999"/>
    <n v="5.5145533929999999"/>
    <n v="41744.84706"/>
    <n v="41.87324727"/>
    <n v="0.55786745400000004"/>
    <n v="10.127289210000001"/>
  </r>
  <r>
    <x v="64"/>
    <x v="2"/>
    <s v="E12000001"/>
    <n v="88902.540049999996"/>
    <n v="45.727774109999999"/>
    <n v="0.39703892099999999"/>
    <n v="8.9327301919999993"/>
    <n v="50922.705289999998"/>
    <n v="43.065157159999998"/>
    <n v="1.1776415200000001"/>
    <n v="7.7892166950000004"/>
    <n v="38409.074220000002"/>
    <n v="40.297150360000003"/>
    <n v="-6.8915868000000005E-2"/>
    <n v="6.8745101059999998"/>
    <n v="36023.548110000003"/>
    <n v="42.984318160000001"/>
    <n v="1.7740562369999999"/>
    <n v="8.6481947839999993"/>
  </r>
  <r>
    <x v="64"/>
    <x v="4"/>
    <s v="E12000008"/>
    <n v="203849.74429999999"/>
    <n v="44.824825879999999"/>
    <n v="1.112049721"/>
    <n v="25.352520720000001"/>
    <n v="118344.35799999999"/>
    <n v="42.407799160000003"/>
    <n v="1.2400764399999999"/>
    <n v="24.061981429999999"/>
    <n v="88623.836389999997"/>
    <n v="40.217458239999999"/>
    <n v="0.81095497000000005"/>
    <n v="23.24662004"/>
    <n v="74987.977379999997"/>
    <n v="44.110436389999997"/>
    <n v="0.96054248499999995"/>
    <n v="25.88174661"/>
  </r>
  <r>
    <x v="64"/>
    <x v="3"/>
    <s v="E12000006"/>
    <n v="142480.5662"/>
    <n v="41.735135200000002"/>
    <n v="2.3034556880000001"/>
    <n v="22.798579119999999"/>
    <n v="91056.653590000002"/>
    <n v="39.68446557"/>
    <n v="2.5381635779999998"/>
    <n v="22.57036321"/>
    <n v="72446.669129999995"/>
    <n v="37.831855470000001"/>
    <n v="1.815479131"/>
    <n v="21.879484059999999"/>
    <n v="64256.654000000002"/>
    <n v="41.487644240000002"/>
    <n v="2.1857546860000001"/>
    <n v="24.418073570000001"/>
  </r>
  <r>
    <x v="64"/>
    <x v="7"/>
    <s v="E12000002"/>
    <n v="100396.34480000001"/>
    <n v="42.721702149999999"/>
    <n v="-0.27451238700000002"/>
    <n v="8.2479387390000003"/>
    <n v="57128.635909999997"/>
    <n v="39.977516620000003"/>
    <n v="0.52379989599999999"/>
    <n v="7.5970943110000002"/>
    <n v="38815.0573"/>
    <n v="37.183902930000002"/>
    <n v="-0.55414850000000004"/>
    <n v="5.4752267960000003"/>
    <n v="41650.638290000003"/>
    <n v="41.161885230000003"/>
    <n v="0.50004317099999995"/>
    <n v="9.7327092489999991"/>
  </r>
  <r>
    <x v="64"/>
    <x v="8"/>
    <s v="E12000005"/>
    <n v="116609.6011"/>
    <n v="44.631945979999998"/>
    <n v="0.77462088600000001"/>
    <n v="13.30959588"/>
    <n v="64364.334280000003"/>
    <n v="42.191629949999999"/>
    <n v="1.141444605"/>
    <n v="11.867191849999999"/>
    <n v="49929.24368"/>
    <n v="40.028569820000001"/>
    <n v="0.79691447800000004"/>
    <n v="11.57455876"/>
    <n v="47221.851999999999"/>
    <n v="44.985581240000002"/>
    <n v="0.537988405"/>
    <n v="13.34419905"/>
  </r>
  <r>
    <x v="64"/>
    <x v="5"/>
    <s v="E12000009"/>
    <n v="143825.9472"/>
    <n v="43.659098829999998"/>
    <n v="1.598287311"/>
    <n v="21.800026240000001"/>
    <n v="87628.04939"/>
    <n v="41.16198953"/>
    <n v="1.763379759"/>
    <n v="21.29080944"/>
    <n v="68810.565300000002"/>
    <n v="38.886737760000003"/>
    <n v="1.0286840310000001"/>
    <n v="20.581880330000001"/>
    <n v="60368.415589999997"/>
    <n v="42.578129560000001"/>
    <n v="1.3300059470000001"/>
    <n v="23.46052765"/>
  </r>
  <r>
    <x v="64"/>
    <x v="9"/>
    <s v="E12000007"/>
    <n v="297670.18699999998"/>
    <n v="40.037912579999997"/>
    <n v="1.2669138929999999"/>
    <n v="28.161278230000001"/>
    <n v="176792.30489999999"/>
    <n v="37.463593799999998"/>
    <n v="1.4676049120000001"/>
    <n v="26.460726690000001"/>
    <n v="137400.8247"/>
    <n v="33.598393889999997"/>
    <n v="0.54291239999999996"/>
    <n v="25.791785180000002"/>
    <n v="125794.4682"/>
    <n v="34.765245720000003"/>
    <n v="-0.64249066899999996"/>
    <n v="27.023280379999999"/>
  </r>
  <r>
    <x v="65"/>
    <x v="0"/>
    <s v="E92000001"/>
    <n v="131375.46960000001"/>
    <n v="43.01022613"/>
    <n v="0.65188673399999997"/>
    <n v="16.067852599999998"/>
    <n v="76592.466839999994"/>
    <n v="40.778104040000002"/>
    <n v="1.055146962"/>
    <n v="15.58634082"/>
    <n v="61741.179239999998"/>
    <n v="37.618772069999999"/>
    <n v="1.09285386"/>
    <n v="15.651617959999999"/>
    <n v="77208.936029999997"/>
    <n v="40.574365200000003"/>
    <n v="2.1036832900000002"/>
    <n v="24.023373849999999"/>
  </r>
  <r>
    <x v="65"/>
    <x v="8"/>
    <s v="E12000005"/>
    <n v="118551.04090000001"/>
    <n v="45.375025749999999"/>
    <n v="1.6649056099999999"/>
    <n v="12.912880250000001"/>
    <n v="65157.108569999997"/>
    <n v="42.711303460000003"/>
    <n v="1.2316981140000001"/>
    <n v="11.70657785"/>
    <n v="50446.073550000001"/>
    <n v="40.442915390000003"/>
    <n v="1.0351245790000001"/>
    <n v="10.76515421"/>
    <n v="48112.493119999999"/>
    <n v="45.834044540000001"/>
    <n v="1.8860783350000001"/>
    <n v="13.521553839999999"/>
  </r>
  <r>
    <x v="65"/>
    <x v="3"/>
    <s v="E12000006"/>
    <n v="142504.97200000001"/>
    <n v="41.74228411"/>
    <n v="1.7129222E-2"/>
    <n v="20.202388070000001"/>
    <n v="91605.892089999994"/>
    <n v="39.923835629999999"/>
    <n v="0.60318327400000005"/>
    <n v="21.120943359999998"/>
    <n v="72856.505220000006"/>
    <n v="38.045873039999996"/>
    <n v="0.565707293"/>
    <n v="20.136179120000001"/>
    <n v="64773.739269999998"/>
    <n v="41.821503049999997"/>
    <n v="0.80471863399999999"/>
    <n v="22.65109971"/>
  </r>
  <r>
    <x v="65"/>
    <x v="5"/>
    <s v="E12000009"/>
    <n v="145722.40650000001"/>
    <n v="44.2347787"/>
    <n v="1.3185793669999999"/>
    <n v="21.052209680000001"/>
    <n v="88753.595610000004"/>
    <n v="41.690698329999996"/>
    <n v="1.284458823"/>
    <n v="21.503654239999999"/>
    <n v="69732.606069999994"/>
    <n v="39.407808289999998"/>
    <n v="1.33996976"/>
    <n v="20.597742440000001"/>
    <n v="61688.856110000001"/>
    <n v="43.50944252"/>
    <n v="2.1873035889999999"/>
    <n v="23.840797469999998"/>
  </r>
  <r>
    <x v="65"/>
    <x v="4"/>
    <s v="E12000008"/>
    <n v="206919.17360000001"/>
    <n v="45.499767290000001"/>
    <n v="1.5057312519999999"/>
    <n v="24.35053095"/>
    <n v="121208.7028"/>
    <n v="43.434215309999999"/>
    <n v="2.420347612"/>
    <n v="25.084320680000001"/>
    <n v="90667.851360000001"/>
    <n v="41.145031340000003"/>
    <n v="2.306394139"/>
    <n v="23.87158999"/>
    <n v="77157.528690000006"/>
    <n v="45.386639039999999"/>
    <n v="2.893198865"/>
    <n v="27.39027471"/>
  </r>
  <r>
    <x v="65"/>
    <x v="9"/>
    <s v="E12000007"/>
    <n v="298774.17540000001"/>
    <n v="40.186403730000002"/>
    <n v="0.37087637200000001"/>
    <n v="24.31166168"/>
    <n v="179057.128"/>
    <n v="37.943526519999999"/>
    <n v="1.281064298"/>
    <n v="24.912986279999998"/>
    <n v="139574.99590000001"/>
    <n v="34.130040340000001"/>
    <n v="1.58235674"/>
    <n v="25.017652940000001"/>
    <n v="128869.7442"/>
    <n v="35.615145769999998"/>
    <n v="2.4446830159999999"/>
    <n v="28.541405229999999"/>
  </r>
  <r>
    <x v="65"/>
    <x v="7"/>
    <s v="E12000002"/>
    <n v="99454.171350000004"/>
    <n v="42.320778650000001"/>
    <n v="-0.93845394800000004"/>
    <n v="6.2360664239999997"/>
    <n v="57160.137150000002"/>
    <n v="39.999560580000001"/>
    <n v="5.5140891999999997E-2"/>
    <n v="7.3916359859999998"/>
    <n v="38702.471469999997"/>
    <n v="37.076048380000003"/>
    <n v="-0.29005711499999998"/>
    <n v="5.1581782929999997"/>
    <n v="41805.863980000002"/>
    <n v="41.315289419999999"/>
    <n v="0.372685029"/>
    <n v="9.1657517970000004"/>
  </r>
  <r>
    <x v="65"/>
    <x v="2"/>
    <s v="E12000001"/>
    <n v="86326.274170000004"/>
    <n v="44.402649949999997"/>
    <n v="-2.897854068"/>
    <n v="1.8162934550000001"/>
    <n v="50172.651810000003"/>
    <n v="42.430839499999998"/>
    <n v="-1.4729254469999999"/>
    <n v="3.1977305920000001"/>
    <n v="37967.872179999998"/>
    <n v="39.834260139999998"/>
    <n v="-1.1486921889999999"/>
    <n v="2.2431928939999999"/>
    <n v="35828.53933"/>
    <n v="42.751628160000003"/>
    <n v="-0.54133695699999995"/>
    <n v="5.2033453610000002"/>
  </r>
  <r>
    <x v="65"/>
    <x v="6"/>
    <s v="E12000003"/>
    <n v="90569.140599999999"/>
    <n v="41.567666600000003"/>
    <n v="0.68361546799999995"/>
    <n v="7.3202729020000001"/>
    <n v="53057.271710000001"/>
    <n v="39.633797889999997"/>
    <n v="1.221488321"/>
    <n v="7.5755337760000003"/>
    <n v="40545.307659999999"/>
    <n v="37.279849929999997"/>
    <n v="1.352882097"/>
    <n v="6.7450880910000004"/>
    <n v="42800.469660000002"/>
    <n v="42.932116790000002"/>
    <n v="2.528749473"/>
    <n v="12.03576786"/>
  </r>
  <r>
    <x v="65"/>
    <x v="1"/>
    <s v="E12000004"/>
    <n v="96025.918430000005"/>
    <n v="42.834784339999999"/>
    <n v="1.185633417"/>
    <n v="13.528069840000001"/>
    <n v="56245.738069999999"/>
    <n v="40.003365600000002"/>
    <n v="1.5677586480000001"/>
    <n v="12.65725977"/>
    <n v="44315.224880000002"/>
    <n v="38.084989980000003"/>
    <n v="2.076603505"/>
    <n v="11.958675960000001"/>
    <n v="41812.468339999999"/>
    <n v="44.413719350000001"/>
    <n v="2.7376556970000001"/>
    <n v="15.643868879999999"/>
  </r>
  <r>
    <x v="66"/>
    <x v="0"/>
    <s v="E92000001"/>
    <n v="136331.4135"/>
    <n v="44.63272284"/>
    <n v="3.7723510340000002"/>
    <n v="17.744952649999998"/>
    <n v="77709.924969999993"/>
    <n v="41.373042759999997"/>
    <n v="1.4589661110000001"/>
    <n v="15.85648018"/>
    <n v="62320.962339999998"/>
    <n v="37.972032710000001"/>
    <n v="0.93905414300000001"/>
    <n v="14.725758320000001"/>
    <n v="77279.459950000004"/>
    <n v="40.611426489999999"/>
    <n v="9.1341653999999994E-2"/>
    <n v="22.19683255"/>
  </r>
  <r>
    <x v="66"/>
    <x v="9"/>
    <s v="E12000007"/>
    <n v="313016.86190000002"/>
    <n v="42.102105950000002"/>
    <n v="4.76704069"/>
    <n v="25.480996950000002"/>
    <n v="183384.32310000001"/>
    <n v="38.860491089999996"/>
    <n v="2.4166561519999998"/>
    <n v="24.53402397"/>
    <n v="142701.64600000001"/>
    <n v="34.894594859999998"/>
    <n v="2.2401219189999999"/>
    <n v="23.601133829999998"/>
    <n v="130433.924"/>
    <n v="36.047431039999999"/>
    <n v="1.2137680559999999"/>
    <n v="25.902118269999999"/>
  </r>
  <r>
    <x v="66"/>
    <x v="2"/>
    <s v="E12000001"/>
    <n v="91753.199919999999"/>
    <n v="47.194035139999997"/>
    <n v="6.2865283979999997"/>
    <n v="7.2211088349999999"/>
    <n v="51217.130899999996"/>
    <n v="43.314151889999998"/>
    <n v="2.0817697640000001"/>
    <n v="5.6649048229999996"/>
    <n v="38758.823279999997"/>
    <n v="40.664092060000002"/>
    <n v="2.0832115600000001"/>
    <n v="3.967431361"/>
    <n v="36320.323199999999"/>
    <n v="43.338438609999997"/>
    <n v="1.3726037440000001"/>
    <n v="7.3230230479999996"/>
  </r>
  <r>
    <x v="66"/>
    <x v="5"/>
    <s v="E12000009"/>
    <n v="151733.6152"/>
    <n v="46.059511710000002"/>
    <n v="4.1251094080000001"/>
    <n v="23.239767530000002"/>
    <n v="90533.025959999999"/>
    <n v="42.52655961"/>
    <n v="2.0049107259999999"/>
    <n v="21.860116420000001"/>
    <n v="70559.296969999996"/>
    <n v="39.87499399"/>
    <n v="1.1855155660000001"/>
    <n v="19.65294587"/>
    <n v="61464.499389999997"/>
    <n v="43.351202659999998"/>
    <n v="-0.36369082800000002"/>
    <n v="22.704368840000001"/>
  </r>
  <r>
    <x v="66"/>
    <x v="6"/>
    <s v="E12000003"/>
    <n v="93029.612850000005"/>
    <n v="42.696926410000003"/>
    <n v="2.716678371"/>
    <n v="9.7719386270000008"/>
    <n v="53315.465080000002"/>
    <n v="39.826668410000003"/>
    <n v="0.48663144699999999"/>
    <n v="8.8309014930000007"/>
    <n v="40600.878080000002"/>
    <n v="37.330944789999997"/>
    <n v="0.13705756599999999"/>
    <n v="7.0271589839999997"/>
    <n v="42351.66474"/>
    <n v="42.481931420000002"/>
    <n v="-1.0485981280000001"/>
    <n v="12.756560670000001"/>
  </r>
  <r>
    <x v="66"/>
    <x v="7"/>
    <s v="E12000002"/>
    <n v="103706.6617"/>
    <n v="44.13034279"/>
    <n v="4.2758290299999997"/>
    <n v="9.0306832030000006"/>
    <n v="57981.837370000001"/>
    <n v="40.574570530000003"/>
    <n v="1.43754067"/>
    <n v="7.8294661479999998"/>
    <n v="38980.204760000001"/>
    <n v="37.342110269999999"/>
    <n v="0.71761124899999995"/>
    <n v="4.1665668560000002"/>
    <n v="41462.997629999998"/>
    <n v="40.976446459999998"/>
    <n v="-0.82013939000000002"/>
    <n v="7.3962393070000001"/>
  </r>
  <r>
    <x v="66"/>
    <x v="3"/>
    <s v="E12000006"/>
    <n v="149228.79149999999"/>
    <n v="43.71181249"/>
    <n v="4.7183052419999996"/>
    <n v="22.6963455"/>
    <n v="93729.712929999994"/>
    <n v="40.849442840000002"/>
    <n v="2.3184325669999999"/>
    <n v="22.105060900000002"/>
    <n v="73977.039359999995"/>
    <n v="38.631019139999999"/>
    <n v="1.538001505"/>
    <n v="19.83570199"/>
    <n v="64812.980259999997"/>
    <n v="41.846839189999997"/>
    <n v="6.0581632000000003E-2"/>
    <n v="21.94604013"/>
  </r>
  <r>
    <x v="66"/>
    <x v="1"/>
    <s v="E12000004"/>
    <n v="98816.818679999997"/>
    <n v="44.079735829999997"/>
    <n v="2.9064030860000001"/>
    <n v="13.27650292"/>
    <n v="57073.55053"/>
    <n v="40.592126380000003"/>
    <n v="1.47177811"/>
    <n v="12.37475351"/>
    <n v="44673.277170000001"/>
    <n v="38.392704039999998"/>
    <n v="0.807966764"/>
    <n v="10.50480404"/>
    <n v="41292.776610000001"/>
    <n v="43.861696389999999"/>
    <n v="-1.2429109030000001"/>
    <n v="12.733174590000001"/>
  </r>
  <r>
    <x v="66"/>
    <x v="4"/>
    <s v="E12000008"/>
    <n v="214203.3708"/>
    <n v="47.101500350000002"/>
    <n v="3.520310432"/>
    <n v="24.98927376"/>
    <n v="122247.42080000001"/>
    <n v="43.806431969999998"/>
    <n v="0.85696645999999999"/>
    <n v="24.119144840000001"/>
    <n v="90595.287859999997"/>
    <n v="41.112102059999998"/>
    <n v="-8.0032220000000001E-2"/>
    <n v="21.847799259999999"/>
    <n v="76148.048980000007"/>
    <n v="44.792829310000002"/>
    <n v="-1.308335984"/>
    <n v="25.132280909999999"/>
  </r>
  <r>
    <x v="66"/>
    <x v="8"/>
    <s v="E12000005"/>
    <n v="121801.09480000001"/>
    <n v="46.618973359999998"/>
    <n v="2.741480766"/>
    <n v="13.895471519999999"/>
    <n v="65828.106880000007"/>
    <n v="43.151151290000001"/>
    <n v="1.0298159769999999"/>
    <n v="11.82296064"/>
    <n v="50660.619480000001"/>
    <n v="40.61491813"/>
    <n v="0.42529758200000001"/>
    <n v="9.6980808150000009"/>
    <n v="47591.351219999997"/>
    <n v="45.3375822"/>
    <n v="-1.0831737509999999"/>
    <n v="12.52171074"/>
  </r>
  <r>
    <x v="67"/>
    <x v="0"/>
    <s v="E92000001"/>
    <n v="137462.92499999999"/>
    <n v="45.003161589999998"/>
    <n v="0.82997121799999996"/>
    <n v="17.151064089999998"/>
    <n v="78603.257620000004"/>
    <n v="41.848656259999998"/>
    <n v="1.1495734310000001"/>
    <n v="15.57458542"/>
    <n v="62682.885920000001"/>
    <n v="38.192551989999998"/>
    <n v="0.58074131699999998"/>
    <n v="13.680903410000001"/>
    <n v="79329.210730000006"/>
    <n v="41.688598919999997"/>
    <n v="2.652387563"/>
    <n v="22.747597590000002"/>
  </r>
  <r>
    <x v="67"/>
    <x v="8"/>
    <s v="E12000005"/>
    <n v="123071.4091"/>
    <n v="47.105182020000001"/>
    <n v="1.0429415900000001"/>
    <n v="13.45081075"/>
    <n v="66678.706810000003"/>
    <n v="43.70873023"/>
    <n v="1.2921531070000001"/>
    <n v="11.7728544"/>
    <n v="51192.222659999999"/>
    <n v="41.041107539999999"/>
    <n v="1.04934204"/>
    <n v="9.5475782660000004"/>
    <n v="49316.024819999999"/>
    <n v="46.980580959999998"/>
    <n v="3.6239223090000001"/>
    <n v="14.395281880000001"/>
  </r>
  <r>
    <x v="67"/>
    <x v="2"/>
    <s v="E12000001"/>
    <n v="92282.225090000007"/>
    <n v="47.466143719999998"/>
    <n v="0.57657408700000001"/>
    <n v="8.9764424330000008"/>
    <n v="51715.957600000002"/>
    <n v="43.736007909999998"/>
    <n v="0.97394501899999997"/>
    <n v="6.7325533799999997"/>
    <n v="38697.756609999997"/>
    <n v="40.600023520000001"/>
    <n v="-0.15755555500000001"/>
    <n v="3.669319481"/>
    <n v="36918.197070000002"/>
    <n v="44.051838650000001"/>
    <n v="1.6461138609999999"/>
    <n v="7.9616349990000002"/>
  </r>
  <r>
    <x v="67"/>
    <x v="7"/>
    <s v="E12000002"/>
    <n v="104671.3921"/>
    <n v="44.540864970000001"/>
    <n v="0.930249243"/>
    <n v="8.759159339"/>
    <n v="58807.047290000002"/>
    <n v="41.152036500000001"/>
    <n v="1.4232214059999999"/>
    <n v="8.3600101339999995"/>
    <n v="39313.708570000003"/>
    <n v="37.661599010000003"/>
    <n v="0.855572259"/>
    <n v="4.2853519779999996"/>
    <n v="43125.894249999998"/>
    <n v="42.619829680000002"/>
    <n v="4.0105557249999997"/>
    <n v="10.80507478"/>
  </r>
  <r>
    <x v="67"/>
    <x v="9"/>
    <s v="E12000007"/>
    <n v="311885.21250000002"/>
    <n v="41.949894260000001"/>
    <n v="-0.361529873"/>
    <n v="23.630716540000002"/>
    <n v="184295.82320000001"/>
    <n v="39.053644669999997"/>
    <n v="0.497043603"/>
    <n v="23.21012485"/>
    <n v="142301.6874"/>
    <n v="34.796793649999998"/>
    <n v="-0.280276091"/>
    <n v="20.873260590000001"/>
    <n v="132453.48970000001"/>
    <n v="36.60556923"/>
    <n v="1.5483438780000001"/>
    <n v="25.037646110000001"/>
  </r>
  <r>
    <x v="67"/>
    <x v="1"/>
    <s v="E12000004"/>
    <n v="100092.9705"/>
    <n v="44.648995540000001"/>
    <n v="1.2914317639999999"/>
    <n v="13.765482540000001"/>
    <n v="57624.744440000002"/>
    <n v="40.984149170000002"/>
    <n v="0.96576066999999999"/>
    <n v="12.20428989"/>
    <n v="44750.685250000002"/>
    <n v="38.459229389999997"/>
    <n v="0.173276021"/>
    <n v="9.5262683450000001"/>
    <n v="42452.385950000004"/>
    <n v="45.093447730000001"/>
    <n v="2.8082619539999998"/>
    <n v="14.4111218"/>
  </r>
  <r>
    <x v="67"/>
    <x v="3"/>
    <s v="E12000006"/>
    <n v="150054.48569999999"/>
    <n v="43.95367323"/>
    <n v="0.55330752000000005"/>
    <n v="21.519561169999999"/>
    <n v="94928.853440000006"/>
    <n v="41.372054300000002"/>
    <n v="1.2793600679999999"/>
    <n v="22.051138640000001"/>
    <n v="74861.53357"/>
    <n v="39.092904509999997"/>
    <n v="1.1956334159999999"/>
    <n v="19.64319652"/>
    <n v="67102.319350000005"/>
    <n v="43.324962939999999"/>
    <n v="3.532223154"/>
    <n v="25.126392370000001"/>
  </r>
  <r>
    <x v="67"/>
    <x v="4"/>
    <s v="E12000008"/>
    <n v="216913.886"/>
    <n v="47.697519589999999"/>
    <n v="1.2653933289999999"/>
    <n v="23.822518729999999"/>
    <n v="124015.0278"/>
    <n v="44.43984047"/>
    <n v="1.4459257919999999"/>
    <n v="23.071050809999999"/>
    <n v="91857.003400000001"/>
    <n v="41.684668019999997"/>
    <n v="1.392694439"/>
    <n v="20.552944029999999"/>
    <n v="79054.865409999999"/>
    <n v="46.502715950000002"/>
    <n v="3.8173222689999999"/>
    <n v="25.443057660000001"/>
  </r>
  <r>
    <x v="67"/>
    <x v="5"/>
    <s v="E12000009"/>
    <n v="152513.62530000001"/>
    <n v="46.296287769999999"/>
    <n v="0.51406550100000004"/>
    <n v="22.673711640000001"/>
    <n v="91779.652489999993"/>
    <n v="43.112144120000004"/>
    <n v="1.3769853750000001"/>
    <n v="21.966624230000001"/>
    <n v="71094.482709999997"/>
    <n v="40.177442130000003"/>
    <n v="0.75849075399999999"/>
    <n v="19.086231250000001"/>
    <n v="63329.741730000002"/>
    <n v="44.666766920000001"/>
    <n v="3.0346661159999999"/>
    <n v="24.351305480000001"/>
  </r>
  <r>
    <x v="67"/>
    <x v="6"/>
    <s v="E12000003"/>
    <n v="93337.132280000005"/>
    <n v="42.838065710000002"/>
    <n v="0.33056079599999999"/>
    <n v="8.5809955420000001"/>
    <n v="53606.368520000004"/>
    <n v="40.043973370000003"/>
    <n v="0.54562675500000002"/>
    <n v="7.73266279"/>
    <n v="40380.898930000003"/>
    <n v="37.128682429999998"/>
    <n v="-0.54180883099999999"/>
    <n v="4.4578288239999999"/>
    <n v="43432.341469999999"/>
    <n v="43.565932140000001"/>
    <n v="2.5516747550000001"/>
    <n v="12.84880484"/>
  </r>
  <r>
    <x v="68"/>
    <x v="0"/>
    <s v="E92000001"/>
    <n v="138070.8751"/>
    <n v="45.202194730000002"/>
    <n v="0.44226477600000003"/>
    <n v="15.548288550000001"/>
    <n v="78329.703769999993"/>
    <n v="41.703015209999997"/>
    <n v="-0.34801846800000003"/>
    <n v="14.02460321"/>
    <n v="62939.70205"/>
    <n v="38.349029530000003"/>
    <n v="0.40970694000000002"/>
    <n v="13.01599547"/>
    <n v="79181.522440000001"/>
    <n v="41.610986680000003"/>
    <n v="-0.18617138599999999"/>
    <n v="18.585663690000001"/>
  </r>
  <r>
    <x v="68"/>
    <x v="6"/>
    <s v="E12000003"/>
    <n v="94541.127670000002"/>
    <n v="43.39065214"/>
    <n v="1.2899425529999999"/>
    <n v="10.245842400000001"/>
    <n v="53944.076070000003"/>
    <n v="40.296241010000003"/>
    <n v="0.62997653399999998"/>
    <n v="9.0638599410000005"/>
    <n v="41170.693330000002"/>
    <n v="37.854867980000002"/>
    <n v="1.9558613490000001"/>
    <n v="7.1077287980000001"/>
    <n v="43446.677450000003"/>
    <n v="43.580312210000002"/>
    <n v="3.3007594000000001E-2"/>
    <n v="12.017447089999999"/>
  </r>
  <r>
    <x v="68"/>
    <x v="9"/>
    <s v="E12000007"/>
    <n v="314775.283"/>
    <n v="42.338621099999997"/>
    <n v="0.92664557199999997"/>
    <n v="20.905837250000001"/>
    <n v="183346.5422"/>
    <n v="38.852485039999998"/>
    <n v="-0.51508543200000001"/>
    <n v="20.21075295"/>
    <n v="142656.16209999999"/>
    <n v="34.883472740000002"/>
    <n v="0.24910079800000001"/>
    <n v="19.215293259999999"/>
    <n v="132409.32279999999"/>
    <n v="36.593363029999999"/>
    <n v="-3.3345198E-2"/>
    <n v="20.422377340000001"/>
  </r>
  <r>
    <x v="68"/>
    <x v="1"/>
    <s v="E12000004"/>
    <n v="101478.53389999999"/>
    <n v="45.267061069999997"/>
    <n v="1.384276434"/>
    <n v="14.48278996"/>
    <n v="58098.144970000001"/>
    <n v="41.32084339"/>
    <n v="0.821523012"/>
    <n v="13.18323064"/>
    <n v="45490.116520000003"/>
    <n v="39.094704720000003"/>
    <n v="1.6523350699999999"/>
    <n v="11.894460499999999"/>
    <n v="43270.514430000003"/>
    <n v="45.962473879999997"/>
    <n v="1.927167243"/>
    <n v="15.614145369999999"/>
  </r>
  <r>
    <x v="68"/>
    <x v="3"/>
    <s v="E12000006"/>
    <n v="152150.73989999999"/>
    <n v="44.567704030000002"/>
    <n v="1.3969954170000001"/>
    <n v="20.202077280000001"/>
    <n v="94892.374899999995"/>
    <n v="41.356156149999997"/>
    <n v="-3.8427244999999999E-2"/>
    <n v="19.79609374"/>
    <n v="75119.782389999993"/>
    <n v="39.227762779999999"/>
    <n v="0.34496864999999999"/>
    <n v="18.072820069999999"/>
    <n v="67284.961339999994"/>
    <n v="43.442886690000002"/>
    <n v="0.27218431700000001"/>
    <n v="21.169764929999999"/>
  </r>
  <r>
    <x v="68"/>
    <x v="8"/>
    <s v="E12000005"/>
    <n v="123355.8768"/>
    <n v="47.214061110000003"/>
    <n v="0.23114036299999999"/>
    <n v="12.859328120000001"/>
    <n v="66419.651039999997"/>
    <n v="43.53891591"/>
    <n v="-0.38851349099999999"/>
    <n v="11.458203409999999"/>
    <n v="51209.643600000003"/>
    <n v="41.055074009999998"/>
    <n v="3.4030444E-2"/>
    <n v="10.22192737"/>
    <n v="49007.37298"/>
    <n v="46.686545850000002"/>
    <n v="-0.62586520400000001"/>
    <n v="12.47880367"/>
  </r>
  <r>
    <x v="68"/>
    <x v="7"/>
    <s v="E12000002"/>
    <n v="104757.53320000001"/>
    <n v="44.577520640000003"/>
    <n v="8.2296726000000001E-2"/>
    <n v="7.9105078139999998"/>
    <n v="58409.477509999997"/>
    <n v="40.873824839999997"/>
    <n v="-0.67605805200000002"/>
    <n v="7.5463741510000002"/>
    <n v="39402.36275"/>
    <n v="37.7465276"/>
    <n v="0.225504487"/>
    <n v="4.1827283350000002"/>
    <n v="43042.596239999999"/>
    <n v="42.537509139999997"/>
    <n v="-0.19315079299999999"/>
    <n v="9.3741090919999994"/>
  </r>
  <r>
    <x v="68"/>
    <x v="2"/>
    <s v="E12000001"/>
    <n v="89594.035180000006"/>
    <n v="46.083450480000003"/>
    <n v="-2.9130094240000002"/>
    <n v="5.1133182169999998"/>
    <n v="50387.636590000002"/>
    <n v="42.612651399999997"/>
    <n v="-2.5684934909999999"/>
    <n v="4.1481232500000003"/>
    <n v="37849.550880000003"/>
    <n v="39.710122519999999"/>
    <n v="-2.19187311"/>
    <n v="2.1775766440000002"/>
    <n v="35992.83483"/>
    <n v="42.947670209999998"/>
    <n v="-2.5065206830000002"/>
    <n v="2.9709576709999999"/>
  </r>
  <r>
    <x v="68"/>
    <x v="5"/>
    <s v="E12000009"/>
    <n v="153759.35980000001"/>
    <n v="46.674436819999997"/>
    <n v="0.81680209199999998"/>
    <n v="19.778514550000001"/>
    <n v="91446.482189999995"/>
    <n v="42.955642259999998"/>
    <n v="-0.36301107700000002"/>
    <n v="18.496695800000001"/>
    <n v="71737.786030000003"/>
    <n v="40.540990489999999"/>
    <n v="0.90485688399999997"/>
    <n v="17.531894900000001"/>
    <n v="63209.877350000002"/>
    <n v="44.582225999999999"/>
    <n v="-0.18927028900000001"/>
    <n v="18.771670950000001"/>
  </r>
  <r>
    <x v="68"/>
    <x v="4"/>
    <s v="E12000008"/>
    <n v="215650.20319999999"/>
    <n v="47.419646479999997"/>
    <n v="-0.58257349700000005"/>
    <n v="19.641936829999999"/>
    <n v="123012.162"/>
    <n v="44.080471150000001"/>
    <n v="-0.80866472099999998"/>
    <n v="19.17661588"/>
    <n v="91759.827720000001"/>
    <n v="41.640569739999997"/>
    <n v="-0.10579016099999999"/>
    <n v="17.657951539999999"/>
    <n v="78672.005300000004"/>
    <n v="46.277504829999998"/>
    <n v="-0.48429670200000002"/>
    <n v="20.79421228"/>
  </r>
  <r>
    <x v="69"/>
    <x v="0"/>
    <s v="E92000001"/>
    <n v="137865.96460000001"/>
    <n v="45.135110300000001"/>
    <n v="-0.14840967599999999"/>
    <n v="14.79560384"/>
    <n v="78817.946849999993"/>
    <n v="41.962957580000001"/>
    <n v="0.62331792399999997"/>
    <n v="13.26079769"/>
    <n v="62348.849679999999"/>
    <n v="37.989024409999999"/>
    <n v="-0.93875939900000005"/>
    <n v="11.87491992"/>
    <n v="78061.716969999994"/>
    <n v="41.02251339"/>
    <n v="-1.4142257380000001"/>
    <n v="16.106572379999999"/>
  </r>
  <r>
    <x v="69"/>
    <x v="6"/>
    <s v="E12000003"/>
    <n v="94592.014519999997"/>
    <n v="43.4140072"/>
    <n v="5.3825092999999997E-2"/>
    <n v="10.32287193"/>
    <n v="54164.552499999998"/>
    <n v="40.460936969999999"/>
    <n v="0.40871297099999998"/>
    <n v="8.8025742569999998"/>
    <n v="40648.201269999998"/>
    <n v="37.374456649999999"/>
    <n v="-1.269087332"/>
    <n v="6.4354522080000001"/>
    <n v="43046.659469999999"/>
    <n v="43.179063849999999"/>
    <n v="-0.920710154"/>
    <n v="10.419104669999999"/>
  </r>
  <r>
    <x v="69"/>
    <x v="1"/>
    <s v="E12000004"/>
    <n v="99817.487800000003"/>
    <n v="44.52610954"/>
    <n v="-1.636844771"/>
    <n v="12.506034639999999"/>
    <n v="57736.685060000003"/>
    <n v="41.063764120000002"/>
    <n v="-0.62215395799999995"/>
    <n v="11.419229870000001"/>
    <n v="44615.412409999997"/>
    <n v="38.342974419999997"/>
    <n v="-1.9228442880000001"/>
    <n v="9.7021580140000001"/>
    <n v="42178.312940000003"/>
    <n v="44.802323989999998"/>
    <n v="-2.5241241149999998"/>
    <n v="11.097250519999999"/>
  </r>
  <r>
    <x v="69"/>
    <x v="8"/>
    <s v="E12000005"/>
    <n v="122613.8183"/>
    <n v="46.93004062"/>
    <n v="-0.60155910599999995"/>
    <n v="11.26274109"/>
    <n v="66607.397719999994"/>
    <n v="43.661986220000003"/>
    <n v="0.28266736999999997"/>
    <n v="9.9929760139999999"/>
    <n v="50629.937919999997"/>
    <n v="40.59032054"/>
    <n v="-1.1320244319999999"/>
    <n v="8.4723669800000003"/>
    <n v="48478.574820000002"/>
    <n v="46.182789820000004"/>
    <n v="-1.0790175580000001"/>
    <n v="10.10330478"/>
  </r>
  <r>
    <x v="69"/>
    <x v="7"/>
    <s v="E12000002"/>
    <n v="106070.72500000001"/>
    <n v="45.136323730000001"/>
    <n v="1.2535535390000001"/>
    <n v="9.6165129090000008"/>
    <n v="59361.480080000001"/>
    <n v="41.54001787"/>
    <n v="1.629876884"/>
    <n v="8.5858573899999993"/>
    <n v="39163.716"/>
    <n v="37.517909680000002"/>
    <n v="-0.60566609599999999"/>
    <n v="4.7127664469999999"/>
    <n v="42999.076780000003"/>
    <n v="42.494500360000004"/>
    <n v="-0.101107892"/>
    <n v="9.4249892129999999"/>
  </r>
  <r>
    <x v="69"/>
    <x v="9"/>
    <s v="E12000007"/>
    <n v="314817.09850000002"/>
    <n v="42.344245460000003"/>
    <n v="1.3284237000000001E-2"/>
    <n v="20.287730580000002"/>
    <n v="184698.32459999999"/>
    <n v="39.1389377"/>
    <n v="0.73728273300000002"/>
    <n v="19.253394279999998"/>
    <n v="141042.23980000001"/>
    <n v="34.488823029999999"/>
    <n v="-1.1313372310000001"/>
    <n v="17.646324660000001"/>
    <n v="129962.44070000001"/>
    <n v="35.917129340000002"/>
    <n v="-1.8479681400000001"/>
    <n v="18.28777637"/>
  </r>
  <r>
    <x v="69"/>
    <x v="2"/>
    <s v="E12000001"/>
    <n v="89550.216090000002"/>
    <n v="46.060911760000003"/>
    <n v="-4.8908483000000003E-2"/>
    <n v="2.3846338070000002"/>
    <n v="50772.424679999996"/>
    <n v="42.938065360000003"/>
    <n v="0.76365575399999996"/>
    <n v="1.544505579"/>
    <n v="37635.873630000002"/>
    <n v="39.485941519999997"/>
    <n v="-0.56454370399999998"/>
    <n v="-0.58960011800000001"/>
    <n v="36314.386140000002"/>
    <n v="43.331354339999997"/>
    <n v="0.89337588700000004"/>
    <n v="2.4858692339999999"/>
  </r>
  <r>
    <x v="69"/>
    <x v="5"/>
    <s v="E12000009"/>
    <n v="154364.40479999999"/>
    <n v="46.858101300000001"/>
    <n v="0.39350123300000001"/>
    <n v="18.950616190000002"/>
    <n v="92445.878909999999"/>
    <n v="43.425094199999997"/>
    <n v="1.0928760799999999"/>
    <n v="17.88860644"/>
    <n v="71152.502359999999"/>
    <n v="40.210230629999998"/>
    <n v="-0.81586525700000001"/>
    <n v="15.833244929999999"/>
    <n v="62569.231019999999"/>
    <n v="44.130375110000003"/>
    <n v="-1.0135224970000001"/>
    <n v="15.86256977"/>
  </r>
  <r>
    <x v="69"/>
    <x v="4"/>
    <s v="E12000008"/>
    <n v="217059.8566"/>
    <n v="47.729617279999999"/>
    <n v="0.65367588799999998"/>
    <n v="19.725995309999998"/>
    <n v="124220.4679"/>
    <n v="44.513458370000002"/>
    <n v="0.98226539199999996"/>
    <n v="18.58703349"/>
    <n v="91668.314079999996"/>
    <n v="41.599040889999998"/>
    <n v="-9.9731705000000004E-2"/>
    <n v="17.32051418"/>
    <n v="77777.371929999994"/>
    <n v="45.75125156"/>
    <n v="-1.1371686430000001"/>
    <n v="17.657433309999998"/>
  </r>
  <r>
    <x v="69"/>
    <x v="3"/>
    <s v="E12000006"/>
    <n v="150018.3504"/>
    <n v="43.943088549999999"/>
    <n v="-1.4014979970000001"/>
    <n v="18.15064027"/>
    <n v="94783.767699999997"/>
    <n v="41.30882278"/>
    <n v="-0.114453033"/>
    <n v="18.253307759999998"/>
    <n v="74011.894899999999"/>
    <n v="38.649220800000002"/>
    <n v="-1.474827865"/>
    <n v="16.360088309999998"/>
    <n v="65895.592499999999"/>
    <n v="42.545833440000003"/>
    <n v="-2.0649024869999999"/>
    <n v="17.109769759999999"/>
  </r>
  <r>
    <x v="70"/>
    <x v="0"/>
    <s v="E92000001"/>
    <n v="138341.4106"/>
    <n v="45.290763699999999"/>
    <n v="0.34486102899999999"/>
    <n v="14.296748210000001"/>
    <n v="78451.403990000006"/>
    <n v="41.767808840000001"/>
    <n v="-0.46505000499999999"/>
    <n v="11.576631320000001"/>
    <n v="62457.296459999998"/>
    <n v="38.055100809999999"/>
    <n v="0.17393549799999999"/>
    <n v="9.9933598430000004"/>
    <n v="79683.495439999999"/>
    <n v="41.874780440000002"/>
    <n v="2.077559312"/>
    <n v="16.768126550000002"/>
  </r>
  <r>
    <x v="70"/>
    <x v="3"/>
    <s v="E12000006"/>
    <n v="151247.16339999999"/>
    <n v="44.303030110000002"/>
    <n v="0.81910845300000001"/>
    <n v="17.27419132"/>
    <n v="94774.559250000006"/>
    <n v="41.304809540000001"/>
    <n v="-9.7152230000000003E-3"/>
    <n v="15.76731463"/>
    <n v="74573.829379999996"/>
    <n v="38.942664569999998"/>
    <n v="0.75924886599999997"/>
    <n v="13.91629914"/>
    <n v="66947.674069999994"/>
    <n v="43.2251154"/>
    <n v="1.5965886709999999"/>
    <n v="16.375241809999999"/>
  </r>
  <r>
    <x v="70"/>
    <x v="1"/>
    <s v="E12000004"/>
    <n v="101403.86689999999"/>
    <n v="45.233753999999998"/>
    <n v="1.5892797729999999"/>
    <n v="13.051487209999999"/>
    <n v="58017.970979999998"/>
    <n v="41.263821649999997"/>
    <n v="0.48718750799999999"/>
    <n v="10.395287310000001"/>
    <n v="44940.05457"/>
    <n v="38.621975450000001"/>
    <n v="0.72764576700000005"/>
    <n v="8.3078546820000003"/>
    <n v="43226.704250000003"/>
    <n v="45.915938169999997"/>
    <n v="2.4856169979999998"/>
    <n v="12.355045799999999"/>
  </r>
  <r>
    <x v="70"/>
    <x v="8"/>
    <s v="E12000005"/>
    <n v="125329.4957"/>
    <n v="47.969457300000002"/>
    <n v="2.2148216089999999"/>
    <n v="14.08563661"/>
    <n v="67326.057459999996"/>
    <n v="44.133076709999997"/>
    <n v="1.078948832"/>
    <n v="10.871491130000001"/>
    <n v="51419.206409999999"/>
    <n v="41.223081759999999"/>
    <n v="1.55889682"/>
    <n v="9.0513057620000001"/>
    <n v="50192.71112"/>
    <n v="47.815750289999997"/>
    <n v="3.5358636309999998"/>
    <n v="13.180223679999999"/>
  </r>
  <r>
    <x v="70"/>
    <x v="5"/>
    <s v="E12000009"/>
    <n v="153920.63099999999"/>
    <n v="46.72339152"/>
    <n v="-0.28748451400000002"/>
    <n v="17.78049846"/>
    <n v="91678.223400000003"/>
    <n v="43.064499290000001"/>
    <n v="-0.83038370699999997"/>
    <n v="15.717463459999999"/>
    <n v="71074.391359999994"/>
    <n v="40.166087959999999"/>
    <n v="-0.10977969"/>
    <n v="13.97260166"/>
    <n v="63883.818330000002"/>
    <n v="45.057559779999998"/>
    <n v="2.10101242"/>
    <n v="16.57549019"/>
  </r>
  <r>
    <x v="70"/>
    <x v="2"/>
    <s v="E12000001"/>
    <n v="88881.272450000004"/>
    <n v="45.716834939999998"/>
    <n v="-0.74700393600000004"/>
    <n v="2.7716766910000001"/>
    <n v="50040.902560000002"/>
    <n v="42.319419619999998"/>
    <n v="-1.4407862549999999"/>
    <n v="0.95006539099999998"/>
    <n v="37379.170910000001"/>
    <n v="39.216620059999997"/>
    <n v="-0.68206924999999996"/>
    <n v="-1.3827920970000001"/>
    <n v="36001.152370000003"/>
    <n v="42.957594929999999"/>
    <n v="-0.862561099"/>
    <n v="2.3678029760000001"/>
  </r>
  <r>
    <x v="70"/>
    <x v="7"/>
    <s v="E12000002"/>
    <n v="106605.1351"/>
    <n v="45.363731510000001"/>
    <n v="0.50382432799999999"/>
    <n v="9.7389012640000008"/>
    <n v="59213.139920000001"/>
    <n v="41.43621229"/>
    <n v="-0.249892961"/>
    <n v="7.8884847159999998"/>
    <n v="39408.832909999997"/>
    <n v="37.752725859999998"/>
    <n v="0.62587756999999999"/>
    <n v="3.83158625"/>
    <n v="43575.709479999998"/>
    <n v="43.064366509999999"/>
    <n v="1.3410350600000001"/>
    <n v="11.75584104"/>
  </r>
  <r>
    <x v="70"/>
    <x v="9"/>
    <s v="E12000007"/>
    <n v="314211.29379999998"/>
    <n v="42.26276215"/>
    <n v="-0.192430663"/>
    <n v="17.60899847"/>
    <n v="182742.04399999999"/>
    <n v="38.724387419999999"/>
    <n v="-1.059176133"/>
    <n v="15.622269190000001"/>
    <n v="141687.3401"/>
    <n v="34.64656832"/>
    <n v="0.457380915"/>
    <n v="14.88548076"/>
    <n v="133810.04190000001"/>
    <n v="36.980473379999999"/>
    <n v="2.960548529"/>
    <n v="19.493720870000001"/>
  </r>
  <r>
    <x v="70"/>
    <x v="6"/>
    <s v="E12000003"/>
    <n v="93725.480049999998"/>
    <n v="43.016302029999999"/>
    <n v="-0.91607570699999996"/>
    <n v="8.3909989070000002"/>
    <n v="53348.493829999999"/>
    <n v="39.851340899999997"/>
    <n v="-1.506628657"/>
    <n v="6.1863860390000003"/>
    <n v="40078.022940000003"/>
    <n v="36.850199619999998"/>
    <n v="-1.402714794"/>
    <n v="3.5233259129999999"/>
    <n v="43582.065150000002"/>
    <n v="43.71611635"/>
    <n v="1.243779857"/>
    <n v="10.941003800000001"/>
  </r>
  <r>
    <x v="70"/>
    <x v="4"/>
    <s v="E12000008"/>
    <n v="216053.63829999999"/>
    <n v="47.508358430000001"/>
    <n v="-0.46356718499999999"/>
    <n v="18.050036949999999"/>
    <n v="122781.4596"/>
    <n v="43.99780071"/>
    <n v="-1.1584308940000001"/>
    <n v="15.867340090000001"/>
    <n v="91219.960179999995"/>
    <n v="41.395578090000001"/>
    <n v="-0.489104555"/>
    <n v="14.42551261"/>
    <n v="78557.938020000001"/>
    <n v="46.210406640000002"/>
    <n v="1.0035902130000001"/>
    <n v="17.169538169999999"/>
  </r>
  <r>
    <x v="71"/>
    <x v="0"/>
    <s v="E92000001"/>
    <n v="137312.614"/>
    <n v="44.953952180000002"/>
    <n v="-0.74366492799999995"/>
    <n v="12.906453839999999"/>
    <n v="79281.740520000007"/>
    <n v="42.209882989999997"/>
    <n v="1.058408762"/>
    <n v="11.858921820000001"/>
    <n v="63274.336430000003"/>
    <n v="38.552921560000001"/>
    <n v="1.3081577550000001"/>
    <n v="10.1058637"/>
    <n v="80779.426789999998"/>
    <n v="42.450707540000003"/>
    <n v="1.375355511"/>
    <n v="15.351339339999999"/>
  </r>
  <r>
    <x v="71"/>
    <x v="5"/>
    <s v="E12000009"/>
    <n v="150425.212"/>
    <n v="45.662339269999997"/>
    <n v="-2.270923008"/>
    <n v="13.539550500000001"/>
    <n v="91279.507010000001"/>
    <n v="42.87720813"/>
    <n v="-0.434908501"/>
    <n v="13.60083083"/>
    <n v="71183.84719"/>
    <n v="40.227944460000003"/>
    <n v="0.154001788"/>
    <n v="11.986914029999999"/>
    <n v="64408.325299999997"/>
    <n v="45.427497029999998"/>
    <n v="0.82103259399999995"/>
    <n v="15.06335719"/>
  </r>
  <r>
    <x v="71"/>
    <x v="1"/>
    <s v="E12000004"/>
    <n v="101206.9007"/>
    <n v="45.145892250000003"/>
    <n v="-0.19423934100000001"/>
    <n v="12.979873169999999"/>
    <n v="58816.694640000002"/>
    <n v="41.831893749999999"/>
    <n v="1.3766831989999999"/>
    <n v="11.972543399999999"/>
    <n v="45724.93965"/>
    <n v="39.296514299999998"/>
    <n v="1.746515649"/>
    <n v="9.620044901"/>
    <n v="44287.331530000003"/>
    <n v="47.042549549999997"/>
    <n v="2.4536390180000001"/>
    <n v="13.58176703"/>
  </r>
  <r>
    <x v="71"/>
    <x v="7"/>
    <s v="E12000002"/>
    <n v="105463.4446"/>
    <n v="44.87790742"/>
    <n v="-1.0709526570000001"/>
    <n v="8.6671638980000001"/>
    <n v="59961.773450000001"/>
    <n v="41.960091579999997"/>
    <n v="1.264303049"/>
    <n v="8.6038836990000007"/>
    <n v="40133.386420000003"/>
    <n v="38.446830910000003"/>
    <n v="1.8385561079999999"/>
    <n v="5.3286670029999996"/>
    <n v="45212.037190000003"/>
    <n v="44.681492579999997"/>
    <n v="3.7551372729999999"/>
    <n v="12.529101900000001"/>
  </r>
  <r>
    <x v="71"/>
    <x v="2"/>
    <s v="E12000001"/>
    <n v="90045.492360000004"/>
    <n v="46.315661310000003"/>
    <n v="1.3098596330000001"/>
    <n v="4.949384877"/>
    <n v="51537.041660000003"/>
    <n v="43.584699319999999"/>
    <n v="2.989832367"/>
    <n v="5.0363043630000002"/>
    <n v="38537.842060000003"/>
    <n v="40.432248049999998"/>
    <n v="3.099777553"/>
    <n v="2.4428483220000001"/>
    <n v="37270.81323"/>
    <n v="44.472590240000002"/>
    <n v="3.5267228269999999"/>
    <n v="6.4243622880000002"/>
  </r>
  <r>
    <x v="71"/>
    <x v="8"/>
    <s v="E12000005"/>
    <n v="124250.60980000001"/>
    <n v="47.556517239999998"/>
    <n v="-0.860839562"/>
    <n v="12.92003671"/>
    <n v="68186.467820000005"/>
    <n v="44.697086519999999"/>
    <n v="1.277975262"/>
    <n v="11.468173999999999"/>
    <n v="52270.069739999999"/>
    <n v="41.905223909999997"/>
    <n v="1.6547577929999999"/>
    <n v="9.5195589409999997"/>
    <n v="51207.827680000002"/>
    <n v="48.782794299999999"/>
    <n v="2.0224382090000002"/>
    <n v="12.81665353"/>
  </r>
  <r>
    <x v="71"/>
    <x v="4"/>
    <s v="E12000008"/>
    <n v="213823.095"/>
    <n v="47.017880929999997"/>
    <n v="-1.03240256"/>
    <n v="15.52153352"/>
    <n v="123963.4155"/>
    <n v="44.421345600000002"/>
    <n v="0.96265013499999996"/>
    <n v="14.969327659999999"/>
    <n v="92341.198969999998"/>
    <n v="41.90439576"/>
    <n v="1.229159476"/>
    <n v="13.2177524"/>
    <n v="80808.812690000006"/>
    <n v="47.534446410000001"/>
    <n v="2.86524153"/>
    <n v="17.271244620000001"/>
  </r>
  <r>
    <x v="71"/>
    <x v="9"/>
    <s v="E12000007"/>
    <n v="307561.65669999999"/>
    <n v="41.368357529999997"/>
    <n v="-2.1162947619999999"/>
    <n v="15.905584729999999"/>
    <n v="182542.13819999999"/>
    <n v="38.682025889999998"/>
    <n v="-0.109392372"/>
    <n v="14.700632410000001"/>
    <n v="141992.98680000001"/>
    <n v="34.721307609999997"/>
    <n v="0.21571916799999999"/>
    <n v="13.844119239999999"/>
    <n v="133575.04190000001"/>
    <n v="36.915527519999998"/>
    <n v="-0.17562203800000001"/>
    <n v="16.080650309999999"/>
  </r>
  <r>
    <x v="71"/>
    <x v="6"/>
    <s v="E12000003"/>
    <n v="93904.053759999995"/>
    <n v="43.098260320000001"/>
    <n v="0.19052845099999999"/>
    <n v="9.8701411179999994"/>
    <n v="54068.590089999998"/>
    <n v="40.389253019999998"/>
    <n v="1.349796797"/>
    <n v="8.2823712589999996"/>
    <n v="40797.274720000001"/>
    <n v="37.511523949999997"/>
    <n v="1.7946289"/>
    <n v="5.6557886589999997"/>
    <n v="44784.797760000001"/>
    <n v="44.92254836"/>
    <n v="2.7596962170000001"/>
    <n v="12.64114751"/>
  </r>
  <r>
    <x v="71"/>
    <x v="3"/>
    <s v="E12000006"/>
    <n v="151333.20490000001"/>
    <n v="44.328233230000002"/>
    <n v="5.6888031999999998E-2"/>
    <n v="15.88194122"/>
    <n v="95976.809210000007"/>
    <n v="41.828776159999997"/>
    <n v="1.2685365930000001"/>
    <n v="15.020906050000001"/>
    <n v="75661.193580000006"/>
    <n v="39.510489229999997"/>
    <n v="1.458104286"/>
    <n v="13.12378694"/>
    <n v="68509.218269999998"/>
    <n v="44.233334569999997"/>
    <n v="2.3324846259999998"/>
    <n v="15.09759831"/>
  </r>
  <r>
    <x v="72"/>
    <x v="0"/>
    <s v="E92000001"/>
    <n v="138723.7121"/>
    <n v="45.415923120000002"/>
    <n v="1.027653675"/>
    <n v="12.089468889999999"/>
    <n v="79196.003419999994"/>
    <n v="42.164236250000002"/>
    <n v="-0.10814230699999999"/>
    <n v="11.31333517"/>
    <n v="63510.961629999998"/>
    <n v="38.697096799999997"/>
    <n v="0.37396709900000003"/>
    <n v="11.13198285"/>
    <n v="80274.37182"/>
    <n v="42.185294159999998"/>
    <n v="-0.62522723000000002"/>
    <n v="15.866788140000001"/>
  </r>
  <r>
    <x v="72"/>
    <x v="6"/>
    <s v="E12000003"/>
    <n v="94947.199349999995"/>
    <n v="43.577023050000001"/>
    <n v="1.110863221"/>
    <n v="9.3650211310000007"/>
    <n v="54186.931770000003"/>
    <n v="40.477654289999997"/>
    <n v="0.218873243"/>
    <n v="8.5978252580000003"/>
    <n v="41075.607300000003"/>
    <n v="37.767440039999997"/>
    <n v="0.68223325400000001"/>
    <n v="8.0241773690000002"/>
    <n v="44377.824549999998"/>
    <n v="44.514323359999999"/>
    <n v="-0.90873071299999997"/>
    <n v="15.61557445"/>
  </r>
  <r>
    <x v="72"/>
    <x v="2"/>
    <s v="E12000001"/>
    <n v="90330.025869999998"/>
    <n v="46.46201353"/>
    <n v="0.315988622"/>
    <n v="6.0322387649999998"/>
    <n v="50798.084110000003"/>
    <n v="42.959765449999999"/>
    <n v="-1.433837743"/>
    <n v="4.45949931"/>
    <n v="38014.666920000003"/>
    <n v="39.883355170000002"/>
    <n v="-1.3575620960000001"/>
    <n v="3.097244071"/>
    <n v="36719.092490000003"/>
    <n v="43.814261420000001"/>
    <n v="-1.480302386"/>
    <n v="7.8756014590000003"/>
  </r>
  <r>
    <x v="72"/>
    <x v="9"/>
    <s v="E12000007"/>
    <n v="313676.76160000003"/>
    <n v="42.190865270000003"/>
    <n v="1.9882533259999999"/>
    <n v="11.63677818"/>
    <n v="185344.49969999999"/>
    <n v="39.275866970000003"/>
    <n v="1.5351860770000001"/>
    <n v="12.049362650000001"/>
    <n v="144786.2458"/>
    <n v="35.40433857"/>
    <n v="1.967180972"/>
    <n v="13.261936349999999"/>
    <n v="134820.3695"/>
    <n v="37.259693030000001"/>
    <n v="0.93230554099999996"/>
    <n v="16.721547430000001"/>
  </r>
  <r>
    <x v="72"/>
    <x v="8"/>
    <s v="E12000005"/>
    <n v="125108.3018"/>
    <n v="47.88479607"/>
    <n v="0.69029199900000004"/>
    <n v="11.39092284"/>
    <n v="67799.896110000001"/>
    <n v="44.443683900000003"/>
    <n v="-0.56693318199999998"/>
    <n v="10.880194400000001"/>
    <n v="52192.245510000001"/>
    <n v="41.842831769999997"/>
    <n v="-0.14888869800000001"/>
    <n v="11.1163244"/>
    <n v="50146.686430000002"/>
    <n v="47.771905179999997"/>
    <n v="-2.0722247010000001"/>
    <n v="14.02065582"/>
  </r>
  <r>
    <x v="72"/>
    <x v="4"/>
    <s v="E12000008"/>
    <n v="215321.19810000001"/>
    <n v="47.347301049999999"/>
    <n v="0.70062733099999996"/>
    <n v="12.90506134"/>
    <n v="123393.03720000001"/>
    <n v="44.216954899999998"/>
    <n v="-0.46011822299999999"/>
    <n v="12.80391843"/>
    <n v="92639.986359999995"/>
    <n v="42.039985340000001"/>
    <n v="0.323568884"/>
    <n v="13.671447690000001"/>
    <n v="79102.31727"/>
    <n v="46.530628729999997"/>
    <n v="-2.111768949"/>
    <n v="16.096683070000001"/>
  </r>
  <r>
    <x v="72"/>
    <x v="5"/>
    <s v="E12000009"/>
    <n v="151707.78219999999"/>
    <n v="46.051669990000001"/>
    <n v="0.85262982499999995"/>
    <n v="12.89208268"/>
    <n v="91156.10613"/>
    <n v="42.819242369999998"/>
    <n v="-0.13519013099999999"/>
    <n v="12.634406480000001"/>
    <n v="71430.326190000007"/>
    <n v="40.367236499999997"/>
    <n v="0.346256915"/>
    <n v="12.83286653"/>
    <n v="63298.321609999999"/>
    <n v="44.644606170000003"/>
    <n v="-1.7233854239999999"/>
    <n v="15.544672"/>
  </r>
  <r>
    <x v="72"/>
    <x v="1"/>
    <s v="E12000004"/>
    <n v="102750.897"/>
    <n v="45.834630740000001"/>
    <n v="1.5255839529999999"/>
    <n v="13.644185350000001"/>
    <n v="58939.961990000003"/>
    <n v="41.919564549999997"/>
    <n v="0.20957884700000001"/>
    <n v="13.021917849999999"/>
    <n v="46078.469830000002"/>
    <n v="39.600342009999999"/>
    <n v="0.77316708000000001"/>
    <n v="12.49939661"/>
    <n v="43465.064899999998"/>
    <n v="46.169127789999997"/>
    <n v="-1.856663312"/>
    <n v="15.25366904"/>
  </r>
  <r>
    <x v="72"/>
    <x v="3"/>
    <s v="E12000006"/>
    <n v="152718.29670000001"/>
    <n v="44.733951670000003"/>
    <n v="0.91525966400000003"/>
    <n v="14.949053899999999"/>
    <n v="96164.501539999997"/>
    <n v="41.910576550000002"/>
    <n v="0.195560084"/>
    <n v="14.578165690000001"/>
    <n v="76148.147859999997"/>
    <n v="39.764778130000003"/>
    <n v="0.64359846600000004"/>
    <n v="13.839411610000001"/>
    <n v="68293.144060000006"/>
    <n v="44.093825129999999"/>
    <n v="-0.31539436599999998"/>
    <n v="16.717713150000002"/>
  </r>
  <r>
    <x v="72"/>
    <x v="7"/>
    <s v="E12000002"/>
    <n v="107218.25350000001"/>
    <n v="45.624632060000003"/>
    <n v="1.6639025489999999"/>
    <n v="9.9561658099999999"/>
    <n v="59731.194960000001"/>
    <n v="41.798737199999998"/>
    <n v="-0.38454248000000002"/>
    <n v="9.8042887230000009"/>
    <n v="39850.940519999996"/>
    <n v="38.176254450000002"/>
    <n v="-0.70376791800000005"/>
    <n v="7.4989582539999997"/>
    <n v="43875.455220000003"/>
    <n v="43.360594859999999"/>
    <n v="-2.956252466"/>
    <n v="14.20860381"/>
  </r>
  <r>
    <x v="73"/>
    <x v="0"/>
    <s v="E92000001"/>
    <n v="138022.326"/>
    <n v="45.186300529999997"/>
    <n v="-0.505599295"/>
    <n v="11.97355958"/>
    <n v="79234.329440000001"/>
    <n v="42.184641159999998"/>
    <n v="4.8393883999999998E-2"/>
    <n v="11.311971440000001"/>
    <n v="63413.49583"/>
    <n v="38.637711090000003"/>
    <n v="-0.15346295900000001"/>
    <n v="9.9600138579999999"/>
    <n v="80251.014150000003"/>
    <n v="42.17301938"/>
    <n v="-2.9097283000000002E-2"/>
    <n v="13.51785265"/>
  </r>
  <r>
    <x v="73"/>
    <x v="6"/>
    <s v="E12000003"/>
    <n v="93203.563609999997"/>
    <n v="42.776762949999998"/>
    <n v="-1.836426728"/>
    <n v="8.0396338650000008"/>
    <n v="53369.342340000003"/>
    <n v="39.866914749999999"/>
    <n v="-1.5088313719999999"/>
    <n v="7.0688986590000003"/>
    <n v="40330.100160000002"/>
    <n v="37.08197491"/>
    <n v="-1.8149631660000001"/>
    <n v="5.2478681800000002"/>
    <n v="43766.447119999997"/>
    <n v="43.901065440000004"/>
    <n v="-1.377664249"/>
    <n v="11.80031372"/>
  </r>
  <r>
    <x v="73"/>
    <x v="5"/>
    <s v="E12000009"/>
    <n v="152041.50769999999"/>
    <n v="46.152974069999999"/>
    <n v="0.21997915300000001"/>
    <n v="12.39347119"/>
    <n v="92023.211869999999"/>
    <n v="43.226552560000002"/>
    <n v="0.95123166400000003"/>
    <n v="12.592800280000001"/>
    <n v="72099.364539999995"/>
    <n v="40.74532842"/>
    <n v="0.93663067899999997"/>
    <n v="11.66275136"/>
    <n v="63622.474909999997"/>
    <n v="44.873233020000001"/>
    <n v="0.51210409700000004"/>
    <n v="12.794871730000001"/>
  </r>
  <r>
    <x v="73"/>
    <x v="8"/>
    <s v="E12000005"/>
    <n v="124461.41899999999"/>
    <n v="47.637203769999999"/>
    <n v="-0.51705828600000003"/>
    <n v="11.2949704"/>
    <n v="68149.091459999996"/>
    <n v="44.672585840000004"/>
    <n v="0.51503817799999996"/>
    <n v="11.1790869"/>
    <n v="52682.831160000002"/>
    <n v="42.23613718"/>
    <n v="0.939958878"/>
    <n v="10.72393138"/>
    <n v="50745.430379999998"/>
    <n v="48.342294600000002"/>
    <n v="1.1939850780000001"/>
    <n v="14.04648319"/>
  </r>
  <r>
    <x v="73"/>
    <x v="3"/>
    <s v="E12000006"/>
    <n v="152368.8173"/>
    <n v="44.631582850000001"/>
    <n v="-0.22883919999999999"/>
    <n v="15.61547013"/>
    <n v="96541.702170000004"/>
    <n v="42.074968769999998"/>
    <n v="0.39224519299999999"/>
    <n v="15.60791918"/>
    <n v="76080.758790000007"/>
    <n v="39.729587369999997"/>
    <n v="-8.8497326000000001E-2"/>
    <n v="13.72960591"/>
    <n v="68311.698990000004"/>
    <n v="44.105805220000001"/>
    <n v="2.7169538999999999E-2"/>
    <n v="15.8431484"/>
  </r>
  <r>
    <x v="73"/>
    <x v="7"/>
    <s v="E12000002"/>
    <n v="105721.65850000001"/>
    <n v="44.987785279999997"/>
    <n v="-1.3958398320000001"/>
    <n v="9.6757541880000009"/>
    <n v="59205.883730000001"/>
    <n v="41.431134550000003"/>
    <n v="-0.879458764"/>
    <n v="9.4379525789999992"/>
    <n v="39408.876700000001"/>
    <n v="37.752767810000002"/>
    <n v="-1.1092933110000001"/>
    <n v="6.495026009"/>
    <n v="44034.235639999999"/>
    <n v="43.517512050000001"/>
    <n v="0.36188893100000002"/>
    <n v="13.00424216"/>
  </r>
  <r>
    <x v="73"/>
    <x v="9"/>
    <s v="E12000007"/>
    <n v="316858.5097"/>
    <n v="42.618823999999996"/>
    <n v="1.0143397620000001"/>
    <n v="13.246307890000001"/>
    <n v="187190.99059999999"/>
    <n v="39.667152010000002"/>
    <n v="0.99624800400000002"/>
    <n v="13.1809329"/>
    <n v="145438.0117"/>
    <n v="35.56371378"/>
    <n v="0.450157313"/>
    <n v="12.12688816"/>
    <n v="134243.73050000001"/>
    <n v="37.100329950000003"/>
    <n v="-0.427709063"/>
    <n v="13.151672120000001"/>
  </r>
  <r>
    <x v="73"/>
    <x v="4"/>
    <s v="E12000008"/>
    <n v="215749.71410000001"/>
    <n v="47.441528089999998"/>
    <n v="0.19901248899999999"/>
    <n v="14.208699340000001"/>
    <n v="124644.001"/>
    <n v="44.665228239999998"/>
    <n v="1.0138042039999999"/>
    <n v="13.98964016"/>
    <n v="92857.950580000004"/>
    <n v="42.138897409999998"/>
    <n v="0.23528093"/>
    <n v="12.72129395"/>
    <n v="79336.787890000007"/>
    <n v="46.66855219"/>
    <n v="0.29641434900000002"/>
    <n v="14.72494631"/>
  </r>
  <r>
    <x v="73"/>
    <x v="2"/>
    <s v="E12000001"/>
    <n v="88551.977209999997"/>
    <n v="45.547459150000002"/>
    <n v="-1.968391623"/>
    <n v="3.741871637"/>
    <n v="50008.89673"/>
    <n v="42.292352399999999"/>
    <n v="-1.553577049"/>
    <n v="2.6811878440000001"/>
    <n v="37429.383300000001"/>
    <n v="39.269300739999998"/>
    <n v="-1.5396258030000001"/>
    <n v="1.186135366"/>
    <n v="36290.599450000002"/>
    <n v="43.302971390000003"/>
    <n v="-1.1669488889999999"/>
    <n v="5.4898706610000003"/>
  </r>
  <r>
    <x v="73"/>
    <x v="1"/>
    <s v="E12000004"/>
    <n v="101995.5782"/>
    <n v="45.497701739999997"/>
    <n v="-0.735097008"/>
    <n v="12.45813358"/>
    <n v="58924.28802"/>
    <n v="41.908416840000001"/>
    <n v="-2.6593105999999998E-2"/>
    <n v="12.085230770000001"/>
    <n v="46098.560420000002"/>
    <n v="39.617608079999997"/>
    <n v="4.3600815000000001E-2"/>
    <n v="10.908945989999999"/>
    <n v="43995.823680000001"/>
    <n v="46.732906309999997"/>
    <n v="1.2211158200000001"/>
    <n v="14.871017520000001"/>
  </r>
  <r>
    <x v="74"/>
    <x v="0"/>
    <s v="E92000001"/>
    <n v="139141.2034"/>
    <n v="45.552603089999998"/>
    <n v="0.81064957900000001"/>
    <n v="11.125151430000001"/>
    <n v="80099.513309999995"/>
    <n v="42.645268160000001"/>
    <n v="1.0919305829999999"/>
    <n v="10.084514950000001"/>
    <n v="64203.99598"/>
    <n v="39.119361189999999"/>
    <n v="1.246580308"/>
    <n v="9.1629431459999999"/>
    <n v="81645.232189999995"/>
    <n v="42.905700269999997"/>
    <n v="1.737321396"/>
    <n v="14.090435810000001"/>
  </r>
  <r>
    <x v="74"/>
    <x v="7"/>
    <s v="E12000002"/>
    <n v="105572.8388"/>
    <n v="44.92445798"/>
    <n v="-0.14076553999999999"/>
    <n v="7.3567706050000004"/>
    <n v="59682.304859999997"/>
    <n v="41.764524850000001"/>
    <n v="0.80468543699999995"/>
    <n v="7.008566471"/>
    <n v="39703.11131"/>
    <n v="38.034637570000001"/>
    <n v="0.74662012799999999"/>
    <n v="4.0495191909999999"/>
    <n v="44271.185189999997"/>
    <n v="43.751681089999998"/>
    <n v="0.53810301299999996"/>
    <n v="10.919468999999999"/>
  </r>
  <r>
    <x v="74"/>
    <x v="9"/>
    <s v="E12000007"/>
    <n v="312590.31760000001"/>
    <n v="42.044733909999998"/>
    <n v="-1.347034082"/>
    <n v="9.8317510660000007"/>
    <n v="186612.50779999999"/>
    <n v="39.544567239999999"/>
    <n v="-0.30903344100000002"/>
    <n v="10.793108269999999"/>
    <n v="146148.7513"/>
    <n v="35.737509760000002"/>
    <n v="0.48868903699999999"/>
    <n v="10.75524401"/>
    <n v="136350.5325"/>
    <n v="37.682577240000001"/>
    <n v="1.5693857529999999"/>
    <n v="14.253681139999999"/>
  </r>
  <r>
    <x v="74"/>
    <x v="2"/>
    <s v="E12000001"/>
    <n v="88422.064899999998"/>
    <n v="45.480637649999998"/>
    <n v="-0.14670741100000001"/>
    <n v="1.589812215"/>
    <n v="50565.804190000003"/>
    <n v="42.76332712"/>
    <n v="1.1136167589999999"/>
    <n v="1.4585223970000001"/>
    <n v="37871.067620000002"/>
    <n v="39.732696949999998"/>
    <n v="1.180047005"/>
    <n v="0.37193652900000002"/>
    <n v="37430.126880000003"/>
    <n v="44.6626878"/>
    <n v="3.140007196"/>
    <n v="8.290106969"/>
  </r>
  <r>
    <x v="74"/>
    <x v="1"/>
    <s v="E12000004"/>
    <n v="101830.7058"/>
    <n v="45.42415622"/>
    <n v="-0.161646661"/>
    <n v="11.77652269"/>
    <n v="59365.633070000003"/>
    <n v="42.2223124"/>
    <n v="0.74900361299999996"/>
    <n v="10.961026629999999"/>
    <n v="46567.263140000003"/>
    <n v="40.020416330000003"/>
    <n v="1.016740459"/>
    <n v="10.688482349999999"/>
    <n v="44184.20248"/>
    <n v="46.933004599999997"/>
    <n v="0.42817427200000002"/>
    <n v="14.73238257"/>
  </r>
  <r>
    <x v="74"/>
    <x v="5"/>
    <s v="E12000009"/>
    <n v="154954.5693"/>
    <n v="47.037248759999997"/>
    <n v="1.915964692"/>
    <n v="12.59701387"/>
    <n v="93918.277979999999"/>
    <n v="44.116732040000002"/>
    <n v="2.0593348890000001"/>
    <n v="12.07018295"/>
    <n v="73455.957280000002"/>
    <n v="41.511976179999998"/>
    <n v="1.88155991"/>
    <n v="11.45508201"/>
    <n v="65631.962740000003"/>
    <n v="46.290534309999998"/>
    <n v="3.158455918"/>
    <n v="14.998364199999999"/>
  </r>
  <r>
    <x v="74"/>
    <x v="8"/>
    <s v="E12000005"/>
    <n v="127134.4822"/>
    <n v="48.660310039999999"/>
    <n v="2.1477042970000002"/>
    <n v="12.913528749999999"/>
    <n v="69477.407359999997"/>
    <n v="45.543313609999998"/>
    <n v="1.9491322280000001"/>
    <n v="12.24169058"/>
    <n v="53498.799879999999"/>
    <n v="42.890304129999997"/>
    <n v="1.5488323289999999"/>
    <n v="11.725893640000001"/>
    <n v="51483.613069999999"/>
    <n v="49.045519400000003"/>
    <n v="1.454678149"/>
    <n v="14.59004408"/>
  </r>
  <r>
    <x v="74"/>
    <x v="4"/>
    <s v="E12000008"/>
    <n v="217567.36670000001"/>
    <n v="47.841214440000002"/>
    <n v="0.84248203200000005"/>
    <n v="11.7535942"/>
    <n v="125995.1439"/>
    <n v="45.1494"/>
    <n v="1.0840015190000001"/>
    <n v="11.65191317"/>
    <n v="94206.116299999994"/>
    <n v="42.750694430000003"/>
    <n v="1.451858146"/>
    <n v="11.11956254"/>
    <n v="80985.009810000003"/>
    <n v="47.638091449999997"/>
    <n v="2.077500192"/>
    <n v="14.47319897"/>
  </r>
  <r>
    <x v="74"/>
    <x v="3"/>
    <s v="E12000006"/>
    <n v="153957.57889999999"/>
    <n v="45.096959849999998"/>
    <n v="1.0427078089999999"/>
    <n v="14.72708018"/>
    <n v="97735.360100000005"/>
    <n v="42.595190799999997"/>
    <n v="1.2364169060000001"/>
    <n v="13.88338428"/>
    <n v="77462.958360000004"/>
    <n v="40.451375890000001"/>
    <n v="1.8167531370000001"/>
    <n v="12.87977899"/>
    <n v="69390.427240000005"/>
    <n v="44.802291750000002"/>
    <n v="1.5791266639999999"/>
    <n v="15.67483178"/>
  </r>
  <r>
    <x v="74"/>
    <x v="6"/>
    <s v="E12000003"/>
    <n v="93891.869839999999"/>
    <n v="43.09266839"/>
    <n v="0.73849777100000003"/>
    <n v="8.9305616130000001"/>
    <n v="53896.043469999997"/>
    <n v="40.260360640000002"/>
    <n v="0.98689828499999999"/>
    <n v="7.4680389079999996"/>
    <n v="40861.751759999999"/>
    <n v="37.570808100000001"/>
    <n v="1.3182501449999999"/>
    <n v="6.3316637189999998"/>
    <n v="43700.884480000001"/>
    <n v="43.835301139999999"/>
    <n v="-0.14980115299999999"/>
    <n v="11.255337259999999"/>
  </r>
  <r>
    <x v="75"/>
    <x v="0"/>
    <s v="E92000001"/>
    <n v="143795.31200000001"/>
    <n v="47.076283760000003"/>
    <n v="3.3448816749999999"/>
    <n v="11.49132708"/>
    <n v="81804.798209999994"/>
    <n v="43.553167950000002"/>
    <n v="2.128957872"/>
    <n v="9.3694157400000009"/>
    <n v="66068.82733"/>
    <n v="40.255599050000001"/>
    <n v="2.9045409339999999"/>
    <n v="8.7529431100000004"/>
    <n v="82989.825769999996"/>
    <n v="43.612302819999996"/>
    <n v="1.6468733609999999"/>
    <n v="10.212655720000001"/>
  </r>
  <r>
    <x v="75"/>
    <x v="6"/>
    <s v="E12000003"/>
    <n v="96796.165970000002"/>
    <n v="44.425625859999997"/>
    <n v="3.0932349399999999"/>
    <n v="8.7863900489999995"/>
    <n v="55167.084150000002"/>
    <n v="41.209828420000001"/>
    <n v="2.3583190969999999"/>
    <n v="6.7074283609999998"/>
    <n v="42080.31465"/>
    <n v="38.69122978"/>
    <n v="2.982160178"/>
    <n v="5.5322378560000001"/>
    <n v="45389.674420000003"/>
    <n v="45.529285510000001"/>
    <n v="3.8644296429999998"/>
    <n v="9.3377790300000001"/>
  </r>
  <r>
    <x v="75"/>
    <x v="3"/>
    <s v="E12000006"/>
    <n v="157902.28529999999"/>
    <n v="46.25243571"/>
    <n v="2.5622034509999998"/>
    <n v="13.3765108"/>
    <n v="99067.618229999993"/>
    <n v="43.175817799999997"/>
    <n v="1.3631280699999999"/>
    <n v="11.55924628"/>
    <n v="78952.434080000006"/>
    <n v="41.229184330000002"/>
    <n v="1.9228231790000001"/>
    <n v="10.95858514"/>
    <n v="69841.679139999993"/>
    <n v="45.09364489"/>
    <n v="0.650308569"/>
    <n v="11.06748091"/>
  </r>
  <r>
    <x v="75"/>
    <x v="1"/>
    <s v="E12000004"/>
    <n v="105833.516"/>
    <n v="47.209710739999998"/>
    <n v="3.9308479470000002"/>
    <n v="13.395771939999999"/>
    <n v="60795.148099999999"/>
    <n v="43.239018979999997"/>
    <n v="2.4079841449999999"/>
    <n v="10.986781219999999"/>
    <n v="47934.171000000002"/>
    <n v="41.195151940000002"/>
    <n v="2.9353407840000001"/>
    <n v="10.152911960000001"/>
    <n v="45604.904549999999"/>
    <n v="48.442091849999997"/>
    <n v="3.2154072990000002"/>
    <n v="12.35835127"/>
  </r>
  <r>
    <x v="75"/>
    <x v="9"/>
    <s v="E12000007"/>
    <n v="317567.85869999998"/>
    <n v="42.714234470000001"/>
    <n v="1.592352948"/>
    <n v="8.0360694600000002"/>
    <n v="187982.00630000001"/>
    <n v="39.834774080000003"/>
    <n v="0.73387283299999995"/>
    <n v="7.8897860120000001"/>
    <n v="148476.5931"/>
    <n v="36.306733010000002"/>
    <n v="1.592789354"/>
    <n v="8.6475945250000006"/>
    <n v="137995.66250000001"/>
    <n v="38.137234339999999"/>
    <n v="1.2065445969999999"/>
    <n v="8.9945012210000002"/>
  </r>
  <r>
    <x v="75"/>
    <x v="7"/>
    <s v="E12000002"/>
    <n v="109481.86659999999"/>
    <n v="46.587868350000001"/>
    <n v="3.702683231"/>
    <n v="8.7502991360000006"/>
    <n v="61256.750809999998"/>
    <n v="42.866291740000001"/>
    <n v="2.6380448219999999"/>
    <n v="7.7876491019999996"/>
    <n v="41140.939030000001"/>
    <n v="39.412042380000003"/>
    <n v="3.6214484819999999"/>
    <n v="5.4048608360000001"/>
    <n v="45538.21084"/>
    <n v="45.003838719999997"/>
    <n v="2.8619646009999999"/>
    <n v="9.8804806539999994"/>
  </r>
  <r>
    <x v="75"/>
    <x v="2"/>
    <s v="E12000001"/>
    <n v="93612.426779999994"/>
    <n v="48.150344220000001"/>
    <n v="5.8699849259999999"/>
    <n v="5.7158822450000004"/>
    <n v="52546.870430000003"/>
    <n v="44.438708040000002"/>
    <n v="3.9177983529999998"/>
    <n v="4.4046734970000001"/>
    <n v="39622.880620000004"/>
    <n v="41.570623879999999"/>
    <n v="4.6257291199999999"/>
    <n v="3.0891136339999998"/>
    <n v="38107.452290000001"/>
    <n v="45.47089167"/>
    <n v="1.8095728310000001"/>
    <n v="7.6615213109999996"/>
  </r>
  <r>
    <x v="75"/>
    <x v="4"/>
    <s v="E12000008"/>
    <n v="224126.53570000001"/>
    <n v="49.283519939999998"/>
    <n v="3.014776092"/>
    <n v="11.16959454"/>
    <n v="128377.07550000001"/>
    <n v="46.002947030000001"/>
    <n v="1.8904947519999999"/>
    <n v="9.8227676699999993"/>
    <n v="96932.154649999997"/>
    <n v="43.987769440000001"/>
    <n v="2.8936957219999999"/>
    <n v="10.261792720000001"/>
    <n v="82551.369980000003"/>
    <n v="48.559476889999999"/>
    <n v="1.9341359199999999"/>
    <n v="11.14356443"/>
  </r>
  <r>
    <x v="75"/>
    <x v="5"/>
    <s v="E12000009"/>
    <n v="161434.62450000001"/>
    <n v="49.004302510000002"/>
    <n v="4.1819064739999998"/>
    <n v="14.03701266"/>
    <n v="96520.783899999995"/>
    <n v="45.339220990000001"/>
    <n v="2.7710324129999999"/>
    <n v="12.090606319999999"/>
    <n v="76147.88738"/>
    <n v="43.033259719999997"/>
    <n v="3.6646858980000001"/>
    <n v="11.80144823"/>
    <n v="66632.490470000004"/>
    <n v="46.996211260000003"/>
    <n v="1.5244519489999999"/>
    <n v="11.84442378"/>
  </r>
  <r>
    <x v="75"/>
    <x v="8"/>
    <s v="E12000005"/>
    <n v="130197.6684"/>
    <n v="49.832734590000001"/>
    <n v="2.4094062570000001"/>
    <n v="12.517498979999999"/>
    <n v="70661.344809999995"/>
    <n v="46.319399480000001"/>
    <n v="1.7040610599999999"/>
    <n v="11.03650137"/>
    <n v="55115.955119999999"/>
    <n v="44.18678705"/>
    <n v="3.0227878800000001"/>
    <n v="11.26782233"/>
    <n v="52959.808429999997"/>
    <n v="50.451807029999998"/>
    <n v="2.8673111200000001"/>
    <n v="12.754421539999999"/>
  </r>
  <r>
    <x v="76"/>
    <x v="0"/>
    <s v="E92000001"/>
    <n v="144165.7886"/>
    <n v="47.197571859999996"/>
    <n v="0.25764162099999999"/>
    <n v="10.45105047"/>
    <n v="83198.258050000004"/>
    <n v="44.295050969999998"/>
    <n v="1.703396218"/>
    <n v="9.7707456270000002"/>
    <n v="67081.81439"/>
    <n v="40.872809959999998"/>
    <n v="1.5332299819999999"/>
    <n v="9.8374236289999999"/>
    <n v="85152.205679999999"/>
    <n v="44.748663409999999"/>
    <n v="2.6055963950000001"/>
    <n v="12.608129160000001"/>
  </r>
  <r>
    <x v="76"/>
    <x v="7"/>
    <s v="E12000002"/>
    <n v="108356.74649999999"/>
    <n v="46.109095500000002"/>
    <n v="-1.027677084"/>
    <n v="7.92897564"/>
    <n v="61677.303679999997"/>
    <n v="43.160586520000003"/>
    <n v="0.68654125499999996"/>
    <n v="7.9621501500000003"/>
    <n v="41399.088199999998"/>
    <n v="39.659343149999998"/>
    <n v="0.62747515200000004"/>
    <n v="6.6572899190000001"/>
    <n v="45964.658309999999"/>
    <n v="45.425282009999997"/>
    <n v="0.93646075699999998"/>
    <n v="10.357632430000001"/>
  </r>
  <r>
    <x v="76"/>
    <x v="4"/>
    <s v="E12000008"/>
    <n v="224512.69560000001"/>
    <n v="49.368433230000001"/>
    <n v="0.17229550900000001"/>
    <n v="10.13636363"/>
    <n v="130321.9541"/>
    <n v="46.69987948"/>
    <n v="1.514973484"/>
    <n v="10.120969280000001"/>
    <n v="97839.368189999994"/>
    <n v="44.399462550000003"/>
    <n v="0.93592631199999998"/>
    <n v="10.398479890000001"/>
    <n v="84097.298630000005"/>
    <n v="49.468843829999997"/>
    <n v="1.8726868569999999"/>
    <n v="12.14770897"/>
  </r>
  <r>
    <x v="76"/>
    <x v="9"/>
    <s v="E12000007"/>
    <n v="320126.25309999997"/>
    <n v="43.058349450000001"/>
    <n v="0.80562131599999998"/>
    <n v="7.5439419230000002"/>
    <n v="192149.64170000001"/>
    <n v="40.717926769999998"/>
    <n v="2.2170395520000001"/>
    <n v="8.6866545590000008"/>
    <n v="152402.09839999999"/>
    <n v="37.266630259999999"/>
    <n v="2.643854669"/>
    <n v="10.91789204"/>
    <n v="142572.10209999999"/>
    <n v="39.402004169999998"/>
    <n v="3.3163648530000001"/>
    <n v="13.337338369999999"/>
  </r>
  <r>
    <x v="76"/>
    <x v="2"/>
    <s v="E12000001"/>
    <n v="93612.653720000002"/>
    <n v="48.150460950000003"/>
    <n v="2.4242E-4"/>
    <n v="5.298064224"/>
    <n v="53387.881889999997"/>
    <n v="45.149948549999998"/>
    <n v="1.600497716"/>
    <n v="4.8410165709999999"/>
    <n v="40222.313569999998"/>
    <n v="42.19952318"/>
    <n v="1.5128454680000001"/>
    <n v="4.7208619079999998"/>
    <n v="38947.941200000001"/>
    <n v="46.473786850000003"/>
    <n v="2.2055762379999999"/>
    <n v="8.1180040489999996"/>
  </r>
  <r>
    <x v="76"/>
    <x v="5"/>
    <s v="E12000009"/>
    <n v="160687.0508"/>
    <n v="48.777372710000002"/>
    <n v="-0.46308137799999999"/>
    <n v="11.723269650000001"/>
    <n v="97381.786500000002"/>
    <n v="45.74366431"/>
    <n v="0.89203854599999999"/>
    <n v="11.130839010000001"/>
    <n v="76795.032330000002"/>
    <n v="43.398979079999997"/>
    <n v="0.84985279599999997"/>
    <n v="11.60354809"/>
    <n v="68434.382310000001"/>
    <n v="48.267094110000002"/>
    <n v="2.7042240519999998"/>
    <n v="13.361236399999999"/>
  </r>
  <r>
    <x v="76"/>
    <x v="1"/>
    <s v="E12000004"/>
    <n v="106419.1488"/>
    <n v="47.470947049999999"/>
    <n v="0.55335292199999997"/>
    <n v="12.137318309999999"/>
    <n v="62088.717830000001"/>
    <n v="44.15903789"/>
    <n v="2.1277515789999999"/>
    <n v="12.11892888"/>
    <n v="48878.916259999998"/>
    <n v="42.007076359999999"/>
    <n v="1.9709222689999999"/>
    <n v="12.58870439"/>
    <n v="46732.379800000002"/>
    <n v="49.639709959999998"/>
    <n v="2.4722675349999998"/>
    <n v="14.82639835"/>
  </r>
  <r>
    <x v="76"/>
    <x v="3"/>
    <s v="E12000006"/>
    <n v="159685.03640000001"/>
    <n v="46.774635760000002"/>
    <n v="1.129021735"/>
    <n v="12.074959229999999"/>
    <n v="101412.8126"/>
    <n v="44.197904379999997"/>
    <n v="2.3672662959999999"/>
    <n v="11.37331384"/>
    <n v="80616.131290000005"/>
    <n v="42.097971710000003"/>
    <n v="2.1072145920000001"/>
    <n v="11.276518660000001"/>
    <n v="71936.935870000001"/>
    <n v="46.44645834"/>
    <n v="3.000009108"/>
    <n v="11.952508249999999"/>
  </r>
  <r>
    <x v="76"/>
    <x v="8"/>
    <s v="E12000005"/>
    <n v="131009.49099999999"/>
    <n v="50.143457079999997"/>
    <n v="0.62353088199999995"/>
    <n v="12.34880304"/>
    <n v="72070.041930000007"/>
    <n v="47.242818149999998"/>
    <n v="1.9935894569999999"/>
    <n v="11.97201484"/>
    <n v="55871.889179999998"/>
    <n v="44.792823849999998"/>
    <n v="1.3715339929999999"/>
    <n v="11.902134029999999"/>
    <n v="53660.712579999999"/>
    <n v="51.119518669999998"/>
    <n v="1.3234642720000001"/>
    <n v="13.63534106"/>
  </r>
  <r>
    <x v="76"/>
    <x v="6"/>
    <s v="E12000003"/>
    <n v="97650.878479999999"/>
    <n v="44.817905230000001"/>
    <n v="0.883002442"/>
    <n v="8.5562194149999993"/>
    <n v="56502.513850000003"/>
    <n v="42.207394800000003"/>
    <n v="2.42070016"/>
    <n v="7.7942449920000003"/>
    <n v="42982.538460000003"/>
    <n v="39.52078985"/>
    <n v="2.1440519669999998"/>
    <n v="7.4453347140000004"/>
    <n v="46519.236380000002"/>
    <n v="46.662321820000003"/>
    <n v="2.4885879399999999"/>
    <n v="11.437074640000001"/>
  </r>
  <r>
    <x v="77"/>
    <x v="0"/>
    <s v="E92000001"/>
    <n v="145754.19870000001"/>
    <n v="47.717591890000001"/>
    <n v="1.1017940429999999"/>
    <n v="10.94475939"/>
    <n v="84256.468330000003"/>
    <n v="44.858445920000001"/>
    <n v="1.271913987"/>
    <n v="10.00620793"/>
    <n v="67942.504700000005"/>
    <n v="41.397226779999997"/>
    <n v="1.283045655"/>
    <n v="10.04406709"/>
    <n v="87206.822979999997"/>
    <n v="45.828393259999999"/>
    <n v="2.4128761980000002"/>
    <n v="12.94913189"/>
  </r>
  <r>
    <x v="77"/>
    <x v="3"/>
    <s v="E12000006"/>
    <n v="161102.3787"/>
    <n v="47.189800939999998"/>
    <n v="0.88758612999999997"/>
    <n v="13.05035638"/>
    <n v="102279.30160000001"/>
    <n v="44.575539110000001"/>
    <n v="0.85441771899999996"/>
    <n v="11.65144433"/>
    <n v="81501.210040000005"/>
    <n v="42.560162339999998"/>
    <n v="1.097892869"/>
    <n v="11.86538498"/>
    <n v="73802.874840000004"/>
    <n v="47.651211580000002"/>
    <n v="2.5938538329999998"/>
    <n v="13.93950029"/>
  </r>
  <r>
    <x v="77"/>
    <x v="6"/>
    <s v="E12000003"/>
    <n v="98255.781170000002"/>
    <n v="45.095531729999998"/>
    <n v="0.61945443300000003"/>
    <n v="8.4870415319999992"/>
    <n v="56981.433210000003"/>
    <n v="42.565147699999997"/>
    <n v="0.84760717100000005"/>
    <n v="7.3960860930000001"/>
    <n v="43476.440820000003"/>
    <n v="39.974914060000003"/>
    <n v="1.1490767420000001"/>
    <n v="7.229278356"/>
    <n v="47955.920290000002"/>
    <n v="48.103424740000001"/>
    <n v="3.0883652129999999"/>
    <n v="12.045313220000001"/>
  </r>
  <r>
    <x v="77"/>
    <x v="9"/>
    <s v="E12000007"/>
    <n v="321945.8861"/>
    <n v="43.303097860000001"/>
    <n v="0.56841104799999997"/>
    <n v="7.755593535"/>
    <n v="193753.59220000001"/>
    <n v="41.05781571"/>
    <n v="0.83474027399999995"/>
    <n v="8.2076956810000006"/>
    <n v="152837.83530000001"/>
    <n v="37.37318028"/>
    <n v="0.28591267799999998"/>
    <n v="9.5023032740000009"/>
    <n v="144946.3351"/>
    <n v="40.058160149999999"/>
    <n v="1.665285793"/>
    <n v="12.475070029999999"/>
  </r>
  <r>
    <x v="77"/>
    <x v="7"/>
    <s v="E12000002"/>
    <n v="110982.29369999999"/>
    <n v="47.226345780000003"/>
    <n v="2.4230583220000002"/>
    <n v="11.59139148"/>
    <n v="63247.671090000003"/>
    <n v="44.259499320000003"/>
    <n v="2.546102571"/>
    <n v="10.649963850000001"/>
    <n v="42649.305319999999"/>
    <n v="40.857021459999999"/>
    <n v="3.0199146309999998"/>
    <n v="10.197885830000001"/>
    <n v="47396.550080000001"/>
    <n v="46.84037112"/>
    <n v="3.1152015980000001"/>
    <n v="13.37297107"/>
  </r>
  <r>
    <x v="77"/>
    <x v="5"/>
    <s v="E12000009"/>
    <n v="162132.625"/>
    <n v="49.216184130000002"/>
    <n v="0.89962085999999997"/>
    <n v="11.26128711"/>
    <n v="98659.507150000005"/>
    <n v="46.343854829999998"/>
    <n v="1.3120735400000001"/>
    <n v="11.161138299999999"/>
    <n v="77673.211439999999"/>
    <n v="43.895262180000003"/>
    <n v="1.143536345"/>
    <n v="11.38722016"/>
    <n v="70013.878490000003"/>
    <n v="49.381120250000002"/>
    <n v="2.30804477"/>
    <n v="13.495180339999999"/>
  </r>
  <r>
    <x v="77"/>
    <x v="2"/>
    <s v="E12000001"/>
    <n v="93358.189410000006"/>
    <n v="48.019575080000003"/>
    <n v="-0.27182682499999999"/>
    <n v="8.145741611"/>
    <n v="53113.422879999998"/>
    <n v="44.91783951"/>
    <n v="-0.51408484499999996"/>
    <n v="5.8613028610000004"/>
    <n v="40058.663229999998"/>
    <n v="42.027828280000001"/>
    <n v="-0.40686456599999998"/>
    <n v="5.50673748"/>
    <n v="39259.33524"/>
    <n v="46.845351030000003"/>
    <n v="0.79951346499999998"/>
    <n v="9.5755952430000004"/>
  </r>
  <r>
    <x v="77"/>
    <x v="4"/>
    <s v="E12000008"/>
    <n v="227416.13010000001"/>
    <n v="50.00687379"/>
    <n v="1.2932161630000001"/>
    <n v="9.9057792209999995"/>
    <n v="132615.43979999999"/>
    <n v="47.521732589999999"/>
    <n v="1.7598612950000001"/>
    <n v="9.4108233499999994"/>
    <n v="99756.276989999998"/>
    <n v="45.269354929999999"/>
    <n v="1.959240774"/>
    <n v="10.023867879999999"/>
    <n v="87290.699290000004"/>
    <n v="51.347308900000002"/>
    <n v="3.7972690089999999"/>
    <n v="13.133093779999999"/>
  </r>
  <r>
    <x v="77"/>
    <x v="1"/>
    <s v="E12000004"/>
    <n v="108024.1044"/>
    <n v="48.186877989999999"/>
    <n v="1.508145474"/>
    <n v="12.494737000000001"/>
    <n v="63006.260929999997"/>
    <n v="44.811617329999997"/>
    <n v="1.4777936030000001"/>
    <n v="12.01961799"/>
    <n v="49435.503700000001"/>
    <n v="42.485413710000003"/>
    <n v="1.138706598"/>
    <n v="11.554220539999999"/>
    <n v="47996.99972"/>
    <n v="50.983004829999999"/>
    <n v="2.7060892820000002"/>
    <n v="14.79111764"/>
  </r>
  <r>
    <x v="77"/>
    <x v="8"/>
    <s v="E12000005"/>
    <n v="131739.98540000001"/>
    <n v="50.42305142"/>
    <n v="0.55758887300000004"/>
    <n v="11.125119120000001"/>
    <n v="72485.890230000005"/>
    <n v="47.51541194"/>
    <n v="0.57700577900000005"/>
    <n v="11.24786201"/>
    <n v="56213.223890000001"/>
    <n v="45.066473909999999"/>
    <n v="0.61092388200000003"/>
    <n v="11.432307679999999"/>
    <n v="54857.829599999997"/>
    <n v="52.259944189999999"/>
    <n v="2.2309003459999999"/>
    <n v="14.019927129999999"/>
  </r>
  <r>
    <x v="78"/>
    <x v="0"/>
    <s v="E92000001"/>
    <n v="150362.54509999999"/>
    <n v="49.226290759999998"/>
    <n v="3.1617246479999999"/>
    <n v="10.29192849"/>
    <n v="85675.909239999994"/>
    <n v="45.614161350000003"/>
    <n v="1.684666993"/>
    <n v="10.25092261"/>
    <n v="68903.551829999997"/>
    <n v="41.982790790000003"/>
    <n v="1.4145005900000001"/>
    <n v="10.56240026"/>
    <n v="86990.104070000001"/>
    <n v="45.714504470000001"/>
    <n v="-0.24851141900000001"/>
    <n v="12.5656211"/>
  </r>
  <r>
    <x v="78"/>
    <x v="3"/>
    <s v="E12000006"/>
    <n v="166600.41699999999"/>
    <n v="48.800275820000003"/>
    <n v="3.4127604859999998"/>
    <n v="11.64093422"/>
    <n v="104639.095"/>
    <n v="45.603988280000003"/>
    <n v="2.3072052260000002"/>
    <n v="11.63919288"/>
    <n v="83073.036980000004"/>
    <n v="43.380974809999998"/>
    <n v="1.9285933689999999"/>
    <n v="12.29570376"/>
    <n v="73624.510160000005"/>
    <n v="47.536049490000003"/>
    <n v="-0.24167715200000001"/>
    <n v="13.595316649999999"/>
  </r>
  <r>
    <x v="78"/>
    <x v="4"/>
    <s v="E12000008"/>
    <n v="235453.4143"/>
    <n v="51.774204259999998"/>
    <n v="3.534175077"/>
    <n v="9.9204990819999992"/>
    <n v="134817.9094"/>
    <n v="48.310970820000001"/>
    <n v="1.660794323"/>
    <n v="10.28282527"/>
    <n v="101353.0831"/>
    <n v="45.993984830000002"/>
    <n v="1.6007073869999999"/>
    <n v="11.874563759999999"/>
    <n v="86490.962820000001"/>
    <n v="50.876877159999999"/>
    <n v="-0.916176035"/>
    <n v="13.58263801"/>
  </r>
  <r>
    <x v="78"/>
    <x v="8"/>
    <s v="E12000005"/>
    <n v="134393.51790000001"/>
    <n v="51.438682360000001"/>
    <n v="2.0142195119999999"/>
    <n v="10.338513819999999"/>
    <n v="72830.658549999993"/>
    <n v="47.741411900000003"/>
    <n v="0.47563506799999999"/>
    <n v="10.63763185"/>
    <n v="56359.52635"/>
    <n v="45.183765459999996"/>
    <n v="0.26026342200000002"/>
    <n v="11.249185130000001"/>
    <n v="53844.246769999998"/>
    <n v="51.294361289999998"/>
    <n v="-1.847653897"/>
    <n v="13.138722449999999"/>
  </r>
  <r>
    <x v="78"/>
    <x v="5"/>
    <s v="E12000009"/>
    <n v="168736.15590000001"/>
    <n v="51.220719539999997"/>
    <n v="4.072919207"/>
    <n v="11.20552007"/>
    <n v="101365.5242"/>
    <n v="47.614966619999997"/>
    <n v="2.7427839110000001"/>
    <n v="11.965244909999999"/>
    <n v="79767.793130000005"/>
    <n v="45.078967740000003"/>
    <n v="2.6966590560000001"/>
    <n v="13.05071983"/>
    <n v="70160.83786"/>
    <n v="49.484771389999999"/>
    <n v="0.20990034699999999"/>
    <n v="14.14855494"/>
  </r>
  <r>
    <x v="78"/>
    <x v="9"/>
    <s v="E12000007"/>
    <n v="337102.1251"/>
    <n v="45.341676800000002"/>
    <n v="4.7076976950000002"/>
    <n v="7.6945577399999996"/>
    <n v="199554.4909"/>
    <n v="42.287068939999997"/>
    <n v="2.9939567139999999"/>
    <n v="8.8176390809999994"/>
    <n v="156017.65580000001"/>
    <n v="38.150736459999997"/>
    <n v="2.0805191710000002"/>
    <n v="9.3313638399999999"/>
    <n v="145314.90710000001"/>
    <n v="40.160020719999999"/>
    <n v="0.254281692"/>
    <n v="11.40882877"/>
  </r>
  <r>
    <x v="78"/>
    <x v="7"/>
    <s v="E12000002"/>
    <n v="114745.79090000001"/>
    <n v="48.827828459999999"/>
    <n v="3.391078974"/>
    <n v="10.64457101"/>
    <n v="64160.266080000001"/>
    <n v="44.898115679999997"/>
    <n v="1.442891055"/>
    <n v="10.655800149999999"/>
    <n v="42853.087639999998"/>
    <n v="41.052240079999997"/>
    <n v="0.477809225"/>
    <n v="9.9355118939999993"/>
    <n v="47441.836719999999"/>
    <n v="46.885126339999999"/>
    <n v="9.5548385999999999E-2"/>
    <n v="14.41969813"/>
  </r>
  <r>
    <x v="78"/>
    <x v="6"/>
    <s v="E12000003"/>
    <n v="101052.78909999999"/>
    <n v="46.379248130000001"/>
    <n v="2.8466598570000001"/>
    <n v="8.6243250489999994"/>
    <n v="57741.200900000003"/>
    <n v="43.132694399999998"/>
    <n v="1.333360101"/>
    <n v="8.3010357579999994"/>
    <n v="43816.589"/>
    <n v="40.287667220000003"/>
    <n v="0.78237357900000004"/>
    <n v="7.9202989639999997"/>
    <n v="47224.959849999999"/>
    <n v="47.370215979999998"/>
    <n v="-1.524233993"/>
    <n v="11.50673804"/>
  </r>
  <r>
    <x v="78"/>
    <x v="1"/>
    <s v="E12000004"/>
    <n v="109924.61350000001"/>
    <n v="49.034648050000001"/>
    <n v="1.759338015"/>
    <n v="11.24079381"/>
    <n v="63535.903120000003"/>
    <n v="45.188312009999997"/>
    <n v="0.84061834599999996"/>
    <n v="11.32285012"/>
    <n v="49931.82776"/>
    <n v="42.911960039999997"/>
    <n v="1.0039830089999999"/>
    <n v="11.771132359999999"/>
    <n v="47198.39228"/>
    <n v="50.134714170000002"/>
    <n v="-1.6638694940000001"/>
    <n v="14.30181294"/>
  </r>
  <r>
    <x v="78"/>
    <x v="2"/>
    <s v="E12000001"/>
    <n v="96822.266629999998"/>
    <n v="49.801352520000002"/>
    <n v="3.710523137"/>
    <n v="5.524675673"/>
    <n v="54239.973290000002"/>
    <n v="45.870559329999999"/>
    <n v="2.1210276979999998"/>
    <n v="5.9020143029999996"/>
    <n v="40714.949180000003"/>
    <n v="42.716375300000003"/>
    <n v="1.638312159"/>
    <n v="5.0469176569999998"/>
    <n v="39452.16158"/>
    <n v="47.075436889999999"/>
    <n v="0.491160494"/>
    <n v="8.6228262969999996"/>
  </r>
  <r>
    <x v="79"/>
    <x v="0"/>
    <s v="E92000001"/>
    <n v="153197.16399999999"/>
    <n v="50.154299610000002"/>
    <n v="1.88518947"/>
    <n v="11.44616918"/>
    <n v="87058.863599999997"/>
    <n v="46.350451210000003"/>
    <n v="1.6141694559999999"/>
    <n v="10.75732258"/>
    <n v="70368.140459999995"/>
    <n v="42.875161599999998"/>
    <n v="2.1255633309999999"/>
    <n v="12.26053082"/>
    <n v="89665.785759999999"/>
    <n v="47.120612250000001"/>
    <n v="3.0758460599999999"/>
    <n v="13.02997336"/>
  </r>
  <r>
    <x v="79"/>
    <x v="2"/>
    <s v="E12000001"/>
    <n v="100002.7647"/>
    <n v="51.437268619999998"/>
    <n v="3.2848828710000002"/>
    <n v="8.3662260899999996"/>
    <n v="56012.73287"/>
    <n v="47.369776020000003"/>
    <n v="3.2683636639999998"/>
    <n v="8.3084128649999993"/>
    <n v="42377.317459999998"/>
    <n v="44.460460670000003"/>
    <n v="4.0829432749999999"/>
    <n v="9.5084603800000007"/>
    <n v="41846.37055"/>
    <n v="49.93227486"/>
    <n v="6.0686382559999998"/>
    <n v="13.34890072"/>
  </r>
  <r>
    <x v="79"/>
    <x v="3"/>
    <s v="E12000006"/>
    <n v="171013.98610000001"/>
    <n v="50.09309004"/>
    <n v="2.6491944969999999"/>
    <n v="13.967926589999999"/>
    <n v="107140.69990000001"/>
    <n v="46.694241990000002"/>
    <n v="2.3906981589999998"/>
    <n v="12.86420938"/>
    <n v="85316.949980000005"/>
    <n v="44.552752529999999"/>
    <n v="2.701132748"/>
    <n v="13.966340150000001"/>
    <n v="76514.163629999995"/>
    <n v="49.401769350000002"/>
    <n v="3.9248525619999999"/>
    <n v="14.02610874"/>
  </r>
  <r>
    <x v="79"/>
    <x v="7"/>
    <s v="E12000002"/>
    <n v="115775.6568"/>
    <n v="49.26606778"/>
    <n v="0.89751956799999999"/>
    <n v="10.60869117"/>
    <n v="64629.290889999997"/>
    <n v="45.226330179999998"/>
    <n v="0.73102066799999998"/>
    <n v="9.900588226"/>
    <n v="43338.354399999997"/>
    <n v="41.517114110000001"/>
    <n v="1.1323962729999999"/>
    <n v="10.237258130000001"/>
    <n v="48776.712890000003"/>
    <n v="48.204338290000003"/>
    <n v="2.8137109859999998"/>
    <n v="13.103075860000001"/>
  </r>
  <r>
    <x v="79"/>
    <x v="9"/>
    <s v="E12000007"/>
    <n v="340859.53720000002"/>
    <n v="45.847064779999997"/>
    <n v="1.1146212849999999"/>
    <n v="9.2900604199999997"/>
    <n v="201832.5692"/>
    <n v="42.769810540000002"/>
    <n v="1.1415820889999999"/>
    <n v="9.515541764"/>
    <n v="159357.09950000001"/>
    <n v="38.967325049999999"/>
    <n v="2.1404268040000001"/>
    <n v="11.98538993"/>
    <n v="149187.9711"/>
    <n v="41.230401819999997"/>
    <n v="2.6652902250000001"/>
    <n v="12.634232150000001"/>
  </r>
  <r>
    <x v="79"/>
    <x v="6"/>
    <s v="E12000003"/>
    <n v="103067.5589"/>
    <n v="47.30394811"/>
    <n v="1.9937795899999999"/>
    <n v="10.425032809999999"/>
    <n v="58722.723319999997"/>
    <n v="43.865891939999997"/>
    <n v="1.6998649260000001"/>
    <n v="9.5443040470000007"/>
    <n v="44833.74106"/>
    <n v="41.222899390000002"/>
    <n v="2.3213857610000002"/>
    <n v="11.02710005"/>
    <n v="48937.775079999999"/>
    <n v="49.088299550000002"/>
    <n v="3.6269278699999998"/>
    <n v="12.675884890000001"/>
  </r>
  <r>
    <x v="79"/>
    <x v="1"/>
    <s v="E12000004"/>
    <n v="112564.5537"/>
    <n v="50.212259969999998"/>
    <n v="2.401591459"/>
    <n v="12.45999907"/>
    <n v="64568.906569999999"/>
    <n v="45.923009710000002"/>
    <n v="1.6258578239999999"/>
    <n v="12.050660179999999"/>
    <n v="50778.409659999998"/>
    <n v="43.639521809999998"/>
    <n v="1.6954754940000001"/>
    <n v="13.46956896"/>
    <n v="48614.954669999999"/>
    <n v="51.639404200000001"/>
    <n v="3.0012937329999998"/>
    <n v="14.516424900000001"/>
  </r>
  <r>
    <x v="79"/>
    <x v="5"/>
    <s v="E12000009"/>
    <n v="171764.28159999999"/>
    <n v="52.13992253"/>
    <n v="1.794592092"/>
    <n v="12.622253389999999"/>
    <n v="102876.8232"/>
    <n v="48.324877100000002"/>
    <n v="1.490939778"/>
    <n v="12.09110121"/>
    <n v="81352.404909999997"/>
    <n v="45.974475320000003"/>
    <n v="1.9865308070000001"/>
    <n v="14.42857703"/>
    <n v="72017.803589999996"/>
    <n v="50.79449812"/>
    <n v="2.646726846"/>
    <n v="13.71877039"/>
  </r>
  <r>
    <x v="79"/>
    <x v="4"/>
    <s v="E12000008"/>
    <n v="237576.0134"/>
    <n v="52.240945750000002"/>
    <n v="0.90149429199999997"/>
    <n v="9.5254977650000008"/>
    <n v="136221.21720000001"/>
    <n v="48.813835480000002"/>
    <n v="1.040891217"/>
    <n v="9.8425083529999995"/>
    <n v="103054.89109999999"/>
    <n v="46.766264569999997"/>
    <n v="1.6790885659999999"/>
    <n v="12.19056501"/>
    <n v="88966.617190000004"/>
    <n v="52.333139869999997"/>
    <n v="2.8623272150000001"/>
    <n v="12.537813740000001"/>
  </r>
  <r>
    <x v="79"/>
    <x v="8"/>
    <s v="E12000005"/>
    <n v="138068.6764"/>
    <n v="52.845337360000002"/>
    <n v="2.7346248700000002"/>
    <n v="12.18582563"/>
    <n v="74638.561700000006"/>
    <n v="48.926515129999999"/>
    <n v="2.4823380560000001"/>
    <n v="11.93762637"/>
    <n v="58021.714359999998"/>
    <n v="46.516351409999999"/>
    <n v="2.9492583040000002"/>
    <n v="13.34087748"/>
    <n v="56169.549800000001"/>
    <n v="53.509545660000001"/>
    <n v="4.3185728570000004"/>
    <n v="13.89715616"/>
  </r>
  <r>
    <x v="80"/>
    <x v="0"/>
    <s v="E92000001"/>
    <n v="154474.44870000001"/>
    <n v="50.572462190000003"/>
    <n v="0.83375221799999999"/>
    <n v="11.880545850000001"/>
    <n v="87146.956640000004"/>
    <n v="46.397352259999998"/>
    <n v="0.101187904"/>
    <n v="11.25658906"/>
    <n v="70500.652520000003"/>
    <n v="42.955900919999998"/>
    <n v="0.18831258200000001"/>
    <n v="12.01300646"/>
    <n v="90201.333549999996"/>
    <n v="47.402050029999998"/>
    <n v="0.59727105599999997"/>
    <n v="13.917149820000001"/>
  </r>
  <r>
    <x v="80"/>
    <x v="4"/>
    <s v="E12000008"/>
    <n v="240193.88269999999"/>
    <n v="52.816592960000001"/>
    <n v="1.101908095"/>
    <n v="11.38124571"/>
    <n v="136746.71470000001"/>
    <n v="49.002143490000002"/>
    <n v="0.38576769599999999"/>
    <n v="11.16519901"/>
    <n v="103492.09789999999"/>
    <n v="46.964668830000001"/>
    <n v="0.42424653000000001"/>
    <n v="12.78584592"/>
    <n v="89995.932820000002"/>
    <n v="52.938617749999999"/>
    <n v="1.156968381"/>
    <n v="14.393846290000001"/>
  </r>
  <r>
    <x v="80"/>
    <x v="7"/>
    <s v="E12000002"/>
    <n v="117479.5471"/>
    <n v="49.991124970000001"/>
    <n v="1.4717172009999999"/>
    <n v="12.14424726"/>
    <n v="64999.315620000001"/>
    <n v="45.485266350000003"/>
    <n v="0.57253411099999996"/>
    <n v="11.282138440000001"/>
    <n v="43694.457820000003"/>
    <n v="41.858252729999997"/>
    <n v="0.82168191800000001"/>
    <n v="10.89298908"/>
    <n v="49406.570169999999"/>
    <n v="48.826804449999997"/>
    <n v="1.2913073429999999"/>
    <n v="14.785292889999999"/>
  </r>
  <r>
    <x v="80"/>
    <x v="9"/>
    <s v="E12000007"/>
    <n v="344116.17589999997"/>
    <n v="46.285096619999997"/>
    <n v="0.95541957700000002"/>
    <n v="9.3212188190000003"/>
    <n v="202791.52069999999"/>
    <n v="42.973019440000002"/>
    <n v="0.47512226899999999"/>
    <n v="10.605587760000001"/>
    <n v="159497.5735"/>
    <n v="39.001674909999998"/>
    <n v="8.8150424000000005E-2"/>
    <n v="11.80559689"/>
    <n v="149093.00020000001"/>
    <n v="41.204155139999997"/>
    <n v="-6.3658572999999996E-2"/>
    <n v="12.60007753"/>
  </r>
  <r>
    <x v="80"/>
    <x v="1"/>
    <s v="E12000004"/>
    <n v="113248.57120000001"/>
    <n v="50.517383279999997"/>
    <n v="0.60766694600000004"/>
    <n v="11.598548900000001"/>
    <n v="64781.982929999998"/>
    <n v="46.074554910000003"/>
    <n v="0.32999840600000002"/>
    <n v="11.50439134"/>
    <n v="51210.579279999998"/>
    <n v="44.010933119999997"/>
    <n v="0.85108932299999995"/>
    <n v="12.57517722"/>
    <n v="49379.97651"/>
    <n v="52.452019829999998"/>
    <n v="1.5736347820000001"/>
    <n v="14.11922684"/>
  </r>
  <r>
    <x v="80"/>
    <x v="3"/>
    <s v="E12000006"/>
    <n v="172938.25020000001"/>
    <n v="50.65674181"/>
    <n v="1.1252086160000001"/>
    <n v="13.66244438"/>
    <n v="107332.5294"/>
    <n v="46.77784544"/>
    <n v="0.17904446199999999"/>
    <n v="13.10975146"/>
    <n v="85203.495420000007"/>
    <n v="44.493506240000002"/>
    <n v="-0.13298009199999999"/>
    <n v="13.423512049999999"/>
    <n v="77068.665869999997"/>
    <n v="49.759786609999999"/>
    <n v="0.724705351"/>
    <n v="14.54070022"/>
  </r>
  <r>
    <x v="80"/>
    <x v="2"/>
    <s v="E12000001"/>
    <n v="97483.36778"/>
    <n v="50.141395500000002"/>
    <n v="-2.5193272520000001"/>
    <n v="8.8056449150000002"/>
    <n v="54350.139750000002"/>
    <n v="45.963726719999997"/>
    <n v="-2.9682413950000002"/>
    <n v="7.8640385290000001"/>
    <n v="41145.086199999998"/>
    <n v="43.167656569999998"/>
    <n v="-2.9077613640000002"/>
    <n v="8.7069337269999991"/>
    <n v="39791.498890000003"/>
    <n v="47.480343779999998"/>
    <n v="-4.9105134589999997"/>
    <n v="10.553945199999999"/>
  </r>
  <r>
    <x v="80"/>
    <x v="6"/>
    <s v="E12000003"/>
    <n v="104099.8627"/>
    <n v="47.777734850000002"/>
    <n v="1.001579695"/>
    <n v="10.11066321"/>
    <n v="58719.318659999997"/>
    <n v="43.86334866"/>
    <n v="-5.7978689999999998E-3"/>
    <n v="8.8522094350000007"/>
    <n v="44865.987580000001"/>
    <n v="41.252548830000002"/>
    <n v="7.1924668999999997E-2"/>
    <n v="8.9755453519999993"/>
    <n v="49797.471669999999"/>
    <n v="49.950640419999999"/>
    <n v="1.7567136670000001"/>
    <n v="14.617445099999999"/>
  </r>
  <r>
    <x v="80"/>
    <x v="8"/>
    <s v="E12000005"/>
    <n v="138495.4841"/>
    <n v="53.0086966"/>
    <n v="0.30912705499999998"/>
    <n v="12.27311388"/>
    <n v="74487.625679999997"/>
    <n v="48.827574669999997"/>
    <n v="-0.20222257699999999"/>
    <n v="12.14696932"/>
    <n v="57934.289570000001"/>
    <n v="46.446262439999998"/>
    <n v="-0.15067598400000001"/>
    <n v="13.13160081"/>
    <n v="56625.910470000003"/>
    <n v="53.944294599999999"/>
    <n v="0.812469887"/>
    <n v="15.54569656"/>
  </r>
  <r>
    <x v="80"/>
    <x v="5"/>
    <s v="E12000009"/>
    <n v="173697.0852"/>
    <n v="52.726634910000001"/>
    <n v="1.1252651680000001"/>
    <n v="12.96683689"/>
    <n v="103257.24"/>
    <n v="48.503572300000002"/>
    <n v="0.36977890299999999"/>
    <n v="12.91548618"/>
    <n v="82094.695869999996"/>
    <n v="46.3939643"/>
    <n v="0.91243886500000004"/>
    <n v="14.43717519"/>
    <n v="74054.213279999996"/>
    <n v="52.23078752"/>
    <n v="2.827647593"/>
    <n v="17.15607812"/>
  </r>
  <r>
    <x v="81"/>
    <x v="0"/>
    <s v="E92000001"/>
    <n v="154928.42730000001"/>
    <n v="50.721087500000003"/>
    <n v="0.29388584699999998"/>
    <n v="12.376123979999999"/>
    <n v="88243.215519999998"/>
    <n v="46.981004419999998"/>
    <n v="1.25794282"/>
    <n v="11.95827733"/>
    <n v="70661.328580000001"/>
    <n v="43.053800510000002"/>
    <n v="0.22790718800000001"/>
    <n v="13.332208919999999"/>
    <n v="90277.784599999999"/>
    <n v="47.442226120000001"/>
    <n v="8.4756011000000006E-2"/>
    <n v="15.649242810000001"/>
  </r>
  <r>
    <x v="81"/>
    <x v="6"/>
    <s v="E12000003"/>
    <n v="102918.0632"/>
    <n v="47.23533544"/>
    <n v="-1.1352556009999999"/>
    <n v="8.8020629279999998"/>
    <n v="58613.565580000002"/>
    <n v="43.78435108"/>
    <n v="-0.180099287"/>
    <n v="8.2138832050000001"/>
    <n v="44361.934979999998"/>
    <n v="40.789091859999999"/>
    <n v="-1.1234626169999999"/>
    <n v="9.1362805490000003"/>
    <n v="48300.297400000003"/>
    <n v="48.448861090000001"/>
    <n v="-3.0065266629999998"/>
    <n v="12.204519449999999"/>
  </r>
  <r>
    <x v="81"/>
    <x v="8"/>
    <s v="E12000005"/>
    <n v="138529.1801"/>
    <n v="53.02159365"/>
    <n v="2.4330075999999999E-2"/>
    <n v="12.980071929999999"/>
    <n v="75044.178939999998"/>
    <n v="49.19240233"/>
    <n v="0.74717546700000004"/>
    <n v="12.66643272"/>
    <n v="57571.12356"/>
    <n v="46.155110100000002"/>
    <n v="-0.62685849800000004"/>
    <n v="13.70964674"/>
    <n v="56090.111850000001"/>
    <n v="53.433869629999997"/>
    <n v="-0.94620752200000002"/>
    <n v="15.70082672"/>
  </r>
  <r>
    <x v="81"/>
    <x v="5"/>
    <s v="E12000009"/>
    <n v="175873.88339999999"/>
    <n v="53.387413090000003"/>
    <n v="1.2532151549999999"/>
    <n v="13.934221839999999"/>
    <n v="105675.6188"/>
    <n v="49.63957027"/>
    <n v="2.3420913520000002"/>
    <n v="14.310794680000001"/>
    <n v="82661.939849999995"/>
    <n v="46.714529429999999"/>
    <n v="0.69096300099999997"/>
    <n v="16.175731150000001"/>
    <n v="73662.283920000002"/>
    <n v="51.954357889999997"/>
    <n v="-0.52924653300000002"/>
    <n v="17.729246029999999"/>
  </r>
  <r>
    <x v="81"/>
    <x v="3"/>
    <s v="E12000006"/>
    <n v="173667.7844"/>
    <n v="50.87043559"/>
    <n v="0.42184667599999998"/>
    <n v="15.764360829999999"/>
    <n v="108888.155"/>
    <n v="47.455820840000001"/>
    <n v="1.4493514890000001"/>
    <n v="14.88059365"/>
    <n v="85642.711160000006"/>
    <n v="44.722865929999998"/>
    <n v="0.515490275"/>
    <n v="15.714793240000001"/>
    <n v="76891.356079999998"/>
    <n v="49.645305620000002"/>
    <n v="-0.23006728800000001"/>
    <n v="16.686644980000001"/>
  </r>
  <r>
    <x v="81"/>
    <x v="9"/>
    <s v="E12000007"/>
    <n v="348353.5417"/>
    <n v="46.855040430000003"/>
    <n v="1.231376531"/>
    <n v="10.652675289999999"/>
    <n v="205976.89079999999"/>
    <n v="43.648022859999998"/>
    <n v="1.5707609950000001"/>
    <n v="11.52071422"/>
    <n v="161134.1177"/>
    <n v="39.401856330000001"/>
    <n v="1.026062121"/>
    <n v="14.245291290000001"/>
    <n v="149680.1961"/>
    <n v="41.366435809999999"/>
    <n v="0.39384539299999999"/>
    <n v="15.171887529999999"/>
  </r>
  <r>
    <x v="81"/>
    <x v="4"/>
    <s v="E12000008"/>
    <n v="241111.3677"/>
    <n v="53.018340109999997"/>
    <n v="0.38197683599999999"/>
    <n v="11.08058924"/>
    <n v="139360.89309999999"/>
    <n v="49.938914410000002"/>
    <n v="1.9116937620000001"/>
    <n v="12.18834985"/>
    <n v="104436.10430000001"/>
    <n v="47.393058539999998"/>
    <n v="0.91215315299999999"/>
    <n v="13.92824815"/>
    <n v="90655.79436"/>
    <n v="53.326770369999998"/>
    <n v="0.73321261699999996"/>
    <n v="16.558058089999999"/>
  </r>
  <r>
    <x v="81"/>
    <x v="2"/>
    <s v="E12000001"/>
    <n v="97883.79694"/>
    <n v="50.347359619999999"/>
    <n v="0.41076664800000001"/>
    <n v="9.3060421420000008"/>
    <n v="55026.901590000001"/>
    <n v="46.536061889999999"/>
    <n v="1.245188789"/>
    <n v="8.379503132"/>
    <n v="41344.822970000001"/>
    <n v="43.377211819999999"/>
    <n v="0.485445034"/>
    <n v="9.8548246349999999"/>
    <n v="40642.680410000001"/>
    <n v="48.495997690000003"/>
    <n v="2.1391039319999998"/>
    <n v="11.918952060000001"/>
  </r>
  <r>
    <x v="81"/>
    <x v="1"/>
    <s v="E12000004"/>
    <n v="114015.8609"/>
    <n v="50.859652189999998"/>
    <n v="0.67752700799999999"/>
    <n v="14.22433425"/>
    <n v="65881.995349999997"/>
    <n v="46.856911060000002"/>
    <n v="1.6980221449999999"/>
    <n v="14.107686080000001"/>
    <n v="51508.523670000002"/>
    <n v="44.266989789999997"/>
    <n v="0.58180241700000002"/>
    <n v="15.45006734"/>
    <n v="49319.152399999999"/>
    <n v="52.387411700000001"/>
    <n v="-0.123175665"/>
    <n v="16.930121100000001"/>
  </r>
  <r>
    <x v="81"/>
    <x v="7"/>
    <s v="E12000002"/>
    <n v="116882.20630000001"/>
    <n v="49.736938250000001"/>
    <n v="-0.50846368799999997"/>
    <n v="10.19270987"/>
    <n v="65455.57849"/>
    <n v="45.804550300000002"/>
    <n v="0.70195026500000002"/>
    <n v="10.266082320000001"/>
    <n v="43411.852780000001"/>
    <n v="41.58752381"/>
    <n v="-0.64677548699999998"/>
    <n v="10.84712386"/>
    <n v="48766.28875"/>
    <n v="48.19403647"/>
    <n v="-1.295943861"/>
    <n v="13.41240882"/>
  </r>
  <r>
    <x v="82"/>
    <x v="0"/>
    <s v="E92000001"/>
    <n v="155737.14540000001"/>
    <n v="50.985848859999997"/>
    <n v="0.52199463999999995"/>
    <n v="12.57449576"/>
    <n v="89168.084210000001"/>
    <n v="47.473407829999999"/>
    <n v="1.0480904170000001"/>
    <n v="13.66027843"/>
    <n v="71251.191720000003"/>
    <n v="43.413202900000002"/>
    <n v="0.83477505399999996"/>
    <n v="14.07985257"/>
    <n v="91895.242410000006"/>
    <n v="48.292222600000002"/>
    <n v="1.7916454369999999"/>
    <n v="15.325315359999999"/>
  </r>
  <r>
    <x v="82"/>
    <x v="9"/>
    <s v="E12000007"/>
    <n v="346500.8125"/>
    <n v="46.605840440000001"/>
    <n v="-0.53185312600000001"/>
    <n v="10.276371129999999"/>
    <n v="206766.0753"/>
    <n v="43.81525688"/>
    <n v="0.38314225699999999"/>
    <n v="13.14641705"/>
    <n v="161178.97510000001"/>
    <n v="39.412825230000003"/>
    <n v="2.7838535000000001E-2"/>
    <n v="13.75679364"/>
    <n v="151526.5515"/>
    <n v="41.876704680000003"/>
    <n v="1.2335335650000001"/>
    <n v="13.240044940000001"/>
  </r>
  <r>
    <x v="82"/>
    <x v="8"/>
    <s v="E12000005"/>
    <n v="139967.5539"/>
    <n v="53.572126560000001"/>
    <n v="1.0383183"/>
    <n v="11.67965946"/>
    <n v="76147.914499999999"/>
    <n v="49.915914860000001"/>
    <n v="1.4707810370000001"/>
    <n v="13.103183769999999"/>
    <n v="58574.961710000003"/>
    <n v="46.959893080000001"/>
    <n v="1.743648718"/>
    <n v="13.9165028"/>
    <n v="57258.622049999998"/>
    <n v="54.54704306"/>
    <n v="2.0832730879999999"/>
    <n v="14.07756382"/>
  </r>
  <r>
    <x v="82"/>
    <x v="1"/>
    <s v="E12000004"/>
    <n v="115235.8366"/>
    <n v="51.403853150000003"/>
    <n v="1.0700052739999999"/>
    <n v="13.64047556"/>
    <n v="66941.845199999996"/>
    <n v="47.610702590000002"/>
    <n v="1.6087094019999999"/>
    <n v="15.38122424"/>
    <n v="52294.301140000003"/>
    <n v="44.942295569999999"/>
    <n v="1.5255290100000001"/>
    <n v="16.364569750000001"/>
    <n v="50583.612359999999"/>
    <n v="53.730536659999999"/>
    <n v="2.5638314919999998"/>
    <n v="17.019359290000001"/>
  </r>
  <r>
    <x v="82"/>
    <x v="6"/>
    <s v="E12000003"/>
    <n v="103977.0347"/>
    <n v="47.721361629999997"/>
    <n v="1.0289462170000001"/>
    <n v="10.93785235"/>
    <n v="59606.708610000001"/>
    <n v="44.526229219999998"/>
    <n v="1.694391081"/>
    <n v="11.73081812"/>
    <n v="44964.25116"/>
    <n v="41.342898409999997"/>
    <n v="1.357731982"/>
    <n v="12.19178956"/>
    <n v="50128.11002"/>
    <n v="50.282295750000003"/>
    <n v="3.7842678209999998"/>
    <n v="15.020042849999999"/>
  </r>
  <r>
    <x v="82"/>
    <x v="7"/>
    <s v="E12000002"/>
    <n v="117388.5848"/>
    <n v="49.952417730000001"/>
    <n v="0.43323831699999998"/>
    <n v="10.115319149999999"/>
    <n v="65973.334130000003"/>
    <n v="46.166865700000002"/>
    <n v="0.79100308100000005"/>
    <n v="11.416712950000001"/>
    <n v="43537.981800000001"/>
    <n v="41.708352419999997"/>
    <n v="0.29054050799999998"/>
    <n v="10.47772436"/>
    <n v="49524.467239999998"/>
    <n v="48.943318050000002"/>
    <n v="1.55471844"/>
    <n v="13.651545390000001"/>
  </r>
  <r>
    <x v="82"/>
    <x v="2"/>
    <s v="E12000001"/>
    <n v="98578.680770000006"/>
    <n v="50.704779000000002"/>
    <n v="0.70990689799999995"/>
    <n v="10.910519219999999"/>
    <n v="55742.923929999997"/>
    <n v="47.14159952"/>
    <n v="1.301222332"/>
    <n v="11.394721260000001"/>
    <n v="41712.358919999999"/>
    <n v="43.762814740000003"/>
    <n v="0.88895275100000004"/>
    <n v="11.592520390000001"/>
    <n v="41243.542249999999"/>
    <n v="49.212963049999999"/>
    <n v="1.478401109"/>
    <n v="14.56172799"/>
  </r>
  <r>
    <x v="82"/>
    <x v="4"/>
    <s v="E12000008"/>
    <n v="242918.84710000001"/>
    <n v="53.415789480000001"/>
    <n v="0.749645059"/>
    <n v="12.434508879999999"/>
    <n v="140401.4785"/>
    <n v="50.311800269999999"/>
    <n v="0.74668396599999998"/>
    <n v="14.3507163"/>
    <n v="105195.26489999999"/>
    <n v="47.737565269999997"/>
    <n v="0.726913912"/>
    <n v="15.32044599"/>
    <n v="92238.668850000002"/>
    <n v="54.257870089999997"/>
    <n v="1.7460268320000001"/>
    <n v="17.41482933"/>
  </r>
  <r>
    <x v="82"/>
    <x v="5"/>
    <s v="E12000009"/>
    <n v="175256.5515"/>
    <n v="53.200018870000001"/>
    <n v="-0.35100824899999999"/>
    <n v="13.8616379"/>
    <n v="106076.79640000001"/>
    <n v="49.828017549999998"/>
    <n v="0.37963115800000002"/>
    <n v="15.705554149999999"/>
    <n v="83017.750190000006"/>
    <n v="46.915607620000003"/>
    <n v="0.430440349"/>
    <n v="16.804025469999999"/>
    <n v="75199.46084"/>
    <n v="53.038536049999998"/>
    <n v="2.0867896419999998"/>
    <n v="17.712846219999999"/>
  </r>
  <r>
    <x v="82"/>
    <x v="3"/>
    <s v="E12000006"/>
    <n v="173896.94990000001"/>
    <n v="50.937562300000003"/>
    <n v="0.131956238"/>
    <n v="14.97534634"/>
    <n v="110202.0811"/>
    <n v="48.028458329999999"/>
    <n v="1.2066749219999999"/>
    <n v="16.278125639999999"/>
    <n v="86865.060559999998"/>
    <n v="45.361180249999997"/>
    <n v="1.4272661259999999"/>
    <n v="16.4819633"/>
    <n v="79250.754879999993"/>
    <n v="51.168663780000003"/>
    <n v="3.068483794"/>
    <n v="18.377159450000001"/>
  </r>
  <r>
    <x v="83"/>
    <x v="0"/>
    <s v="E92000001"/>
    <n v="156223.32999999999"/>
    <n v="51.145017930000002"/>
    <n v="0.31218284000000002"/>
    <n v="13.772016600000001"/>
    <n v="89944.751489999995"/>
    <n v="47.886908269999999"/>
    <n v="0.87101488100000002"/>
    <n v="13.449516750000001"/>
    <n v="71754.133400000006"/>
    <n v="43.719644219999999"/>
    <n v="0.70587125799999995"/>
    <n v="13.401637150000001"/>
    <n v="94209.669800000003"/>
    <n v="49.508486240000003"/>
    <n v="2.5185497400000001"/>
    <n v="16.625821129999999"/>
  </r>
  <r>
    <x v="83"/>
    <x v="4"/>
    <s v="E12000008"/>
    <n v="242666.86410000001"/>
    <n v="53.360380550000002"/>
    <n v="-0.103731368"/>
    <n v="13.489548020000001"/>
    <n v="141449.90820000001"/>
    <n v="50.687497059999998"/>
    <n v="0.74673692700000005"/>
    <n v="14.1061721"/>
    <n v="105847.6397"/>
    <n v="48.033612669999997"/>
    <n v="0.62015604499999999"/>
    <n v="14.62666815"/>
    <n v="94785.560889999993"/>
    <n v="55.756037169999999"/>
    <n v="2.7611977419999998"/>
    <n v="17.296069249999999"/>
  </r>
  <r>
    <x v="83"/>
    <x v="5"/>
    <s v="E12000009"/>
    <n v="174645.1758"/>
    <n v="53.014432659999997"/>
    <n v="-0.348846139"/>
    <n v="16.101000299999999"/>
    <n v="106018.82550000001"/>
    <n v="49.800786559999999"/>
    <n v="-5.4649946999999997E-2"/>
    <n v="16.147456290000001"/>
    <n v="83427.203850000005"/>
    <n v="47.147001109999998"/>
    <n v="0.49321219100000002"/>
    <n v="17.199627639999999"/>
    <n v="76966.882559999998"/>
    <n v="54.285106970000001"/>
    <n v="2.3503116980000001"/>
    <n v="19.498344660000001"/>
  </r>
  <r>
    <x v="83"/>
    <x v="7"/>
    <s v="E12000002"/>
    <n v="117961.1922"/>
    <n v="50.196079619999999"/>
    <n v="0.48778798299999998"/>
    <n v="11.85031233"/>
    <n v="66881.399590000001"/>
    <n v="46.802312379999996"/>
    <n v="1.3764128659999999"/>
    <n v="11.54006251"/>
    <n v="44056.628199999999"/>
    <n v="42.205203349999998"/>
    <n v="1.191250439"/>
    <n v="9.7755064590000007"/>
    <n v="51597.978470000002"/>
    <n v="50.992497479999997"/>
    <n v="4.1868420750000004"/>
    <n v="14.1244272"/>
  </r>
  <r>
    <x v="83"/>
    <x v="2"/>
    <s v="E12000001"/>
    <n v="99347.513560000007"/>
    <n v="51.100234659999998"/>
    <n v="0.77991791300000002"/>
    <n v="10.33035741"/>
    <n v="56624.963929999998"/>
    <n v="47.887537729999998"/>
    <n v="1.582335381"/>
    <n v="9.8723599699999998"/>
    <n v="42273.28484"/>
    <n v="44.351314109999997"/>
    <n v="1.3447475499999999"/>
    <n v="9.6929215119999999"/>
    <n v="44507.839010000003"/>
    <n v="53.108014420000003"/>
    <n v="7.9146857390000003"/>
    <n v="19.41740776"/>
  </r>
  <r>
    <x v="83"/>
    <x v="9"/>
    <s v="E12000007"/>
    <n v="340664.05670000002"/>
    <n v="45.820771829999998"/>
    <n v="-1.6844854570000001"/>
    <n v="10.762850090000001"/>
    <n v="205384.14230000001"/>
    <n v="43.522415080000002"/>
    <n v="-0.66835577899999998"/>
    <n v="12.513277370000001"/>
    <n v="160380.94159999999"/>
    <n v="39.217683450000003"/>
    <n v="-0.49512253499999997"/>
    <n v="12.94990353"/>
    <n v="153616.8432"/>
    <n v="42.454389079999999"/>
    <n v="1.3794887"/>
    <n v="15.004151200000001"/>
  </r>
  <r>
    <x v="83"/>
    <x v="3"/>
    <s v="E12000006"/>
    <n v="175132.53400000001"/>
    <n v="51.299487229999997"/>
    <n v="0.71052660199999995"/>
    <n v="15.72644227"/>
    <n v="111051.5578"/>
    <n v="48.398678740000001"/>
    <n v="0.77083550000000001"/>
    <n v="15.70665743"/>
    <n v="87490.197230000005"/>
    <n v="45.68762839"/>
    <n v="0.71966411600000002"/>
    <n v="15.634175320000001"/>
    <n v="81200.256389999995"/>
    <n v="52.42736961"/>
    <n v="2.4599153820000002"/>
    <n v="18.52457003"/>
  </r>
  <r>
    <x v="83"/>
    <x v="8"/>
    <s v="E12000005"/>
    <n v="140664.3199"/>
    <n v="53.838811460000002"/>
    <n v="0.49780532799999999"/>
    <n v="13.21016464"/>
    <n v="77103.132559999998"/>
    <n v="50.542072300000001"/>
    <n v="1.2544244609999999"/>
    <n v="13.076883179999999"/>
    <n v="59136.612889999997"/>
    <n v="47.410172150000001"/>
    <n v="0.95885880300000004"/>
    <n v="13.136663459999999"/>
    <n v="59399.539669999998"/>
    <n v="56.586573889999997"/>
    <n v="3.7390309679999998"/>
    <n v="15.996991769999999"/>
  </r>
  <r>
    <x v="83"/>
    <x v="6"/>
    <s v="E12000003"/>
    <n v="104851.14049999999"/>
    <n v="48.122541759999997"/>
    <n v="0.840671999"/>
    <n v="11.65773606"/>
    <n v="60419.44455"/>
    <n v="45.13334321"/>
    <n v="1.3634974360000001"/>
    <n v="11.74592208"/>
    <n v="45366.947090000001"/>
    <n v="41.713161810000003"/>
    <n v="0.895591307"/>
    <n v="11.200925529999999"/>
    <n v="51898.789479999999"/>
    <n v="52.058421529999997"/>
    <n v="3.5323084370000002"/>
    <n v="15.88483609"/>
  </r>
  <r>
    <x v="83"/>
    <x v="1"/>
    <s v="E12000004"/>
    <n v="116146.24460000001"/>
    <n v="51.809963590000002"/>
    <n v="0.79003889999999999"/>
    <n v="14.761190900000001"/>
    <n v="67741.662949999998"/>
    <n v="48.179552839999999"/>
    <n v="1.194794895"/>
    <n v="15.174209230000001"/>
    <n v="53087.262479999998"/>
    <n v="45.62377523"/>
    <n v="1.5163436969999999"/>
    <n v="16.101328689999999"/>
    <n v="53382.862520000002"/>
    <n v="56.703934689999997"/>
    <n v="5.5339071850000003"/>
    <n v="20.53754576"/>
  </r>
  <r>
    <x v="84"/>
    <x v="0"/>
    <s v="E92000001"/>
    <n v="158542.9203"/>
    <n v="51.90441466"/>
    <n v="1.4847912009999999"/>
    <n v="14.286820779999999"/>
    <n v="90175.914739999993"/>
    <n v="48.009980419999998"/>
    <n v="0.25700582900000002"/>
    <n v="13.86422402"/>
    <n v="71799.244680000003"/>
    <n v="43.747130429999999"/>
    <n v="6.2869241000000006E-2"/>
    <n v="13.050161490000001"/>
    <n v="93085.964189999999"/>
    <n v="48.917963380000003"/>
    <n v="-1.1927709879999999"/>
    <n v="15.95975413"/>
  </r>
  <r>
    <x v="84"/>
    <x v="6"/>
    <s v="E12000003"/>
    <n v="105681.0956"/>
    <n v="48.503458459999997"/>
    <n v="0.79155566300000002"/>
    <n v="11.305121529999999"/>
    <n v="60047.30575"/>
    <n v="44.855355410000001"/>
    <n v="-0.61592557000000003"/>
    <n v="10.81510576"/>
    <n v="45113.118040000001"/>
    <n v="41.479775770000003"/>
    <n v="-0.55950215400000003"/>
    <n v="9.8294608530000005"/>
    <n v="50221.257919999996"/>
    <n v="50.375730160000003"/>
    <n v="-3.2323134609999999"/>
    <n v="13.16746242"/>
  </r>
  <r>
    <x v="84"/>
    <x v="1"/>
    <s v="E12000004"/>
    <n v="117447.0191"/>
    <n v="52.390206910000003"/>
    <n v="1.1199454310000001"/>
    <n v="14.30267042"/>
    <n v="67603.031239999997"/>
    <n v="48.080954519999999"/>
    <n v="-0.204647627"/>
    <n v="14.69812494"/>
    <n v="52612.55356"/>
    <n v="45.215805179999997"/>
    <n v="-0.89420493400000001"/>
    <n v="14.180340080000001"/>
    <n v="51138.703320000001"/>
    <n v="54.320161120000002"/>
    <n v="-4.2038944569999996"/>
    <n v="17.654726700000001"/>
  </r>
  <r>
    <x v="84"/>
    <x v="4"/>
    <s v="E12000008"/>
    <n v="245942.33420000001"/>
    <n v="54.080628580000003"/>
    <n v="1.349780532"/>
    <n v="14.2211433"/>
    <n v="142581.45550000001"/>
    <n v="51.092978430000002"/>
    <n v="0.79996327700000003"/>
    <n v="15.55064917"/>
    <n v="106459.66959999999"/>
    <n v="48.311351569999999"/>
    <n v="0.57821780499999997"/>
    <n v="14.917622290000001"/>
    <n v="93711.194229999994"/>
    <n v="55.124058769999998"/>
    <n v="-1.133470805"/>
    <n v="18.468329959999998"/>
  </r>
  <r>
    <x v="84"/>
    <x v="3"/>
    <s v="E12000006"/>
    <n v="178530.8927"/>
    <n v="52.294927979999997"/>
    <n v="1.940449694"/>
    <n v="16.902097909999998"/>
    <n v="111860.42230000001"/>
    <n v="48.751199419999999"/>
    <n v="0.72836840700000005"/>
    <n v="16.321948859999999"/>
    <n v="88035.026459999994"/>
    <n v="45.972139749999997"/>
    <n v="0.62273173400000004"/>
    <n v="15.61020055"/>
    <n v="79582.528609999994"/>
    <n v="51.382875220000003"/>
    <n v="-1.9922693010000001"/>
    <n v="16.530772899999999"/>
  </r>
  <r>
    <x v="84"/>
    <x v="9"/>
    <s v="E12000007"/>
    <n v="352527.77010000002"/>
    <n v="47.416491999999998"/>
    <n v="3.4825257220000001"/>
    <n v="12.38568276"/>
    <n v="210722.2236"/>
    <n v="44.653593890000003"/>
    <n v="2.5990717870000002"/>
    <n v="13.692191530000001"/>
    <n v="163445.00580000001"/>
    <n v="39.966933939999997"/>
    <n v="1.910491462"/>
    <n v="12.887108080000001"/>
    <n v="153883.44620000001"/>
    <n v="42.528068939999997"/>
    <n v="0.17355062600000001"/>
    <n v="14.1396117"/>
  </r>
  <r>
    <x v="84"/>
    <x v="8"/>
    <s v="E12000005"/>
    <n v="142316.61559999999"/>
    <n v="54.471222269999998"/>
    <n v="1.1746373910000001"/>
    <n v="13.754733740000001"/>
    <n v="77007.677519999997"/>
    <n v="50.47950033"/>
    <n v="-0.12380176399999999"/>
    <n v="13.58081936"/>
    <n v="58823.999830000001"/>
    <n v="47.15954842"/>
    <n v="-0.52862861100000003"/>
    <n v="12.70639778"/>
    <n v="57812.08481"/>
    <n v="55.074295640000003"/>
    <n v="-2.6725036370000002"/>
    <n v="15.28595192"/>
  </r>
  <r>
    <x v="84"/>
    <x v="2"/>
    <s v="E12000001"/>
    <n v="100018.41740000001"/>
    <n v="51.445319740000002"/>
    <n v="0.67531017800000004"/>
    <n v="10.725549409999999"/>
    <n v="55670.438240000003"/>
    <n v="47.080298620000001"/>
    <n v="-1.685697671"/>
    <n v="9.5916100249999996"/>
    <n v="41339.145199999999"/>
    <n v="43.371254950000001"/>
    <n v="-2.2097635379999998"/>
    <n v="8.7452516459999998"/>
    <n v="41365.932419999997"/>
    <n v="49.359002480000001"/>
    <n v="-7.0592206920000002"/>
    <n v="12.65510561"/>
  </r>
  <r>
    <x v="84"/>
    <x v="7"/>
    <s v="E12000002"/>
    <n v="119063.6237"/>
    <n v="50.665197800000001"/>
    <n v="0.93457135999999996"/>
    <n v="11.047904409999999"/>
    <n v="66393.823449999996"/>
    <n v="46.461116009999998"/>
    <n v="-0.729016055"/>
    <n v="11.15435325"/>
    <n v="43592.193769999998"/>
    <n v="41.760286200000003"/>
    <n v="-1.0541760549999999"/>
    <n v="9.3881178349999992"/>
    <n v="49754.563690000003"/>
    <n v="49.170714410000002"/>
    <n v="-3.572649229"/>
    <n v="13.39953839"/>
  </r>
  <r>
    <x v="84"/>
    <x v="5"/>
    <s v="E12000009"/>
    <n v="179029.09880000001"/>
    <n v="54.345194800000002"/>
    <n v="2.5101884079999999"/>
    <n v="18.009172750000001"/>
    <n v="107559.056"/>
    <n v="50.524287209999997"/>
    <n v="1.452789602"/>
    <n v="17.994351170000002"/>
    <n v="84014.912930000006"/>
    <n v="47.479131629999998"/>
    <n v="0.70445735499999995"/>
    <n v="17.617988619999998"/>
    <n v="76679.5769"/>
    <n v="54.082468919999997"/>
    <n v="-0.37328478700000001"/>
    <n v="21.139984349999999"/>
  </r>
  <r>
    <x v="85"/>
    <x v="0"/>
    <s v="E92000001"/>
    <n v="158183.56349999999"/>
    <n v="51.786767019999999"/>
    <n v="-0.22666209900000001"/>
    <n v="14.60722921"/>
    <n v="90125.686520000003"/>
    <n v="47.983238729999997"/>
    <n v="-5.5700271000000003E-2"/>
    <n v="13.74575535"/>
    <n v="72696.268779999999"/>
    <n v="44.293685340000003"/>
    <n v="1.249350328"/>
    <n v="14.638481649999999"/>
    <n v="93891.964519999994"/>
    <n v="49.341527720000002"/>
    <n v="0.86586666700000003"/>
    <n v="16.997854190000002"/>
  </r>
  <r>
    <x v="85"/>
    <x v="4"/>
    <s v="E12000008"/>
    <n v="243120.4503"/>
    <n v="53.4601203"/>
    <n v="-1.147376237"/>
    <n v="12.686337160000001"/>
    <n v="141292.2579"/>
    <n v="50.631004269999998"/>
    <n v="-0.90418324800000005"/>
    <n v="13.35664512"/>
    <n v="107298.04240000001"/>
    <n v="48.691804779999998"/>
    <n v="0.78750271900000002"/>
    <n v="15.550732849999999"/>
    <n v="93936.65827"/>
    <n v="55.25668426"/>
    <n v="0.24059456000000001"/>
    <n v="18.402396620000001"/>
  </r>
  <r>
    <x v="85"/>
    <x v="8"/>
    <s v="E12000005"/>
    <n v="142017.446"/>
    <n v="54.356716089999999"/>
    <n v="-0.21021408799999999"/>
    <n v="14.10559771"/>
    <n v="76774.202990000005"/>
    <n v="50.326454839999997"/>
    <n v="-0.30318344800000002"/>
    <n v="12.65623847"/>
    <n v="59407.543899999997"/>
    <n v="47.627379140000002"/>
    <n v="0.99201697099999997"/>
    <n v="12.764524209999999"/>
    <n v="58628.000460000003"/>
    <n v="55.851572230000002"/>
    <n v="1.4113237030000001"/>
    <n v="15.53355646"/>
  </r>
  <r>
    <x v="85"/>
    <x v="1"/>
    <s v="E12000004"/>
    <n v="118189.2271"/>
    <n v="52.721287500000003"/>
    <n v="0.63195128599999995"/>
    <n v="15.87681461"/>
    <n v="68292.406959999993"/>
    <n v="48.571255659999998"/>
    <n v="1.019740841"/>
    <n v="15.898569589999999"/>
    <n v="54165.688419999999"/>
    <n v="46.550586299999999"/>
    <n v="2.9520233359999999"/>
    <n v="17.499739519999999"/>
    <n v="53107.629330000003"/>
    <n v="56.411578609999999"/>
    <n v="3.8501680509999998"/>
    <n v="20.71061499"/>
  </r>
  <r>
    <x v="85"/>
    <x v="9"/>
    <s v="E12000007"/>
    <n v="347519.78590000002"/>
    <n v="46.742896709999997"/>
    <n v="-1.420592836"/>
    <n v="9.6766459690000008"/>
    <n v="209277.7947"/>
    <n v="44.347508759999997"/>
    <n v="-0.68546585599999998"/>
    <n v="11.79907433"/>
    <n v="164720.50709999999"/>
    <n v="40.278830130000003"/>
    <n v="0.78038557200000003"/>
    <n v="13.258222610000001"/>
    <n v="154884.23699999999"/>
    <n v="42.804652949999998"/>
    <n v="0.65035636600000002"/>
    <n v="15.37539696"/>
  </r>
  <r>
    <x v="85"/>
    <x v="3"/>
    <s v="E12000006"/>
    <n v="178238.78769999999"/>
    <n v="52.209365130000002"/>
    <n v="-0.16361595800000001"/>
    <n v="16.97852013"/>
    <n v="112471.65089999999"/>
    <n v="49.017586110000003"/>
    <n v="0.54642079399999999"/>
    <n v="16.500588220000001"/>
    <n v="89546.287540000005"/>
    <n v="46.761324559999998"/>
    <n v="1.716658859"/>
    <n v="17.69899376"/>
    <n v="81159.184559999994"/>
    <n v="52.400851369999998"/>
    <n v="1.9811584"/>
    <n v="18.807152739999999"/>
  </r>
  <r>
    <x v="85"/>
    <x v="2"/>
    <s v="E12000001"/>
    <n v="98863.512010000006"/>
    <n v="50.851284370000002"/>
    <n v="-1.1546927490000001"/>
    <n v="11.64461272"/>
    <n v="55529.11997"/>
    <n v="46.960786249999998"/>
    <n v="-0.25384795199999999"/>
    <n v="11.03848234"/>
    <n v="41848.717479999999"/>
    <n v="43.905876280000001"/>
    <n v="1.232662825"/>
    <n v="11.80712529"/>
    <n v="42473.970200000003"/>
    <n v="50.681144539999998"/>
    <n v="2.6786239479999998"/>
    <n v="17.038491629999999"/>
  </r>
  <r>
    <x v="85"/>
    <x v="7"/>
    <s v="E12000002"/>
    <n v="117356.06389999999"/>
    <n v="49.938579099999998"/>
    <n v="-1.4341574349999999"/>
    <n v="11.00475116"/>
    <n v="65729.974010000005"/>
    <n v="45.996566989999998"/>
    <n v="-0.99986625900000003"/>
    <n v="11.01932759"/>
    <n v="43688.431799999998"/>
    <n v="41.852479940000002"/>
    <n v="0.220768939"/>
    <n v="10.859368379999999"/>
    <n v="50168.819750000002"/>
    <n v="49.580109350000001"/>
    <n v="0.83259911900000005"/>
    <n v="13.931396830000001"/>
  </r>
  <r>
    <x v="85"/>
    <x v="6"/>
    <s v="E12000003"/>
    <n v="107599.0612"/>
    <n v="49.383729090000003"/>
    <n v="1.814861565"/>
    <n v="15.445222319999999"/>
    <n v="60947.463430000003"/>
    <n v="45.52777347"/>
    <n v="1.4990808929999999"/>
    <n v="14.199390060000001"/>
    <n v="46055.122459999999"/>
    <n v="42.345912589999998"/>
    <n v="2.0880942509999998"/>
    <n v="14.195408110000001"/>
    <n v="51404.71228"/>
    <n v="51.562824630000001"/>
    <n v="2.356480919"/>
    <n v="17.452330849999999"/>
  </r>
  <r>
    <x v="85"/>
    <x v="5"/>
    <s v="E12000009"/>
    <n v="179453.46890000001"/>
    <n v="54.474014490000002"/>
    <n v="0.23703971500000001"/>
    <n v="18.029261590000001"/>
    <n v="107741.37729999999"/>
    <n v="50.609929989999998"/>
    <n v="0.16950812800000001"/>
    <n v="17.08065294"/>
    <n v="85395.134730000005"/>
    <n v="48.259132829999999"/>
    <n v="1.6428295390000001"/>
    <n v="18.4408979"/>
    <n v="76567.762419999999"/>
    <n v="54.003605640000004"/>
    <n v="-0.14582041000000001"/>
    <n v="20.347035429999998"/>
  </r>
  <r>
    <x v="86"/>
    <x v="0"/>
    <s v="E92000001"/>
    <n v="160668.08609999999"/>
    <n v="52.600159929999997"/>
    <n v="1.570657822"/>
    <n v="15.47124943"/>
    <n v="92788.982600000003"/>
    <n v="49.401187120000003"/>
    <n v="2.9550910379999999"/>
    <n v="15.842130320000001"/>
    <n v="74384.854810000004"/>
    <n v="45.3225373"/>
    <n v="2.3227960109999999"/>
    <n v="15.857048580000001"/>
    <n v="96263.662890000007"/>
    <n v="50.587888059999997"/>
    <n v="2.5259865260000001"/>
    <n v="17.904818580000001"/>
  </r>
  <r>
    <x v="86"/>
    <x v="6"/>
    <s v="E12000003"/>
    <n v="107967.4647"/>
    <n v="49.552811749999996"/>
    <n v="0.34238536899999999"/>
    <n v="14.991281819999999"/>
    <n v="62157.867359999997"/>
    <n v="46.431945570000003"/>
    <n v="1.98597917"/>
    <n v="15.32918441"/>
    <n v="46799.316509999997"/>
    <n v="43.03017037"/>
    <n v="1.6158768189999999"/>
    <n v="14.530861979999999"/>
    <n v="52757.17265"/>
    <n v="52.919444949999999"/>
    <n v="2.631004656"/>
    <n v="20.723352120000001"/>
  </r>
  <r>
    <x v="86"/>
    <x v="7"/>
    <s v="E12000002"/>
    <n v="120155.245"/>
    <n v="51.12971589"/>
    <n v="2.3852036069999998"/>
    <n v="13.812649479999999"/>
    <n v="68313.834510000001"/>
    <n v="47.804702679999998"/>
    <n v="3.9310231510000002"/>
    <n v="14.462460310000001"/>
    <n v="45141.20824"/>
    <n v="43.244205260000001"/>
    <n v="3.325311487"/>
    <n v="13.69690372"/>
    <n v="52201.52936"/>
    <n v="51.588965950000002"/>
    <n v="4.0517389479999997"/>
    <n v="17.913105640000001"/>
  </r>
  <r>
    <x v="86"/>
    <x v="2"/>
    <s v="E12000001"/>
    <n v="100273.8854"/>
    <n v="51.576721859999999"/>
    <n v="1.4265863809999999"/>
    <n v="13.403691179999999"/>
    <n v="57309.321470000003"/>
    <n v="48.466296550000003"/>
    <n v="3.2058881979999998"/>
    <n v="13.3361219"/>
    <n v="42983.121709999999"/>
    <n v="45.096044460000002"/>
    <n v="2.710726395"/>
    <n v="13.49857402"/>
    <n v="44277.541510000003"/>
    <n v="52.833216919999998"/>
    <n v="4.2462979159999996"/>
    <n v="18.293858969999999"/>
  </r>
  <r>
    <x v="86"/>
    <x v="1"/>
    <s v="E12000004"/>
    <n v="120128.90429999999"/>
    <n v="53.586529470000002"/>
    <n v="1.641162451"/>
    <n v="17.969234709999999"/>
    <n v="70527.097840000002"/>
    <n v="50.160623299999997"/>
    <n v="3.2722391590000002"/>
    <n v="18.80122252"/>
    <n v="55378.406540000004"/>
    <n v="47.592809549999998"/>
    <n v="2.2389046559999999"/>
    <n v="18.92132543"/>
    <n v="54642.734700000001"/>
    <n v="58.042186460000003"/>
    <n v="2.8905552449999998"/>
    <n v="23.670297600000001"/>
  </r>
  <r>
    <x v="86"/>
    <x v="8"/>
    <s v="E12000005"/>
    <n v="144076.54569999999"/>
    <n v="55.144829809999997"/>
    <n v="1.4498920829999999"/>
    <n v="13.3260963"/>
    <n v="79665.607980000001"/>
    <n v="52.221807140000003"/>
    <n v="3.7661152709999999"/>
    <n v="14.66404835"/>
    <n v="61557.055769999999"/>
    <n v="49.350655519999997"/>
    <n v="3.6182473339999999"/>
    <n v="15.06249843"/>
    <n v="60853.468159999997"/>
    <n v="57.971649130000003"/>
    <n v="3.7959126599999999"/>
    <n v="18.199684380000001"/>
  </r>
  <r>
    <x v="86"/>
    <x v="9"/>
    <s v="E12000007"/>
    <n v="351801.07770000002"/>
    <n v="47.318748749999997"/>
    <n v="1.2319562630000001"/>
    <n v="12.543817860000001"/>
    <n v="211962.2843"/>
    <n v="44.916371920000003"/>
    <n v="1.282739842"/>
    <n v="13.58417869"/>
    <n v="166555.2665"/>
    <n v="40.72748077"/>
    <n v="1.113862151"/>
    <n v="13.96283918"/>
    <n v="157187.4712"/>
    <n v="43.441187319999997"/>
    <n v="1.4870681830000001"/>
    <n v="15.28189021"/>
  </r>
  <r>
    <x v="86"/>
    <x v="5"/>
    <s v="E12000009"/>
    <n v="182705.905"/>
    <n v="55.461308039999999"/>
    <n v="1.812411955"/>
    <n v="17.909336769999999"/>
    <n v="111918.5016"/>
    <n v="52.572072800000001"/>
    <n v="3.876991748"/>
    <n v="19.165836550000002"/>
    <n v="88405.494980000003"/>
    <n v="49.960369970000002"/>
    <n v="3.525212829"/>
    <n v="20.351702240000002"/>
    <n v="80580.447310000003"/>
    <n v="56.833771310000003"/>
    <n v="5.2406975989999998"/>
    <n v="22.77622663"/>
  </r>
  <r>
    <x v="86"/>
    <x v="4"/>
    <s v="E12000008"/>
    <n v="247237.54829999999"/>
    <n v="54.365435159999997"/>
    <n v="1.693439634"/>
    <n v="13.637238930000001"/>
    <n v="144686.1942"/>
    <n v="51.847195499999998"/>
    <n v="2.4020681420000001"/>
    <n v="14.83473867"/>
    <n v="108935.8465"/>
    <n v="49.43503956"/>
    <n v="1.526406312"/>
    <n v="15.635641059999999"/>
    <n v="95940.360780000003"/>
    <n v="56.435329090000003"/>
    <n v="2.133035762"/>
    <n v="18.466813800000001"/>
  </r>
  <r>
    <x v="86"/>
    <x v="3"/>
    <s v="E12000006"/>
    <n v="180883.16219999999"/>
    <n v="52.983950270000001"/>
    <n v="1.4836134009999999"/>
    <n v="17.48896255"/>
    <n v="115426.36900000001"/>
    <n v="50.305316349999998"/>
    <n v="2.6270780409999999"/>
    <n v="18.100929730000001"/>
    <n v="91346.969689999998"/>
    <n v="47.70164587"/>
    <n v="2.010895374"/>
    <n v="17.92341995"/>
    <n v="83336.303260000001"/>
    <n v="53.806519430000002"/>
    <n v="2.6825290490000002"/>
    <n v="20.097694409999999"/>
  </r>
  <r>
    <x v="87"/>
    <x v="0"/>
    <s v="E92000001"/>
    <n v="164901.86379999999"/>
    <n v="53.986231009999997"/>
    <n v="2.6351081180000002"/>
    <n v="14.678191869999999"/>
    <n v="94623.968640000006"/>
    <n v="50.378140270000003"/>
    <n v="1.9775904280000001"/>
    <n v="15.670438300000001"/>
    <n v="76047.334149999995"/>
    <n v="46.335482499999998"/>
    <n v="2.2349701949999998"/>
    <n v="15.10319954"/>
    <n v="99400.905419999996"/>
    <n v="52.236552459999999"/>
    <n v="3.2590101310000001"/>
    <n v="19.774809139999999"/>
  </r>
  <r>
    <x v="87"/>
    <x v="1"/>
    <s v="E12000004"/>
    <n v="123474.43799999999"/>
    <n v="55.07888921"/>
    <n v="2.7849531449999998"/>
    <n v="16.668558969999999"/>
    <n v="71848.395770000003"/>
    <n v="51.100363199999997"/>
    <n v="1.8734613630000001"/>
    <n v="18.181134539999999"/>
    <n v="56611.376550000001"/>
    <n v="48.652437480000003"/>
    <n v="2.2264454389999999"/>
    <n v="18.102337769999998"/>
    <n v="55759.513290000003"/>
    <n v="59.228442450000003"/>
    <n v="2.0437824"/>
    <n v="22.26648393"/>
  </r>
  <r>
    <x v="87"/>
    <x v="3"/>
    <s v="E12000006"/>
    <n v="188269.40760000001"/>
    <n v="55.147515159999998"/>
    <n v="4.0834344680000001"/>
    <n v="19.231591389999998"/>
    <n v="119163.41989999999"/>
    <n v="51.934004270000003"/>
    <n v="3.2376059509999999"/>
    <n v="20.284934750000001"/>
    <n v="94555.171499999997"/>
    <n v="49.376977920000002"/>
    <n v="3.5121053450000002"/>
    <n v="19.76219936"/>
    <n v="86739.147899999996"/>
    <n v="56.003583839999997"/>
    <n v="4.0832680410000002"/>
    <n v="24.193961210000001"/>
  </r>
  <r>
    <x v="87"/>
    <x v="9"/>
    <s v="E12000007"/>
    <n v="359915.9094"/>
    <n v="48.410228310000001"/>
    <n v="2.306653464"/>
    <n v="13.33511863"/>
    <n v="217091.66190000001"/>
    <n v="46.00332487"/>
    <n v="2.4199482489999999"/>
    <n v="15.48534149"/>
    <n v="170602.46170000001"/>
    <n v="41.717134649999998"/>
    <n v="2.4299413140000001"/>
    <n v="14.90192369"/>
    <n v="163549.1807"/>
    <n v="45.199344080000003"/>
    <n v="4.0472115779999998"/>
    <n v="18.517624229999999"/>
  </r>
  <r>
    <x v="87"/>
    <x v="6"/>
    <s v="E12000003"/>
    <n v="111523.8829"/>
    <n v="51.185067570000001"/>
    <n v="3.2939721560000002"/>
    <n v="15.21518623"/>
    <n v="63705.103629999998"/>
    <n v="47.587731529999999"/>
    <n v="2.4892042349999999"/>
    <n v="15.476655340000001"/>
    <n v="48148.278780000001"/>
    <n v="44.270489259999998"/>
    <n v="2.882440098"/>
    <n v="14.41995902"/>
    <n v="54643.438529999999"/>
    <n v="54.811512669999999"/>
    <n v="3.5753733240000001"/>
    <n v="20.38737716"/>
  </r>
  <r>
    <x v="87"/>
    <x v="5"/>
    <s v="E12000009"/>
    <n v="187168.42720000001"/>
    <n v="56.815929390000001"/>
    <n v="2.442461948"/>
    <n v="15.94069599"/>
    <n v="113559.9504"/>
    <n v="53.34311924"/>
    <n v="1.466646468"/>
    <n v="17.6533652"/>
    <n v="89667.37775"/>
    <n v="50.67349454"/>
    <n v="1.427380474"/>
    <n v="17.754255350000001"/>
    <n v="81808.963870000007"/>
    <n v="57.70024986"/>
    <n v="1.5245839370000001"/>
    <n v="22.776386240000001"/>
  </r>
  <r>
    <x v="87"/>
    <x v="4"/>
    <s v="E12000008"/>
    <n v="251075.5422"/>
    <n v="55.20937739"/>
    <n v="1.552350713"/>
    <n v="12.02401422"/>
    <n v="146694.14569999999"/>
    <n v="52.566729600000002"/>
    <n v="1.3877975380000001"/>
    <n v="14.268178430000001"/>
    <n v="110795.4869"/>
    <n v="50.278943570000003"/>
    <n v="1.7070968639999999"/>
    <n v="14.30209853"/>
    <n v="98415.534750000006"/>
    <n v="57.891309210000003"/>
    <n v="2.5799089620000002"/>
    <n v="19.217324649999998"/>
  </r>
  <r>
    <x v="87"/>
    <x v="8"/>
    <s v="E12000005"/>
    <n v="148678.6139"/>
    <n v="56.906256460000002"/>
    <n v="3.1941827620000001"/>
    <n v="14.19452881"/>
    <n v="81312.512700000007"/>
    <n v="53.30137388"/>
    <n v="2.0672718909999999"/>
    <n v="15.073542570000001"/>
    <n v="62944.074000000001"/>
    <n v="50.462636230000001"/>
    <n v="2.2532237940000002"/>
    <n v="14.202999589999999"/>
    <n v="62427.938710000002"/>
    <n v="59.471557969999999"/>
    <n v="2.5873144149999998"/>
    <n v="17.877954160000002"/>
  </r>
  <r>
    <x v="87"/>
    <x v="7"/>
    <s v="E12000002"/>
    <n v="121967.4042"/>
    <n v="51.900844820000003"/>
    <n v="1.508181532"/>
    <n v="11.404205989999999"/>
    <n v="69157.231230000005"/>
    <n v="48.394895429999998"/>
    <n v="1.2345913959999999"/>
    <n v="12.897322040000001"/>
    <n v="45810.407200000001"/>
    <n v="43.885281970000001"/>
    <n v="1.4824569139999999"/>
    <n v="11.349930949999999"/>
    <n v="53467.25503"/>
    <n v="52.83983886"/>
    <n v="2.4246907960000001"/>
    <n v="17.411848320000001"/>
  </r>
  <r>
    <x v="87"/>
    <x v="2"/>
    <s v="E12000001"/>
    <n v="103425.36440000001"/>
    <n v="53.197711750000003"/>
    <n v="3.1428710959999999"/>
    <n v="10.482515980000001"/>
    <n v="58711.085729999999"/>
    <n v="49.651763770000002"/>
    <n v="2.4459620520000001"/>
    <n v="11.73088948"/>
    <n v="44308.928050000002"/>
    <n v="46.48702351"/>
    <n v="3.0844812749999999"/>
    <n v="11.826619770000001"/>
    <n v="45872.669840000002"/>
    <n v="54.736569240000001"/>
    <n v="3.602567525"/>
    <n v="20.377162689999999"/>
  </r>
  <r>
    <x v="88"/>
    <x v="0"/>
    <s v="E92000001"/>
    <n v="168824.93539999999"/>
    <n v="55.270581839999998"/>
    <n v="2.3790340740000002"/>
    <n v="17.104714640000001"/>
    <n v="97970.601859999995"/>
    <n v="52.159899789999997"/>
    <n v="3.5367711439999998"/>
    <n v="17.755592669999999"/>
    <n v="78655.822589999996"/>
    <n v="47.924829080000002"/>
    <n v="3.4300853180000002"/>
    <n v="17.253570589999999"/>
    <n v="101840.799"/>
    <n v="53.518750349999998"/>
    <n v="2.4545989800000001"/>
    <n v="19.598545000000001"/>
  </r>
  <r>
    <x v="88"/>
    <x v="9"/>
    <s v="E12000007"/>
    <n v="367527.07280000002"/>
    <n v="49.43396233"/>
    <n v="2.114706033"/>
    <n v="14.80691425"/>
    <n v="223779.0913"/>
    <n v="47.420440499999998"/>
    <n v="3.0804634819999999"/>
    <n v="16.460842320000001"/>
    <n v="175772.03520000001"/>
    <n v="42.981241820000001"/>
    <n v="3.0301869340000001"/>
    <n v="15.334393029999999"/>
    <n v="166996.8928"/>
    <n v="46.152172610000001"/>
    <n v="2.108058293"/>
    <n v="17.131535750000001"/>
  </r>
  <r>
    <x v="88"/>
    <x v="6"/>
    <s v="E12000003"/>
    <n v="113968.1578"/>
    <n v="52.306893449999997"/>
    <n v="2.1917053709999998"/>
    <n v="16.709813149999999"/>
    <n v="65871.096090000006"/>
    <n v="49.205728540000003"/>
    <n v="3.4000297239999999"/>
    <n v="16.580823760000001"/>
    <n v="49686.369379999996"/>
    <n v="45.684704369999999"/>
    <n v="3.1944871959999999"/>
    <n v="15.59663797"/>
    <n v="56132.985849999997"/>
    <n v="56.30564159"/>
    <n v="2.7259399470000001"/>
    <n v="20.666180740000001"/>
  </r>
  <r>
    <x v="88"/>
    <x v="5"/>
    <s v="E12000009"/>
    <n v="191764.52420000001"/>
    <n v="58.211098059999998"/>
    <n v="2.4555941990000001"/>
    <n v="19.340372030000001"/>
    <n v="117311.3115"/>
    <n v="55.105266069999999"/>
    <n v="3.3034191700000002"/>
    <n v="20.465351640000002"/>
    <n v="92617.468909999996"/>
    <n v="52.340671960000002"/>
    <n v="3.2900383940000002"/>
    <n v="20.603463659999999"/>
    <n v="84120.822530000005"/>
    <n v="59.33081473"/>
    <n v="2.825923414"/>
    <n v="22.92187011"/>
  </r>
  <r>
    <x v="88"/>
    <x v="4"/>
    <s v="E12000008"/>
    <n v="256410.46609999999"/>
    <n v="56.38248179"/>
    <n v="2.124828178"/>
    <n v="14.207557550000001"/>
    <n v="151647.46350000001"/>
    <n v="54.341713319999997"/>
    <n v="3.376629533"/>
    <n v="16.363712110000002"/>
    <n v="114668.575"/>
    <n v="52.036549239999999"/>
    <n v="3.4957092369999998"/>
    <n v="17.200853909999999"/>
    <n v="100854.7595"/>
    <n v="59.326142769999997"/>
    <n v="2.4784956180000002"/>
    <n v="19.92627718"/>
  </r>
  <r>
    <x v="88"/>
    <x v="8"/>
    <s v="E12000005"/>
    <n v="152077.1588"/>
    <n v="58.207038490000002"/>
    <n v="2.2858330659999999"/>
    <n v="16.081024070000002"/>
    <n v="84083.248829999997"/>
    <n v="55.11762624"/>
    <n v="3.4075150879999998"/>
    <n v="16.66879411"/>
    <n v="64835.856760000002"/>
    <n v="51.979289649999998"/>
    <n v="3.0054978019999998"/>
    <n v="16.043788230000001"/>
    <n v="64472.085379999997"/>
    <n v="61.418900610000001"/>
    <n v="3.274410005"/>
    <n v="20.147650460000001"/>
  </r>
  <r>
    <x v="88"/>
    <x v="2"/>
    <s v="E12000001"/>
    <n v="105961.00870000001"/>
    <n v="54.501941899999998"/>
    <n v="2.4516658819999999"/>
    <n v="13.19090373"/>
    <n v="60886.704089999999"/>
    <n v="51.491676750000003"/>
    <n v="3.705634688"/>
    <n v="14.04592564"/>
    <n v="45949.74235"/>
    <n v="48.208495370000001"/>
    <n v="3.7031234419999999"/>
    <n v="14.23943148"/>
    <n v="47451.156300000002"/>
    <n v="56.620063999999999"/>
    <n v="3.4410172029999999"/>
    <n v="21.832258230000001"/>
  </r>
  <r>
    <x v="88"/>
    <x v="1"/>
    <s v="E12000004"/>
    <n v="126195.6686"/>
    <n v="56.292762789999998"/>
    <n v="2.203881735"/>
    <n v="18.583610159999999"/>
    <n v="74540.181719999993"/>
    <n v="53.014828209999997"/>
    <n v="3.746480236"/>
    <n v="20.054309910000001"/>
    <n v="58682.268640000002"/>
    <n v="50.432184849999999"/>
    <n v="3.6580846789999999"/>
    <n v="20.056402909999999"/>
    <n v="57815.050369999997"/>
    <n v="61.411859270000001"/>
    <n v="3.686432956"/>
    <n v="23.715185519999999"/>
  </r>
  <r>
    <x v="88"/>
    <x v="7"/>
    <s v="E12000002"/>
    <n v="126586.42849999999"/>
    <n v="53.86638035"/>
    <n v="3.7870973590000001"/>
    <n v="16.823762769999998"/>
    <n v="72290.479080000005"/>
    <n v="50.587481789999998"/>
    <n v="4.5306149419999997"/>
    <n v="17.207586540000001"/>
    <n v="47917.958259999999"/>
    <n v="45.90426583"/>
    <n v="4.6005944650000004"/>
    <n v="15.74640975"/>
    <n v="54861.494310000002"/>
    <n v="54.217717309999998"/>
    <n v="2.6076507539999998"/>
    <n v="19.355818859999999"/>
  </r>
  <r>
    <x v="88"/>
    <x v="3"/>
    <s v="E12000006"/>
    <n v="191945.16380000001"/>
    <n v="56.224210650000003"/>
    <n v="1.952391674"/>
    <n v="20.202348409999999"/>
    <n v="122685.4477"/>
    <n v="53.468980389999999"/>
    <n v="2.95562828"/>
    <n v="20.976279600000002"/>
    <n v="97167.815719999999"/>
    <n v="50.74130813"/>
    <n v="2.76308972"/>
    <n v="20.531479449999999"/>
    <n v="88700.795029999994"/>
    <n v="57.270131560000003"/>
    <n v="2.2615476160000001"/>
    <n v="23.30354908"/>
  </r>
  <r>
    <x v="89"/>
    <x v="0"/>
    <s v="E92000001"/>
    <n v="172644.80650000001"/>
    <n v="56.521146530000003"/>
    <n v="2.2626226100000002"/>
    <n v="18.449285230000001"/>
    <n v="99568.916500000007"/>
    <n v="53.010848240000001"/>
    <n v="1.6314227020000001"/>
    <n v="18.17361738"/>
    <n v="80514.744569999995"/>
    <n v="49.05746637"/>
    <n v="2.3633621929999999"/>
    <n v="18.504233719999998"/>
    <n v="105005.7947"/>
    <n v="55.181999400000002"/>
    <n v="3.1077875370000001"/>
    <n v="20.410067810000001"/>
  </r>
  <r>
    <x v="89"/>
    <x v="2"/>
    <s v="E12000001"/>
    <n v="107743.8793"/>
    <n v="55.418976469999997"/>
    <n v="1.682572299"/>
    <n v="15.40913551"/>
    <n v="61435.050139999999"/>
    <n v="51.955411130000002"/>
    <n v="0.90060065099999997"/>
    <n v="15.667653870000001"/>
    <n v="46487.285210000002"/>
    <n v="48.772462249999997"/>
    <n v="1.1698495659999999"/>
    <n v="16.048019239999999"/>
    <n v="48543.447950000002"/>
    <n v="57.923417350000001"/>
    <n v="2.3019284189999998"/>
    <n v="23.64816587"/>
  </r>
  <r>
    <x v="89"/>
    <x v="6"/>
    <s v="E12000003"/>
    <n v="117533.8798"/>
    <n v="53.943419319999997"/>
    <n v="3.128700185"/>
    <n v="19.62031992"/>
    <n v="67747.681559999997"/>
    <n v="50.607538460000001"/>
    <n v="2.848875434"/>
    <n v="18.894309509999999"/>
    <n v="51563.035900000003"/>
    <n v="47.41022701"/>
    <n v="3.7770248550000001"/>
    <n v="18.5999473"/>
    <n v="58981.9931"/>
    <n v="59.163411910000001"/>
    <n v="5.0754600209999996"/>
    <n v="22.992099289999999"/>
  </r>
  <r>
    <x v="89"/>
    <x v="7"/>
    <s v="E12000002"/>
    <n v="129146.3469"/>
    <n v="54.955703579999998"/>
    <n v="2.0222692329999998"/>
    <n v="16.36662265"/>
    <n v="73280.071219999998"/>
    <n v="51.279979259999998"/>
    <n v="1.3689107410000001"/>
    <n v="15.862086229999999"/>
    <n v="48626.607920000002"/>
    <n v="46.583135370000001"/>
    <n v="1.4788811580000001"/>
    <n v="14.01500575"/>
    <n v="56786.591339999999"/>
    <n v="56.120224120000003"/>
    <n v="3.5090131019999999"/>
    <n v="19.81165558"/>
  </r>
  <r>
    <x v="89"/>
    <x v="8"/>
    <s v="E12000005"/>
    <n v="156623.00880000001"/>
    <n v="59.946947809999998"/>
    <n v="2.9891734190000001"/>
    <n v="18.88798104"/>
    <n v="86247.497289999999"/>
    <n v="56.536318289999997"/>
    <n v="2.573935332"/>
    <n v="18.98522182"/>
    <n v="67081.18651"/>
    <n v="53.779383789999997"/>
    <n v="3.4630987649999998"/>
    <n v="19.333462610000002"/>
    <n v="66646.459270000007"/>
    <n v="63.490303339999997"/>
    <n v="3.3725819050000001"/>
    <n v="21.48942048"/>
  </r>
  <r>
    <x v="89"/>
    <x v="1"/>
    <s v="E12000004"/>
    <n v="129138.2291"/>
    <n v="57.605366179999997"/>
    <n v="2.3317444940000001"/>
    <n v="19.545753090000002"/>
    <n v="75867.068620000005"/>
    <n v="53.958543120000002"/>
    <n v="1.7800961479999999"/>
    <n v="20.411951940000002"/>
    <n v="60303.501530000001"/>
    <n v="51.825490170000002"/>
    <n v="2.7627304349999999"/>
    <n v="21.98419561"/>
    <n v="59511.071949999998"/>
    <n v="63.213394299999997"/>
    <n v="2.9335295380000002"/>
    <n v="23.98914993"/>
  </r>
  <r>
    <x v="89"/>
    <x v="9"/>
    <s v="E12000007"/>
    <n v="369726.17290000001"/>
    <n v="49.729750680000002"/>
    <n v="0.59835048899999999"/>
    <n v="14.841092529999999"/>
    <n v="224528.5238"/>
    <n v="47.579250780000002"/>
    <n v="0.334898374"/>
    <n v="15.8835412"/>
    <n v="178282.5453"/>
    <n v="43.595132659999997"/>
    <n v="1.428276197"/>
    <n v="16.648174789999999"/>
    <n v="171396.43890000001"/>
    <n v="47.368055169999998"/>
    <n v="2.6345077479999999"/>
    <n v="18.24820459"/>
  </r>
  <r>
    <x v="89"/>
    <x v="3"/>
    <s v="E12000006"/>
    <n v="193890.44"/>
    <n v="56.794017240000002"/>
    <n v="1.013454131"/>
    <n v="20.352313639999998"/>
    <n v="123767.6636"/>
    <n v="53.940633560000002"/>
    <n v="0.88210616500000005"/>
    <n v="21.00949228"/>
    <n v="99257.093169999993"/>
    <n v="51.832334719999999"/>
    <n v="2.1501743470000001"/>
    <n v="21.786036200000002"/>
    <n v="91488.740550000002"/>
    <n v="59.070183139999997"/>
    <n v="3.1430896659999998"/>
    <n v="23.96365419"/>
  </r>
  <r>
    <x v="89"/>
    <x v="5"/>
    <s v="E12000009"/>
    <n v="198047.4039"/>
    <n v="60.118298189999997"/>
    <n v="3.2763514109999998"/>
    <n v="22.151481780000001"/>
    <n v="120215.101"/>
    <n v="56.469278520000003"/>
    <n v="2.4752851100000002"/>
    <n v="21.848471010000001"/>
    <n v="95652.637140000006"/>
    <n v="54.055928780000002"/>
    <n v="3.2771012470000001"/>
    <n v="23.147524570000002"/>
    <n v="87356.406539999996"/>
    <n v="61.612887460000003"/>
    <n v="3.846353277"/>
    <n v="24.770129059999999"/>
  </r>
  <r>
    <x v="89"/>
    <x v="4"/>
    <s v="E12000008"/>
    <n v="261775.1894"/>
    <n v="57.562138859999997"/>
    <n v="2.0922404019999998"/>
    <n v="15.108453089999999"/>
    <n v="153540.31779999999"/>
    <n v="55.02000323"/>
    <n v="1.248193839"/>
    <n v="15.778613780000001"/>
    <n v="117183.1617"/>
    <n v="53.177667579999998"/>
    <n v="2.1929169960000001"/>
    <n v="17.469461769999999"/>
    <n v="104230.6829"/>
    <n v="61.311973870000003"/>
    <n v="3.3473120070000002"/>
    <n v="19.406401580000001"/>
  </r>
  <r>
    <x v="90"/>
    <x v="0"/>
    <s v="E92000001"/>
    <n v="180006.64629999999"/>
    <n v="58.931295040000002"/>
    <n v="4.2641536110000002"/>
    <n v="19.715083400000001"/>
    <n v="102813.076"/>
    <n v="54.738050389999998"/>
    <n v="3.258205088"/>
    <n v="20.00231677"/>
    <n v="82772.927660000001"/>
    <n v="50.433372630000001"/>
    <n v="2.8046826760000001"/>
    <n v="20.128680540000001"/>
    <n v="106186.32309999999"/>
    <n v="55.802383399999997"/>
    <n v="1.1242506839999999"/>
    <n v="22.06712958"/>
  </r>
  <r>
    <x v="90"/>
    <x v="5"/>
    <s v="E12000009"/>
    <n v="205471.09700000001"/>
    <n v="62.371798030000001"/>
    <n v="3.7484425030000001"/>
    <n v="21.770640060000002"/>
    <n v="124397.0258"/>
    <n v="58.433676319999996"/>
    <n v="3.4787017929999999"/>
    <n v="22.721237599999998"/>
    <n v="98603.173540000003"/>
    <n v="55.723357819999997"/>
    <n v="3.084636755"/>
    <n v="23.61276359"/>
    <n v="88760.092529999994"/>
    <n v="62.602913839999999"/>
    <n v="1.606849502"/>
    <n v="26.50945347"/>
  </r>
  <r>
    <x v="90"/>
    <x v="2"/>
    <s v="E12000001"/>
    <n v="113166.5186"/>
    <n v="58.208156889999998"/>
    <n v="5.0328977459999997"/>
    <n v="16.880674809999999"/>
    <n v="63760.43576"/>
    <n v="53.921981770000002"/>
    <n v="3.7851122629999998"/>
    <n v="17.552483689999999"/>
    <n v="48259.487670000002"/>
    <n v="50.631780919999997"/>
    <n v="3.812230477"/>
    <n v="18.530143450000001"/>
    <n v="49514.386259999999"/>
    <n v="59.081968439999997"/>
    <n v="2.0001428570000002"/>
    <n v="25.504875460000001"/>
  </r>
  <r>
    <x v="90"/>
    <x v="3"/>
    <s v="E12000006"/>
    <n v="203803.04490000001"/>
    <n v="59.69759852"/>
    <n v="5.1124773870000002"/>
    <n v="22.330453089999999"/>
    <n v="128440.4278"/>
    <n v="55.97712559"/>
    <n v="3.7754321609999999"/>
    <n v="22.746118710000001"/>
    <n v="102023.6532"/>
    <n v="53.277040159999999"/>
    <n v="2.7872667820000001"/>
    <n v="22.811993959999999"/>
    <n v="92543.834080000001"/>
    <n v="59.751409789999997"/>
    <n v="1.1532495949999999"/>
    <n v="25.69704557"/>
  </r>
  <r>
    <x v="90"/>
    <x v="4"/>
    <s v="E12000008"/>
    <n v="272711.42139999999"/>
    <n v="59.966923289999997"/>
    <n v="4.1777190400000004"/>
    <n v="15.823940029999999"/>
    <n v="158707.85550000001"/>
    <n v="56.871751009999997"/>
    <n v="3.3655900920000001"/>
    <n v="17.72015764"/>
    <n v="120048.0851"/>
    <n v="54.477768570000002"/>
    <n v="2.4448251640000001"/>
    <n v="18.44542014"/>
    <n v="104671.67570000001"/>
    <n v="61.571380580000003"/>
    <n v="0.42309306400000002"/>
    <n v="21.02036133"/>
  </r>
  <r>
    <x v="90"/>
    <x v="6"/>
    <s v="E12000003"/>
    <n v="121046.9477"/>
    <n v="55.555779039999997"/>
    <n v="2.9889831660000001"/>
    <n v="19.785855290000001"/>
    <n v="69073.127529999998"/>
    <n v="51.597646990000001"/>
    <n v="1.9564447570000001"/>
    <n v="19.62537399"/>
    <n v="52257.565289999999"/>
    <n v="48.048820050000003"/>
    <n v="1.3469520960000001"/>
    <n v="19.264339100000001"/>
    <n v="58822.810169999997"/>
    <n v="59.003739359999997"/>
    <n v="-0.26988394900000001"/>
    <n v="24.55872986"/>
  </r>
  <r>
    <x v="90"/>
    <x v="8"/>
    <s v="E12000005"/>
    <n v="161176.01"/>
    <n v="61.689594219999996"/>
    <n v="2.9069810440000001"/>
    <n v="19.928410660000001"/>
    <n v="87862.236579999997"/>
    <n v="57.594800190000001"/>
    <n v="1.8722158259999999"/>
    <n v="20.639080199999999"/>
    <n v="68175.197039999999"/>
    <n v="54.656458499999999"/>
    <n v="1.6308753330000001"/>
    <n v="20.964815439999999"/>
    <n v="66994.79853"/>
    <n v="63.822146410000002"/>
    <n v="0.52266732199999999"/>
    <n v="24.423318269999999"/>
  </r>
  <r>
    <x v="90"/>
    <x v="1"/>
    <s v="E12000004"/>
    <n v="136120.46739999999"/>
    <n v="60.719969769999999"/>
    <n v="5.4067941819999996"/>
    <n v="23.830744549999999"/>
    <n v="79083.305909999995"/>
    <n v="56.246010939999998"/>
    <n v="4.2393061200000002"/>
    <n v="24.47026331"/>
    <n v="62444.978629999998"/>
    <n v="53.66589905"/>
    <n v="3.551165417"/>
    <n v="25.060470309999999"/>
    <n v="60452.903120000003"/>
    <n v="64.213818979999999"/>
    <n v="1.5826150349999999"/>
    <n v="28.082547290000001"/>
  </r>
  <r>
    <x v="90"/>
    <x v="9"/>
    <s v="E12000007"/>
    <n v="389898.52980000002"/>
    <n v="52.443018909999999"/>
    <n v="5.4560262020000003"/>
    <n v="15.661842719999999"/>
    <n v="233907.7905"/>
    <n v="49.5667866"/>
    <n v="4.1773163310000001"/>
    <n v="17.214997019999998"/>
    <n v="184737.4877"/>
    <n v="45.173548920000002"/>
    <n v="3.6206249719999999"/>
    <n v="18.408065239999999"/>
    <n v="173793.36730000001"/>
    <n v="48.03048338"/>
    <n v="1.398470367"/>
    <n v="19.597755490000001"/>
  </r>
  <r>
    <x v="90"/>
    <x v="7"/>
    <s v="E12000002"/>
    <n v="134867.47200000001"/>
    <n v="57.390216529999996"/>
    <n v="4.4299550099999996"/>
    <n v="17.535877259999999"/>
    <n v="75660.760070000004"/>
    <n v="52.945939369999998"/>
    <n v="3.2487534710000001"/>
    <n v="17.92463575"/>
    <n v="50190.489139999998"/>
    <n v="48.081296430000002"/>
    <n v="3.2161018280000002"/>
    <n v="17.122223649999999"/>
    <n v="57612.03976"/>
    <n v="56.935986239999998"/>
    <n v="1.453597407"/>
    <n v="21.437203409999999"/>
  </r>
  <r>
    <x v="91"/>
    <x v="0"/>
    <s v="E92000001"/>
    <n v="183576.03279999999"/>
    <n v="60.099855060000003"/>
    <n v="1.9829192929999999"/>
    <n v="19.829915929999999"/>
    <n v="105599.87519999999"/>
    <n v="56.221752279999997"/>
    <n v="2.7105493759999999"/>
    <n v="21.29709811"/>
    <n v="85000.997780000005"/>
    <n v="51.790931120000003"/>
    <n v="2.6917860519999999"/>
    <n v="20.794719350000001"/>
    <n v="109291.6327"/>
    <n v="57.434266620000002"/>
    <n v="2.9243969750000001"/>
    <n v="21.887776649999999"/>
  </r>
  <r>
    <x v="91"/>
    <x v="4"/>
    <s v="E12000008"/>
    <n v="277903.44380000001"/>
    <n v="61.108604890000002"/>
    <n v="1.9038522090000001"/>
    <n v="16.974537890000001"/>
    <n v="162931.8615"/>
    <n v="58.385391390000002"/>
    <n v="2.661497754"/>
    <n v="19.608284860000001"/>
    <n v="124117.9758"/>
    <n v="56.324683200000003"/>
    <n v="3.3902171079999999"/>
    <n v="20.438704520000002"/>
    <n v="108764.5702"/>
    <n v="63.978958030000001"/>
    <n v="3.910221645"/>
    <n v="22.253237989999999"/>
  </r>
  <r>
    <x v="91"/>
    <x v="1"/>
    <s v="E12000004"/>
    <n v="139574.611"/>
    <n v="62.260777730000001"/>
    <n v="2.5375637769999999"/>
    <n v="23.99517123"/>
    <n v="81822.715209999995"/>
    <n v="58.194346869999997"/>
    <n v="3.4639539589999999"/>
    <n v="26.721543789999998"/>
    <n v="64698.483370000002"/>
    <n v="55.602585730000001"/>
    <n v="3.6087845609999998"/>
    <n v="27.413370780000001"/>
    <n v="63386.334840000003"/>
    <n v="67.329746319999998"/>
    <n v="4.8524248920000002"/>
    <n v="30.384436770000001"/>
  </r>
  <r>
    <x v="91"/>
    <x v="2"/>
    <s v="E12000001"/>
    <n v="114559.495"/>
    <n v="58.924646099999997"/>
    <n v="1.230908608"/>
    <n v="14.556327899999999"/>
    <n v="65777.31078"/>
    <n v="55.627646059999996"/>
    <n v="3.1632077139999999"/>
    <n v="17.43278252"/>
    <n v="49649.42542"/>
    <n v="52.090043880000003"/>
    <n v="2.8801336640000001"/>
    <n v="17.160378229999999"/>
    <n v="51340.43404"/>
    <n v="61.260860389999998"/>
    <n v="3.687913591"/>
    <n v="22.687901870000001"/>
  </r>
  <r>
    <x v="91"/>
    <x v="9"/>
    <s v="E12000007"/>
    <n v="394661.66230000003"/>
    <n v="53.083680610000002"/>
    <n v="1.221633894"/>
    <n v="15.784251080000001"/>
    <n v="239196.67290000001"/>
    <n v="50.687539800000003"/>
    <n v="2.2610971590000002"/>
    <n v="18.512425369999999"/>
    <n v="189141.62479999999"/>
    <n v="46.2504852"/>
    <n v="2.3839975089999998"/>
    <n v="18.690428820000001"/>
    <n v="177432.4748"/>
    <n v="49.036206989999997"/>
    <n v="2.093927726"/>
    <n v="18.93215885"/>
  </r>
  <r>
    <x v="91"/>
    <x v="3"/>
    <s v="E12000006"/>
    <n v="207877.0888"/>
    <n v="60.890959649999999"/>
    <n v="1.9990102759999999"/>
    <n v="21.555606969999999"/>
    <n v="131920.7721"/>
    <n v="57.49393517"/>
    <n v="2.7096953840000002"/>
    <n v="23.128533050000001"/>
    <n v="105097.5064"/>
    <n v="54.882215019999997"/>
    <n v="3.0128829339999998"/>
    <n v="23.184790840000002"/>
    <n v="95692.576929999996"/>
    <n v="61.784412060000001"/>
    <n v="3.4024339729999999"/>
    <n v="25.065180600000001"/>
  </r>
  <r>
    <x v="91"/>
    <x v="5"/>
    <s v="E12000009"/>
    <n v="210320.7052"/>
    <n v="63.843921309999999"/>
    <n v="2.3602386480000002"/>
    <n v="22.447288409999999"/>
    <n v="128227.5264"/>
    <n v="60.232997709999999"/>
    <n v="3.0792541180000002"/>
    <n v="24.64180215"/>
    <n v="101529.0275"/>
    <n v="57.376838149999998"/>
    <n v="2.9673020380000001"/>
    <n v="24.80150725"/>
    <n v="91296.639339999994"/>
    <n v="64.391952320000001"/>
    <n v="2.8577559300000002"/>
    <n v="26.769541400000001"/>
  </r>
  <r>
    <x v="91"/>
    <x v="7"/>
    <s v="E12000002"/>
    <n v="135938.20869999999"/>
    <n v="57.84584761"/>
    <n v="0.79391769800000001"/>
    <n v="17.415191069999999"/>
    <n v="77024.820569999996"/>
    <n v="53.900482570000001"/>
    <n v="1.802863852"/>
    <n v="19.179430119999999"/>
    <n v="50754.869559999999"/>
    <n v="48.62195947"/>
    <n v="1.1244768300000001"/>
    <n v="17.113052079999999"/>
    <n v="59013.52867"/>
    <n v="58.321029250000002"/>
    <n v="2.4326319920000001"/>
    <n v="20.987096439999998"/>
  </r>
  <r>
    <x v="91"/>
    <x v="8"/>
    <s v="E12000005"/>
    <n v="165245.69099999999"/>
    <n v="63.247251390000002"/>
    <n v="2.5249917669999999"/>
    <n v="19.683693120000001"/>
    <n v="90589.564119999995"/>
    <n v="59.382597660000002"/>
    <n v="3.1040952769999999"/>
    <n v="21.37099383"/>
    <n v="70107.918380000003"/>
    <n v="56.205932619999999"/>
    <n v="2.8349332669999998"/>
    <n v="20.83048415"/>
    <n v="69419.581850000002"/>
    <n v="66.132100010000002"/>
    <n v="3.619360565"/>
    <n v="23.589350629999998"/>
  </r>
  <r>
    <x v="91"/>
    <x v="6"/>
    <s v="E12000003"/>
    <n v="123640.5868"/>
    <n v="56.746157189999998"/>
    <n v="2.1426720509999999"/>
    <n v="19.96072096"/>
    <n v="70979.779550000007"/>
    <n v="53.021916619999999"/>
    <n v="2.7603383379999999"/>
    <n v="20.872765309999998"/>
    <n v="53680.812230000003"/>
    <n v="49.357440840000002"/>
    <n v="2.7235232439999999"/>
    <n v="19.733064779999999"/>
    <n v="60722.337780000002"/>
    <n v="60.909109600000001"/>
    <n v="3.2292364220000001"/>
    <n v="24.080707960000002"/>
  </r>
  <r>
    <x v="92"/>
    <x v="0"/>
    <s v="E92000001"/>
    <n v="185992.87770000001"/>
    <n v="60.891091410000001"/>
    <n v="1.3165362119999999"/>
    <n v="20.403652050000002"/>
    <n v="106870.8412"/>
    <n v="56.89841912"/>
    <n v="1.2035676870000001"/>
    <n v="22.63290112"/>
    <n v="85388.27966"/>
    <n v="52.026901170000002"/>
    <n v="0.45562038700000002"/>
    <n v="21.117006159999999"/>
    <n v="110436.4632"/>
    <n v="58.035890889999997"/>
    <n v="1.047500571"/>
    <n v="22.43329318"/>
  </r>
  <r>
    <x v="92"/>
    <x v="4"/>
    <s v="E12000008"/>
    <n v="282820.94939999998"/>
    <n v="62.189922559999999"/>
    <n v="1.769501494"/>
    <n v="17.74694101"/>
    <n v="165576.64499999999"/>
    <n v="59.333129390000003"/>
    <n v="1.6232450979999999"/>
    <n v="21.082722449999999"/>
    <n v="125110.94379999999"/>
    <n v="56.775291660000001"/>
    <n v="0.80001951500000001"/>
    <n v="20.889368709999999"/>
    <n v="110289.2216"/>
    <n v="64.875808960000001"/>
    <n v="1.4017904619999999"/>
    <n v="22.549117679999998"/>
  </r>
  <r>
    <x v="92"/>
    <x v="7"/>
    <s v="E12000002"/>
    <n v="136329.45559999999"/>
    <n v="58.012335069999999"/>
    <n v="0.28781229699999999"/>
    <n v="16.04526826"/>
    <n v="77252.989300000001"/>
    <n v="54.060150649999997"/>
    <n v="0.29622754099999998"/>
    <n v="18.852004149999999"/>
    <n v="50567.009270000002"/>
    <n v="48.441993779999997"/>
    <n v="-0.37013254800000001"/>
    <n v="15.72865711"/>
    <n v="58868.283369999997"/>
    <n v="58.177488349999997"/>
    <n v="-0.24612203099999999"/>
    <n v="19.150718560000001"/>
  </r>
  <r>
    <x v="92"/>
    <x v="2"/>
    <s v="E12000001"/>
    <n v="114556.27099999999"/>
    <n v="58.922987820000003"/>
    <n v="-2.81424E-3"/>
    <n v="17.513657609999999"/>
    <n v="65391.710319999998"/>
    <n v="55.301545070000003"/>
    <n v="-0.58622107400000001"/>
    <n v="20.31562499"/>
    <n v="48867.34289"/>
    <n v="51.269516490000001"/>
    <n v="-1.5752096330000001"/>
    <n v="18.76835706"/>
    <n v="50839.961369999997"/>
    <n v="60.663682219999998"/>
    <n v="-0.97481190699999998"/>
    <n v="27.76588666"/>
  </r>
  <r>
    <x v="92"/>
    <x v="5"/>
    <s v="E12000009"/>
    <n v="214740.52859999999"/>
    <n v="65.185581220000003"/>
    <n v="2.1014685219999998"/>
    <n v="23.629321940000001"/>
    <n v="130239.6925"/>
    <n v="61.178183169999997"/>
    <n v="1.569215386"/>
    <n v="26.13129357"/>
    <n v="102626.1139"/>
    <n v="57.996831729999997"/>
    <n v="1.0805642120000001"/>
    <n v="25.009433019999999"/>
    <n v="94143.391350000005"/>
    <n v="66.399780000000007"/>
    <n v="3.1181345020000002"/>
    <n v="27.12766388"/>
  </r>
  <r>
    <x v="92"/>
    <x v="9"/>
    <s v="E12000007"/>
    <n v="399193.58600000001"/>
    <n v="53.693243709999997"/>
    <n v="1.1483060220000001"/>
    <n v="16.005469649999998"/>
    <n v="242635.86180000001"/>
    <n v="51.41632929"/>
    <n v="1.437807982"/>
    <n v="19.64793251"/>
    <n v="190416.36"/>
    <n v="46.562194079999998"/>
    <n v="0.67395806800000002"/>
    <n v="19.385114049999999"/>
    <n v="178855.28839999999"/>
    <n v="49.429423530000001"/>
    <n v="0.80189018899999998"/>
    <n v="19.96223041"/>
  </r>
  <r>
    <x v="92"/>
    <x v="8"/>
    <s v="E12000005"/>
    <n v="167844.44469999999"/>
    <n v="64.241915930000005"/>
    <n v="1.5726604909999999"/>
    <n v="21.191276250000001"/>
    <n v="92514.82458"/>
    <n v="60.64463009"/>
    <n v="2.1252563499999999"/>
    <n v="24.201602260000001"/>
    <n v="71243.524210000003"/>
    <n v="57.116354530000002"/>
    <n v="1.619796824"/>
    <n v="22.972983249999999"/>
    <n v="70423.255919999996"/>
    <n v="67.088243399999996"/>
    <n v="1.445808298"/>
    <n v="24.365781200000001"/>
  </r>
  <r>
    <x v="92"/>
    <x v="6"/>
    <s v="E12000003"/>
    <n v="126324.0874"/>
    <n v="57.977778260000001"/>
    <n v="2.170404349"/>
    <n v="21.348947249999998"/>
    <n v="72243.934450000001"/>
    <n v="53.966240720000002"/>
    <n v="1.781007091"/>
    <n v="23.032651099999999"/>
    <n v="53891.939279999999"/>
    <n v="49.551564030000002"/>
    <n v="0.39330077499999999"/>
    <n v="20.117581680000001"/>
    <n v="61341.013679999996"/>
    <n v="61.529688450000002"/>
    <n v="1.018860476"/>
    <n v="23.180980129999998"/>
  </r>
  <r>
    <x v="92"/>
    <x v="1"/>
    <s v="E12000004"/>
    <n v="140380.29329999999"/>
    <n v="62.620172619999998"/>
    <n v="0.57724124899999996"/>
    <n v="23.9576727"/>
    <n v="82363.486680000002"/>
    <n v="58.578956959999999"/>
    <n v="0.66090628299999998"/>
    <n v="27.139496130000001"/>
    <n v="64754.237800000003"/>
    <n v="55.6505017"/>
    <n v="8.6175792000000001E-2"/>
    <n v="26.4469934"/>
    <n v="63730.634010000002"/>
    <n v="67.695465150000004"/>
    <n v="0.54317570800000003"/>
    <n v="29.06169366"/>
  </r>
  <r>
    <x v="92"/>
    <x v="3"/>
    <s v="E12000006"/>
    <n v="210079.99290000001"/>
    <n v="61.536230140000001"/>
    <n v="1.059714759"/>
    <n v="21.476881339999998"/>
    <n v="133549.72949999999"/>
    <n v="58.203870170000002"/>
    <n v="1.234799792"/>
    <n v="24.42614579"/>
    <n v="105628.72689999999"/>
    <n v="55.159619849999999"/>
    <n v="0.50545487600000005"/>
    <n v="23.972292840000001"/>
    <n v="96344.010590000005"/>
    <n v="62.205013600000001"/>
    <n v="0.68075673400000003"/>
    <n v="25.010611650000001"/>
  </r>
  <r>
    <x v="93"/>
    <x v="0"/>
    <s v="E92000001"/>
    <n v="189569.4026"/>
    <n v="62.061988409999998"/>
    <n v="1.922936457"/>
    <n v="22.359340979999999"/>
    <n v="109106.38370000001"/>
    <n v="58.088629990000001"/>
    <n v="2.09181712"/>
    <n v="23.6428014"/>
    <n v="86679.069229999994"/>
    <n v="52.813376570000003"/>
    <n v="1.5116706660000001"/>
    <n v="22.668326480000001"/>
    <n v="111800.74860000001"/>
    <n v="58.752841799999999"/>
    <n v="1.2353578080000001"/>
    <n v="23.840819889999999"/>
  </r>
  <r>
    <x v="93"/>
    <x v="4"/>
    <s v="E12000008"/>
    <n v="287373.97149999999"/>
    <n v="63.191093430000002"/>
    <n v="1.6098602829999999"/>
    <n v="19.187234620000002"/>
    <n v="168735.76680000001"/>
    <n v="60.465176630000002"/>
    <n v="1.9079513400000001"/>
    <n v="21.078276030000001"/>
    <n v="126738.7769"/>
    <n v="57.514001579999999"/>
    <n v="1.3011116279999999"/>
    <n v="21.355327890000002"/>
    <n v="111665.9666"/>
    <n v="65.685656390000005"/>
    <n v="1.2483041690000001"/>
    <n v="23.175763190000001"/>
  </r>
  <r>
    <x v="93"/>
    <x v="9"/>
    <s v="E12000007"/>
    <n v="404694.21919999999"/>
    <n v="54.433102390000002"/>
    <n v="1.377936278"/>
    <n v="16.17341888"/>
    <n v="246997.8811"/>
    <n v="52.340673359999997"/>
    <n v="1.7977636349999999"/>
    <n v="19.915336199999999"/>
    <n v="192683.2064"/>
    <n v="47.116502230000002"/>
    <n v="1.1904682740000001"/>
    <n v="19.579397060000002"/>
    <n v="179987.9859"/>
    <n v="49.742462009999997"/>
    <n v="0.63330392999999996"/>
    <n v="20.24836329"/>
  </r>
  <r>
    <x v="93"/>
    <x v="7"/>
    <s v="E12000002"/>
    <n v="137927.5264"/>
    <n v="58.692362879999997"/>
    <n v="1.172212442"/>
    <n v="18.005580859999998"/>
    <n v="78311.930640000006"/>
    <n v="54.801177359999997"/>
    <n v="1.370744816"/>
    <n v="19.641339139999999"/>
    <n v="51001.582139999999"/>
    <n v="48.858304259999997"/>
    <n v="0.85939998200000001"/>
    <n v="17.483080940000001"/>
    <n v="59420.946909999999"/>
    <n v="58.723666610000002"/>
    <n v="0.93881375099999997"/>
    <n v="21.84840887"/>
  </r>
  <r>
    <x v="93"/>
    <x v="2"/>
    <s v="E12000001"/>
    <n v="117232.3463"/>
    <n v="60.299449770000003"/>
    <n v="2.3360355500000001"/>
    <n v="19.766856130000001"/>
    <n v="67182.833079999997"/>
    <n v="56.816291450000001"/>
    <n v="2.739067006"/>
    <n v="22.09088852"/>
    <n v="50034.363799999999"/>
    <n v="52.493904690000001"/>
    <n v="2.3881407100000001"/>
    <n v="21.01724037"/>
    <n v="51992.880709999998"/>
    <n v="62.039378229999997"/>
    <n v="2.2677423449999998"/>
    <n v="27.926800549999999"/>
  </r>
  <r>
    <x v="93"/>
    <x v="5"/>
    <s v="E12000009"/>
    <n v="219620.05720000001"/>
    <n v="66.666786970000004"/>
    <n v="2.2722904750000001"/>
    <n v="24.873604310000001"/>
    <n v="133626.1139"/>
    <n v="62.768904900000003"/>
    <n v="2.6001454220000002"/>
    <n v="26.449331770000001"/>
    <n v="104821.9409"/>
    <n v="59.237753849999997"/>
    <n v="2.1396377690000001"/>
    <n v="26.807985800000001"/>
    <n v="95755.365080000003"/>
    <n v="67.536712710000003"/>
    <n v="1.71225373"/>
    <n v="29.99239227"/>
  </r>
  <r>
    <x v="93"/>
    <x v="3"/>
    <s v="E12000006"/>
    <n v="214067.68900000001"/>
    <n v="62.704298440000002"/>
    <n v="1.8981798110000001"/>
    <n v="23.262751160000001"/>
    <n v="137065.1911"/>
    <n v="59.735984610000003"/>
    <n v="2.6323240069999998"/>
    <n v="25.87704428"/>
    <n v="107746.9471"/>
    <n v="56.265760450000002"/>
    <n v="2.005344859"/>
    <n v="25.80982741"/>
    <n v="98891.689840000006"/>
    <n v="63.84993601"/>
    <n v="2.6443566430000001"/>
    <n v="28.61223274"/>
  </r>
  <r>
    <x v="93"/>
    <x v="1"/>
    <s v="E12000004"/>
    <n v="144810.3671"/>
    <n v="64.596318839999995"/>
    <n v="3.1557661600000002"/>
    <n v="27.00896693"/>
    <n v="84785.083989999999"/>
    <n v="60.301257100000001"/>
    <n v="2.9401345280000002"/>
    <n v="28.692343860000001"/>
    <n v="65966.238649999999"/>
    <n v="56.692108500000003"/>
    <n v="1.8716934700000001"/>
    <n v="28.06858738"/>
    <n v="64646.5098"/>
    <n v="68.668319699999998"/>
    <n v="1.437104471"/>
    <n v="31.077901099999998"/>
  </r>
  <r>
    <x v="93"/>
    <x v="6"/>
    <s v="E12000003"/>
    <n v="127448.3414"/>
    <n v="58.493766530000002"/>
    <n v="0.88997594400000002"/>
    <n v="23.834764790000001"/>
    <n v="73237.785040000002"/>
    <n v="54.708647399999997"/>
    <n v="1.3756872419999999"/>
    <n v="24.950230059999999"/>
    <n v="54658.010430000002"/>
    <n v="50.25593697"/>
    <n v="1.421494864"/>
    <n v="23.209256880000002"/>
    <n v="61905.616370000003"/>
    <n v="62.096027759999998"/>
    <n v="0.92043259799999999"/>
    <n v="28.168188799999999"/>
  </r>
  <r>
    <x v="93"/>
    <x v="8"/>
    <s v="E12000005"/>
    <n v="171630.09659999999"/>
    <n v="65.690861889999994"/>
    <n v="2.2554525949999999"/>
    <n v="23.894544400000001"/>
    <n v="94559.572700000004"/>
    <n v="61.984988180000002"/>
    <n v="2.210184296"/>
    <n v="26.005206579999999"/>
    <n v="72184.735090000002"/>
    <n v="57.870928849999999"/>
    <n v="1.321117796"/>
    <n v="25.383578830000001"/>
    <n v="71691.429770000002"/>
    <n v="68.296360719999996"/>
    <n v="1.8007884300000001"/>
    <n v="27.814738470000002"/>
  </r>
  <r>
    <x v="94"/>
    <x v="0"/>
    <s v="E92000001"/>
    <n v="194232.97589999999"/>
    <n v="63.588767670000003"/>
    <n v="2.4600875690000001"/>
    <n v="24.718464220000001"/>
    <n v="111198.3566"/>
    <n v="59.202403869999998"/>
    <n v="1.917369841"/>
    <n v="24.706454780000001"/>
    <n v="88972.624509999994"/>
    <n v="54.210835029999998"/>
    <n v="2.6460312720000001"/>
    <n v="24.87177037"/>
    <n v="114981.4523"/>
    <n v="60.424345619999997"/>
    <n v="2.844975271"/>
    <n v="25.122312390000001"/>
  </r>
  <r>
    <x v="94"/>
    <x v="8"/>
    <s v="E12000005"/>
    <n v="174898.25349999999"/>
    <n v="66.941738349999994"/>
    <n v="1.904186406"/>
    <n v="24.956283509999999"/>
    <n v="95896.349470000001"/>
    <n v="62.861262150000002"/>
    <n v="1.4136874020000001"/>
    <n v="25.934308380000001"/>
    <n v="74186.173880000002"/>
    <n v="59.475494169999997"/>
    <n v="2.7726621009999999"/>
    <n v="26.65168139"/>
    <n v="74123.972160000005"/>
    <n v="70.613705949999996"/>
    <n v="3.3930727900000002"/>
    <n v="29.454690840000001"/>
  </r>
  <r>
    <x v="94"/>
    <x v="9"/>
    <s v="E12000007"/>
    <n v="412507.25270000001"/>
    <n v="55.483988789999998"/>
    <n v="1.93060169"/>
    <n v="19.049433000000001"/>
    <n v="248841.58410000001"/>
    <n v="52.731367630000001"/>
    <n v="0.74644486600000004"/>
    <n v="20.349328939999999"/>
    <n v="195210.93030000001"/>
    <n v="47.734602330000001"/>
    <n v="1.311854809"/>
    <n v="21.114388659999999"/>
    <n v="184228.40489999999"/>
    <n v="50.914367329999997"/>
    <n v="2.3559455470000001"/>
    <n v="21.581599409999999"/>
  </r>
  <r>
    <x v="94"/>
    <x v="3"/>
    <s v="E12000006"/>
    <n v="219276.97930000001"/>
    <n v="64.230193819999997"/>
    <n v="2.4334781219999999"/>
    <n v="26.095931790000002"/>
    <n v="139673.4399"/>
    <n v="60.872716019999999"/>
    <n v="1.902925698"/>
    <n v="26.743014729999999"/>
    <n v="110754.0243"/>
    <n v="57.836064669999999"/>
    <n v="2.790869995"/>
    <n v="27.50123421"/>
    <n v="102600.2499"/>
    <n v="66.244387200000006"/>
    <n v="3.7501230799999998"/>
    <n v="29.462804590000001"/>
  </r>
  <r>
    <x v="94"/>
    <x v="1"/>
    <s v="E12000004"/>
    <n v="149678.87090000001"/>
    <n v="66.768037840000005"/>
    <n v="3.361985701"/>
    <n v="29.889169280000001"/>
    <n v="87205.090729999996"/>
    <n v="62.022425990000002"/>
    <n v="2.8542835929999999"/>
    <n v="30.269923800000001"/>
    <n v="68239.545029999994"/>
    <n v="58.645812929999998"/>
    <n v="3.446166453"/>
    <n v="30.49136051"/>
    <n v="67361.843580000001"/>
    <n v="71.552580710000001"/>
    <n v="4.2002790000000001"/>
    <n v="33.16930215"/>
  </r>
  <r>
    <x v="94"/>
    <x v="4"/>
    <s v="E12000008"/>
    <n v="291747.9449"/>
    <n v="64.152892989999998"/>
    <n v="1.5220492539999999"/>
    <n v="20.10099189"/>
    <n v="170522.57800000001"/>
    <n v="61.105466800000002"/>
    <n v="1.0589403799999999"/>
    <n v="21.453548609999999"/>
    <n v="129076.367"/>
    <n v="58.574798979999997"/>
    <n v="1.8444159149999999"/>
    <n v="22.701689219999999"/>
    <n v="114349.48729999999"/>
    <n v="67.264193059999997"/>
    <n v="2.403167995"/>
    <n v="23.97131134"/>
  </r>
  <r>
    <x v="94"/>
    <x v="7"/>
    <s v="E12000002"/>
    <n v="142183.7206"/>
    <n v="60.503503119999998"/>
    <n v="3.0858192629999999"/>
    <n v="21.12227171"/>
    <n v="80256.343099999998"/>
    <n v="56.161839659999998"/>
    <n v="2.4829070670000002"/>
    <n v="21.649669759999998"/>
    <n v="52721.988680000002"/>
    <n v="50.506412859999998"/>
    <n v="3.3732415100000002"/>
    <n v="21.094241159999999"/>
    <n v="61673.299709999999"/>
    <n v="60.949588980000001"/>
    <n v="3.7905030439999998"/>
    <n v="24.53097056"/>
  </r>
  <r>
    <x v="94"/>
    <x v="2"/>
    <s v="E12000001"/>
    <n v="121181.7932"/>
    <n v="62.330881230000003"/>
    <n v="3.368905475"/>
    <n v="22.9290068"/>
    <n v="69126.845839999994"/>
    <n v="58.460336359999999"/>
    <n v="2.8936153249999998"/>
    <n v="24.010082300000001"/>
    <n v="52131.096729999997"/>
    <n v="54.693706800000001"/>
    <n v="4.1905857839999996"/>
    <n v="24.97758"/>
    <n v="54586.682780000003"/>
    <n v="65.134376349999997"/>
    <n v="4.9887639139999997"/>
    <n v="32.352072110000002"/>
  </r>
  <r>
    <x v="94"/>
    <x v="6"/>
    <s v="E12000003"/>
    <n v="132475.2873"/>
    <n v="60.800936610000001"/>
    <n v="3.9443007630000002"/>
    <n v="27.40821832"/>
    <n v="75657.157399999996"/>
    <n v="56.515919279999999"/>
    <n v="3.30344829"/>
    <n v="26.927252259999999"/>
    <n v="56802.795429999998"/>
    <n v="52.227984239999998"/>
    <n v="3.9240085520000001"/>
    <n v="26.328792239999999"/>
    <n v="64680.728089999997"/>
    <n v="64.879675259999999"/>
    <n v="4.4828108990000004"/>
    <n v="29.030853279999999"/>
  </r>
  <r>
    <x v="94"/>
    <x v="5"/>
    <s v="E12000009"/>
    <n v="223391.70449999999"/>
    <n v="67.811689700000002"/>
    <n v="1.717350994"/>
    <n v="27.46553694"/>
    <n v="134877.33559999999"/>
    <n v="63.35664792"/>
    <n v="0.936360156"/>
    <n v="27.150649439999999"/>
    <n v="106764.0901"/>
    <n v="60.335315600000001"/>
    <n v="1.8528078400000001"/>
    <n v="28.603930900000002"/>
    <n v="98073.461309999999"/>
    <n v="69.171676969999993"/>
    <n v="2.4208525860000001"/>
    <n v="30.417771909999999"/>
  </r>
  <r>
    <x v="95"/>
    <x v="0"/>
    <s v="E92000001"/>
    <n v="193740.59030000001"/>
    <n v="63.42756851"/>
    <n v="-0.25350256599999998"/>
    <n v="24.015145709999999"/>
    <n v="113280.4565"/>
    <n v="60.310921309999998"/>
    <n v="1.872419657"/>
    <n v="25.944487729999999"/>
    <n v="90010.256250000006"/>
    <n v="54.843061890000001"/>
    <n v="1.166237084"/>
    <n v="25.442607949999999"/>
    <n v="116634.2411"/>
    <n v="61.292909010000002"/>
    <n v="1.4374394770000001"/>
    <n v="23.80283395"/>
  </r>
  <r>
    <x v="95"/>
    <x v="1"/>
    <s v="E12000004"/>
    <n v="148848.4075"/>
    <n v="66.3975887"/>
    <n v="-0.55483005200000002"/>
    <n v="28.156022700000001"/>
    <n v="89125.678929999995"/>
    <n v="63.388396"/>
    <n v="2.2023808229999999"/>
    <n v="31.56700773"/>
    <n v="69641.474910000004"/>
    <n v="59.850646830000002"/>
    <n v="2.0544244190000001"/>
    <n v="31.183021409999998"/>
    <n v="69573.729479999995"/>
    <n v="73.902073189999996"/>
    <n v="3.2835887270000002"/>
    <n v="30.3297092"/>
  </r>
  <r>
    <x v="95"/>
    <x v="7"/>
    <s v="E12000002"/>
    <n v="141748.4975"/>
    <n v="60.318302449999997"/>
    <n v="-0.30609908899999999"/>
    <n v="20.16536533"/>
    <n v="81621.428020000007"/>
    <n v="57.11709974"/>
    <n v="1.700905954"/>
    <n v="22.03905498"/>
    <n v="53322.515469999998"/>
    <n v="51.081703259999998"/>
    <n v="1.139044261"/>
    <n v="21.03176672"/>
    <n v="62624.659950000001"/>
    <n v="61.889785410000002"/>
    <n v="1.542580412"/>
    <n v="21.370374989999998"/>
  </r>
  <r>
    <x v="95"/>
    <x v="6"/>
    <s v="E12000003"/>
    <n v="131801.26759999999"/>
    <n v="60.491588100000001"/>
    <n v="-0.50878905399999996"/>
    <n v="25.703227420000001"/>
    <n v="76864.94425"/>
    <n v="57.418136420000003"/>
    <n v="1.596394697"/>
    <n v="27.218885929999999"/>
    <n v="57327.89501"/>
    <n v="52.710793080000002"/>
    <n v="0.92442558600000002"/>
    <n v="26.364894899999999"/>
    <n v="65989.338770000002"/>
    <n v="66.192311020000005"/>
    <n v="2.023184847"/>
    <n v="27.150053870000001"/>
  </r>
  <r>
    <x v="95"/>
    <x v="3"/>
    <s v="E12000006"/>
    <n v="217968.97409999999"/>
    <n v="63.847055429999998"/>
    <n v="-0.59650822100000001"/>
    <n v="24.45944175"/>
    <n v="141857.3069"/>
    <n v="61.824492650000003"/>
    <n v="1.5635520999999999"/>
    <n v="27.740042209999999"/>
    <n v="111863.11259999999"/>
    <n v="58.415233700000002"/>
    <n v="1.0013977039999999"/>
    <n v="27.85788135"/>
    <n v="104756.92080000001"/>
    <n v="67.636852989999994"/>
    <n v="2.102013243"/>
    <n v="29.010578809999998"/>
  </r>
  <r>
    <x v="95"/>
    <x v="9"/>
    <s v="E12000007"/>
    <n v="407962.79119999998"/>
    <n v="54.872739289999998"/>
    <n v="-1.1016682609999999"/>
    <n v="19.75516146"/>
    <n v="252359.1349"/>
    <n v="53.476762600000001"/>
    <n v="1.413570336"/>
    <n v="22.871771939999999"/>
    <n v="196414.48319999999"/>
    <n v="48.028905109999997"/>
    <n v="0.61653970899999999"/>
    <n v="22.467471010000001"/>
    <n v="184470.50099999999"/>
    <n v="50.981274319999997"/>
    <n v="0.131410838"/>
    <n v="20.08481437"/>
  </r>
  <r>
    <x v="95"/>
    <x v="2"/>
    <s v="E12000001"/>
    <n v="121378.0534"/>
    <n v="62.43182934"/>
    <n v="0.16195521399999999"/>
    <n v="22.17523023"/>
    <n v="70643.582410000003"/>
    <n v="59.743035280000001"/>
    <n v="2.194135368"/>
    <n v="24.756957889999999"/>
    <n v="52656.914470000003"/>
    <n v="55.245372170000003"/>
    <n v="1.008645072"/>
    <n v="24.563100949999999"/>
    <n v="56340.010860000002"/>
    <n v="67.226497089999995"/>
    <n v="3.2120070219999999"/>
    <n v="26.584467190000002"/>
  </r>
  <r>
    <x v="95"/>
    <x v="8"/>
    <s v="E12000005"/>
    <n v="175822.15489999999"/>
    <n v="67.295358609999994"/>
    <n v="0.528250781"/>
    <n v="24.99413857"/>
    <n v="98521.200200000007"/>
    <n v="64.581884790000004"/>
    <n v="2.7371748139999998"/>
    <n v="27.778466219999999"/>
    <n v="75597.541989999998"/>
    <n v="60.60699632"/>
    <n v="1.902467846"/>
    <n v="27.83542765"/>
    <n v="76623.10888"/>
    <n v="72.994491819999993"/>
    <n v="3.3715634040000002"/>
    <n v="28.99613248"/>
  </r>
  <r>
    <x v="95"/>
    <x v="4"/>
    <s v="E12000008"/>
    <n v="291128.10639999999"/>
    <n v="64.016595780000003"/>
    <n v="-0.212456846"/>
    <n v="19.970275919999999"/>
    <n v="173571.3836"/>
    <n v="62.19798308"/>
    <n v="1.787919045"/>
    <n v="22.708728350000001"/>
    <n v="130621.5531"/>
    <n v="59.276003719999999"/>
    <n v="1.19710994"/>
    <n v="23.40525817"/>
    <n v="116845.1493"/>
    <n v="68.732224869999996"/>
    <n v="2.1824863159999999"/>
    <n v="23.27315274"/>
  </r>
  <r>
    <x v="95"/>
    <x v="5"/>
    <s v="E12000009"/>
    <n v="223402.09940000001"/>
    <n v="67.814845140000003"/>
    <n v="4.6532279999999997E-3"/>
    <n v="27.917704180000001"/>
    <n v="137399.57740000001"/>
    <n v="64.541434010000003"/>
    <n v="1.870026484"/>
    <n v="29.599226170000001"/>
    <n v="107979.60520000001"/>
    <n v="61.022236530000001"/>
    <n v="1.138505579"/>
    <n v="29.42973061"/>
    <n v="100281.51059999999"/>
    <n v="70.729024629999998"/>
    <n v="2.2514238870000001"/>
    <n v="30.291766150000001"/>
  </r>
  <r>
    <x v="96"/>
    <x v="0"/>
    <s v="E92000001"/>
    <n v="198570.23019999999"/>
    <n v="65.008715319999993"/>
    <n v="2.4928384459999999"/>
    <n v="25.246986700000001"/>
    <n v="113812.5393"/>
    <n v="60.594204099999999"/>
    <n v="0.46970396399999997"/>
    <n v="26.2116826"/>
    <n v="91561.684940000006"/>
    <n v="55.788344160000001"/>
    <n v="1.7236132289999999"/>
    <n v="27.524579599999999"/>
    <n v="117343.239"/>
    <n v="61.665497240000001"/>
    <n v="0.60788144499999996"/>
    <n v="26.059003629999999"/>
  </r>
  <r>
    <x v="96"/>
    <x v="5"/>
    <s v="E12000009"/>
    <n v="229386.24650000001"/>
    <n v="69.631363469999997"/>
    <n v="2.6786440740000002"/>
    <n v="28.127912179999999"/>
    <n v="138757.53289999999"/>
    <n v="65.179313669999999"/>
    <n v="0.98832581500000005"/>
    <n v="29.005904409999999"/>
    <n v="110057.9947"/>
    <n v="62.196791410000003"/>
    <n v="1.9247981540000001"/>
    <n v="30.99816547"/>
    <n v="101325.219"/>
    <n v="71.465157059999996"/>
    <n v="1.04077843"/>
    <n v="32.141077289999998"/>
  </r>
  <r>
    <x v="96"/>
    <x v="4"/>
    <s v="E12000008"/>
    <n v="297156.44069999998"/>
    <n v="65.342175240000003"/>
    <n v="2.0706809700000002"/>
    <n v="20.82362384"/>
    <n v="174341.95259999999"/>
    <n v="62.474110600000003"/>
    <n v="0.44394931900000001"/>
    <n v="22.275335129999998"/>
    <n v="132911.2622"/>
    <n v="60.315072729999997"/>
    <n v="1.7529336360000001"/>
    <n v="24.846585269999999"/>
    <n v="117484.6936"/>
    <n v="69.108426269999995"/>
    <n v="0.54734355700000004"/>
    <n v="25.368900279999998"/>
  </r>
  <r>
    <x v="96"/>
    <x v="9"/>
    <s v="E12000007"/>
    <n v="419137.17249999999"/>
    <n v="56.375741339999998"/>
    <n v="2.7390687480000002"/>
    <n v="18.894795819999999"/>
    <n v="254641.34220000001"/>
    <n v="53.960379160000002"/>
    <n v="0.90434898900000005"/>
    <n v="20.842186389999998"/>
    <n v="202041.24710000001"/>
    <n v="49.404808269999997"/>
    <n v="2.8647398079999999"/>
    <n v="23.614206540000001"/>
    <n v="186926.35740000001"/>
    <n v="51.659988210000002"/>
    <n v="1.331300358"/>
    <n v="21.472687319999999"/>
  </r>
  <r>
    <x v="96"/>
    <x v="1"/>
    <s v="E12000004"/>
    <n v="153158.9271"/>
    <n v="68.320404730000007"/>
    <n v="2.8959124389999999"/>
    <n v="30.406823639999999"/>
    <n v="89963.074240000002"/>
    <n v="63.983972340000001"/>
    <n v="0.93956682599999997"/>
    <n v="33.075503550000001"/>
    <n v="71264.183999999994"/>
    <n v="61.245220809999999"/>
    <n v="2.3300900690000002"/>
    <n v="35.450912709999997"/>
    <n v="70193.034140000003"/>
    <n v="74.559906240000004"/>
    <n v="0.89014153299999998"/>
    <n v="37.260097719999997"/>
  </r>
  <r>
    <x v="96"/>
    <x v="7"/>
    <s v="E12000002"/>
    <n v="144775.99419999999"/>
    <n v="61.606594489999999"/>
    <n v="2.135822766"/>
    <n v="21.595487949999999"/>
    <n v="81613.161009999996"/>
    <n v="57.111314640000003"/>
    <n v="-1.0128485E-2"/>
    <n v="22.922821379999998"/>
    <n v="53775.235460000004"/>
    <n v="51.515398259999998"/>
    <n v="0.84902219599999995"/>
    <n v="23.35978257"/>
    <n v="62005.335209999997"/>
    <n v="61.277728189999998"/>
    <n v="-0.98894706700000001"/>
    <n v="24.622407710000001"/>
  </r>
  <r>
    <x v="96"/>
    <x v="8"/>
    <s v="E12000005"/>
    <n v="180369.09940000001"/>
    <n v="69.035686819999995"/>
    <n v="2.5861043750000001"/>
    <n v="26.73790662"/>
    <n v="99196.043619999997"/>
    <n v="65.024253130000005"/>
    <n v="0.68497279899999997"/>
    <n v="28.813186949999999"/>
    <n v="77316.015679999997"/>
    <n v="61.984706840000001"/>
    <n v="2.2731872649999998"/>
    <n v="31.436175540000001"/>
    <n v="77209.836890000006"/>
    <n v="73.553434330000002"/>
    <n v="0.76573244900000004"/>
    <n v="33.553109429999999"/>
  </r>
  <r>
    <x v="96"/>
    <x v="3"/>
    <s v="E12000006"/>
    <n v="225423.4002"/>
    <n v="66.030591680000001"/>
    <n v="3.419948234"/>
    <n v="26.265766549999999"/>
    <n v="143648.23139999999"/>
    <n v="62.605016409999998"/>
    <n v="1.2624830849999999"/>
    <n v="28.417386960000002"/>
    <n v="114430.7539"/>
    <n v="59.756063279999999"/>
    <n v="2.2953423179999999"/>
    <n v="29.983210710000002"/>
    <n v="105733.1348"/>
    <n v="68.267150689999994"/>
    <n v="0.93188501300000004"/>
    <n v="32.859732729999998"/>
  </r>
  <r>
    <x v="96"/>
    <x v="6"/>
    <s v="E12000003"/>
    <n v="135551.79449999999"/>
    <n v="62.21293215"/>
    <n v="2.8455924179999998"/>
    <n v="28.26494052"/>
    <n v="77447.909079999998"/>
    <n v="57.853611319999999"/>
    <n v="0.75842744299999998"/>
    <n v="28.978158329999999"/>
    <n v="58240.564050000001"/>
    <n v="53.549957149999997"/>
    <n v="1.5920156240000001"/>
    <n v="29.09895521"/>
    <n v="66423.407670000001"/>
    <n v="66.627715039999998"/>
    <n v="0.65778640200000005"/>
    <n v="32.261537099999998"/>
  </r>
  <r>
    <x v="96"/>
    <x v="2"/>
    <s v="E12000001"/>
    <n v="120359.5892"/>
    <n v="61.907973630000001"/>
    <n v="-0.83908435800000003"/>
    <n v="20.337426099999998"/>
    <n v="68287.980290000007"/>
    <n v="57.750910650000002"/>
    <n v="-3.3344884800000001"/>
    <n v="22.664707620000001"/>
    <n v="51554.014889999999"/>
    <n v="54.088257319999997"/>
    <n v="-2.0945009670000001"/>
    <n v="24.709919939999999"/>
    <n v="52225.581740000001"/>
    <n v="62.317043699999999"/>
    <n v="-7.3028546749999999"/>
    <n v="26.252639989999999"/>
  </r>
  <r>
    <x v="97"/>
    <x v="0"/>
    <s v="E92000001"/>
    <n v="197092.53580000001"/>
    <n v="64.524941819999995"/>
    <n v="-0.74416715"/>
    <n v="24.597354750000001"/>
    <n v="114951.5661"/>
    <n v="61.200626069999998"/>
    <n v="1.000792042"/>
    <n v="27.545842449999999"/>
    <n v="91479.299190000005"/>
    <n v="55.738146700000001"/>
    <n v="-8.9978407999999996E-2"/>
    <n v="25.83768152"/>
    <n v="117587.8597"/>
    <n v="61.794048799999999"/>
    <n v="0.20846595600000001"/>
    <n v="25.237404789999999"/>
  </r>
  <r>
    <x v="97"/>
    <x v="8"/>
    <s v="E12000005"/>
    <n v="176926.47469999999"/>
    <n v="67.718033399999996"/>
    <n v="-1.9086554739999999"/>
    <n v="24.580803029999998"/>
    <n v="99821.940159999998"/>
    <n v="65.434536179999995"/>
    <n v="0.63096926099999995"/>
    <n v="30.020158169999998"/>
    <n v="77064.819329999998"/>
    <n v="61.783321239999999"/>
    <n v="-0.32489562900000002"/>
    <n v="29.72227814"/>
    <n v="77459.129660000006"/>
    <n v="73.790921420000004"/>
    <n v="0.32287695500000002"/>
    <n v="32.11968521"/>
  </r>
  <r>
    <x v="97"/>
    <x v="6"/>
    <s v="E12000003"/>
    <n v="133938.8217"/>
    <n v="61.47264122"/>
    <n v="-1.189930946"/>
    <n v="24.47954489"/>
    <n v="78053.182109999994"/>
    <n v="58.305750459999999"/>
    <n v="0.78152275699999996"/>
    <n v="28.066334049999998"/>
    <n v="58439.441550000003"/>
    <n v="53.732817349999998"/>
    <n v="0.34147590999999999"/>
    <n v="26.890209859999999"/>
    <n v="67479.237410000002"/>
    <n v="67.686792330000003"/>
    <n v="1.589544676"/>
    <n v="31.270528370000001"/>
  </r>
  <r>
    <x v="97"/>
    <x v="3"/>
    <s v="E12000006"/>
    <n v="223247.75589999999"/>
    <n v="65.393306109999997"/>
    <n v="-0.96513683800000005"/>
    <n v="25.252061479999998"/>
    <n v="144777.1409"/>
    <n v="63.097019660000001"/>
    <n v="0.78588471199999999"/>
    <n v="28.723229079999999"/>
    <n v="114380.4953"/>
    <n v="59.72981807"/>
    <n v="-4.3920571999999998E-2"/>
    <n v="27.733375039999999"/>
    <n v="106115.7775"/>
    <n v="68.514205919999995"/>
    <n v="0.36189474900000002"/>
    <n v="30.750177010000002"/>
  </r>
  <r>
    <x v="97"/>
    <x v="1"/>
    <s v="E12000004"/>
    <n v="156292.21729999999"/>
    <n v="69.718087890000007"/>
    <n v="2.0457770480000002"/>
    <n v="32.238970629999997"/>
    <n v="92664.191829999996"/>
    <n v="65.905074249999998"/>
    <n v="3.0024736380000001"/>
    <n v="35.687400619999998"/>
    <n v="72453.357640000002"/>
    <n v="62.26720967"/>
    <n v="1.668683439"/>
    <n v="33.762460609999998"/>
    <n v="71374.222540000002"/>
    <n v="75.814579109999997"/>
    <n v="1.6827715320000001"/>
    <n v="34.395421970000001"/>
  </r>
  <r>
    <x v="97"/>
    <x v="9"/>
    <s v="E12000007"/>
    <n v="414981.70270000002"/>
    <n v="55.816812890000001"/>
    <n v="-0.99143432600000003"/>
    <n v="19.41239594"/>
    <n v="256601.66570000001"/>
    <n v="54.375786189999999"/>
    <n v="0.76983710999999999"/>
    <n v="22.612944259999999"/>
    <n v="200114.03769999999"/>
    <n v="48.93355098"/>
    <n v="-0.95386927799999999"/>
    <n v="21.487021410000001"/>
    <n v="186522.70319999999"/>
    <n v="51.548432140000003"/>
    <n v="-0.215942888"/>
    <n v="20.427169920000001"/>
  </r>
  <r>
    <x v="97"/>
    <x v="7"/>
    <s v="E12000002"/>
    <n v="142890.9613"/>
    <n v="60.804455580000003"/>
    <n v="-1.3020341630000001"/>
    <n v="21.75848147"/>
    <n v="82271.927920000002"/>
    <n v="57.572307010000003"/>
    <n v="0.80718219999999996"/>
    <n v="25.166530420000001"/>
    <n v="53381.642140000004"/>
    <n v="51.138345209999997"/>
    <n v="-0.73192299500000002"/>
    <n v="22.187132720000001"/>
    <n v="62716.685619999997"/>
    <n v="61.98073119"/>
    <n v="1.1472406500000001"/>
    <n v="25.011283779999999"/>
  </r>
  <r>
    <x v="97"/>
    <x v="4"/>
    <s v="E12000008"/>
    <n v="294456.58880000003"/>
    <n v="64.748500770000007"/>
    <n v="-0.90856245599999996"/>
    <n v="21.115516410000001"/>
    <n v="175837.7629"/>
    <n v="63.010122840000001"/>
    <n v="0.85797498299999997"/>
    <n v="24.44968008"/>
    <n v="132965.5067"/>
    <n v="60.339688860000003"/>
    <n v="4.0812568E-2"/>
    <n v="23.92165198"/>
    <n v="117794.9681"/>
    <n v="69.290940070000005"/>
    <n v="0.26409775499999999"/>
    <n v="25.398295260000001"/>
  </r>
  <r>
    <x v="97"/>
    <x v="5"/>
    <s v="E12000009"/>
    <n v="225734.1666"/>
    <n v="68.522756009999995"/>
    <n v="-1.5921093669999999"/>
    <n v="25.789803899999999"/>
    <n v="139080.1795"/>
    <n v="65.330872159999998"/>
    <n v="0.23252545399999999"/>
    <n v="29.08706291"/>
    <n v="109741.99430000001"/>
    <n v="62.018210959999998"/>
    <n v="-0.287121656"/>
    <n v="28.51082753"/>
    <n v="100833.7732"/>
    <n v="71.118538029999996"/>
    <n v="-0.48501821299999998"/>
    <n v="31.692203110000001"/>
  </r>
  <r>
    <x v="97"/>
    <x v="2"/>
    <s v="E12000001"/>
    <n v="121226.3913"/>
    <n v="62.353820640000002"/>
    <n v="0.72017703200000005"/>
    <n v="22.619952300000001"/>
    <n v="69402.763619999998"/>
    <n v="58.693679090000003"/>
    <n v="1.632473716"/>
    <n v="24.984447190000001"/>
    <n v="52052.04795"/>
    <n v="54.61077221"/>
    <n v="0.96604127900000003"/>
    <n v="24.381465160000001"/>
    <n v="53531.12874"/>
    <n v="63.874859360000002"/>
    <n v="2.4998227829999999"/>
    <n v="26.032787819999999"/>
  </r>
  <r>
    <x v="98"/>
    <x v="0"/>
    <s v="E92000001"/>
    <n v="199904.34580000001"/>
    <n v="65.445483390000007"/>
    <n v="1.426644563"/>
    <n v="24.42069279"/>
    <n v="116084.8119"/>
    <n v="61.803970169999999"/>
    <n v="0.98584628600000002"/>
    <n v="25.106244969999999"/>
    <n v="92846.533349999998"/>
    <n v="56.571199630000002"/>
    <n v="1.494583115"/>
    <n v="24.81913634"/>
    <n v="118629.74890000001"/>
    <n v="62.341576019999998"/>
    <n v="0.88605168599999995"/>
    <n v="23.2341938"/>
  </r>
  <r>
    <x v="98"/>
    <x v="9"/>
    <s v="E12000007"/>
    <n v="415287.99619999999"/>
    <n v="55.85801068"/>
    <n v="7.3808918000000001E-2"/>
    <n v="18.046254709999999"/>
    <n v="255084.85"/>
    <n v="54.054361749999998"/>
    <n v="-0.591116855"/>
    <n v="20.344452239999999"/>
    <n v="199740.3879"/>
    <n v="48.842183009999999"/>
    <n v="-0.18671845500000001"/>
    <n v="19.924390330000001"/>
    <n v="185406.73180000001"/>
    <n v="51.240016189999999"/>
    <n v="-0.59830326199999995"/>
    <n v="17.952614440000001"/>
  </r>
  <r>
    <x v="98"/>
    <x v="5"/>
    <s v="E12000009"/>
    <n v="230920.8806"/>
    <n v="70.097209460000002"/>
    <n v="2.2977088910000001"/>
    <n v="26.389390970000001"/>
    <n v="141772.24859999999"/>
    <n v="66.595432079999995"/>
    <n v="1.9356238059999999"/>
    <n v="26.674541319999999"/>
    <n v="112146.4678"/>
    <n v="63.377044890000001"/>
    <n v="2.1910240729999999"/>
    <n v="26.854634839999999"/>
    <n v="102900.8573"/>
    <n v="72.576462210000003"/>
    <n v="2.049991774"/>
    <n v="27.69953593"/>
  </r>
  <r>
    <x v="98"/>
    <x v="2"/>
    <s v="E12000001"/>
    <n v="125697.7841"/>
    <n v="64.6537194"/>
    <n v="3.688464867"/>
    <n v="25.354456559999999"/>
    <n v="72627.94988"/>
    <n v="61.421208040000003"/>
    <n v="4.647057395"/>
    <n v="26.729732640000002"/>
    <n v="54633.410369999998"/>
    <n v="57.319026739999998"/>
    <n v="4.959194718"/>
    <n v="27.104333499999999"/>
    <n v="58903.775479999997"/>
    <n v="70.285653670000002"/>
    <n v="10.03649068"/>
    <n v="33.033076080000001"/>
  </r>
  <r>
    <x v="98"/>
    <x v="3"/>
    <s v="E12000006"/>
    <n v="224969.2383"/>
    <n v="65.897559450000003"/>
    <n v="0.77110849800000003"/>
    <n v="24.372681010000001"/>
    <n v="145546.5122"/>
    <n v="63.432328409999997"/>
    <n v="0.53141772799999998"/>
    <n v="26.09468145"/>
    <n v="115440.3504"/>
    <n v="60.283277419999997"/>
    <n v="0.92660476999999997"/>
    <n v="26.37567597"/>
    <n v="107093.67720000001"/>
    <n v="69.14559199"/>
    <n v="0.921540366"/>
    <n v="28.507832730000001"/>
  </r>
  <r>
    <x v="98"/>
    <x v="6"/>
    <s v="E12000003"/>
    <n v="136734.666"/>
    <n v="62.755823589999999"/>
    <n v="2.0874040100000002"/>
    <n v="26.644324260000001"/>
    <n v="79216.806060000003"/>
    <n v="59.174977900000002"/>
    <n v="1.490809112"/>
    <n v="27.444536670000002"/>
    <n v="59532.973469999997"/>
    <n v="54.738277859999997"/>
    <n v="1.8712223990000001"/>
    <n v="27.209066079999999"/>
    <n v="68214.373890000003"/>
    <n v="68.42418997"/>
    <n v="1.0894261759999999"/>
    <n v="29.29876728"/>
  </r>
  <r>
    <x v="98"/>
    <x v="4"/>
    <s v="E12000008"/>
    <n v="297690.46039999998"/>
    <n v="65.459601649999996"/>
    <n v="1.0982507180000001"/>
    <n v="20.40665443"/>
    <n v="176702.37119999999"/>
    <n v="63.31994864"/>
    <n v="0.49170796900000002"/>
    <n v="22.12801103"/>
    <n v="134494.0153"/>
    <n v="61.033325410000003"/>
    <n v="1.1495527379999999"/>
    <n v="23.461670000000002"/>
    <n v="119578.09"/>
    <n v="70.339832049999998"/>
    <n v="1.5137505330000001"/>
    <n v="24.63794077"/>
  </r>
  <r>
    <x v="98"/>
    <x v="1"/>
    <s v="E12000004"/>
    <n v="154232.17749999999"/>
    <n v="68.799155159999998"/>
    <n v="-1.318069331"/>
    <n v="28.388898919999999"/>
    <n v="91595.652050000004"/>
    <n v="65.145102219999998"/>
    <n v="-1.1531312760000001"/>
    <n v="29.87299187"/>
    <n v="72392.573910000006"/>
    <n v="62.214971470000002"/>
    <n v="-8.3893594000000002E-2"/>
    <n v="30.723468650000001"/>
    <n v="71661.08597"/>
    <n v="76.119288990000001"/>
    <n v="0.401914618"/>
    <n v="31.144764930000001"/>
  </r>
  <r>
    <x v="98"/>
    <x v="8"/>
    <s v="E12000005"/>
    <n v="183582.0975"/>
    <n v="70.265451420000005"/>
    <n v="3.7618015310000001"/>
    <n v="27.41983548"/>
    <n v="102567.2491"/>
    <n v="67.234120680000004"/>
    <n v="2.7502059440000002"/>
    <n v="28.747211879999998"/>
    <n v="79447.220180000004"/>
    <n v="63.69330609"/>
    <n v="3.091424693"/>
    <n v="29.062735679999999"/>
    <n v="79039.630699999994"/>
    <n v="75.296575149999995"/>
    <n v="2.0404322179999999"/>
    <n v="29.885170219999999"/>
  </r>
  <r>
    <x v="98"/>
    <x v="7"/>
    <s v="E12000002"/>
    <n v="145423.4719"/>
    <n v="61.882115970000001"/>
    <n v="1.772337863"/>
    <n v="21.02964957"/>
    <n v="82856.788499999995"/>
    <n v="57.981581159999998"/>
    <n v="0.71088717899999998"/>
    <n v="21.288446329999999"/>
    <n v="54332.780379999997"/>
    <n v="52.049513050000002"/>
    <n v="1.781770284"/>
    <n v="20.36182127"/>
    <n v="63331.731050000002"/>
    <n v="62.588559320000002"/>
    <n v="0.98067272000000005"/>
    <n v="21.321600790000002"/>
  </r>
  <r>
    <x v="99"/>
    <x v="0"/>
    <s v="E92000001"/>
    <n v="204065.1776"/>
    <n v="66.807673149999999"/>
    <n v="2.0814114030000002"/>
    <n v="23.749467030000002"/>
    <n v="119696.3319"/>
    <n v="63.726756399999999"/>
    <n v="3.111104702"/>
    <n v="26.496841799999999"/>
    <n v="95116.329070000007"/>
    <n v="57.954181439999999"/>
    <n v="2.4446747160000002"/>
    <n v="25.07516554"/>
    <n v="120562.8104"/>
    <n v="63.357426629999999"/>
    <n v="1.629491391"/>
    <n v="21.289448950000001"/>
  </r>
  <r>
    <x v="99"/>
    <x v="2"/>
    <s v="E12000001"/>
    <n v="132291.06280000001"/>
    <n v="68.045028090000002"/>
    <n v="5.2453419769999998"/>
    <n v="27.909689820000001"/>
    <n v="76762.861309999993"/>
    <n v="64.918088449999999"/>
    <n v="5.693278458"/>
    <n v="30.746792289999998"/>
    <n v="57394.68937"/>
    <n v="60.216042029999997"/>
    <n v="5.0541948310000002"/>
    <n v="29.533012630000002"/>
    <n v="60830.253420000001"/>
    <n v="72.584381719999996"/>
    <n v="3.270550863"/>
    <n v="32.606743039999998"/>
  </r>
  <r>
    <x v="99"/>
    <x v="5"/>
    <s v="E12000009"/>
    <n v="232222.08100000001"/>
    <n v="70.492195460000005"/>
    <n v="0.56348320100000004"/>
    <n v="24.071182539999999"/>
    <n v="143864.51699999999"/>
    <n v="67.578244420000004"/>
    <n v="1.475795435"/>
    <n v="26.685963210000001"/>
    <n v="113743.3784"/>
    <n v="64.279502870000002"/>
    <n v="1.423950869"/>
    <n v="26.850345449999999"/>
    <n v="104192.28290000001"/>
    <n v="73.48731085"/>
    <n v="1.2550193460000001"/>
    <n v="27.3604725"/>
  </r>
  <r>
    <x v="99"/>
    <x v="7"/>
    <s v="E12000002"/>
    <n v="151913.30530000001"/>
    <n v="64.643737709999996"/>
    <n v="4.4627138129999997"/>
    <n v="24.552380459999998"/>
    <n v="87242.243130000003"/>
    <n v="61.050437649999999"/>
    <n v="5.2928126999999998"/>
    <n v="26.15057251"/>
    <n v="57015.090279999997"/>
    <n v="54.619102220000002"/>
    <n v="4.9368169259999997"/>
    <n v="24.45881572"/>
    <n v="65532.165200000003"/>
    <n v="64.763172280000006"/>
    <n v="3.4744576170000001"/>
    <n v="22.565045019999999"/>
  </r>
  <r>
    <x v="99"/>
    <x v="9"/>
    <s v="E12000007"/>
    <n v="415920.66330000001"/>
    <n v="55.94310711"/>
    <n v="0.15234418199999999"/>
    <n v="15.56051079"/>
    <n v="258067.2917"/>
    <n v="54.686363139999997"/>
    <n v="1.169195921"/>
    <n v="18.87480588"/>
    <n v="201119.79380000001"/>
    <n v="49.179486840000003"/>
    <n v="0.69059941300000005"/>
    <n v="17.887978759999999"/>
    <n v="188347.2855"/>
    <n v="52.052683649999999"/>
    <n v="1.5860015759999999"/>
    <n v="15.162475710000001"/>
  </r>
  <r>
    <x v="99"/>
    <x v="6"/>
    <s v="E12000003"/>
    <n v="140946.899"/>
    <n v="64.689072550000006"/>
    <n v="3.0805889400000002"/>
    <n v="26.382704220000001"/>
    <n v="82362.010930000004"/>
    <n v="61.524446879999999"/>
    <n v="3.9703757579999999"/>
    <n v="29.286362059999998"/>
    <n v="61593.820200000002"/>
    <n v="56.633147119999997"/>
    <n v="3.4616895670000001"/>
    <n v="27.925279499999998"/>
    <n v="69876.114130000002"/>
    <n v="70.091041450000006"/>
    <n v="2.4360558499999998"/>
    <n v="27.87649536"/>
  </r>
  <r>
    <x v="99"/>
    <x v="1"/>
    <s v="E12000004"/>
    <n v="161485.37530000001"/>
    <n v="72.034627099999994"/>
    <n v="4.7027785910000004"/>
    <n v="30.784458669999999"/>
    <n v="96549.951920000007"/>
    <n v="68.668723319999998"/>
    <n v="5.4088810589999996"/>
    <n v="34.380108120000003"/>
    <n v="75726.233829999997"/>
    <n v="65.079955339999998"/>
    <n v="4.6049749919999998"/>
    <n v="33.765045919999999"/>
    <n v="74390.44339"/>
    <n v="79.018446080000004"/>
    <n v="3.8087022780000002"/>
    <n v="33.413007020000002"/>
  </r>
  <r>
    <x v="99"/>
    <x v="8"/>
    <s v="E12000005"/>
    <n v="184678.61040000001"/>
    <n v="70.68513815"/>
    <n v="0.59728745900000002"/>
    <n v="24.21329841"/>
    <n v="104643.2742"/>
    <n v="68.594981259999997"/>
    <n v="2.024062426"/>
    <n v="28.692707649999999"/>
    <n v="80473.945879999999"/>
    <n v="64.516438149999999"/>
    <n v="1.292336849"/>
    <n v="27.849916239999999"/>
    <n v="80412.191730000006"/>
    <n v="76.604136229999995"/>
    <n v="1.7365478809999999"/>
    <n v="28.80801992"/>
  </r>
  <r>
    <x v="99"/>
    <x v="3"/>
    <s v="E12000006"/>
    <n v="229054.34950000001"/>
    <n v="67.094162409999996"/>
    <n v="1.815853216"/>
    <n v="21.663074420000001"/>
    <n v="149100.30549999999"/>
    <n v="64.981148619999999"/>
    <n v="2.4416890449999999"/>
    <n v="25.12254647"/>
    <n v="117850.7405"/>
    <n v="61.541989950000001"/>
    <n v="2.0879961919999999"/>
    <n v="24.6370121"/>
    <n v="109135.08100000001"/>
    <n v="70.463635019999998"/>
    <n v="1.9061851839999999"/>
    <n v="25.819867550000001"/>
  </r>
  <r>
    <x v="99"/>
    <x v="4"/>
    <s v="E12000008"/>
    <n v="298390.68199999997"/>
    <n v="65.613574409999998"/>
    <n v="0.23521798899999999"/>
    <n v="18.844981619999999"/>
    <n v="179195.07079999999"/>
    <n v="64.213188549999998"/>
    <n v="1.410676939"/>
    <n v="22.155570709999999"/>
    <n v="135646.00959999999"/>
    <n v="61.556099930000002"/>
    <n v="0.856539469"/>
    <n v="22.42918319"/>
    <n v="120297.69040000001"/>
    <n v="70.763125040000006"/>
    <n v="0.60178277800000002"/>
    <n v="22.234452829999999"/>
  </r>
  <r>
    <x v="100"/>
    <x v="0"/>
    <s v="E92000001"/>
    <n v="207032.87220000001"/>
    <n v="67.779248839999994"/>
    <n v="1.454287581"/>
    <n v="22.631690460000002"/>
    <n v="121858.0885"/>
    <n v="64.877683379999993"/>
    <n v="1.8060341449999999"/>
    <n v="24.38230064"/>
    <n v="97124.269910000003"/>
    <n v="59.177615609999997"/>
    <n v="2.11103693"/>
    <n v="23.480076499999999"/>
    <n v="121309.9596"/>
    <n v="63.750063869999998"/>
    <n v="0.61971779100000002"/>
    <n v="19.117250429999999"/>
  </r>
  <r>
    <x v="100"/>
    <x v="8"/>
    <s v="E12000005"/>
    <n v="188850.81"/>
    <n v="72.282034019999998"/>
    <n v="2.259167787"/>
    <n v="24.18091678"/>
    <n v="107102.193"/>
    <n v="70.206833419999995"/>
    <n v="2.3498106380000001"/>
    <n v="27.376373439999998"/>
    <n v="82461.808590000001"/>
    <n v="66.110119440000005"/>
    <n v="2.4701941600000001"/>
    <n v="27.185500000000001"/>
    <n v="81343.827189999996"/>
    <n v="77.491652520000002"/>
    <n v="1.158574894"/>
    <n v="26.169064819999999"/>
  </r>
  <r>
    <x v="100"/>
    <x v="1"/>
    <s v="E12000004"/>
    <n v="164974.64739999999"/>
    <n v="73.591104979999997"/>
    <n v="2.1607356759999998"/>
    <n v="30.729247130000001"/>
    <n v="98538.985449999993"/>
    <n v="70.083373359999996"/>
    <n v="2.0601082530000001"/>
    <n v="32.195794509999999"/>
    <n v="77297.169439999998"/>
    <n v="66.430034620000001"/>
    <n v="2.074493243"/>
    <n v="31.721508440000001"/>
    <n v="75545.029070000004"/>
    <n v="80.244861229999998"/>
    <n v="1.5520618420000001"/>
    <n v="30.66671843"/>
  </r>
  <r>
    <x v="100"/>
    <x v="9"/>
    <s v="E12000007"/>
    <n v="418968.27730000002"/>
    <n v="56.353024220000002"/>
    <n v="0.73273926199999995"/>
    <n v="13.99657556"/>
    <n v="261553.25520000001"/>
    <n v="55.42506453"/>
    <n v="1.350796337"/>
    <n v="16.8801132"/>
    <n v="205740.45449999999"/>
    <n v="50.309369269999998"/>
    <n v="2.2974668980000001"/>
    <n v="17.04959453"/>
    <n v="189359.06779999999"/>
    <n v="52.332305329999997"/>
    <n v="0.53718975199999996"/>
    <n v="13.390773129999999"/>
  </r>
  <r>
    <x v="100"/>
    <x v="5"/>
    <s v="E12000009"/>
    <n v="235100.11360000001"/>
    <n v="71.36583693"/>
    <n v="1.239344958"/>
    <n v="22.598334879999999"/>
    <n v="145735.11290000001"/>
    <n v="68.456929419999994"/>
    <n v="1.3002483250000001"/>
    <n v="24.229378229999998"/>
    <n v="115535.7772"/>
    <n v="65.292436570000007"/>
    <n v="1.5758268980000001"/>
    <n v="24.74512481"/>
    <n v="104354.4947"/>
    <n v="73.601719610000004"/>
    <n v="0.15568505399999999"/>
    <n v="24.053107900000001"/>
  </r>
  <r>
    <x v="100"/>
    <x v="7"/>
    <s v="E12000002"/>
    <n v="155245.75159999999"/>
    <n v="66.061795090000004"/>
    <n v="2.1936500539999999"/>
    <n v="22.64012297"/>
    <n v="89559.412530000001"/>
    <n v="62.671948069999999"/>
    <n v="2.6560176790000001"/>
    <n v="23.88825426"/>
    <n v="58679.831919999997"/>
    <n v="56.213885169999998"/>
    <n v="2.919826375"/>
    <n v="22.458957049999999"/>
    <n v="67443.322560000001"/>
    <n v="66.651903000000004"/>
    <n v="2.9163653510000001"/>
    <n v="22.933805230000001"/>
  </r>
  <r>
    <x v="100"/>
    <x v="2"/>
    <s v="E12000001"/>
    <n v="133664.125"/>
    <n v="68.751274269999996"/>
    <n v="1.037910042"/>
    <n v="26.144632420000001"/>
    <n v="78391.811690000002"/>
    <n v="66.295686200000006"/>
    <n v="2.1220553199999999"/>
    <n v="28.750295919999999"/>
    <n v="58685.829160000001"/>
    <n v="61.57065042"/>
    <n v="2.249580581"/>
    <n v="27.71742811"/>
    <n v="61887.44932"/>
    <n v="73.845857820000006"/>
    <n v="1.7379442700000001"/>
    <n v="30.423479950000001"/>
  </r>
  <r>
    <x v="100"/>
    <x v="4"/>
    <s v="E12000008"/>
    <n v="300557.20150000002"/>
    <n v="66.089973630000003"/>
    <n v="0.72606808"/>
    <n v="17.21721273"/>
    <n v="180917.92389999999"/>
    <n v="64.830559829999999"/>
    <n v="0.96143999999999996"/>
    <n v="19.301648539999999"/>
    <n v="137677.5165"/>
    <n v="62.477996849999997"/>
    <n v="1.4976532440000001"/>
    <n v="20.065603429999999"/>
    <n v="120541.96610000001"/>
    <n v="70.906816180000007"/>
    <n v="0.203059346"/>
    <n v="19.520354560000001"/>
  </r>
  <r>
    <x v="100"/>
    <x v="3"/>
    <s v="E12000006"/>
    <n v="229649.16320000001"/>
    <n v="67.268394099999995"/>
    <n v="0.25968234000000001"/>
    <n v="19.64310983"/>
    <n v="149984.87059999999"/>
    <n v="65.366661289999996"/>
    <n v="0.59326847000000005"/>
    <n v="22.251557479999999"/>
    <n v="118861.12209999999"/>
    <n v="62.069614059999999"/>
    <n v="0.85734001100000001"/>
    <n v="22.325608760000001"/>
    <n v="108928.9301"/>
    <n v="70.330532599999998"/>
    <n v="-0.18889518899999999"/>
    <n v="22.804908399999999"/>
  </r>
  <r>
    <x v="100"/>
    <x v="6"/>
    <s v="E12000003"/>
    <n v="144965.44990000001"/>
    <n v="66.533429040000001"/>
    <n v="2.851109804"/>
    <n v="27.198204019999999"/>
    <n v="84862.54363"/>
    <n v="63.392345560000003"/>
    <n v="3.0360267759999999"/>
    <n v="28.8312305"/>
    <n v="63604.001649999998"/>
    <n v="58.481431600000001"/>
    <n v="3.2636089890000002"/>
    <n v="28.010966490000001"/>
    <n v="71162.107390000005"/>
    <n v="71.380990209999993"/>
    <n v="1.8403903420000001"/>
    <n v="26.774135229999999"/>
  </r>
  <r>
    <x v="101"/>
    <x v="0"/>
    <s v="E92000001"/>
    <n v="208114.01670000001"/>
    <n v="68.133198250000007"/>
    <n v="0.52220911000000003"/>
    <n v="20.54461461"/>
    <n v="122466.2499"/>
    <n v="65.201470670000006"/>
    <n v="0.499073457"/>
    <n v="22.9964674"/>
    <n v="97918.226630000005"/>
    <n v="59.661371789999997"/>
    <n v="0.81746480300000002"/>
    <n v="21.615273269999999"/>
    <n v="123515.61689999999"/>
    <n v="64.909167339999996"/>
    <n v="1.8181997009999999"/>
    <n v="17.627429329999998"/>
  </r>
  <r>
    <x v="101"/>
    <x v="6"/>
    <s v="E12000003"/>
    <n v="147096.55809999999"/>
    <n v="67.511523740000001"/>
    <n v="1.4700800970000001"/>
    <n v="25.152473820000001"/>
    <n v="86410.151610000001"/>
    <n v="64.548409179999993"/>
    <n v="1.823664374"/>
    <n v="27.547023920000001"/>
    <n v="65084.890930000001"/>
    <n v="59.843052290000003"/>
    <n v="2.3282957620000002"/>
    <n v="26.223931140000001"/>
    <n v="74754.269570000004"/>
    <n v="74.984201279999994"/>
    <n v="5.0478580639999997"/>
    <n v="26.74083332"/>
  </r>
  <r>
    <x v="101"/>
    <x v="5"/>
    <s v="E12000009"/>
    <n v="237998.67970000001"/>
    <n v="72.24571143"/>
    <n v="1.2329071309999999"/>
    <n v="20.1725824"/>
    <n v="146623.19769999999"/>
    <n v="68.874094200000002"/>
    <n v="0.60938284300000001"/>
    <n v="21.967370590000002"/>
    <n v="116413.9886"/>
    <n v="65.788737900000001"/>
    <n v="0.76012071699999995"/>
    <n v="21.70494411"/>
    <n v="108299.602"/>
    <n v="76.384222469999997"/>
    <n v="3.7804862130000001"/>
    <n v="23.974424209999999"/>
  </r>
  <r>
    <x v="101"/>
    <x v="2"/>
    <s v="E12000001"/>
    <n v="136048.32930000001"/>
    <n v="69.977609920000006"/>
    <n v="1.7837278919999999"/>
    <n v="26.270123290000001"/>
    <n v="79461.984500000006"/>
    <n v="67.200727670000006"/>
    <n v="1.3651589200000001"/>
    <n v="29.343077470000001"/>
    <n v="60267.05416"/>
    <n v="63.229603760000003"/>
    <n v="2.694389819"/>
    <n v="29.64201692"/>
    <n v="64666.192329999998"/>
    <n v="77.161532699999995"/>
    <n v="4.4899944029999999"/>
    <n v="33.213018570000003"/>
  </r>
  <r>
    <x v="101"/>
    <x v="3"/>
    <s v="E12000006"/>
    <n v="228299.82879999999"/>
    <n v="66.873149639999994"/>
    <n v="-0.58756338500000005"/>
    <n v="17.746820700000001"/>
    <n v="149032.64420000001"/>
    <n v="64.951660369999999"/>
    <n v="-0.63488162299999995"/>
    <n v="20.413232260000001"/>
    <n v="118444.4219"/>
    <n v="61.85201206"/>
    <n v="-0.35057733600000002"/>
    <n v="19.33093964"/>
    <n v="111021.2457"/>
    <n v="71.681447120000001"/>
    <n v="1.920808039"/>
    <n v="21.349627359999999"/>
  </r>
  <r>
    <x v="101"/>
    <x v="1"/>
    <s v="E12000004"/>
    <n v="165584.0024"/>
    <n v="73.86292315"/>
    <n v="0.36936280900000001"/>
    <n v="28.222296020000002"/>
    <n v="99304.41433"/>
    <n v="70.62776538"/>
    <n v="0.77677771500000004"/>
    <n v="30.892647010000001"/>
    <n v="78202.365999999995"/>
    <n v="67.207970470000006"/>
    <n v="1.1710604259999999"/>
    <n v="29.6813021"/>
    <n v="77688.083060000004"/>
    <n v="82.521239600000001"/>
    <n v="2.836790213"/>
    <n v="30.54391481"/>
  </r>
  <r>
    <x v="101"/>
    <x v="9"/>
    <s v="E12000007"/>
    <n v="417654.84620000003"/>
    <n v="56.17636212"/>
    <n v="-0.31349178599999999"/>
    <n v="12.96328926"/>
    <n v="259215.35750000001"/>
    <n v="54.929646750000003"/>
    <n v="-0.89385152000000001"/>
    <n v="15.44874257"/>
    <n v="202891.4351"/>
    <n v="49.612703320000001"/>
    <n v="-1.3847638410000001"/>
    <n v="13.803308510000001"/>
    <n v="188717.19750000001"/>
    <n v="52.15491454"/>
    <n v="-0.33896995800000002"/>
    <n v="10.10567007"/>
  </r>
  <r>
    <x v="101"/>
    <x v="7"/>
    <s v="E12000002"/>
    <n v="156498.45670000001"/>
    <n v="66.594859279999994"/>
    <n v="0.80691749999999995"/>
    <n v="21.179158739999998"/>
    <n v="90513.385890000005"/>
    <n v="63.339520200000003"/>
    <n v="1.065184919"/>
    <n v="23.517055030000002"/>
    <n v="60031.47638"/>
    <n v="57.50872846"/>
    <n v="2.3034225080000001"/>
    <n v="23.453966770000001"/>
    <n v="69925.819140000007"/>
    <n v="69.105268510000002"/>
    <n v="3.680863402"/>
    <n v="23.137905440000001"/>
  </r>
  <r>
    <x v="101"/>
    <x v="4"/>
    <s v="E12000008"/>
    <n v="301512.98440000002"/>
    <n v="66.300142179999995"/>
    <n v="0.31800368699999998"/>
    <n v="15.180122730000001"/>
    <n v="181721.70509999999"/>
    <n v="65.118588700000004"/>
    <n v="0.44427946699999998"/>
    <n v="18.35438907"/>
    <n v="138430.01939999999"/>
    <n v="62.819482319999999"/>
    <n v="0.54656916700000002"/>
    <n v="18.131323139999999"/>
    <n v="124557.7549"/>
    <n v="73.269037490000002"/>
    <n v="3.3314446119999999"/>
    <n v="19.502004039999999"/>
  </r>
  <r>
    <x v="101"/>
    <x v="8"/>
    <s v="E12000005"/>
    <n v="189209.94940000001"/>
    <n v="72.419493450000004"/>
    <n v="0.190170955"/>
    <n v="20.805972780000001"/>
    <n v="107003.15519999999"/>
    <n v="70.14191289"/>
    <n v="-9.2470393999999997E-2"/>
    <n v="24.06522923"/>
    <n v="83158.039369999999"/>
    <n v="66.668291769999996"/>
    <n v="0.84430694699999997"/>
    <n v="23.966261920000001"/>
    <n v="83531.727499999994"/>
    <n v="79.575941099999994"/>
    <n v="2.6896943219999998"/>
    <n v="25.33558184"/>
  </r>
  <r>
    <x v="102"/>
    <x v="0"/>
    <s v="E92000001"/>
    <n v="213025.59179999999"/>
    <n v="69.741169350000007"/>
    <n v="2.3600405329999998"/>
    <n v="18.343181340000001"/>
    <n v="126104.1257"/>
    <n v="67.138288770000003"/>
    <n v="2.9705128919999999"/>
    <n v="22.65378157"/>
    <n v="100438.3315"/>
    <n v="61.196866419999999"/>
    <n v="2.573683076"/>
    <n v="21.342006739999999"/>
    <n v="124096.7873"/>
    <n v="65.214580389999995"/>
    <n v="0.47052375200000002"/>
    <n v="16.86701609"/>
  </r>
  <r>
    <x v="102"/>
    <x v="4"/>
    <s v="E12000008"/>
    <n v="306677.99200000003"/>
    <n v="67.435883439999998"/>
    <n v="1.7130299099999999"/>
    <n v="12.45513317"/>
    <n v="184862.2095"/>
    <n v="66.24396453"/>
    <n v="1.728194445"/>
    <n v="16.479558569999998"/>
    <n v="140258.09890000001"/>
    <n v="63.649064039999999"/>
    <n v="1.3205803119999999"/>
    <n v="16.834932309999999"/>
    <n v="122650.67509999999"/>
    <n v="72.147229339999996"/>
    <n v="-1.5310807769999999"/>
    <n v="17.176565910000001"/>
  </r>
  <r>
    <x v="102"/>
    <x v="2"/>
    <s v="E12000001"/>
    <n v="143032.4289"/>
    <n v="73.569940700000004"/>
    <n v="5.1335431250000001"/>
    <n v="26.391118760000001"/>
    <n v="84202.466209999999"/>
    <n v="71.209736789999994"/>
    <n v="5.9657227810000002"/>
    <n v="32.060681850000002"/>
    <n v="63486.167999999998"/>
    <n v="66.606959680000003"/>
    <n v="5.341415606"/>
    <n v="31.551682509999999"/>
    <n v="65975.166440000001"/>
    <n v="78.723437689999997"/>
    <n v="2.0242016060000001"/>
    <n v="33.244439489999998"/>
  </r>
  <r>
    <x v="102"/>
    <x v="3"/>
    <s v="E12000006"/>
    <n v="235324.84179999999"/>
    <n v="68.930903029999996"/>
    <n v="3.0770995459999999"/>
    <n v="15.466793859999999"/>
    <n v="154214.98209999999"/>
    <n v="67.210235679999997"/>
    <n v="3.477317277"/>
    <n v="20.067322099999998"/>
    <n v="122128.26790000001"/>
    <n v="63.775726839999997"/>
    <n v="3.1101895050000001"/>
    <n v="19.70583697"/>
    <n v="111114.7243"/>
    <n v="71.741802019999994"/>
    <n v="8.4198770000000006E-2"/>
    <n v="20.067128570000001"/>
  </r>
  <r>
    <x v="102"/>
    <x v="1"/>
    <s v="E12000004"/>
    <n v="168435.09179999999"/>
    <n v="75.134723510000001"/>
    <n v="1.7218386459999999"/>
    <n v="23.73972483"/>
    <n v="101557.924"/>
    <n v="72.230517390000003"/>
    <n v="2.2692945149999999"/>
    <n v="28.418915720000001"/>
    <n v="79775.865099999995"/>
    <n v="68.560252840000004"/>
    <n v="2.012086306"/>
    <n v="27.753851229999999"/>
    <n v="77061.87977"/>
    <n v="81.856078740000001"/>
    <n v="-0.80604807499999997"/>
    <n v="27.474241580000001"/>
  </r>
  <r>
    <x v="102"/>
    <x v="6"/>
    <s v="E12000003"/>
    <n v="151381.45610000001"/>
    <n v="69.478123060000001"/>
    <n v="2.912983154"/>
    <n v="25.060118419999998"/>
    <n v="89136.796830000007"/>
    <n v="66.585213980000006"/>
    <n v="3.1554686190000001"/>
    <n v="29.04699703"/>
    <n v="66742.614610000004"/>
    <n v="61.367265420000003"/>
    <n v="2.5470176900000001"/>
    <n v="27.718569049999999"/>
    <n v="74469.901089999999"/>
    <n v="74.698958129999994"/>
    <n v="-0.38040432800000001"/>
    <n v="26.60037981"/>
  </r>
  <r>
    <x v="102"/>
    <x v="7"/>
    <s v="E12000002"/>
    <n v="161275.98360000001"/>
    <n v="68.627842439999995"/>
    <n v="3.0527629080000001"/>
    <n v="19.581082970000001"/>
    <n v="94165.854250000004"/>
    <n v="65.895447059999995"/>
    <n v="4.0352797880000004"/>
    <n v="24.457980809999999"/>
    <n v="62111.58036"/>
    <n v="59.501418659999999"/>
    <n v="3.4650221939999999"/>
    <n v="23.751693639999999"/>
    <n v="71219.436319999993"/>
    <n v="70.383705620000001"/>
    <n v="1.8499850229999999"/>
    <n v="23.619015449999999"/>
  </r>
  <r>
    <x v="102"/>
    <x v="9"/>
    <s v="E12000007"/>
    <n v="426441.10119999998"/>
    <n v="57.358150979999998"/>
    <n v="2.1037119909999999"/>
    <n v="9.3723286189999993"/>
    <n v="266051.32290000003"/>
    <n v="56.378238260000003"/>
    <n v="2.6371760829999999"/>
    <n v="13.74196742"/>
    <n v="208793.7126"/>
    <n v="51.05597736"/>
    <n v="2.9090816500000001"/>
    <n v="13.02184261"/>
    <n v="192153.85500000001"/>
    <n v="53.104687970000001"/>
    <n v="1.8210621840000001"/>
    <n v="10.56455031"/>
  </r>
  <r>
    <x v="102"/>
    <x v="8"/>
    <s v="E12000005"/>
    <n v="193318.42449999999"/>
    <n v="73.991998960000004"/>
    <n v="2.1713842859999999"/>
    <n v="19.942430959999999"/>
    <n v="109977.3113"/>
    <n v="72.091509590000001"/>
    <n v="2.7795031830000001"/>
    <n v="25.17017049"/>
    <n v="84944.825509999995"/>
    <n v="68.100768779999996"/>
    <n v="2.1486631369999998"/>
    <n v="24.597843789999999"/>
    <n v="83110.15814"/>
    <n v="79.174335880000001"/>
    <n v="-0.50468170999999995"/>
    <n v="24.054642999999999"/>
  </r>
  <r>
    <x v="102"/>
    <x v="5"/>
    <s v="E12000009"/>
    <n v="241724.93849999999"/>
    <n v="73.376836269999998"/>
    <n v="1.5656636559999999"/>
    <n v="17.644253639999999"/>
    <n v="149898.4528"/>
    <n v="70.412597199999993"/>
    <n v="2.2337905440000001"/>
    <n v="20.500029489999999"/>
    <n v="118384.9137"/>
    <n v="66.902561750000004"/>
    <n v="1.693031183"/>
    <n v="20.061971069999998"/>
    <n v="107701.39750000001"/>
    <n v="75.96230602"/>
    <n v="-0.55236074000000002"/>
    <n v="21.339888770000002"/>
  </r>
  <r>
    <x v="103"/>
    <x v="0"/>
    <s v="E92000001"/>
    <n v="215455.67499999999"/>
    <n v="70.536739670000003"/>
    <n v="1.1407470399999999"/>
    <n v="17.365906469999999"/>
    <n v="127628.02830000001"/>
    <n v="67.949620010000004"/>
    <n v="1.208447909"/>
    <n v="20.860018159999999"/>
    <n v="101927.005"/>
    <n v="62.103912129999998"/>
    <n v="1.4821767189999999"/>
    <n v="19.912715949999999"/>
    <n v="124909.7389"/>
    <n v="65.64179772"/>
    <n v="0.65509480899999994"/>
    <n v="14.29030367"/>
  </r>
  <r>
    <x v="103"/>
    <x v="4"/>
    <s v="E12000008"/>
    <n v="306736.2352"/>
    <n v="67.448690630000002"/>
    <n v="1.8991642E-2"/>
    <n v="10.37511125"/>
    <n v="184629.05729999999"/>
    <n v="66.160416190000007"/>
    <n v="-0.126122189"/>
    <n v="13.316729779999999"/>
    <n v="140928.5012"/>
    <n v="63.953292300000001"/>
    <n v="0.47797759499999998"/>
    <n v="13.54398935"/>
    <n v="123710.5865"/>
    <n v="72.770704679999994"/>
    <n v="0.86417087100000001"/>
    <n v="13.74162213"/>
  </r>
  <r>
    <x v="103"/>
    <x v="5"/>
    <s v="E12000009"/>
    <n v="241875.4614"/>
    <n v="73.422528249999999"/>
    <n v="6.2270303999999999E-2"/>
    <n v="15.003162"/>
    <n v="150102.6508"/>
    <n v="70.508516209999996"/>
    <n v="0.13622421900000001"/>
    <n v="17.059616649999999"/>
    <n v="119284.7911"/>
    <n v="67.411107139999999"/>
    <n v="0.760128425"/>
    <n v="17.488361690000001"/>
    <n v="108459.15399999999"/>
    <n v="76.496755239999999"/>
    <n v="0.70357161499999998"/>
    <n v="18.798626980000002"/>
  </r>
  <r>
    <x v="103"/>
    <x v="9"/>
    <s v="E12000007"/>
    <n v="423769.80459999997"/>
    <n v="56.998850169999997"/>
    <n v="-0.62641631200000003"/>
    <n v="7.3754674079999996"/>
    <n v="264468.70429999998"/>
    <n v="56.042869709999998"/>
    <n v="-0.59485460199999995"/>
    <n v="10.56537748"/>
    <n v="208158.91750000001"/>
    <n v="50.900751990000003"/>
    <n v="-0.30402977799999997"/>
    <n v="10.05452541"/>
    <n v="190917.68590000001"/>
    <n v="52.763053540000001"/>
    <n v="-0.64332254300000002"/>
    <n v="7.6001933560000001"/>
  </r>
  <r>
    <x v="103"/>
    <x v="7"/>
    <s v="E12000002"/>
    <n v="165396.3786"/>
    <n v="70.381196029999998"/>
    <n v="2.5548720770000002"/>
    <n v="21.670264899999999"/>
    <n v="96425.153340000004"/>
    <n v="67.476460950000003"/>
    <n v="2.3992763689999999"/>
    <n v="25.187118430000002"/>
    <n v="63923.66663"/>
    <n v="61.237354269999997"/>
    <n v="2.9174692699999998"/>
    <n v="25.945879040000001"/>
    <n v="73187.120169999995"/>
    <n v="72.328299509999994"/>
    <n v="2.7628466930000002"/>
    <n v="24.017529239999998"/>
  </r>
  <r>
    <x v="103"/>
    <x v="2"/>
    <s v="E12000001"/>
    <n v="145651.64230000001"/>
    <n v="74.917155260000001"/>
    <n v="1.8312024499999999"/>
    <n v="27.140611289999999"/>
    <n v="85637.5533"/>
    <n v="72.423385019999998"/>
    <n v="1.704329048"/>
    <n v="30.193150630000002"/>
    <n v="64529.255519999999"/>
    <n v="67.701322289999993"/>
    <n v="1.6430154130000001"/>
    <n v="29.969793159999998"/>
    <n v="68208.260039999994"/>
    <n v="81.388028250000005"/>
    <n v="3.3847487310000002"/>
    <n v="32.854856650000002"/>
  </r>
  <r>
    <x v="103"/>
    <x v="1"/>
    <s v="E12000004"/>
    <n v="172110.34659999999"/>
    <n v="76.774163680000001"/>
    <n v="2.182000666"/>
    <n v="23.310640299999999"/>
    <n v="104126.1008"/>
    <n v="74.057068560000005"/>
    <n v="2.5287804149999999"/>
    <n v="27.25818323"/>
    <n v="82376.538610000003"/>
    <n v="70.795300150000003"/>
    <n v="3.2599753140000001"/>
    <n v="27.32375523"/>
    <n v="79333.73431"/>
    <n v="84.269270649999996"/>
    <n v="2.948091266"/>
    <n v="25.159049679999999"/>
  </r>
  <r>
    <x v="103"/>
    <x v="3"/>
    <s v="E12000006"/>
    <n v="236916.31890000001"/>
    <n v="69.397075459999996"/>
    <n v="0.67628946099999998"/>
    <n v="13.96942314"/>
    <n v="154416.60070000001"/>
    <n v="67.298105430000007"/>
    <n v="0.13073865500000001"/>
    <n v="17.052529509999999"/>
    <n v="122494.08199999999"/>
    <n v="63.966756009999997"/>
    <n v="0.299532715"/>
    <n v="16.55279582"/>
    <n v="111978.80379999999"/>
    <n v="72.299699459999999"/>
    <n v="0.77764626100000001"/>
    <n v="17.01932098"/>
  </r>
  <r>
    <x v="103"/>
    <x v="8"/>
    <s v="E12000005"/>
    <n v="197366.44620000001"/>
    <n v="75.541366089999997"/>
    <n v="2.093965775"/>
    <n v="19.438180200000001"/>
    <n v="112883.4546"/>
    <n v="73.996523030000006"/>
    <n v="2.6424934809999998"/>
    <n v="24.60977785"/>
    <n v="87896.163769999999"/>
    <n v="70.466874110000006"/>
    <n v="3.4744179470000001"/>
    <n v="25.372662330000001"/>
    <n v="86183.098199999993"/>
    <n v="82.101751660000005"/>
    <n v="3.6974301650000001"/>
    <n v="24.148109089999998"/>
  </r>
  <r>
    <x v="103"/>
    <x v="6"/>
    <s v="E12000003"/>
    <n v="154322.74909999999"/>
    <n v="70.828060649999998"/>
    <n v="1.9429678509999999"/>
    <n v="24.815607180000001"/>
    <n v="91008.412729999996"/>
    <n v="67.983311619999995"/>
    <n v="2.099711868"/>
    <n v="28.217378679999999"/>
    <n v="68410.933130000005"/>
    <n v="62.901220090000002"/>
    <n v="2.4996301500000002"/>
    <n v="27.440197510000001"/>
    <n v="76172.499909999999"/>
    <n v="76.406793859999993"/>
    <n v="2.2862912290000001"/>
    <n v="25.443951420000001"/>
  </r>
  <r>
    <x v="104"/>
    <x v="0"/>
    <s v="E92000001"/>
    <n v="215519.54509999999"/>
    <n v="70.557649749999996"/>
    <n v="2.9644238999999999E-2"/>
    <n v="15.875160259999999"/>
    <n v="127519.40760000001"/>
    <n v="67.891789970000005"/>
    <n v="-8.5107236000000003E-2"/>
    <n v="19.321047960000001"/>
    <n v="102052.753"/>
    <n v="62.180530099999999"/>
    <n v="0.12337060900000001"/>
    <n v="19.516113220000001"/>
    <n v="124463.0419"/>
    <n v="65.407052289999996"/>
    <n v="-0.35761579100000002"/>
    <n v="12.701039460000001"/>
  </r>
  <r>
    <x v="104"/>
    <x v="9"/>
    <s v="E12000007"/>
    <n v="428779.15789999999"/>
    <n v="57.6726296"/>
    <n v="1.182093021"/>
    <n v="7.4113344919999999"/>
    <n v="266091.71509999997"/>
    <n v="56.386797659999999"/>
    <n v="0.61368725800000001"/>
    <n v="9.6671007850000006"/>
    <n v="208552.66269999999"/>
    <n v="50.99703384"/>
    <n v="0.18915605599999999"/>
    <n v="9.5245506659999997"/>
    <n v="190448.64079999999"/>
    <n v="52.633425670000001"/>
    <n v="-0.245679233"/>
    <n v="6.4819735270000001"/>
  </r>
  <r>
    <x v="104"/>
    <x v="4"/>
    <s v="E12000008"/>
    <n v="304076.20909999998"/>
    <n v="66.863773499999994"/>
    <n v="-0.86720308899999998"/>
    <n v="7.515447429"/>
    <n v="183317.66409999999"/>
    <n v="65.690488439999996"/>
    <n v="-0.71028536399999997"/>
    <n v="10.714686909999999"/>
    <n v="140080.17809999999"/>
    <n v="63.568323640000003"/>
    <n v="-0.60195284699999996"/>
    <n v="11.964768080000001"/>
    <n v="122574.4183"/>
    <n v="72.10237257"/>
    <n v="-0.91840818400000002"/>
    <n v="11.139072840000001"/>
  </r>
  <r>
    <x v="104"/>
    <x v="2"/>
    <s v="E12000001"/>
    <n v="145918.11629999999"/>
    <n v="75.054218449999993"/>
    <n v="0.182953007"/>
    <n v="27.376803550000002"/>
    <n v="85793.509330000001"/>
    <n v="72.555276500000005"/>
    <n v="0.182111727"/>
    <n v="31.199365950000001"/>
    <n v="65020.462350000002"/>
    <n v="68.216675390000006"/>
    <n v="0.76121570999999999"/>
    <n v="33.055039440000002"/>
    <n v="68338.508149999994"/>
    <n v="81.543443969999998"/>
    <n v="0.190956494"/>
    <n v="34.4188829"/>
  </r>
  <r>
    <x v="104"/>
    <x v="3"/>
    <s v="E12000006"/>
    <n v="236267.47659999999"/>
    <n v="69.207017829999998"/>
    <n v="-0.2738698"/>
    <n v="12.465482"/>
    <n v="154043.87760000001"/>
    <n v="67.135664640000002"/>
    <n v="-0.24137499200000001"/>
    <n v="15.34570544"/>
    <n v="122581.4397"/>
    <n v="64.012374429999994"/>
    <n v="7.1315825999999999E-2"/>
    <n v="16.049339369999998"/>
    <n v="111762.7309"/>
    <n v="72.160190869999994"/>
    <n v="-0.19295874599999999"/>
    <n v="16.003818160000002"/>
  </r>
  <r>
    <x v="104"/>
    <x v="1"/>
    <s v="E12000004"/>
    <n v="171967.59779999999"/>
    <n v="76.710487000000001"/>
    <n v="-8.2940241999999997E-2"/>
    <n v="22.501238480000001"/>
    <n v="104071.5736"/>
    <n v="74.018287459999996"/>
    <n v="-5.2366516000000002E-2"/>
    <n v="26.356444870000001"/>
    <n v="82502.789980000001"/>
    <n v="70.903801970000004"/>
    <n v="0.153261326"/>
    <n v="27.409097500000001"/>
    <n v="79068.042379999999"/>
    <n v="83.987049400000004"/>
    <n v="-0.33490410300000001"/>
    <n v="24.06599057"/>
  </r>
  <r>
    <x v="104"/>
    <x v="6"/>
    <s v="E12000003"/>
    <n v="154698.2506"/>
    <n v="71.00040104"/>
    <n v="0.243322183"/>
    <n v="22.461403610000001"/>
    <n v="91004.192139999999"/>
    <n v="67.980158829999993"/>
    <n v="-4.637586E-3"/>
    <n v="25.967934639999999"/>
    <n v="68950.663570000004"/>
    <n v="63.397481460000002"/>
    <n v="0.78895348899999995"/>
    <n v="27.94244278"/>
    <n v="76421.096189999997"/>
    <n v="76.656154790000002"/>
    <n v="0.32635962499999999"/>
    <n v="24.584012560000001"/>
  </r>
  <r>
    <x v="104"/>
    <x v="5"/>
    <s v="E12000009"/>
    <n v="244939.66399999999"/>
    <n v="74.352682569999999"/>
    <n v="1.2668513830000001"/>
    <n v="14.063081390000001"/>
    <n v="150785.30189999999"/>
    <n v="70.829181539999993"/>
    <n v="0.45478950099999998"/>
    <n v="15.77522879"/>
    <n v="120182.8181"/>
    <n v="67.918606839999995"/>
    <n v="0.75284284599999995"/>
    <n v="17.1074433"/>
    <n v="108286.7917"/>
    <n v="76.37518729"/>
    <n v="-0.15891908799999999"/>
    <n v="15.02325353"/>
  </r>
  <r>
    <x v="104"/>
    <x v="8"/>
    <s v="E12000005"/>
    <n v="197179.44209999999"/>
    <n v="75.469790880000005"/>
    <n v="-9.4749687999999999E-2"/>
    <n v="17.477490809999999"/>
    <n v="112084.5977"/>
    <n v="73.472862269999993"/>
    <n v="-0.70768292799999999"/>
    <n v="21.15312132"/>
    <n v="87389.719859999997"/>
    <n v="70.060855040000007"/>
    <n v="-0.57618431599999997"/>
    <n v="22.663387060000002"/>
    <n v="85463.203890000004"/>
    <n v="81.415949159999997"/>
    <n v="-0.83530800299999997"/>
    <n v="21.356507539999999"/>
  </r>
  <r>
    <x v="104"/>
    <x v="7"/>
    <s v="E12000002"/>
    <n v="165591.62959999999"/>
    <n v="70.464281260000007"/>
    <n v="0.118050328"/>
    <n v="21.46430784"/>
    <n v="96699.041949999999"/>
    <n v="67.668122920000002"/>
    <n v="0.28404270399999998"/>
    <n v="25.171909629999998"/>
    <n v="63990.23113"/>
    <n v="61.301121479999999"/>
    <n v="0.10413124"/>
    <n v="26.545413809999999"/>
    <n v="73174.744179999994"/>
    <n v="72.316068749999999"/>
    <n v="-1.6910055E-2"/>
    <n v="24.302493630000001"/>
  </r>
  <r>
    <x v="105"/>
    <x v="0"/>
    <s v="E92000001"/>
    <n v="218070.2703"/>
    <n v="71.392716350000001"/>
    <n v="1.183523831"/>
    <n v="15.034529490000001"/>
    <n v="129574.38589999999"/>
    <n v="68.985867760000005"/>
    <n v="1.6115023509999999"/>
    <n v="18.75967425"/>
    <n v="103846.807"/>
    <n v="63.273643479999997"/>
    <n v="1.7579672879999999"/>
    <n v="19.806093820000001"/>
    <n v="126161.59540000001"/>
    <n v="66.299665669999996"/>
    <n v="1.364705104"/>
    <n v="12.845036329999999"/>
  </r>
  <r>
    <x v="105"/>
    <x v="1"/>
    <s v="E12000004"/>
    <n v="174827.5962"/>
    <n v="77.986261459999994"/>
    <n v="1.6631030630000001"/>
    <n v="20.728646560000001"/>
    <n v="105877.0181"/>
    <n v="75.302364389999994"/>
    <n v="1.7348103829999999"/>
    <n v="24.876939579999998"/>
    <n v="83642.762300000002"/>
    <n v="71.883506670000003"/>
    <n v="1.381737897"/>
    <n v="26.79631887"/>
    <n v="80251.860430000001"/>
    <n v="85.244515530000001"/>
    <n v="1.497214311"/>
    <n v="24.139509889999999"/>
  </r>
  <r>
    <x v="105"/>
    <x v="2"/>
    <s v="E12000001"/>
    <n v="151316.6298"/>
    <n v="77.830989560000006"/>
    <n v="3.699686931"/>
    <n v="29.07412897"/>
    <n v="88613.849789999993"/>
    <n v="74.940428749999995"/>
    <n v="3.287358786"/>
    <n v="31.89954298"/>
    <n v="67112.095300000001"/>
    <n v="70.411126809999999"/>
    <n v="3.2168841430000001"/>
    <n v="34.132004889999997"/>
    <n v="69277.479399999997"/>
    <n v="82.663851070000007"/>
    <n v="1.3740002140000001"/>
    <n v="33.244164300000001"/>
  </r>
  <r>
    <x v="105"/>
    <x v="4"/>
    <s v="E12000008"/>
    <n v="306854.19309999997"/>
    <n v="67.474628559999999"/>
    <n v="0.91358149"/>
    <n v="6.7787007609999996"/>
    <n v="185937.07279999999"/>
    <n v="66.629133600000003"/>
    <n v="1.4288905249999999"/>
    <n v="10.19422636"/>
    <n v="142978.76079999999"/>
    <n v="64.883699219999997"/>
    <n v="2.0692311920000002"/>
    <n v="12.81374523"/>
    <n v="124994.6617"/>
    <n v="73.52604067"/>
    <n v="1.9745093549999999"/>
    <n v="11.936219729999999"/>
  </r>
  <r>
    <x v="105"/>
    <x v="5"/>
    <s v="E12000009"/>
    <n v="246171.71350000001"/>
    <n v="74.72667749"/>
    <n v="0.50300124700000004"/>
    <n v="12.08981395"/>
    <n v="152627.1813"/>
    <n v="71.694377320000001"/>
    <n v="1.221524469"/>
    <n v="14.21957645"/>
    <n v="121905.03419999999"/>
    <n v="68.891878390000002"/>
    <n v="1.432996932"/>
    <n v="16.297249489999999"/>
    <n v="110242.57399999999"/>
    <n v="77.754609790000003"/>
    <n v="1.806113404"/>
    <n v="15.12939654"/>
  </r>
  <r>
    <x v="105"/>
    <x v="7"/>
    <s v="E12000002"/>
    <n v="168563.3272"/>
    <n v="71.728829090000005"/>
    <n v="1.7945940979999999"/>
    <n v="22.211520490000002"/>
    <n v="98754.285440000007"/>
    <n v="69.10634263"/>
    <n v="2.12540212"/>
    <n v="26.103755369999998"/>
    <n v="65782.98143"/>
    <n v="63.018533689999998"/>
    <n v="2.8015999740000002"/>
    <n v="28.98223677"/>
    <n v="74746.881120000005"/>
    <n v="73.869757309999997"/>
    <n v="2.1484693259999998"/>
    <n v="25.792140660000001"/>
  </r>
  <r>
    <x v="105"/>
    <x v="8"/>
    <s v="E12000005"/>
    <n v="198756.04310000001"/>
    <n v="76.073229789999999"/>
    <n v="0.799576764"/>
    <n v="15.804889149999999"/>
    <n v="114273.01059999999"/>
    <n v="74.907394440000004"/>
    <n v="1.95246534"/>
    <n v="20.847638499999999"/>
    <n v="89214.592420000001"/>
    <n v="71.523866159999997"/>
    <n v="2.0882004940000001"/>
    <n v="23.59204798"/>
    <n v="86905.747579999996"/>
    <n v="82.790178760000003"/>
    <n v="1.6879120270000001"/>
    <n v="21.22194782"/>
  </r>
  <r>
    <x v="105"/>
    <x v="3"/>
    <s v="E12000006"/>
    <n v="238100.85870000001"/>
    <n v="69.744048609999993"/>
    <n v="0.77597734699999998"/>
    <n v="11.22690206"/>
    <n v="155538.5251"/>
    <n v="67.787064439999995"/>
    <n v="0.97027385300000002"/>
    <n v="13.477772030000001"/>
    <n v="123804.66099999999"/>
    <n v="64.651144070000001"/>
    <n v="0.99788461299999998"/>
    <n v="14.903173000000001"/>
    <n v="112773.4702"/>
    <n v="72.812780029999999"/>
    <n v="0.90436174999999996"/>
    <n v="14.037357869999999"/>
  </r>
  <r>
    <x v="105"/>
    <x v="6"/>
    <s v="E12000003"/>
    <n v="157393.9351"/>
    <n v="72.237613980000006"/>
    <n v="1.742543607"/>
    <n v="23.496259970000001"/>
    <n v="92611.847580000001"/>
    <n v="69.181077930000001"/>
    <n v="1.766572955"/>
    <n v="26.453643469999999"/>
    <n v="69974.540229999999"/>
    <n v="64.338896640000002"/>
    <n v="1.4849409760000001"/>
    <n v="28.022479560000001"/>
    <n v="76961.402480000004"/>
    <n v="77.19812297"/>
    <n v="0.70701196200000005"/>
    <n v="24.320549570000001"/>
  </r>
  <r>
    <x v="105"/>
    <x v="9"/>
    <s v="E12000007"/>
    <n v="427659.8419"/>
    <n v="57.522076820000002"/>
    <n v="-0.26104719700000001"/>
    <n v="5.6748086889999998"/>
    <n v="267386.57679999998"/>
    <n v="56.661188420000002"/>
    <n v="0.48662233900000001"/>
    <n v="8.2546035"/>
    <n v="210387.00260000001"/>
    <n v="51.445581920000002"/>
    <n v="0.87955717700000002"/>
    <n v="9.1880328230000003"/>
    <n v="192263.12590000001"/>
    <n v="53.134886680000001"/>
    <n v="0.95274248699999997"/>
    <n v="6.8199774140000002"/>
  </r>
  <r>
    <x v="106"/>
    <x v="0"/>
    <s v="E92000001"/>
    <n v="219831.67110000001"/>
    <n v="71.969370769999998"/>
    <n v="0.80772162999999997"/>
    <n v="13.179376489999999"/>
    <n v="131224.73449999999"/>
    <n v="69.864519279999996"/>
    <n v="1.2736688599999999"/>
    <n v="18.009598789999998"/>
    <n v="104767.7331"/>
    <n v="63.834761810000003"/>
    <n v="0.88681210499999996"/>
    <n v="17.752773550000001"/>
    <n v="127064.63559999999"/>
    <n v="66.774225819999998"/>
    <n v="0.71578059999999999"/>
    <n v="10.50881087"/>
  </r>
  <r>
    <x v="106"/>
    <x v="2"/>
    <s v="E12000001"/>
    <n v="152058.32509999999"/>
    <n v="78.212486839999997"/>
    <n v="0.49016115500000002"/>
    <n v="25.479514000000002"/>
    <n v="90131.160019999996"/>
    <n v="76.223612810000006"/>
    <n v="1.712272099"/>
    <n v="30.385176600000001"/>
    <n v="68088.058019999997"/>
    <n v="71.435064969999999"/>
    <n v="1.4542277699999999"/>
    <n v="30.609295199999998"/>
    <n v="71412.336739999999"/>
    <n v="85.211223340000004"/>
    <n v="3.081603672"/>
    <n v="30.823734120000001"/>
  </r>
  <r>
    <x v="106"/>
    <x v="6"/>
    <s v="E12000003"/>
    <n v="159941.41990000001"/>
    <n v="73.406809129999999"/>
    <n v="1.6185406520000001"/>
    <n v="20.73302357"/>
    <n v="94682.138930000001"/>
    <n v="70.727586189999997"/>
    <n v="2.2354497879999999"/>
    <n v="25.146307610000001"/>
    <n v="71397.792090000003"/>
    <n v="65.647521940000004"/>
    <n v="2.0339567139999999"/>
    <n v="25.6941521"/>
    <n v="78733.811520000003"/>
    <n v="78.975983639999995"/>
    <n v="2.3029843269999999"/>
    <n v="21.726847939999999"/>
  </r>
  <r>
    <x v="106"/>
    <x v="4"/>
    <s v="E12000008"/>
    <n v="308733.21370000002"/>
    <n v="67.88780921"/>
    <n v="0.61234965500000005"/>
    <n v="5.8218983519999998"/>
    <n v="187573.70069999999"/>
    <n v="67.215606730000005"/>
    <n v="0.880205244"/>
    <n v="9.9993343489999997"/>
    <n v="143635.89840000001"/>
    <n v="65.181907980000005"/>
    <n v="0.45960505200000001"/>
    <n v="11.279780909999999"/>
    <n v="125416.2993"/>
    <n v="73.774062020000002"/>
    <n v="0.337324507"/>
    <n v="9.6780599980000002"/>
  </r>
  <r>
    <x v="106"/>
    <x v="5"/>
    <s v="E12000009"/>
    <n v="245934.5019"/>
    <n v="74.654670690000003"/>
    <n v="-9.6360222999999995E-2"/>
    <n v="10.09115246"/>
    <n v="152784.72820000001"/>
    <n v="71.768382669999994"/>
    <n v="0.103223362"/>
    <n v="13.27679893"/>
    <n v="121377.14509999999"/>
    <n v="68.593553779999993"/>
    <n v="-0.43303306400000002"/>
    <n v="13.68723789"/>
    <n v="109938.51459999999"/>
    <n v="77.540155310000003"/>
    <n v="-0.27580934800000001"/>
    <n v="12.09812846"/>
  </r>
  <r>
    <x v="106"/>
    <x v="8"/>
    <s v="E12000005"/>
    <n v="202302.3585"/>
    <n v="77.430570489999994"/>
    <n v="1.7842553779999999"/>
    <n v="15.66859839"/>
    <n v="116373.2074"/>
    <n v="76.284099819999994"/>
    <n v="1.837876477"/>
    <n v="21.353115119999998"/>
    <n v="90427.051290000003"/>
    <n v="72.495901599999996"/>
    <n v="1.35903649"/>
    <n v="21.892054219999999"/>
    <n v="88375.821309999999"/>
    <n v="84.190634650000007"/>
    <n v="1.6915725029999999"/>
    <n v="19.227044549999999"/>
  </r>
  <r>
    <x v="106"/>
    <x v="3"/>
    <s v="E12000006"/>
    <n v="239031.03690000001"/>
    <n v="70.016514610000002"/>
    <n v="0.39066559200000001"/>
    <n v="9.0087238539999994"/>
    <n v="156716.57089999999"/>
    <n v="68.300482380000005"/>
    <n v="0.75739810699999999"/>
    <n v="12.202127409999999"/>
    <n v="124213.2001"/>
    <n v="64.864484329999996"/>
    <n v="0.329986838"/>
    <n v="12.15231309"/>
    <n v="113125.0628"/>
    <n v="73.039787610000005"/>
    <n v="0.31176886700000001"/>
    <n v="10.258077249999999"/>
  </r>
  <r>
    <x v="106"/>
    <x v="9"/>
    <s v="E12000007"/>
    <n v="425184.05859999999"/>
    <n v="57.189073380000004"/>
    <n v="-0.57891413999999997"/>
    <n v="3.0731110560000001"/>
    <n v="267313.54739999998"/>
    <n v="56.645712940000003"/>
    <n v="-2.7312300000000001E-2"/>
    <n v="7.4231818519999999"/>
    <n v="211536.37909999999"/>
    <n v="51.726637029999999"/>
    <n v="0.54631536000000003"/>
    <n v="8.3629788680000008"/>
    <n v="193463.02290000001"/>
    <n v="53.466496759999998"/>
    <n v="0.62409106000000003"/>
    <n v="5.0125918609999998"/>
  </r>
  <r>
    <x v="106"/>
    <x v="7"/>
    <s v="E12000002"/>
    <n v="171066.51579999999"/>
    <n v="72.79401206"/>
    <n v="1.485013744"/>
    <n v="20.313714579999999"/>
    <n v="100924.71090000001"/>
    <n v="70.625164479999995"/>
    <n v="2.1978038299999998"/>
    <n v="25.752939900000001"/>
    <n v="66945.862120000005"/>
    <n v="64.132545759999999"/>
    <n v="1.7677530939999999"/>
    <n v="26.979015400000002"/>
    <n v="76421.417050000004"/>
    <n v="75.524643249999997"/>
    <n v="2.240275327"/>
    <n v="23.913293769999999"/>
  </r>
  <r>
    <x v="106"/>
    <x v="1"/>
    <s v="E12000004"/>
    <n v="176667.98319999999"/>
    <n v="78.807212519999993"/>
    <n v="1.0526867790000001"/>
    <n v="18.031344149999999"/>
    <n v="107329.5974"/>
    <n v="76.335474849999997"/>
    <n v="1.371949555"/>
    <n v="23.077215429999999"/>
    <n v="84500.079089999999"/>
    <n v="72.620294119999997"/>
    <n v="1.0249742719999999"/>
    <n v="23.828608549999998"/>
    <n v="80672.890109999993"/>
    <n v="85.691738450000003"/>
    <n v="0.52463541899999999"/>
    <n v="19.760514000000001"/>
  </r>
  <r>
    <x v="107"/>
    <x v="0"/>
    <s v="E92000001"/>
    <n v="219064.0288"/>
    <n v="71.718056959999998"/>
    <n v="-0.34919550199999999"/>
    <n v="13.070796570000001"/>
    <n v="132721.67490000001"/>
    <n v="70.661495720000005"/>
    <n v="1.140745621"/>
    <n v="17.162023359999999"/>
    <n v="106982.7282"/>
    <n v="65.184353740000006"/>
    <n v="2.1141959250000002"/>
    <n v="18.85615335"/>
    <n v="130095.136"/>
    <n v="68.366795760000002"/>
    <n v="2.3850069739999999"/>
    <n v="11.541117659999999"/>
  </r>
  <r>
    <x v="107"/>
    <x v="3"/>
    <s v="E12000006"/>
    <n v="237762.0141"/>
    <n v="69.64479489"/>
    <n v="-0.530902922"/>
    <n v="9.0806685080000005"/>
    <n v="157761.38800000001"/>
    <n v="68.755836340000002"/>
    <n v="0.66669216200000003"/>
    <n v="11.211323220000001"/>
    <n v="126436.5287"/>
    <n v="66.025512789999993"/>
    <n v="1.789929369"/>
    <n v="13.02790147"/>
    <n v="116605.33259999999"/>
    <n v="75.286841969999998"/>
    <n v="3.0764798679999998"/>
    <n v="11.31038575"/>
  </r>
  <r>
    <x v="107"/>
    <x v="2"/>
    <s v="E12000001"/>
    <n v="149442.4743"/>
    <n v="76.867001830000007"/>
    <n v="-1.7202943660000001"/>
    <n v="23.121495299999999"/>
    <n v="90488.037360000002"/>
    <n v="76.525422750000004"/>
    <n v="0.39595334500000001"/>
    <n v="28.090952179999999"/>
    <n v="69604.70766"/>
    <n v="73.026268599999995"/>
    <n v="2.227482583"/>
    <n v="32.18531385"/>
    <n v="73812.414409999998"/>
    <n v="88.075063999999998"/>
    <n v="3.360872605"/>
    <n v="31.012424880000001"/>
  </r>
  <r>
    <x v="107"/>
    <x v="7"/>
    <s v="E12000002"/>
    <n v="172585.6341"/>
    <n v="73.440443169999995"/>
    <n v="0.88802785799999995"/>
    <n v="21.754824289999998"/>
    <n v="103510.94319999999"/>
    <n v="72.434959879999994"/>
    <n v="2.562536191"/>
    <n v="26.81834374"/>
    <n v="69653.565820000003"/>
    <n v="66.72646159"/>
    <n v="4.0446169599999999"/>
    <n v="30.626931620000001"/>
    <n v="80601.062030000001"/>
    <n v="79.655241820000001"/>
    <n v="5.4692063329999998"/>
    <n v="28.704989529999999"/>
  </r>
  <r>
    <x v="107"/>
    <x v="4"/>
    <s v="E12000008"/>
    <n v="304943.08630000002"/>
    <n v="67.054392429999993"/>
    <n v="-1.227638352"/>
    <n v="4.7453267610000003"/>
    <n v="187438.70490000001"/>
    <n v="67.167232029999994"/>
    <n v="-7.1969447000000006E-2"/>
    <n v="7.9894052919999998"/>
    <n v="144901.18169999999"/>
    <n v="65.756092969999997"/>
    <n v="0.88089626799999998"/>
    <n v="10.93206161"/>
    <n v="127592.7074"/>
    <n v="75.054298059999994"/>
    <n v="1.7353470959999999"/>
    <n v="9.1981209800000006"/>
  </r>
  <r>
    <x v="107"/>
    <x v="9"/>
    <s v="E12000007"/>
    <n v="420851.52799999999"/>
    <n v="56.606329479999999"/>
    <n v="-1.018977687"/>
    <n v="3.159292234"/>
    <n v="267879.27960000001"/>
    <n v="56.765595769999997"/>
    <n v="0.21163619"/>
    <n v="6.150022946"/>
    <n v="211690.37109999999"/>
    <n v="51.764292419999997"/>
    <n v="7.2796906999999994E-2"/>
    <n v="7.7773734599999997"/>
    <n v="196159.3921"/>
    <n v="54.211680059999999"/>
    <n v="1.3937387919999999"/>
    <n v="6.3364554630000001"/>
  </r>
  <r>
    <x v="107"/>
    <x v="1"/>
    <s v="E12000004"/>
    <n v="174817.74770000001"/>
    <n v="77.981868259999999"/>
    <n v="-1.04729534"/>
    <n v="17.446837729999999"/>
    <n v="107586.8089"/>
    <n v="76.518410059999994"/>
    <n v="0.23964639099999999"/>
    <n v="20.713592519999999"/>
    <n v="85837.728820000004"/>
    <n v="73.769884959999999"/>
    <n v="1.583015949"/>
    <n v="23.25662105"/>
    <n v="82211.880730000004"/>
    <n v="87.326473250000006"/>
    <n v="1.9076924260000001"/>
    <n v="18.165119709999999"/>
  </r>
  <r>
    <x v="107"/>
    <x v="5"/>
    <s v="E12000009"/>
    <n v="246513.97390000001"/>
    <n v="74.830572369999999"/>
    <n v="0.235620462"/>
    <n v="10.345415109999999"/>
    <n v="155224.6832"/>
    <n v="72.914515719999997"/>
    <n v="1.5969888219999999"/>
    <n v="12.973188199999999"/>
    <n v="124395.01790000001"/>
    <n v="70.299036459999996"/>
    <n v="2.4863600049999999"/>
    <n v="15.20232699"/>
    <n v="113989.63589999999"/>
    <n v="80.397430319999998"/>
    <n v="3.6848972029999998"/>
    <n v="13.669643750000001"/>
  </r>
  <r>
    <x v="107"/>
    <x v="8"/>
    <s v="E12000005"/>
    <n v="202512.51850000001"/>
    <n v="77.511008529999998"/>
    <n v="0.103884095"/>
    <n v="15.18031873"/>
    <n v="118673.5131"/>
    <n v="77.791979119999993"/>
    <n v="1.976662634"/>
    <n v="20.454798400000001"/>
    <n v="93492.500979999997"/>
    <n v="74.953490740000007"/>
    <n v="3.3899697579999999"/>
    <n v="23.671350319999998"/>
    <n v="92110.211670000004"/>
    <n v="87.748176630000003"/>
    <n v="4.2255792349999997"/>
    <n v="20.212052230000001"/>
  </r>
  <r>
    <x v="107"/>
    <x v="6"/>
    <s v="E12000003"/>
    <n v="161004.4987"/>
    <n v="73.894720419999999"/>
    <n v="0.66466761399999996"/>
    <n v="22.157018409999999"/>
    <n v="96705.822020000007"/>
    <n v="72.239278069999997"/>
    <n v="2.1373440800000001"/>
    <n v="25.812648360000001"/>
    <n v="73790.977140000003"/>
    <n v="67.847963489999998"/>
    <n v="3.3519034460000001"/>
    <n v="28.717402119999999"/>
    <n v="81749.781109999996"/>
    <n v="82.001229850000001"/>
    <n v="3.8305900940000002"/>
    <n v="23.88331604"/>
  </r>
  <r>
    <x v="108"/>
    <x v="0"/>
    <s v="E92000001"/>
    <n v="223794.6159"/>
    <n v="73.266775490000001"/>
    <n v="2.1594541139999999"/>
    <n v="12.70300471"/>
    <n v="133238.97089999999"/>
    <n v="70.936905980000006"/>
    <n v="0.38976002700000001"/>
    <n v="17.068797310000001"/>
    <n v="107067.29610000001"/>
    <n v="65.235880800000004"/>
    <n v="7.9048192000000003E-2"/>
    <n v="16.934606639999998"/>
    <n v="129344.42449999999"/>
    <n v="67.972286429999997"/>
    <n v="-0.57704814800000004"/>
    <n v="10.22741967"/>
  </r>
  <r>
    <x v="108"/>
    <x v="2"/>
    <s v="E12000001"/>
    <n v="155776.9773"/>
    <n v="80.125207070000002"/>
    <n v="4.2387567669999999"/>
    <n v="29.42631196"/>
    <n v="91867.805139999997"/>
    <n v="77.692287620000002"/>
    <n v="1.524806831"/>
    <n v="34.529978399999997"/>
    <n v="70157.270359999995"/>
    <n v="73.605993639999994"/>
    <n v="0.79385823700000002"/>
    <n v="36.084979050000001"/>
    <n v="73701.445129999993"/>
    <n v="87.94265231"/>
    <n v="-0.150339589"/>
    <n v="41.121348320000003"/>
  </r>
  <r>
    <x v="108"/>
    <x v="9"/>
    <s v="E12000007"/>
    <n v="434342.16320000001"/>
    <n v="58.420877599999997"/>
    <n v="3.2055569230000001"/>
    <n v="3.6276884389999999"/>
    <n v="271332.29129999998"/>
    <n v="57.497314430000003"/>
    <n v="1.2890178349999999"/>
    <n v="6.5546894169999996"/>
    <n v="214540.86069999999"/>
    <n v="52.461317880000003"/>
    <n v="1.346537208"/>
    <n v="6.1866642540000001"/>
    <n v="196489.8878"/>
    <n v="54.303017650000001"/>
    <n v="0.16848321899999999"/>
    <n v="5.1162021700000002"/>
  </r>
  <r>
    <x v="108"/>
    <x v="4"/>
    <s v="E12000008"/>
    <n v="311981.72139999998"/>
    <n v="68.602128449999995"/>
    <n v="2.3081799159999998"/>
    <n v="4.9890490950000004"/>
    <n v="188979.2015"/>
    <n v="67.719257240000005"/>
    <n v="0.82186683699999996"/>
    <n v="8.3957123750000004"/>
    <n v="145590.1459"/>
    <n v="66.068744600000002"/>
    <n v="0.47547172199999999"/>
    <n v="9.5393599130000002"/>
    <n v="126690.0462"/>
    <n v="74.523322519999994"/>
    <n v="-0.70745520500000003"/>
    <n v="7.8353632769999999"/>
  </r>
  <r>
    <x v="108"/>
    <x v="5"/>
    <s v="E12000009"/>
    <n v="252508.1471"/>
    <n v="76.650134159999993"/>
    <n v="2.4315753939999998"/>
    <n v="10.079898399999999"/>
    <n v="156748.04010000001"/>
    <n v="73.630090229999993"/>
    <n v="0.98138828099999997"/>
    <n v="12.965427350000001"/>
    <n v="124963.9904"/>
    <n v="70.620578420000001"/>
    <n v="0.45739169499999999"/>
    <n v="13.543764579999999"/>
    <n v="112646.65360000001"/>
    <n v="79.450218570000004"/>
    <n v="-1.1781617200000001"/>
    <n v="11.173363139999999"/>
  </r>
  <r>
    <x v="108"/>
    <x v="1"/>
    <s v="E12000004"/>
    <n v="178560.51269999999"/>
    <n v="79.651423050000005"/>
    <n v="2.140952537"/>
    <n v="16.585115909999999"/>
    <n v="108507.3438"/>
    <n v="77.173117349999998"/>
    <n v="0.85562061099999998"/>
    <n v="20.613201270000001"/>
    <n v="86379.056389999998"/>
    <n v="74.235107799999994"/>
    <n v="0.6306406"/>
    <n v="21.209633700000001"/>
    <n v="82029.995479999998"/>
    <n v="87.133272500000004"/>
    <n v="-0.221239607"/>
    <n v="16.863441630000001"/>
  </r>
  <r>
    <x v="108"/>
    <x v="3"/>
    <s v="E12000006"/>
    <n v="244273.3064"/>
    <n v="71.552070169999993"/>
    <n v="2.7385754929999999"/>
    <n v="8.3620006359999994"/>
    <n v="159629.16630000001"/>
    <n v="69.569854629999995"/>
    <n v="1.183926096"/>
    <n v="11.12504816"/>
    <n v="127210.4566"/>
    <n v="66.429660170000005"/>
    <n v="0.61210790000000004"/>
    <n v="11.168066509999999"/>
    <n v="116603.4007"/>
    <n v="75.285594639999999"/>
    <n v="-1.656774E-3"/>
    <n v="10.28085087"/>
  </r>
  <r>
    <x v="108"/>
    <x v="7"/>
    <s v="E12000002"/>
    <n v="174435.17499999999"/>
    <n v="74.227479149999994"/>
    <n v="1.0716656170000001"/>
    <n v="20.486256000000001"/>
    <n v="102787.92750000001"/>
    <n v="71.929007519999999"/>
    <n v="-0.69849195100000006"/>
    <n v="25.94528416"/>
    <n v="68950.12586"/>
    <n v="66.052582810000004"/>
    <n v="-1.009912345"/>
    <n v="28.219105450000001"/>
    <n v="78429.402969999996"/>
    <n v="77.509066279999999"/>
    <n v="-2.6943305830000002"/>
    <n v="26.488152509999999"/>
  </r>
  <r>
    <x v="108"/>
    <x v="6"/>
    <s v="E12000003"/>
    <n v="163019.3499"/>
    <n v="74.819457720000003"/>
    <n v="1.2514253980000001"/>
    <n v="20.26351296"/>
    <n v="96052.236420000001"/>
    <n v="71.751049429999995"/>
    <n v="-0.67584927900000002"/>
    <n v="24.021729650000001"/>
    <n v="72780.729670000001"/>
    <n v="66.919079830000001"/>
    <n v="-1.3690663940000001"/>
    <n v="24.965701920000001"/>
    <n v="79584.512149999995"/>
    <n v="79.829300880000005"/>
    <n v="-2.6486541369999999"/>
    <n v="19.813955549999999"/>
  </r>
  <r>
    <x v="108"/>
    <x v="8"/>
    <s v="E12000005"/>
    <n v="205746.47320000001"/>
    <n v="78.74879421"/>
    <n v="1.5969159749999999"/>
    <n v="14.06969039"/>
    <n v="117942.4748"/>
    <n v="77.312774329999996"/>
    <n v="-0.61600796400000002"/>
    <n v="18.898365779999999"/>
    <n v="92384.12831"/>
    <n v="74.064901809999995"/>
    <n v="-1.1855203990000001"/>
    <n v="19.488992669999998"/>
    <n v="89607.8033"/>
    <n v="85.364274050000006"/>
    <n v="-2.7167545469999999"/>
    <n v="16.057495930000002"/>
  </r>
  <r>
    <x v="109"/>
    <x v="0"/>
    <s v="E92000001"/>
    <n v="222313.96309999999"/>
    <n v="72.782033459999994"/>
    <n v="-0.66161234800000002"/>
    <n v="12.796744029999999"/>
    <n v="133834.66959999999"/>
    <n v="71.254058099999995"/>
    <n v="0.44709042999999998"/>
    <n v="16.427008470000001"/>
    <n v="108098.3812"/>
    <n v="65.864118770000005"/>
    <n v="0.96302520599999997"/>
    <n v="18.1670412"/>
    <n v="130020.67750000001"/>
    <n v="68.327666780000001"/>
    <n v="0.52283123799999998"/>
    <n v="10.57321554"/>
  </r>
  <r>
    <x v="109"/>
    <x v="3"/>
    <s v="E12000006"/>
    <n v="242003.296"/>
    <n v="70.887143080000001"/>
    <n v="-0.92929119699999996"/>
    <n v="8.4012222310000002"/>
    <n v="160224.11799999999"/>
    <n v="69.829147480000003"/>
    <n v="0.37270862799999999"/>
    <n v="10.66948623"/>
    <n v="128628.917"/>
    <n v="67.170384159999998"/>
    <n v="1.115050106"/>
    <n v="12.457037919999999"/>
    <n v="117494.8668"/>
    <n v="75.861174360000007"/>
    <n v="0.76452835100000005"/>
    <n v="10.723277510000001"/>
  </r>
  <r>
    <x v="109"/>
    <x v="4"/>
    <s v="E12000008"/>
    <n v="310566.85070000001"/>
    <n v="68.291010400000005"/>
    <n v="-0.45351078500000003"/>
    <n v="5.4711840140000003"/>
    <n v="189879.99189999999"/>
    <n v="68.042048620000003"/>
    <n v="0.47666114399999998"/>
    <n v="7.9859006050000003"/>
    <n v="146929.01149999999"/>
    <n v="66.676321220000005"/>
    <n v="0.91961278800000001"/>
    <n v="10.501599329999999"/>
    <n v="128209.52559999999"/>
    <n v="75.417131159999997"/>
    <n v="1.199367665"/>
    <n v="8.8412584350000003"/>
  </r>
  <r>
    <x v="109"/>
    <x v="6"/>
    <s v="E12000003"/>
    <n v="161287.07560000001"/>
    <n v="74.024412080000005"/>
    <n v="-1.0626188169999999"/>
    <n v="20.418466840000001"/>
    <n v="96420.440719999999"/>
    <n v="72.026098149999996"/>
    <n v="0.38333755400000002"/>
    <n v="23.531722989999999"/>
    <n v="73579.089659999998"/>
    <n v="67.653141110000007"/>
    <n v="1.096938695"/>
    <n v="25.906558499999999"/>
    <n v="80854.285759999999"/>
    <n v="81.102980110000004"/>
    <n v="1.595503423"/>
    <n v="19.820983259999998"/>
  </r>
  <r>
    <x v="109"/>
    <x v="8"/>
    <s v="E12000005"/>
    <n v="204641.9877"/>
    <n v="78.32605599"/>
    <n v="-0.536818664"/>
    <n v="15.66498915"/>
    <n v="119208.52069999999"/>
    <n v="78.142683329999997"/>
    <n v="1.073443556"/>
    <n v="19.4211618"/>
    <n v="93811.088889999999"/>
    <n v="75.20890455"/>
    <n v="1.5445949539999999"/>
    <n v="21.730109420000002"/>
    <n v="91267.748600000006"/>
    <n v="86.945609829999995"/>
    <n v="1.8524561900000001"/>
    <n v="17.82697405"/>
  </r>
  <r>
    <x v="109"/>
    <x v="2"/>
    <s v="E12000001"/>
    <n v="149152.8561"/>
    <n v="76.718034239999994"/>
    <n v="-4.2523108020000002"/>
    <n v="23.036621419999999"/>
    <n v="89462.611999999994"/>
    <n v="75.658224039999993"/>
    <n v="-2.6181023159999999"/>
    <n v="28.903529679999998"/>
    <n v="68784.877389999994"/>
    <n v="72.166137910000003"/>
    <n v="-1.956166428"/>
    <n v="32.146342160000003"/>
    <n v="71359.024300000005"/>
    <n v="85.147609419999995"/>
    <n v="-3.1782562990000001"/>
    <n v="33.303791619999998"/>
  </r>
  <r>
    <x v="109"/>
    <x v="7"/>
    <s v="E12000002"/>
    <n v="176054.41459999999"/>
    <n v="74.916514919999997"/>
    <n v="0.92827586299999998"/>
    <n v="23.2089231"/>
    <n v="103977.53019999999"/>
    <n v="72.76146851"/>
    <n v="1.1573369650000001"/>
    <n v="26.38275638"/>
    <n v="70222.404509999993"/>
    <n v="67.271395549999994"/>
    <n v="1.845215856"/>
    <n v="31.547853700000001"/>
    <n v="78839.223150000005"/>
    <n v="77.914077399999996"/>
    <n v="0.52253385799999996"/>
    <n v="25.706934870000001"/>
  </r>
  <r>
    <x v="109"/>
    <x v="9"/>
    <s v="E12000007"/>
    <n v="434984.3383"/>
    <n v="58.507252889999997"/>
    <n v="0.14785004099999999"/>
    <n v="4.8201247159999996"/>
    <n v="273083.75280000002"/>
    <n v="57.868462049999998"/>
    <n v="0.64550427799999999"/>
    <n v="6.4232190610000002"/>
    <n v="216428.27499999999"/>
    <n v="52.922844140000002"/>
    <n v="0.87974583799999995"/>
    <n v="8.1524701999999998"/>
    <n v="196692.5534"/>
    <n v="54.359027429999998"/>
    <n v="0.10314303499999999"/>
    <n v="5.4523390379999999"/>
  </r>
  <r>
    <x v="109"/>
    <x v="5"/>
    <s v="E12000009"/>
    <n v="249722.6347"/>
    <n v="75.804577679999994"/>
    <n v="-1.1031376310000001"/>
    <n v="10.62686632"/>
    <n v="156278.7213"/>
    <n v="73.409634639999993"/>
    <n v="-0.299409641"/>
    <n v="12.36591861"/>
    <n v="125353.3959"/>
    <n v="70.840642180000003"/>
    <n v="0.31161421700000003"/>
    <n v="14.22554938"/>
    <n v="113143.0273"/>
    <n v="79.800313290000005"/>
    <n v="0.44064663999999998"/>
    <n v="12.2074715"/>
  </r>
  <r>
    <x v="109"/>
    <x v="1"/>
    <s v="E12000004"/>
    <n v="178100.2132"/>
    <n v="79.446094849999994"/>
    <n v="-0.25778346600000002"/>
    <n v="13.95334733"/>
    <n v="109397.963"/>
    <n v="77.806547800000004"/>
    <n v="0.82079159099999999"/>
    <n v="18.058508679999999"/>
    <n v="87569.577340000003"/>
    <n v="75.258254559999997"/>
    <n v="1.378251857"/>
    <n v="20.86338052"/>
    <n v="83260.109589999993"/>
    <n v="88.439914869999996"/>
    <n v="1.4995906059999999"/>
    <n v="16.65291281"/>
  </r>
  <r>
    <x v="110"/>
    <x v="0"/>
    <s v="E92000001"/>
    <n v="225057.58960000001"/>
    <n v="73.680252850000002"/>
    <n v="1.2341224200000001"/>
    <n v="12.582639820000001"/>
    <n v="135398.125"/>
    <n v="72.086447340000007"/>
    <n v="1.1681990680000001"/>
    <n v="16.63724376"/>
    <n v="110381.43670000001"/>
    <n v="67.255179729999995"/>
    <n v="2.1120163569999999"/>
    <n v="18.885899850000001"/>
    <n v="132477.42379999999"/>
    <n v="69.618720960000005"/>
    <n v="1.8895042769999999"/>
    <n v="11.6730205"/>
  </r>
  <r>
    <x v="110"/>
    <x v="2"/>
    <s v="E12000001"/>
    <n v="157168.54579999999"/>
    <n v="80.840972120000004"/>
    <n v="5.3741443159999998"/>
    <n v="25.03684685"/>
    <n v="93492.266539999997"/>
    <n v="79.066089059999996"/>
    <n v="4.5042889400000004"/>
    <n v="28.727668470000001"/>
    <n v="72370.44816"/>
    <n v="75.927964700000004"/>
    <n v="5.2127312080000001"/>
    <n v="32.465551169999998"/>
    <n v="75265.964000000007"/>
    <n v="89.809480550000004"/>
    <n v="5.4750464010000002"/>
    <n v="27.777826430000001"/>
  </r>
  <r>
    <x v="110"/>
    <x v="8"/>
    <s v="E12000005"/>
    <n v="207563.18849999999"/>
    <n v="79.444136099999994"/>
    <n v="1.427468926"/>
    <n v="13.06287015"/>
    <n v="120386.3658"/>
    <n v="78.914775579999997"/>
    <n v="0.98805444200000003"/>
    <n v="17.373105769999999"/>
    <n v="95744.102740000002"/>
    <n v="76.758613179999998"/>
    <n v="2.0605387610000001"/>
    <n v="20.512841760000001"/>
    <n v="93170.005470000004"/>
    <n v="88.757782109999994"/>
    <n v="2.0842596640000002"/>
    <n v="17.877581979999999"/>
  </r>
  <r>
    <x v="110"/>
    <x v="3"/>
    <s v="E12000006"/>
    <n v="243506.84570000001"/>
    <n v="71.327559969999996"/>
    <n v="0.62129304500000004"/>
    <n v="8.2400631600000001"/>
    <n v="160996.20209999999"/>
    <n v="70.165638509999994"/>
    <n v="0.48187761299999998"/>
    <n v="10.61495025"/>
    <n v="130102.901"/>
    <n v="67.940102780000004"/>
    <n v="1.1459196279999999"/>
    <n v="12.70140857"/>
    <n v="119227.841"/>
    <n v="76.980078230000004"/>
    <n v="1.4749361299999999"/>
    <n v="11.330420370000001"/>
  </r>
  <r>
    <x v="110"/>
    <x v="6"/>
    <s v="E12000003"/>
    <n v="166441.14309999999"/>
    <n v="76.389925950000006"/>
    <n v="3.1955861630000002"/>
    <n v="21.72563688"/>
    <n v="99352.127080000006"/>
    <n v="74.216068739999997"/>
    <n v="3.0405237110000001"/>
    <n v="25.41799147"/>
    <n v="76997.016470000002"/>
    <n v="70.795793259999996"/>
    <n v="4.6452420439999997"/>
    <n v="29.335075979999999"/>
    <n v="83993.462969999993"/>
    <n v="84.251812909999998"/>
    <n v="3.8825118340000002"/>
    <n v="23.131619019999999"/>
  </r>
  <r>
    <x v="110"/>
    <x v="4"/>
    <s v="E12000008"/>
    <n v="311802.69630000001"/>
    <n v="68.562762340000006"/>
    <n v="0.39793223"/>
    <n v="4.7405737459999999"/>
    <n v="190911.29010000001"/>
    <n v="68.411606480000003"/>
    <n v="0.54313159"/>
    <n v="8.0411591550000008"/>
    <n v="148553.34659999999"/>
    <n v="67.413443819999998"/>
    <n v="1.1055237899999999"/>
    <n v="10.453499580000001"/>
    <n v="129704.4461"/>
    <n v="76.296493359999999"/>
    <n v="1.165997948"/>
    <n v="8.4684042280000007"/>
  </r>
  <r>
    <x v="110"/>
    <x v="1"/>
    <s v="E12000004"/>
    <n v="179501.99290000001"/>
    <n v="80.071394080000005"/>
    <n v="0.78707359499999996"/>
    <n v="16.384269400000001"/>
    <n v="109999.4368"/>
    <n v="78.234330970000002"/>
    <n v="0.54980355199999997"/>
    <n v="20.092421829999999"/>
    <n v="88614.193320000006"/>
    <n v="76.156008979999996"/>
    <n v="1.1928982859999999"/>
    <n v="22.407850060000001"/>
    <n v="84065.979240000001"/>
    <n v="89.295919549999994"/>
    <n v="0.96789405100000003"/>
    <n v="17.31050136"/>
  </r>
  <r>
    <x v="110"/>
    <x v="7"/>
    <s v="E12000002"/>
    <n v="177058.32889999999"/>
    <n v="75.343710999999999"/>
    <n v="0.57022952100000002"/>
    <n v="21.7536114"/>
    <n v="105049.15790000001"/>
    <n v="73.511372870000002"/>
    <n v="1.030633908"/>
    <n v="26.784008660000001"/>
    <n v="71762.277400000006"/>
    <n v="68.746557199999998"/>
    <n v="2.192851273"/>
    <n v="32.079155350000001"/>
    <n v="81133.236650000006"/>
    <n v="80.181171590000005"/>
    <n v="2.9097363020000002"/>
    <n v="28.108351540000001"/>
  </r>
  <r>
    <x v="110"/>
    <x v="5"/>
    <s v="E12000009"/>
    <n v="253904.6844"/>
    <n v="77.074060169999996"/>
    <n v="1.6746778609999999"/>
    <n v="9.9531076279999997"/>
    <n v="158949.7176"/>
    <n v="74.664295929999994"/>
    <n v="1.7091234660000001"/>
    <n v="12.11624222"/>
    <n v="128507.1997"/>
    <n v="72.622943199999995"/>
    <n v="2.5159300670000002"/>
    <n v="14.58871793"/>
    <n v="116190.4422"/>
    <n v="81.949669409999998"/>
    <n v="2.6934181499999998"/>
    <n v="12.9149409"/>
  </r>
  <r>
    <x v="110"/>
    <x v="9"/>
    <s v="E12000007"/>
    <n v="432134.92920000001"/>
    <n v="58.123995180000001"/>
    <n v="-0.655060164"/>
    <n v="4.0566867200000001"/>
    <n v="271382.87670000002"/>
    <n v="57.508033849999997"/>
    <n v="-0.62284046599999998"/>
    <n v="6.3892570170000003"/>
    <n v="217491.58530000001"/>
    <n v="53.182853639999998"/>
    <n v="0.49129917000000001"/>
    <n v="8.8871347650000008"/>
    <n v="199325.96580000001"/>
    <n v="55.086811650000001"/>
    <n v="1.3388470219999999"/>
    <n v="7.5074048490000003"/>
  </r>
  <r>
    <x v="111"/>
    <x v="0"/>
    <s v="E92000001"/>
    <n v="229138.59779999999"/>
    <n v="75.016309620000001"/>
    <n v="1.813317294"/>
    <n v="12.28696658"/>
    <n v="140998.87779999999"/>
    <n v="75.068308200000004"/>
    <n v="4.1365068860000003"/>
    <n v="17.79715844"/>
    <n v="115255.4939"/>
    <n v="70.224932690000003"/>
    <n v="4.4156494190000002"/>
    <n v="21.173193959999999"/>
    <n v="134706.7556"/>
    <n v="70.790265700000006"/>
    <n v="1.682801287"/>
    <n v="11.731598740000001"/>
  </r>
  <r>
    <x v="111"/>
    <x v="8"/>
    <s v="E12000005"/>
    <n v="209865.55660000001"/>
    <n v="80.325359980000002"/>
    <n v="1.109237169"/>
    <n v="13.638258459999999"/>
    <n v="124734.247"/>
    <n v="81.764866380000001"/>
    <n v="3.6116060409999999"/>
    <n v="19.199487900000001"/>
    <n v="99239.625580000007"/>
    <n v="79.560994500000007"/>
    <n v="3.6509014460000002"/>
    <n v="23.318950610000002"/>
    <n v="94416.939310000002"/>
    <n v="89.94566528"/>
    <n v="1.338342565"/>
    <n v="17.41619931"/>
  </r>
  <r>
    <x v="111"/>
    <x v="2"/>
    <s v="E12000001"/>
    <n v="164564.4621"/>
    <n v="84.645124269999997"/>
    <n v="4.7057229209999996"/>
    <n v="24.395751829999998"/>
    <n v="100614.5221"/>
    <n v="85.089356129999999"/>
    <n v="7.6180156889999999"/>
    <n v="31.071875590000001"/>
    <n v="78432.706279999999"/>
    <n v="82.288225449999999"/>
    <n v="8.3767038560000007"/>
    <n v="36.654988719999999"/>
    <n v="78733.935370000007"/>
    <n v="93.947562250000004"/>
    <n v="4.6076223509999998"/>
    <n v="29.432200179999999"/>
  </r>
  <r>
    <x v="111"/>
    <x v="5"/>
    <s v="E12000009"/>
    <n v="258376.4999"/>
    <n v="78.431502550000005"/>
    <n v="1.7612182119999999"/>
    <n v="11.2626753"/>
    <n v="163829.9166"/>
    <n v="76.956697770000005"/>
    <n v="3.0702785069999998"/>
    <n v="13.87791799"/>
    <n v="132307.4615"/>
    <n v="74.770575379999997"/>
    <n v="2.957236499"/>
    <n v="16.321023100000001"/>
    <n v="117557.1728"/>
    <n v="82.913631030000005"/>
    <n v="1.1762849369999999"/>
    <n v="12.82713991"/>
  </r>
  <r>
    <x v="111"/>
    <x v="6"/>
    <s v="E12000003"/>
    <n v="173535.04209999999"/>
    <n v="79.645746070000001"/>
    <n v="4.2621066489999997"/>
    <n v="23.12086558"/>
    <n v="105794.88499999999"/>
    <n v="79.028810859999993"/>
    <n v="6.4847710190000001"/>
    <n v="28.451070860000002"/>
    <n v="81678.605800000005"/>
    <n v="75.100334480000001"/>
    <n v="6.0802217399999998"/>
    <n v="32.608442760000003"/>
    <n v="86741.127869999997"/>
    <n v="87.007929169999997"/>
    <n v="3.271284214"/>
    <n v="24.135591890000001"/>
  </r>
  <r>
    <x v="111"/>
    <x v="7"/>
    <s v="E12000002"/>
    <n v="183594.09080000001"/>
    <n v="78.124876720000003"/>
    <n v="3.6913043939999999"/>
    <n v="20.8545166"/>
    <n v="111559.7044"/>
    <n v="78.067327610000007"/>
    <n v="6.1976188990000001"/>
    <n v="27.87349382"/>
    <n v="77001.642860000007"/>
    <n v="73.765744859999998"/>
    <n v="7.3010022130000003"/>
    <n v="35.054846859999998"/>
    <n v="84217.349789999993"/>
    <n v="83.229093939999998"/>
    <n v="3.801294355"/>
    <n v="28.512997439999999"/>
  </r>
  <r>
    <x v="111"/>
    <x v="9"/>
    <s v="E12000007"/>
    <n v="435578.3308"/>
    <n v="58.58714741"/>
    <n v="0.79683482299999997"/>
    <n v="4.7263022069999998"/>
    <n v="278619.50199999998"/>
    <n v="59.041528139999997"/>
    <n v="2.666574008"/>
    <n v="7.9638958259999999"/>
    <n v="223419.5062"/>
    <n v="54.63239823"/>
    <n v="2.7255863329999999"/>
    <n v="11.087776099999999"/>
    <n v="202365.1876"/>
    <n v="55.926747570000003"/>
    <n v="1.524749562"/>
    <n v="7.4425824819999997"/>
  </r>
  <r>
    <x v="111"/>
    <x v="4"/>
    <s v="E12000008"/>
    <n v="311688.0442"/>
    <n v="68.537551320000006"/>
    <n v="-3.677072E-2"/>
    <n v="4.4563597340000003"/>
    <n v="194383.39309999999"/>
    <n v="69.655808140000005"/>
    <n v="1.8186996639999999"/>
    <n v="8.4758594200000008"/>
    <n v="151518.0963"/>
    <n v="68.758845919999999"/>
    <n v="1.99574747"/>
    <n v="11.701108420000001"/>
    <n v="130246.8768"/>
    <n v="76.615569230000006"/>
    <n v="0.41820515200000002"/>
    <n v="8.2704716309999995"/>
  </r>
  <r>
    <x v="111"/>
    <x v="1"/>
    <s v="E12000004"/>
    <n v="183091.85680000001"/>
    <n v="81.672743460000007"/>
    <n v="1.999901954"/>
    <n v="13.379837930000001"/>
    <n v="114836.2975"/>
    <n v="81.674426370000006"/>
    <n v="4.3971685599999999"/>
    <n v="18.939776980000001"/>
    <n v="92784.628150000004"/>
    <n v="79.740126380000007"/>
    <n v="4.7062831200000002"/>
    <n v="22.526399959999999"/>
    <n v="86677.568899999998"/>
    <n v="92.069982289999999"/>
    <n v="3.106595188"/>
    <n v="16.517075250000001"/>
  </r>
  <r>
    <x v="111"/>
    <x v="3"/>
    <s v="E12000006"/>
    <n v="246367.9376"/>
    <n v="72.165625539999994"/>
    <n v="1.174953363"/>
    <n v="7.5587248579999997"/>
    <n v="165843.27239999999"/>
    <n v="72.278096939999998"/>
    <n v="3.0106737090000002"/>
    <n v="11.22933108"/>
    <n v="133766.58009999999"/>
    <n v="69.853286370000006"/>
    <n v="2.8159857170000002"/>
    <n v="13.50508234"/>
    <n v="120720.8584"/>
    <n v="77.9440527"/>
    <n v="1.252238886"/>
    <n v="10.61599743"/>
  </r>
  <r>
    <x v="112"/>
    <x v="0"/>
    <s v="E92000001"/>
    <n v="231795.35320000001"/>
    <n v="75.886088819999998"/>
    <n v="1.1594534620000001"/>
    <n v="11.960651840000001"/>
    <n v="143297.5589"/>
    <n v="76.292134270000005"/>
    <n v="1.630283267"/>
    <n v="17.593801599999999"/>
    <n v="118022.5877"/>
    <n v="71.910917159999997"/>
    <n v="2.4008345919999998"/>
    <n v="21.51709125"/>
    <n v="138023.2151"/>
    <n v="72.533111120000001"/>
    <n v="2.4619845840000001"/>
    <n v="13.77731522"/>
  </r>
  <r>
    <x v="112"/>
    <x v="1"/>
    <s v="E12000004"/>
    <n v="186748.4523"/>
    <n v="83.303860169999993"/>
    <n v="1.9971371659999999"/>
    <n v="13.19827334"/>
    <n v="117137.42170000001"/>
    <n v="83.311043040000001"/>
    <n v="2.0038300090000001"/>
    <n v="18.874190909999999"/>
    <n v="95361.118849999999"/>
    <n v="81.95439073"/>
    <n v="2.7768508180000002"/>
    <n v="23.3694837"/>
    <n v="88946.076539999995"/>
    <n v="94.479619069999998"/>
    <n v="2.6171795869999999"/>
    <n v="17.73915191"/>
  </r>
  <r>
    <x v="112"/>
    <x v="3"/>
    <s v="E12000006"/>
    <n v="246877.981"/>
    <n v="72.315026500000002"/>
    <n v="0.20702510800000001"/>
    <n v="7.5022341069999996"/>
    <n v="166586.7776"/>
    <n v="72.602132609999998"/>
    <n v="0.44831792799999998"/>
    <n v="11.06905444"/>
    <n v="135312.84450000001"/>
    <n v="70.660750030000003"/>
    <n v="1.1559422690000001"/>
    <n v="13.841130010000001"/>
    <n v="123096.3029"/>
    <n v="79.477770849999999"/>
    <n v="1.9677167069999999"/>
    <n v="13.00606992"/>
  </r>
  <r>
    <x v="112"/>
    <x v="6"/>
    <s v="E12000003"/>
    <n v="176289.27410000001"/>
    <n v="80.909829999999999"/>
    <n v="1.587133023"/>
    <n v="21.60778599"/>
    <n v="108037.47560000001"/>
    <n v="80.704026720000002"/>
    <n v="2.1197533470000001"/>
    <n v="27.308787850000002"/>
    <n v="84287.300040000002"/>
    <n v="77.498928430000007"/>
    <n v="3.1938525549999999"/>
    <n v="32.518863359999997"/>
    <n v="90484.201319999993"/>
    <n v="90.762515690000001"/>
    <n v="4.3152233999999998"/>
    <n v="27.152222770000002"/>
  </r>
  <r>
    <x v="112"/>
    <x v="5"/>
    <s v="E12000009"/>
    <n v="260283.247"/>
    <n v="79.010305349999996"/>
    <n v="0.737972352"/>
    <n v="10.711663659999999"/>
    <n v="166086.66870000001"/>
    <n v="78.016773889999996"/>
    <n v="1.377496901"/>
    <n v="13.964757929999999"/>
    <n v="135223.46160000001"/>
    <n v="76.418486999999999"/>
    <n v="2.2039573799999999"/>
    <n v="17.040335779999999"/>
    <n v="121935.74709999999"/>
    <n v="86.001860230000005"/>
    <n v="3.7246338840000002"/>
    <n v="16.847623509999998"/>
  </r>
  <r>
    <x v="112"/>
    <x v="8"/>
    <s v="E12000005"/>
    <n v="212408.46299999999"/>
    <n v="81.298649159999997"/>
    <n v="1.2116835560000001"/>
    <n v="12.47421336"/>
    <n v="126650.0436"/>
    <n v="83.020695110000005"/>
    <n v="1.5359026179999999"/>
    <n v="18.251587570000002"/>
    <n v="101636.3036"/>
    <n v="81.482425480000003"/>
    <n v="2.4150414320000002"/>
    <n v="23.25257641"/>
    <n v="97271.282359999997"/>
    <n v="92.664836080000001"/>
    <n v="3.0231260089999998"/>
    <n v="19.580410359999998"/>
  </r>
  <r>
    <x v="112"/>
    <x v="2"/>
    <s v="E12000001"/>
    <n v="167587.21950000001"/>
    <n v="86.199905099999995"/>
    <n v="1.8368226700000001"/>
    <n v="25.379356269999999"/>
    <n v="102622.5974"/>
    <n v="86.787578580000002"/>
    <n v="1.9958106790000001"/>
    <n v="30.9098428"/>
    <n v="81011.079070000007"/>
    <n v="84.993343390000007"/>
    <n v="3.287369397"/>
    <n v="38.04197748"/>
    <n v="81259.385039999994"/>
    <n v="96.961000330000005"/>
    <n v="3.2075745420000001"/>
    <n v="31.301880969999999"/>
  </r>
  <r>
    <x v="112"/>
    <x v="9"/>
    <s v="E12000007"/>
    <n v="430197.05670000002"/>
    <n v="57.863343039999997"/>
    <n v="-1.2354320080000001"/>
    <n v="2.680102524"/>
    <n v="279298.16519999999"/>
    <n v="59.185341880000003"/>
    <n v="0.24358065700000001"/>
    <n v="6.7844347589999998"/>
    <n v="224193.24"/>
    <n v="54.821598059999999"/>
    <n v="0.34631434"/>
    <n v="8.9689631409999997"/>
    <n v="204628.3694"/>
    <n v="56.552212840000003"/>
    <n v="1.118365174"/>
    <n v="8.0636759149999993"/>
  </r>
  <r>
    <x v="112"/>
    <x v="4"/>
    <s v="E12000008"/>
    <n v="313787.21710000001"/>
    <n v="68.999141589999994"/>
    <n v="0.67348522"/>
    <n v="4.4018295199999997"/>
    <n v="197155.45300000001"/>
    <n v="70.649154690000003"/>
    <n v="1.4260785650000001"/>
    <n v="8.9750803860000001"/>
    <n v="154689.57449999999"/>
    <n v="70.198061319999994"/>
    <n v="2.0931349080000001"/>
    <n v="12.35645324"/>
    <n v="134183.16099999999"/>
    <n v="78.931023300000007"/>
    <n v="3.0221717309999998"/>
    <n v="11.316552550000001"/>
  </r>
  <r>
    <x v="112"/>
    <x v="7"/>
    <s v="E12000002"/>
    <n v="188750.27910000001"/>
    <n v="80.318991870000005"/>
    <n v="2.8084718299999998"/>
    <n v="21.581606669999999"/>
    <n v="114790.7399"/>
    <n v="80.328343880000006"/>
    <n v="2.8962388510000001"/>
    <n v="28.172725379999999"/>
    <n v="80133.827739999993"/>
    <n v="76.766303579999999"/>
    <n v="4.0676857829999999"/>
    <n v="36.561106459999998"/>
    <n v="87858.933990000005"/>
    <n v="86.827945650000004"/>
    <n v="4.3240308629999999"/>
    <n v="30.270767589999998"/>
  </r>
  <r>
    <x v="113"/>
    <x v="0"/>
    <s v="E92000001"/>
    <n v="237381.37549999999"/>
    <n v="77.714863100000002"/>
    <n v="2.4098939810000002"/>
    <n v="14.063136760000001"/>
    <n v="146610.90030000001"/>
    <n v="78.056169109999999"/>
    <n v="2.3122106269999998"/>
    <n v="19.715350440000002"/>
    <n v="120427.8325"/>
    <n v="73.376427820000004"/>
    <n v="2.0379529500000002"/>
    <n v="22.988167409999999"/>
    <n v="141450.52650000001"/>
    <n v="74.3342107"/>
    <n v="2.4831412089999998"/>
    <n v="14.52035781"/>
  </r>
  <r>
    <x v="113"/>
    <x v="6"/>
    <s v="E12000003"/>
    <n v="182563.07320000001"/>
    <n v="83.789256559999998"/>
    <n v="3.558809305"/>
    <n v="24.11104344"/>
    <n v="111379.2501"/>
    <n v="83.200333220000005"/>
    <n v="3.0931622660000002"/>
    <n v="28.896024359999998"/>
    <n v="86534.314589999994"/>
    <n v="79.564971830000005"/>
    <n v="2.6658993149999999"/>
    <n v="32.956072229999997"/>
    <n v="93455.906449999995"/>
    <n v="93.743361289999996"/>
    <n v="3.2842254120000001"/>
    <n v="25.01748327"/>
  </r>
  <r>
    <x v="113"/>
    <x v="8"/>
    <s v="E12000005"/>
    <n v="219934.65609999999"/>
    <n v="84.179275129999994"/>
    <n v="3.543264245"/>
    <n v="16.238420229999999"/>
    <n v="130542.76609999999"/>
    <n v="85.572423630000003"/>
    <n v="3.073605352"/>
    <n v="21.998987639999999"/>
    <n v="104604.6176"/>
    <n v="83.862140330000003"/>
    <n v="2.9205253020000002"/>
    <n v="25.790144170000001"/>
    <n v="100841.2066"/>
    <n v="96.065700559999996"/>
    <n v="3.670070135"/>
    <n v="20.722041399999998"/>
  </r>
  <r>
    <x v="113"/>
    <x v="1"/>
    <s v="E12000004"/>
    <n v="190344.98689999999"/>
    <n v="84.908185169999996"/>
    <n v="1.925871143"/>
    <n v="14.95372989"/>
    <n v="119466.1014"/>
    <n v="84.967257910000001"/>
    <n v="1.987989601"/>
    <n v="20.302911259999998"/>
    <n v="96702.1584"/>
    <n v="83.10689481"/>
    <n v="1.4062749699999999"/>
    <n v="23.656307779999999"/>
    <n v="91930.456569999995"/>
    <n v="97.649664319999999"/>
    <n v="3.3552688750000002"/>
    <n v="18.332764739999998"/>
  </r>
  <r>
    <x v="113"/>
    <x v="3"/>
    <s v="E12000006"/>
    <n v="252411.70540000001"/>
    <n v="73.935954469999999"/>
    <n v="2.2414815319999999"/>
    <n v="10.5614957"/>
    <n v="169813.3119"/>
    <n v="74.008326310000001"/>
    <n v="1.9368490270000001"/>
    <n v="13.94370196"/>
    <n v="137887.40950000001"/>
    <n v="72.005195150000006"/>
    <n v="1.902675976"/>
    <n v="16.41528344"/>
    <n v="126269.9513"/>
    <n v="81.526853529999997"/>
    <n v="2.57818339"/>
    <n v="13.73494371"/>
  </r>
  <r>
    <x v="113"/>
    <x v="5"/>
    <s v="E12000009"/>
    <n v="265417.00530000002"/>
    <n v="80.568683809999996"/>
    <n v="1.972373672"/>
    <n v="11.520368789999999"/>
    <n v="170059.32139999999"/>
    <n v="79.882869159999998"/>
    <n v="2.3919154480000002"/>
    <n v="15.98391251"/>
    <n v="138586.5276"/>
    <n v="78.319047819999994"/>
    <n v="2.487043259"/>
    <n v="19.04628409"/>
    <n v="125145.9344"/>
    <n v="88.266020549999993"/>
    <n v="2.6326876129999999"/>
    <n v="15.555304080000001"/>
  </r>
  <r>
    <x v="113"/>
    <x v="7"/>
    <s v="E12000002"/>
    <n v="194110.92060000001"/>
    <n v="82.600108079999998"/>
    <n v="2.8400707629999999"/>
    <n v="24.033760220000001"/>
    <n v="118172.9399"/>
    <n v="82.695142149999995"/>
    <n v="2.9464049010000002"/>
    <n v="30.558523139999998"/>
    <n v="82341.175130000003"/>
    <n v="78.880889940000003"/>
    <n v="2.7545762470000001"/>
    <n v="37.16333513"/>
    <n v="91857.787079999995"/>
    <n v="90.779873850000001"/>
    <n v="4.5514473110000004"/>
    <n v="31.364620689999999"/>
  </r>
  <r>
    <x v="113"/>
    <x v="9"/>
    <s v="E12000007"/>
    <n v="438282.56760000001"/>
    <n v="58.950878830000001"/>
    <n v="1.879490069"/>
    <n v="4.938939811"/>
    <n v="281837.80099999998"/>
    <n v="59.723509440000001"/>
    <n v="0.90929197900000003"/>
    <n v="8.7272774809999998"/>
    <n v="225947.41020000001"/>
    <n v="55.250542350000003"/>
    <n v="0.78243668099999997"/>
    <n v="11.36370054"/>
    <n v="207895.00640000001"/>
    <n v="57.454998459999999"/>
    <n v="1.5963754189999999"/>
    <n v="10.162194619999999"/>
  </r>
  <r>
    <x v="113"/>
    <x v="4"/>
    <s v="E12000008"/>
    <n v="318476.99099999998"/>
    <n v="70.030383020000002"/>
    <n v="1.4945713869999999"/>
    <n v="5.6262938819999997"/>
    <n v="199352.4626"/>
    <n v="71.43643634"/>
    <n v="1.1143539570000001"/>
    <n v="9.7020647580000006"/>
    <n v="155986.28880000001"/>
    <n v="70.786509730000006"/>
    <n v="0.83826874500000004"/>
    <n v="12.682414939999999"/>
    <n v="136397.53049999999"/>
    <n v="80.23358949"/>
    <n v="1.6502588439999999"/>
    <n v="9.5054503799999992"/>
  </r>
  <r>
    <x v="113"/>
    <x v="2"/>
    <s v="E12000001"/>
    <n v="174711.02290000001"/>
    <n v="89.864093699999998"/>
    <n v="4.2508035209999999"/>
    <n v="28.418352389999999"/>
    <n v="107070.77499999999"/>
    <n v="90.549387039999999"/>
    <n v="4.3345009939999999"/>
    <n v="34.744652600000002"/>
    <n v="83684.639580000003"/>
    <n v="87.798328209999994"/>
    <n v="3.3002405920000002"/>
    <n v="38.856363139999999"/>
    <n v="86460.526610000001"/>
    <n v="103.1671498"/>
    <n v="6.400665676"/>
    <n v="33.702825990000001"/>
  </r>
  <r>
    <x v="114"/>
    <x v="0"/>
    <s v="E92000001"/>
    <n v="242820.5209"/>
    <n v="79.495552279999998"/>
    <n v="2.291310964"/>
    <n v="13.986549159999999"/>
    <n v="150770.77669999999"/>
    <n v="80.270902219999996"/>
    <n v="2.8373582000000002"/>
    <n v="19.560542420000001"/>
    <n v="123489.54979999999"/>
    <n v="75.241925800000004"/>
    <n v="2.542366849"/>
    <n v="22.950618550000002"/>
    <n v="141450.2653"/>
    <n v="74.334073439999997"/>
    <n v="-1.8464299999999999E-4"/>
    <n v="13.98382539"/>
  </r>
  <r>
    <x v="114"/>
    <x v="1"/>
    <s v="E12000004"/>
    <n v="193892.9503"/>
    <n v="86.490843810000001"/>
    <n v="1.8639647479999999"/>
    <n v="15.11434364"/>
    <n v="122558.7868"/>
    <n v="87.16685253"/>
    <n v="2.5887555689999999"/>
    <n v="20.67870435"/>
    <n v="98975.768559999997"/>
    <n v="85.060860309999995"/>
    <n v="2.3511472769999999"/>
    <n v="24.06730838"/>
    <n v="90915.521630000003"/>
    <n v="96.571587919999999"/>
    <n v="-1.104024686"/>
    <n v="17.977295529999999"/>
  </r>
  <r>
    <x v="114"/>
    <x v="3"/>
    <s v="E12000006"/>
    <n v="257406.77919999999"/>
    <n v="75.399101939999994"/>
    <n v="1.9789390490000001"/>
    <n v="9.3835981079999993"/>
    <n v="173561.30470000001"/>
    <n v="75.641782899999995"/>
    <n v="2.2071254370000002"/>
    <n v="12.54503446"/>
    <n v="139586.1496"/>
    <n v="72.892282019999996"/>
    <n v="1.2319762059999999"/>
    <n v="14.29470996"/>
    <n v="124839.5055"/>
    <n v="80.603278739999993"/>
    <n v="-1.132847347"/>
    <n v="12.351901489999999"/>
  </r>
  <r>
    <x v="114"/>
    <x v="7"/>
    <s v="E12000002"/>
    <n v="201446.5062"/>
    <n v="85.721623149999999"/>
    <n v="3.7790689949999998"/>
    <n v="24.907938380000001"/>
    <n v="123614.2007"/>
    <n v="86.502831470000004"/>
    <n v="4.6044897259999997"/>
    <n v="31.272850139999999"/>
    <n v="86074.093489999999"/>
    <n v="82.456937069999995"/>
    <n v="4.5334771519999997"/>
    <n v="38.579783339999999"/>
    <n v="93162.768370000005"/>
    <n v="92.069541720000004"/>
    <n v="1.4206539579999999"/>
    <n v="30.810875759999998"/>
  </r>
  <r>
    <x v="114"/>
    <x v="2"/>
    <s v="E12000001"/>
    <n v="180065.32399999999"/>
    <n v="92.618123819999994"/>
    <n v="3.0646613120000001"/>
    <n v="25.891257939999999"/>
    <n v="111487.4442"/>
    <n v="94.284549080000005"/>
    <n v="4.1249998010000004"/>
    <n v="32.404012889999997"/>
    <n v="87100.734649999999"/>
    <n v="91.382348370000003"/>
    <n v="4.082105254"/>
    <n v="37.196396319999998"/>
    <n v="87087.395910000007"/>
    <n v="103.915148"/>
    <n v="0.72503525400000002"/>
    <n v="32.000267090000001"/>
  </r>
  <r>
    <x v="114"/>
    <x v="5"/>
    <s v="E12000009"/>
    <n v="272174.04139999999"/>
    <n v="82.619816540000002"/>
    <n v="2.5458188270000002"/>
    <n v="12.596591419999999"/>
    <n v="174345.2095"/>
    <n v="81.896102189999993"/>
    <n v="2.5202312550000001"/>
    <n v="16.3088786"/>
    <n v="141226.78539999999"/>
    <n v="79.811129960000002"/>
    <n v="1.9051331410000001"/>
    <n v="19.29457987"/>
    <n v="124542.4463"/>
    <n v="87.840377529999998"/>
    <n v="-0.48222749100000001"/>
    <n v="15.6367969"/>
  </r>
  <r>
    <x v="114"/>
    <x v="6"/>
    <s v="E12000003"/>
    <n v="185611.3916"/>
    <n v="85.188314610000006"/>
    <n v="1.6697344110000001"/>
    <n v="22.611709789999999"/>
    <n v="114304.2585"/>
    <n v="85.385315410000004"/>
    <n v="2.626169999"/>
    <n v="28.234648969999999"/>
    <n v="88466.384669999999"/>
    <n v="81.341435899999993"/>
    <n v="2.2327213000000001"/>
    <n v="32.548575120000002"/>
    <n v="92583.318079999997"/>
    <n v="92.868088979999996"/>
    <n v="-0.93368991599999995"/>
    <n v="24.323138239999999"/>
  </r>
  <r>
    <x v="114"/>
    <x v="8"/>
    <s v="E12000005"/>
    <n v="224625.97070000001"/>
    <n v="85.974860550000002"/>
    <n v="2.133049282"/>
    <n v="16.194807229999999"/>
    <n v="134115.23610000001"/>
    <n v="87.914222629999998"/>
    <n v="2.7366281020000001"/>
    <n v="21.948095030000001"/>
    <n v="106772.17660000001"/>
    <n v="85.599885150000006"/>
    <n v="2.0721446019999998"/>
    <n v="25.69591604"/>
    <n v="99957.008889999997"/>
    <n v="95.223375480000001"/>
    <n v="-0.87682187499999997"/>
    <n v="20.270507380000002"/>
  </r>
  <r>
    <x v="114"/>
    <x v="4"/>
    <s v="E12000008"/>
    <n v="324938.63809999998"/>
    <n v="71.451244290000005"/>
    <n v="2.0289211659999999"/>
    <n v="5.9543386040000001"/>
    <n v="203345.42199999999"/>
    <n v="72.867282930000002"/>
    <n v="2.0029646799999998"/>
    <n v="9.998372603"/>
    <n v="158325.2671"/>
    <n v="71.847937060000007"/>
    <n v="1.499476856"/>
    <n v="12.88137249"/>
    <n v="135380.9621"/>
    <n v="79.635609939999995"/>
    <n v="-0.74529827100000001"/>
    <n v="10.37930446"/>
  </r>
  <r>
    <x v="114"/>
    <x v="9"/>
    <s v="E12000007"/>
    <n v="447529.08649999998"/>
    <n v="60.194575139999998"/>
    <n v="2.1097163220000001"/>
    <n v="4.9451108709999998"/>
    <n v="288387.60580000002"/>
    <n v="61.111461419999998"/>
    <n v="2.3239625190000002"/>
    <n v="8.3954790110000008"/>
    <n v="231683.24609999999"/>
    <n v="56.653116709999999"/>
    <n v="2.5385712050000002"/>
    <n v="10.962750359999999"/>
    <n v="209501.47579999999"/>
    <n v="57.898971109999998"/>
    <n v="0.77273112200000005"/>
    <n v="9.0279847800000006"/>
  </r>
  <r>
    <x v="115"/>
    <x v="0"/>
    <s v="E92000001"/>
    <n v="246560.3798"/>
    <n v="80.719922229999995"/>
    <n v="1.540174148"/>
    <n v="14.43670717"/>
    <n v="152069.11989999999"/>
    <n v="80.962144809999998"/>
    <n v="0.86113717999999995"/>
    <n v="19.150253960000001"/>
    <n v="125051.0187"/>
    <n v="76.193325580000007"/>
    <n v="1.2644543269999999"/>
    <n v="22.686837229999998"/>
    <n v="143879.00589999999"/>
    <n v="75.610410250000001"/>
    <n v="1.717027941"/>
    <n v="15.18637953"/>
  </r>
  <r>
    <x v="115"/>
    <x v="7"/>
    <s v="E12000002"/>
    <n v="204420.6525"/>
    <n v="86.987212970000002"/>
    <n v="1.4763950749999999"/>
    <n v="23.594394359999999"/>
    <n v="124554.9394"/>
    <n v="87.161142240000004"/>
    <n v="0.76102800400000004"/>
    <n v="29.172664090000001"/>
    <n v="87023.765750000006"/>
    <n v="83.366700530000003"/>
    <n v="1.1033194989999999"/>
    <n v="36.137005799999997"/>
    <n v="94519.553350000002"/>
    <n v="93.410405389999994"/>
    <n v="1.456359671"/>
    <n v="29.147796960000001"/>
  </r>
  <r>
    <x v="115"/>
    <x v="2"/>
    <s v="E12000001"/>
    <n v="183002.78200000001"/>
    <n v="94.129030189999995"/>
    <n v="1.6313290620000001"/>
    <n v="25.644159680000001"/>
    <n v="112087.0156"/>
    <n v="94.791604530000001"/>
    <n v="0.53779273299999997"/>
    <n v="30.885354920000001"/>
    <n v="88380.558539999998"/>
    <n v="92.725084609999996"/>
    <n v="1.4693606109999999"/>
    <n v="36.96199936"/>
    <n v="89724.320980000004"/>
    <n v="107.0616017"/>
    <n v="3.0279066779999999"/>
    <n v="31.54465592"/>
  </r>
  <r>
    <x v="115"/>
    <x v="9"/>
    <s v="E12000007"/>
    <n v="452951.26150000002"/>
    <n v="60.923880859999997"/>
    <n v="1.2115804670000001"/>
    <n v="6.8861576629999997"/>
    <n v="288655.18070000003"/>
    <n v="61.168162510000002"/>
    <n v="9.2783071999999994E-2"/>
    <n v="9.1453075520000002"/>
    <n v="232422.14360000001"/>
    <n v="56.833798100000003"/>
    <n v="0.31892576900000003"/>
    <n v="11.656106980000001"/>
    <n v="210562.87669999999"/>
    <n v="58.192305670000003"/>
    <n v="0.50663172599999995"/>
    <n v="10.289874770000001"/>
  </r>
  <r>
    <x v="115"/>
    <x v="8"/>
    <s v="E12000005"/>
    <n v="229433.91769999999"/>
    <n v="87.815086620000002"/>
    <n v="2.140423443"/>
    <n v="16.247681459999999"/>
    <n v="135391.06340000001"/>
    <n v="88.750543460000003"/>
    <n v="0.95129185199999999"/>
    <n v="19.938802290000002"/>
    <n v="108157.8352"/>
    <n v="86.710775889999994"/>
    <n v="1.297771303"/>
    <n v="23.051826810000001"/>
    <n v="102690.59819999999"/>
    <n v="97.827511009999995"/>
    <n v="2.7347649839999999"/>
    <n v="19.153987619999999"/>
  </r>
  <r>
    <x v="115"/>
    <x v="3"/>
    <s v="E12000006"/>
    <n v="261319.70079999999"/>
    <n v="76.545267460000005"/>
    <n v="1.5201315230000001"/>
    <n v="10.300422530000001"/>
    <n v="174953.21470000001"/>
    <n v="76.248407450000002"/>
    <n v="0.80197017699999995"/>
    <n v="13.29948585"/>
    <n v="141393.8744"/>
    <n v="73.836281"/>
    <n v="1.295060272"/>
    <n v="15.42914728"/>
    <n v="127571.40089999999"/>
    <n v="82.367141230000001"/>
    <n v="2.1883259869999998"/>
    <n v="13.92459698"/>
  </r>
  <r>
    <x v="115"/>
    <x v="4"/>
    <s v="E12000008"/>
    <n v="330304.94010000001"/>
    <n v="72.631248470000003"/>
    <n v="1.651481642"/>
    <n v="7.6837041519999998"/>
    <n v="205583.3904"/>
    <n v="73.669241839999998"/>
    <n v="1.1005747420000001"/>
    <n v="11.34942324"/>
    <n v="161207.329"/>
    <n v="73.155815469999993"/>
    <n v="1.820342329"/>
    <n v="14.389443979999999"/>
    <n v="139290.56880000001"/>
    <n v="81.935371360000005"/>
    <n v="2.8878556030000002"/>
    <n v="12.593895740000001"/>
  </r>
  <r>
    <x v="115"/>
    <x v="6"/>
    <s v="E12000003"/>
    <n v="189153.7384"/>
    <n v="86.814112190000003"/>
    <n v="1.908474878"/>
    <n v="22.570223429999999"/>
    <n v="115827.9166"/>
    <n v="86.523488439999994"/>
    <n v="1.3329845060000001"/>
    <n v="27.271658850000001"/>
    <n v="90301.807889999996"/>
    <n v="83.029036919999996"/>
    <n v="2.0747125909999999"/>
    <n v="31.999088100000002"/>
    <n v="95474.608030000003"/>
    <n v="95.768272060000001"/>
    <n v="3.1229059509999999"/>
    <n v="25.339995590000001"/>
  </r>
  <r>
    <x v="115"/>
    <x v="1"/>
    <s v="E12000004"/>
    <n v="198005.74830000001"/>
    <n v="88.325461140000002"/>
    <n v="2.121169418"/>
    <n v="15.04581348"/>
    <n v="124416.6063"/>
    <n v="88.488179900000006"/>
    <n v="1.5158599100000001"/>
    <n v="19.4864739"/>
    <n v="100851.7289"/>
    <n v="86.673081199999999"/>
    <n v="1.8953733669999999"/>
    <n v="22.42773322"/>
    <n v="93235.956139999995"/>
    <n v="99.036382070000002"/>
    <n v="2.5522974180000002"/>
    <n v="17.52372046"/>
  </r>
  <r>
    <x v="115"/>
    <x v="5"/>
    <s v="E12000009"/>
    <n v="272953.7403"/>
    <n v="82.856498130000006"/>
    <n v="0.28647073299999998"/>
    <n v="12.84887636"/>
    <n v="174452.47810000001"/>
    <n v="81.94649004"/>
    <n v="6.1526545000000002E-2"/>
    <n v="16.222116759999999"/>
    <n v="141795.23809999999"/>
    <n v="80.13237814"/>
    <n v="0.402510496"/>
    <n v="18.87117945"/>
    <n v="126626.8553"/>
    <n v="89.310521019999996"/>
    <n v="1.6736534270000001"/>
    <n v="16.75073111"/>
  </r>
  <r>
    <x v="116"/>
    <x v="0"/>
    <s v="E92000001"/>
    <n v="248194.3487"/>
    <n v="81.254857490000006"/>
    <n v="0.66270537900000004"/>
    <n v="15.1609468"/>
    <n v="152350.59289999999"/>
    <n v="81.112002059999995"/>
    <n v="0.18509545999999999"/>
    <n v="19.47247539"/>
    <n v="125392.0246"/>
    <n v="76.40109975"/>
    <n v="0.272693403"/>
    <n v="22.869810900000001"/>
    <n v="144087.32060000001"/>
    <n v="75.71988254"/>
    <n v="0.144784674"/>
    <n v="15.767153370000001"/>
  </r>
  <r>
    <x v="116"/>
    <x v="7"/>
    <s v="E12000002"/>
    <n v="205478.05809999999"/>
    <n v="87.437171269999993"/>
    <n v="0.51726947199999995"/>
    <n v="24.087225060000002"/>
    <n v="124835.02929999999"/>
    <n v="87.357143699999995"/>
    <n v="0.22487252699999999"/>
    <n v="29.09644887"/>
    <n v="87429.613010000001"/>
    <n v="83.755492570000001"/>
    <n v="0.46636371500000001"/>
    <n v="36.629625279999999"/>
    <n v="96040.913140000004"/>
    <n v="94.91391265"/>
    <n v="1.6095714889999999"/>
    <n v="31.24871731"/>
  </r>
  <r>
    <x v="116"/>
    <x v="8"/>
    <s v="E12000005"/>
    <n v="229494.52369999999"/>
    <n v="87.838283390000001"/>
    <n v="2.6415465999999999E-2"/>
    <n v="16.388666730000001"/>
    <n v="135313.8101"/>
    <n v="88.699902910000006"/>
    <n v="-5.7059428000000002E-2"/>
    <n v="20.724714089999999"/>
    <n v="108459.1534"/>
    <n v="86.952344460000006"/>
    <n v="0.27859117"/>
    <n v="24.109739189999999"/>
    <n v="102760.40850000001"/>
    <n v="97.894015339999996"/>
    <n v="6.7981215999999997E-2"/>
    <n v="20.239358939999999"/>
  </r>
  <r>
    <x v="116"/>
    <x v="6"/>
    <s v="E12000003"/>
    <n v="192498.6372"/>
    <n v="88.349288959999996"/>
    <n v="1.7683493189999999"/>
    <n v="24.43491539"/>
    <n v="117000.5484"/>
    <n v="87.399444750000001"/>
    <n v="1.012391351"/>
    <n v="28.56610848"/>
    <n v="91308.888200000001"/>
    <n v="83.955008500000005"/>
    <n v="1.1152382590000001"/>
    <n v="32.426409649999997"/>
    <n v="96794.050690000004"/>
    <n v="97.091773110000005"/>
    <n v="1.381982804"/>
    <n v="26.658809560000002"/>
  </r>
  <r>
    <x v="116"/>
    <x v="2"/>
    <s v="E12000001"/>
    <n v="183061.9351"/>
    <n v="94.159456090000006"/>
    <n v="3.2323612000000002E-2"/>
    <n v="25.455248269999998"/>
    <n v="110915.45170000001"/>
    <n v="93.800816990000001"/>
    <n v="-1.045227101"/>
    <n v="29.281868280000001"/>
    <n v="87439.666710000005"/>
    <n v="91.737941329999998"/>
    <n v="-1.0645914000000001"/>
    <n v="34.48022907"/>
    <n v="87411.13867"/>
    <n v="104.301447"/>
    <n v="-2.578099549"/>
    <n v="27.90905309"/>
  </r>
  <r>
    <x v="116"/>
    <x v="9"/>
    <s v="E12000007"/>
    <n v="451595.03139999998"/>
    <n v="60.741462110000001"/>
    <n v="-0.299420766"/>
    <n v="5.3211246460000003"/>
    <n v="288160.8553"/>
    <n v="61.063411299999999"/>
    <n v="-0.17125120199999999"/>
    <n v="8.2938095910000005"/>
    <n v="231901.86360000001"/>
    <n v="56.706574889999999"/>
    <n v="-0.22385132399999999"/>
    <n v="11.195829659999999"/>
    <n v="209748.3873"/>
    <n v="57.967208919999997"/>
    <n v="-0.38681531899999999"/>
    <n v="10.133832590000001"/>
  </r>
  <r>
    <x v="116"/>
    <x v="1"/>
    <s v="E12000004"/>
    <n v="199827.8517"/>
    <n v="89.13825636"/>
    <n v="0.92022754100000004"/>
    <n v="16.200874020000001"/>
    <n v="124895.81449999999"/>
    <n v="88.829004659999995"/>
    <n v="0.385164167"/>
    <n v="20.0095378"/>
    <n v="101674.90670000001"/>
    <n v="87.380529229999993"/>
    <n v="0.81622577900000004"/>
    <n v="23.238143520000001"/>
    <n v="94392.817410000003"/>
    <n v="100.2652144"/>
    <n v="1.240788767"/>
    <n v="19.381755980000001"/>
  </r>
  <r>
    <x v="116"/>
    <x v="3"/>
    <s v="E12000006"/>
    <n v="262060.75700000001"/>
    <n v="76.762336219999995"/>
    <n v="0.283582216"/>
    <n v="10.916983030000001"/>
    <n v="175207.0816"/>
    <n v="76.359048169999994"/>
    <n v="0.14510562399999999"/>
    <n v="13.73842589"/>
    <n v="142136.23989999999"/>
    <n v="74.223946409999996"/>
    <n v="0.52503376899999998"/>
    <n v="15.9524968"/>
    <n v="128980.6805"/>
    <n v="83.277049969999993"/>
    <n v="1.1046986999999999"/>
    <n v="15.405806119999999"/>
  </r>
  <r>
    <x v="116"/>
    <x v="4"/>
    <s v="E12000008"/>
    <n v="330539.31310000003"/>
    <n v="72.682785109999998"/>
    <n v="7.0956571999999996E-2"/>
    <n v="8.7027867420000007"/>
    <n v="205043.8254"/>
    <n v="73.475892830000006"/>
    <n v="-0.26245554799999998"/>
    <n v="11.851646369999999"/>
    <n v="160440.1347"/>
    <n v="72.807663070000004"/>
    <n v="-0.47590530199999997"/>
    <n v="14.534502249999999"/>
    <n v="138807.44089999999"/>
    <n v="81.651179380000002"/>
    <n v="-0.34684895700000001"/>
    <n v="13.24340166"/>
  </r>
  <r>
    <x v="116"/>
    <x v="5"/>
    <s v="E12000009"/>
    <n v="278202.83649999998"/>
    <n v="84.449888000000001"/>
    <n v="1.923071704"/>
    <n v="13.580149479999999"/>
    <n v="176197.86960000001"/>
    <n v="82.766362049999998"/>
    <n v="1.0004968009999999"/>
    <n v="16.85347797"/>
    <n v="143080.03529999999"/>
    <n v="80.858452319999998"/>
    <n v="0.90609339899999997"/>
    <n v="19.051988980000001"/>
    <n v="127982.3374"/>
    <n v="90.266548990000004"/>
    <n v="1.070453917"/>
    <n v="18.188317690000002"/>
  </r>
  <r>
    <x v="117"/>
    <x v="0"/>
    <s v="E92000001"/>
    <n v="247469.54079999999"/>
    <n v="81.017566970000004"/>
    <n v="-0.29203242099999999"/>
    <n v="13.481558209999999"/>
    <n v="152808.84210000001"/>
    <n v="81.355975560000005"/>
    <n v="0.30078594800000003"/>
    <n v="17.931365079999999"/>
    <n v="125581.99280000001"/>
    <n v="76.516846979999997"/>
    <n v="0.151499416"/>
    <n v="20.93004728"/>
    <n v="144083.64799999999"/>
    <n v="75.717952530000005"/>
    <n v="-2.5488759999999998E-3"/>
    <n v="14.205632509999999"/>
  </r>
  <r>
    <x v="117"/>
    <x v="7"/>
    <s v="E12000002"/>
    <n v="206466.69940000001"/>
    <n v="87.857868240000002"/>
    <n v="0.48114202099999998"/>
    <n v="22.486131950000001"/>
    <n v="125972.5673"/>
    <n v="88.153170869999997"/>
    <n v="0.91123305300000002"/>
    <n v="27.561620990000002"/>
    <n v="87864.348020000005"/>
    <n v="84.171958380000007"/>
    <n v="0.49723999600000002"/>
    <n v="33.566989669999998"/>
    <n v="96486.213250000001"/>
    <n v="95.353987349999997"/>
    <n v="0.46365668300000001"/>
    <n v="29.08393208"/>
  </r>
  <r>
    <x v="117"/>
    <x v="4"/>
    <s v="E12000008"/>
    <n v="328220.65029999998"/>
    <n v="72.17293085"/>
    <n v="-0.70147870300000004"/>
    <n v="6.9630650789999997"/>
    <n v="204843.27059999999"/>
    <n v="73.404025540000006"/>
    <n v="-9.7810696000000003E-2"/>
    <n v="10.168062490000001"/>
    <n v="160557.85740000001"/>
    <n v="72.86108557"/>
    <n v="7.3374835999999999E-2"/>
    <n v="12.29490064"/>
    <n v="139389.99249999999"/>
    <n v="81.993855740000001"/>
    <n v="0.41968329700000001"/>
    <n v="11.51675651"/>
  </r>
  <r>
    <x v="117"/>
    <x v="9"/>
    <s v="E12000007"/>
    <n v="448529.5171"/>
    <n v="60.329137330000002"/>
    <n v="-0.67881930800000001"/>
    <n v="4.8799707400000001"/>
    <n v="286510.72340000002"/>
    <n v="60.713736179999998"/>
    <n v="-0.57264262399999999"/>
    <n v="7.1522463099999998"/>
    <n v="230059.31109999999"/>
    <n v="56.256018599999997"/>
    <n v="-0.79453975899999996"/>
    <n v="9.3505341140000002"/>
    <n v="207943.2807"/>
    <n v="57.468339829999998"/>
    <n v="-0.86060566599999999"/>
    <n v="8.1555705169999992"/>
  </r>
  <r>
    <x v="117"/>
    <x v="2"/>
    <s v="E12000001"/>
    <n v="186811.84210000001"/>
    <n v="96.088252510000004"/>
    <n v="2.0484362370000002"/>
    <n v="23.457575250000001"/>
    <n v="112735.3054"/>
    <n v="95.339860970000004"/>
    <n v="1.640757547"/>
    <n v="27.220864039999999"/>
    <n v="88676.004069999995"/>
    <n v="93.035053360000006"/>
    <n v="1.4139319180000001"/>
    <n v="32.13118094"/>
    <n v="88437.316949999993"/>
    <n v="105.52591200000001"/>
    <n v="1.173967414"/>
    <n v="27.656660899999999"/>
  </r>
  <r>
    <x v="117"/>
    <x v="5"/>
    <s v="E12000009"/>
    <n v="275645.08899999998"/>
    <n v="83.673470730000005"/>
    <n v="-0.91938223200000002"/>
    <n v="11.97268974"/>
    <n v="176383.2121"/>
    <n v="82.853423969999994"/>
    <n v="0.105189978"/>
    <n v="15.564744490000001"/>
    <n v="143134.82949999999"/>
    <n v="80.88941801"/>
    <n v="3.8296162000000002E-2"/>
    <n v="17.41502758"/>
    <n v="127775.538"/>
    <n v="90.120692399999996"/>
    <n v="-0.161584319"/>
    <n v="15.90398646"/>
  </r>
  <r>
    <x v="117"/>
    <x v="6"/>
    <s v="E12000003"/>
    <n v="190842.8124"/>
    <n v="87.589330610000005"/>
    <n v="-0.86017483500000003"/>
    <n v="21.251693920000001"/>
    <n v="116708.30590000001"/>
    <n v="87.181139540000004"/>
    <n v="-0.24977871400000001"/>
    <n v="26.018764300000001"/>
    <n v="91312.400349999996"/>
    <n v="83.958237789999998"/>
    <n v="3.8464480000000001E-3"/>
    <n v="30.493748220000001"/>
    <n v="96982.243369999997"/>
    <n v="97.280544640000002"/>
    <n v="0.194425874"/>
    <n v="26.014132069999999"/>
  </r>
  <r>
    <x v="117"/>
    <x v="8"/>
    <s v="E12000005"/>
    <n v="229553.38010000001"/>
    <n v="87.860810479999998"/>
    <n v="2.5646097999999999E-2"/>
    <n v="15.49504434"/>
    <n v="136581.1673"/>
    <n v="89.530671530000006"/>
    <n v="0.93660600599999999"/>
    <n v="19.521807160000002"/>
    <n v="109618.245"/>
    <n v="87.881595050000001"/>
    <n v="1.0686895199999999"/>
    <n v="22.870308569999999"/>
    <n v="103912.51"/>
    <n v="98.991557159999999"/>
    <n v="1.1211531290000001"/>
    <n v="19.569203309999999"/>
  </r>
  <r>
    <x v="117"/>
    <x v="3"/>
    <s v="E12000006"/>
    <n v="262166.13860000001"/>
    <n v="76.793204399999993"/>
    <n v="4.0212664000000002E-2"/>
    <n v="10.107178940000001"/>
    <n v="175816.73800000001"/>
    <n v="76.624749649999998"/>
    <n v="0.34796332499999999"/>
    <n v="13.03742136"/>
    <n v="142073.07490000001"/>
    <n v="74.190961430000002"/>
    <n v="-4.4439817E-2"/>
    <n v="14.75583688"/>
    <n v="129719.9129"/>
    <n v="83.754339239999993"/>
    <n v="0.57313421600000003"/>
    <n v="15.02697631"/>
  </r>
  <r>
    <x v="117"/>
    <x v="1"/>
    <s v="E12000004"/>
    <n v="198701.5196"/>
    <n v="88.635827500000005"/>
    <n v="-0.56365120999999996"/>
    <n v="13.65569505"/>
    <n v="124950.4825"/>
    <n v="88.867885900000005"/>
    <n v="4.3770875000000001E-2"/>
    <n v="18.014735139999999"/>
    <n v="101298.9007"/>
    <n v="87.057385519999997"/>
    <n v="-0.36981204000000001"/>
    <n v="21.108985279999999"/>
    <n v="95394.674110000007"/>
    <n v="101.3293989"/>
    <n v="1.061369625"/>
    <n v="18.869112309999998"/>
  </r>
  <r>
    <x v="118"/>
    <x v="0"/>
    <s v="E92000001"/>
    <n v="248547.9136"/>
    <n v="81.370608959999998"/>
    <n v="0.43575981200000002"/>
    <n v="13.06283228"/>
    <n v="153301.34"/>
    <n v="81.618183200000004"/>
    <n v="0.32229670999999999"/>
    <n v="16.82350933"/>
    <n v="126432.2308"/>
    <n v="77.034895219999996"/>
    <n v="0.67703814699999998"/>
    <n v="20.678597419999999"/>
    <n v="145667.7224"/>
    <n v="76.55040554"/>
    <n v="1.0994129880000001"/>
    <n v="14.64064855"/>
  </r>
  <r>
    <x v="118"/>
    <x v="9"/>
    <s v="E12000007"/>
    <n v="449256.08279999997"/>
    <n v="60.426863529999999"/>
    <n v="0.16198838500000001"/>
    <n v="5.6615537859999998"/>
    <n v="287895.63559999998"/>
    <n v="61.007209289999999"/>
    <n v="0.48337186100000001"/>
    <n v="7.6996053570000003"/>
    <n v="231717.8026"/>
    <n v="56.661566759999999"/>
    <n v="0.72089736000000004"/>
    <n v="9.5404031800000002"/>
    <n v="211065.17"/>
    <n v="58.331122200000003"/>
    <n v="1.5013177069999999"/>
    <n v="9.098455542"/>
  </r>
  <r>
    <x v="118"/>
    <x v="6"/>
    <s v="E12000003"/>
    <n v="191595.31020000001"/>
    <n v="87.93469743"/>
    <n v="0.39430238699999998"/>
    <n v="19.79092739"/>
    <n v="117349.17359999999"/>
    <n v="87.659867910000003"/>
    <n v="0.54911919399999998"/>
    <n v="23.940137969999999"/>
    <n v="91578.886100000003"/>
    <n v="84.203261179999998"/>
    <n v="0.29183960799999997"/>
    <n v="28.26571161"/>
    <n v="97804.169120000006"/>
    <n v="98.10499849"/>
    <n v="0.84750127500000005"/>
    <n v="24.22130623"/>
  </r>
  <r>
    <x v="118"/>
    <x v="8"/>
    <s v="E12000005"/>
    <n v="230055.3983"/>
    <n v="88.052956300000005"/>
    <n v="0.21869342899999999"/>
    <n v="13.71859428"/>
    <n v="136620.32819999999"/>
    <n v="89.556341959999997"/>
    <n v="2.8672223E-2"/>
    <n v="17.398438429999999"/>
    <n v="109594.1283"/>
    <n v="87.862260579999997"/>
    <n v="-2.2000586999999999E-2"/>
    <n v="21.196176120000001"/>
    <n v="104825.3518"/>
    <n v="99.86116973"/>
    <n v="0.87847145000000004"/>
    <n v="18.613157080000001"/>
  </r>
  <r>
    <x v="118"/>
    <x v="4"/>
    <s v="E12000008"/>
    <n v="331518.94549999997"/>
    <n v="72.898197940000003"/>
    <n v="1.0049018059999999"/>
    <n v="7.3803953709999996"/>
    <n v="206677.2806"/>
    <n v="74.061229069999996"/>
    <n v="0.89532355200000002"/>
    <n v="10.18457272"/>
    <n v="162070.34959999999"/>
    <n v="73.547453860000005"/>
    <n v="0.94202314099999995"/>
    <n v="12.834153130000001"/>
    <n v="140948.02650000001"/>
    <n v="82.910343449999999"/>
    <n v="1.1177516919999999"/>
    <n v="12.384137709999999"/>
  </r>
  <r>
    <x v="118"/>
    <x v="5"/>
    <s v="E12000009"/>
    <n v="276319.00280000002"/>
    <n v="83.878040690000006"/>
    <n v="0.24448603799999999"/>
    <n v="12.354712579999999"/>
    <n v="176379.39319999999"/>
    <n v="82.851630110000002"/>
    <n v="-2.1650929999999999E-3"/>
    <n v="15.443078180000001"/>
    <n v="144358.99559999999"/>
    <n v="81.581227839999997"/>
    <n v="0.855253814"/>
    <n v="18.934248700000001"/>
    <n v="129898.57460000001"/>
    <n v="91.618080180000007"/>
    <n v="1.661536031"/>
    <n v="18.155657309999999"/>
  </r>
  <r>
    <x v="118"/>
    <x v="7"/>
    <s v="E12000002"/>
    <n v="208454.0533"/>
    <n v="88.703547839999999"/>
    <n v="0.96255419600000003"/>
    <n v="21.855555599999999"/>
    <n v="126865.40790000001"/>
    <n v="88.777963490000005"/>
    <n v="0.70875795799999997"/>
    <n v="25.70301838"/>
    <n v="89429.950140000001"/>
    <n v="85.671768029999996"/>
    <n v="1.781840026"/>
    <n v="33.585478330000001"/>
    <n v="97638.389209999994"/>
    <n v="96.492643000000001"/>
    <n v="1.1941353320000001"/>
    <n v="27.763123190000002"/>
  </r>
  <r>
    <x v="118"/>
    <x v="2"/>
    <s v="E12000001"/>
    <n v="180732.89989999999"/>
    <n v="92.961497109999996"/>
    <n v="-3.2540454419999998"/>
    <n v="18.857615790000001"/>
    <n v="109860.9892"/>
    <n v="92.909061660000006"/>
    <n v="-2.5496149080000001"/>
    <n v="21.89013121"/>
    <n v="86867.85385"/>
    <n v="91.138019850000006"/>
    <n v="-2.039052431"/>
    <n v="27.581629400000001"/>
    <n v="86892.925099999993"/>
    <n v="103.6830999"/>
    <n v="-1.7463124240000001"/>
    <n v="21.67775074"/>
  </r>
  <r>
    <x v="118"/>
    <x v="1"/>
    <s v="E12000004"/>
    <n v="201849.44320000001"/>
    <n v="90.040038260000003"/>
    <n v="1.584247366"/>
    <n v="14.25355038"/>
    <n v="126119.8818"/>
    <n v="89.699591710000007"/>
    <n v="0.93589017500000005"/>
    <n v="17.50708552"/>
    <n v="102689.14449999999"/>
    <n v="88.252176300000002"/>
    <n v="1.372417491"/>
    <n v="21.52550106"/>
    <n v="95826.78009"/>
    <n v="101.7883872"/>
    <n v="0.45296656600000001"/>
    <n v="18.784364799999999"/>
  </r>
  <r>
    <x v="118"/>
    <x v="3"/>
    <s v="E12000006"/>
    <n v="261675.11610000001"/>
    <n v="76.649375039999995"/>
    <n v="-0.18729438700000001"/>
    <n v="9.4732799369999992"/>
    <n v="175675.61249999999"/>
    <n v="76.563244100000006"/>
    <n v="-8.0268521999999995E-2"/>
    <n v="12.09766232"/>
    <n v="142712.67079999999"/>
    <n v="74.524960219999997"/>
    <n v="0.45018798199999999"/>
    <n v="14.893321029999999"/>
    <n v="130435.94990000001"/>
    <n v="84.216652260000004"/>
    <n v="0.55198695200000003"/>
    <n v="15.30243312"/>
  </r>
  <r>
    <x v="119"/>
    <x v="0"/>
    <s v="E92000001"/>
    <n v="245756.1923"/>
    <n v="80.456644109999999"/>
    <n v="-1.1232124990000001"/>
    <n v="12.184640140000001"/>
    <n v="152615.7053"/>
    <n v="81.253148839999994"/>
    <n v="-0.44724636499999998"/>
    <n v="14.989285199999999"/>
    <n v="126940.2352"/>
    <n v="77.344421249999996"/>
    <n v="0.401799768"/>
    <n v="18.654886959999999"/>
    <n v="145237.71359999999"/>
    <n v="76.324430000000007"/>
    <n v="-0.29519836300000002"/>
    <n v="11.639618540000001"/>
  </r>
  <r>
    <x v="119"/>
    <x v="1"/>
    <s v="E12000004"/>
    <n v="199110.27100000001"/>
    <n v="88.818161349999997"/>
    <n v="-1.357037313"/>
    <n v="13.895913670000001"/>
    <n v="125328.4054"/>
    <n v="89.136674049999996"/>
    <n v="-0.62755877299999996"/>
    <n v="16.490494229999999"/>
    <n v="102725.9048"/>
    <n v="88.283768519999995"/>
    <n v="3.5797666999999998E-2"/>
    <n v="19.674537340000001"/>
    <n v="96596.667170000001"/>
    <n v="102.6061708"/>
    <n v="0.80341538000000001"/>
    <n v="17.49721126"/>
  </r>
  <r>
    <x v="119"/>
    <x v="3"/>
    <s v="E12000006"/>
    <n v="258354.8499"/>
    <n v="75.676809000000006"/>
    <n v="-1.268850582"/>
    <n v="8.66111261"/>
    <n v="174279.70850000001"/>
    <n v="75.95487885"/>
    <n v="-0.79459178900000005"/>
    <n v="10.47044569"/>
    <n v="142933.77369999999"/>
    <n v="74.640420789999993"/>
    <n v="0.15492872299999999"/>
    <n v="13.047847170000001"/>
    <n v="129843.86470000001"/>
    <n v="83.834369390000006"/>
    <n v="-0.45392789300000003"/>
    <n v="11.35328191"/>
  </r>
  <r>
    <x v="119"/>
    <x v="4"/>
    <s v="E12000008"/>
    <n v="325358.62920000002"/>
    <n v="71.543596750000006"/>
    <n v="-1.8582094309999999"/>
    <n v="6.6948698789999996"/>
    <n v="203996.682"/>
    <n v="73.100656970000003"/>
    <n v="-1.296997245"/>
    <n v="8.8338089340000003"/>
    <n v="161440.4504"/>
    <n v="73.261605860000003"/>
    <n v="-0.38865790700000002"/>
    <n v="11.414170990000001"/>
    <n v="141346.8285"/>
    <n v="83.144932100000005"/>
    <n v="0.28294256400000001"/>
    <n v="10.77970782"/>
  </r>
  <r>
    <x v="119"/>
    <x v="5"/>
    <s v="E12000009"/>
    <n v="271211.84480000002"/>
    <n v="82.327736880000003"/>
    <n v="-1.8482832849999999"/>
    <n v="10.018852280000001"/>
    <n v="174424.64240000001"/>
    <n v="81.933414630000001"/>
    <n v="-1.1082648319999999"/>
    <n v="12.369140529999999"/>
    <n v="144046.87340000001"/>
    <n v="81.404839030000005"/>
    <n v="-0.216212497"/>
    <n v="15.79794422"/>
    <n v="129411.29790000001"/>
    <n v="91.274401580000003"/>
    <n v="-0.37512093899999999"/>
    <n v="13.529003619999999"/>
  </r>
  <r>
    <x v="119"/>
    <x v="8"/>
    <s v="E12000005"/>
    <n v="227678.54120000001"/>
    <n v="87.143221969999999"/>
    <n v="-1.0331672789999999"/>
    <n v="12.426897309999999"/>
    <n v="136477.07689999999"/>
    <n v="89.462438950000006"/>
    <n v="-0.104853561"/>
    <n v="15.0021377"/>
    <n v="110644.5803"/>
    <n v="88.704414099999994"/>
    <n v="0.95849288399999999"/>
    <n v="18.345941230000001"/>
    <n v="106077.2441"/>
    <n v="101.05377660000001"/>
    <n v="1.1942648760000001"/>
    <n v="15.163391969999999"/>
  </r>
  <r>
    <x v="119"/>
    <x v="6"/>
    <s v="E12000003"/>
    <n v="192368.87160000001"/>
    <n v="88.289731660000001"/>
    <n v="0.40374759799999999"/>
    <n v="19.48043264"/>
    <n v="118188.5825"/>
    <n v="88.286906619999996"/>
    <n v="0.71530875199999999"/>
    <n v="22.214547230000001"/>
    <n v="93643.060119999995"/>
    <n v="86.101189750000003"/>
    <n v="2.253984634"/>
    <n v="26.903130640000001"/>
    <n v="99171.75722"/>
    <n v="99.476793069999999"/>
    <n v="1.3982922339999999"/>
    <n v="21.311342830000001"/>
  </r>
  <r>
    <x v="119"/>
    <x v="9"/>
    <s v="E12000007"/>
    <n v="441331.95449999999"/>
    <n v="59.361034400000001"/>
    <n v="-1.7638332800000001"/>
    <n v="4.8664256139999997"/>
    <n v="282435.42210000003"/>
    <n v="59.850149770000002"/>
    <n v="-1.8965947359999999"/>
    <n v="5.4338441409999998"/>
    <n v="227556.10380000001"/>
    <n v="55.643913519999998"/>
    <n v="-1.7960202970000001"/>
    <n v="7.4947824279999997"/>
    <n v="206755.60889999999"/>
    <n v="57.140108349999998"/>
    <n v="-2.0418154099999999"/>
    <n v="5.4018401310000002"/>
  </r>
  <r>
    <x v="119"/>
    <x v="7"/>
    <s v="E12000002"/>
    <n v="206420.07629999999"/>
    <n v="87.838028690000002"/>
    <n v="-0.97574355599999996"/>
    <n v="19.604437149999999"/>
    <n v="126509.1642"/>
    <n v="88.52867105"/>
    <n v="-0.28080441299999997"/>
    <n v="22.21815432"/>
    <n v="89958.442620000002"/>
    <n v="86.178051269999997"/>
    <n v="0.59095692499999997"/>
    <n v="29.15123809"/>
    <n v="99155.273839999994"/>
    <n v="97.991727609999998"/>
    <n v="1.5535739959999999"/>
    <n v="23.019810580000001"/>
  </r>
  <r>
    <x v="119"/>
    <x v="2"/>
    <s v="E12000001"/>
    <n v="185107.24239999999"/>
    <n v="95.211477200000004"/>
    <n v="2.4203354749999999"/>
    <n v="23.865215150000001"/>
    <n v="113229.35030000001"/>
    <n v="95.757673089999997"/>
    <n v="3.0660210860000001"/>
    <n v="25.131844619999999"/>
    <n v="90367.201809999999"/>
    <n v="94.809385370000001"/>
    <n v="4.0283577890000002"/>
    <n v="29.829152149999999"/>
    <n v="91133.49368"/>
    <n v="108.7430665"/>
    <n v="4.880223075"/>
    <n v="23.46634968"/>
  </r>
  <r>
    <x v="120"/>
    <x v="0"/>
    <s v="E92000001"/>
    <n v="246075.88149999999"/>
    <n v="80.561305219999994"/>
    <n v="0.130083859"/>
    <n v="9.9561222390000008"/>
    <n v="151184.30859999999"/>
    <n v="80.491068100000007"/>
    <n v="-0.93790917200000001"/>
    <n v="13.468535149999999"/>
    <n v="125600.9477"/>
    <n v="76.52839616"/>
    <n v="-1.05505359"/>
    <n v="17.310282659999999"/>
    <n v="143394.55480000001"/>
    <n v="75.355824510000005"/>
    <n v="-1.269063506"/>
    <n v="10.862571300000001"/>
  </r>
  <r>
    <x v="120"/>
    <x v="3"/>
    <s v="E12000006"/>
    <n v="261637.9681"/>
    <n v="76.638493699999998"/>
    <n v="1.2707786050000001"/>
    <n v="7.1087021149999998"/>
    <n v="174648.67389999999"/>
    <n v="76.115681969999997"/>
    <n v="0.211708743"/>
    <n v="9.4089995880000004"/>
    <n v="143012.57769999999"/>
    <n v="74.681572470000006"/>
    <n v="5.5133242999999998E-2"/>
    <n v="12.42202999"/>
    <n v="128241.6452"/>
    <n v="82.799887990000002"/>
    <n v="-1.233958584"/>
    <n v="9.981050668"/>
  </r>
  <r>
    <x v="120"/>
    <x v="4"/>
    <s v="E12000008"/>
    <n v="324839.74839999998"/>
    <n v="71.429499280000002"/>
    <n v="-0.15947963900000001"/>
    <n v="4.1214039519999996"/>
    <n v="201878.71460000001"/>
    <n v="72.341699500000004"/>
    <n v="-1.0382361929999999"/>
    <n v="6.825890373"/>
    <n v="159778.3181"/>
    <n v="72.507330949999997"/>
    <n v="-1.029563717"/>
    <n v="9.7452833259999991"/>
    <n v="138011.9265"/>
    <n v="81.183231219999996"/>
    <n v="-2.3593751740000002"/>
    <n v="8.936677091"/>
  </r>
  <r>
    <x v="120"/>
    <x v="8"/>
    <s v="E12000005"/>
    <n v="228069.78"/>
    <n v="87.292967360000006"/>
    <n v="0.17183825899999999"/>
    <n v="10.84990981"/>
    <n v="133735.5024"/>
    <n v="87.66530238"/>
    <n v="-2.008816876"/>
    <n v="13.39044955"/>
    <n v="107732.52959999999"/>
    <n v="86.369805889999995"/>
    <n v="-2.6318963119999998"/>
    <n v="16.6136777"/>
    <n v="102646.29949999999"/>
    <n v="97.78531022"/>
    <n v="-3.234383207"/>
    <n v="14.5506259"/>
  </r>
  <r>
    <x v="120"/>
    <x v="5"/>
    <s v="E12000009"/>
    <n v="271712.6029"/>
    <n v="82.479744539999999"/>
    <n v="0.18463723700000001"/>
    <n v="7.6054796859999998"/>
    <n v="173067.42800000001"/>
    <n v="81.295883099999998"/>
    <n v="-0.77810931900000002"/>
    <n v="10.411222970000001"/>
    <n v="142019.6594"/>
    <n v="80.259204819999994"/>
    <n v="-1.407329372"/>
    <n v="13.64846709"/>
    <n v="126491.3795"/>
    <n v="89.214969319999994"/>
    <n v="-2.2563086929999998"/>
    <n v="12.290401360000001"/>
  </r>
  <r>
    <x v="120"/>
    <x v="6"/>
    <s v="E12000003"/>
    <n v="191770.69500000001"/>
    <n v="88.015192139999996"/>
    <n v="-0.31095294299999998"/>
    <n v="17.636768320000002"/>
    <n v="116722.989"/>
    <n v="87.192107780000001"/>
    <n v="-1.2400466569999999"/>
    <n v="21.52032406"/>
    <n v="92119.216419999997"/>
    <n v="84.700074110000003"/>
    <n v="-1.6272895169999999"/>
    <n v="26.570888799999999"/>
    <n v="97971.407949999993"/>
    <n v="98.272751720000002"/>
    <n v="-1.210374109"/>
    <n v="23.103610620000001"/>
  </r>
  <r>
    <x v="120"/>
    <x v="2"/>
    <s v="E12000001"/>
    <n v="184906.90489999999"/>
    <n v="95.108431929999995"/>
    <n v="-0.10822778399999999"/>
    <n v="18.69976428"/>
    <n v="111655.3691"/>
    <n v="94.426562579999995"/>
    <n v="-1.39008234"/>
    <n v="21.53917135"/>
    <n v="88678.068979999996"/>
    <n v="93.037219780000001"/>
    <n v="-1.8691879339999999"/>
    <n v="26.398972650000001"/>
    <n v="87127.599820000003"/>
    <n v="103.9631205"/>
    <n v="-4.3956329309999997"/>
    <n v="18.216949029999999"/>
  </r>
  <r>
    <x v="120"/>
    <x v="7"/>
    <s v="E12000002"/>
    <n v="208338.2366"/>
    <n v="88.654264319999996"/>
    <n v="0.92925085600000001"/>
    <n v="19.435908829999999"/>
    <n v="125577.8792"/>
    <n v="87.876975779999995"/>
    <n v="-0.73614035099999997"/>
    <n v="22.171817480000001"/>
    <n v="88736.170840000006"/>
    <n v="85.007143929999998"/>
    <n v="-1.358707146"/>
    <n v="28.696169489999999"/>
    <n v="95759.726060000001"/>
    <n v="94.636025189999998"/>
    <n v="-3.4244752119999999"/>
    <n v="22.096716839999999"/>
  </r>
  <r>
    <x v="120"/>
    <x v="9"/>
    <s v="E12000007"/>
    <n v="448212.0687"/>
    <n v="60.286439170000001"/>
    <n v="1.558943132"/>
    <n v="3.1933131590000001"/>
    <n v="284417.23910000001"/>
    <n v="60.270111409999998"/>
    <n v="0.70168852500000001"/>
    <n v="4.8224808530000001"/>
    <n v="230577.9216"/>
    <n v="56.382833570000003"/>
    <n v="1.32794407"/>
    <n v="7.4750613269999997"/>
    <n v="208375.5699"/>
    <n v="57.587809630000002"/>
    <n v="0.78351492300000003"/>
    <n v="6.0490045019999998"/>
  </r>
  <r>
    <x v="120"/>
    <x v="1"/>
    <s v="E12000004"/>
    <n v="196362.1385"/>
    <n v="87.592287529999993"/>
    <n v="-1.380206257"/>
    <n v="9.9695199159999994"/>
    <n v="122880.0156"/>
    <n v="87.395318439999997"/>
    <n v="-1.9535792940000001"/>
    <n v="13.245805600000001"/>
    <n v="100566.21920000001"/>
    <n v="86.427711009999996"/>
    <n v="-2.1023768450000002"/>
    <n v="16.424308620000001"/>
    <n v="94962.912030000007"/>
    <n v="100.8707759"/>
    <n v="-1.6913162660000001"/>
    <n v="15.76608223"/>
  </r>
  <r>
    <x v="121"/>
    <x v="0"/>
    <s v="E92000001"/>
    <n v="244614.24290000001"/>
    <n v="80.082788129999997"/>
    <n v="-0.59397881500000005"/>
    <n v="10.03098475"/>
    <n v="152091.8751"/>
    <n v="80.974259790000005"/>
    <n v="0.60030472199999996"/>
    <n v="13.641611360000001"/>
    <n v="125414.46679999999"/>
    <n v="76.414773719999999"/>
    <n v="-0.14847095199999999"/>
    <n v="16.018820479999999"/>
    <n v="143560.4964"/>
    <n v="75.443029089999996"/>
    <n v="0.115723749"/>
    <n v="10.41358889"/>
  </r>
  <r>
    <x v="121"/>
    <x v="9"/>
    <s v="E12000007"/>
    <n v="442730.33179999999"/>
    <n v="59.54912212"/>
    <n v="-1.2230230499999999"/>
    <n v="1.7807522689999999"/>
    <n v="283523.05330000003"/>
    <n v="60.080626850000002"/>
    <n v="-0.31439225199999998"/>
    <n v="3.822746822"/>
    <n v="229238.8651"/>
    <n v="56.05539632"/>
    <n v="-0.58073925299999996"/>
    <n v="5.9190926499999996"/>
    <n v="207548.11780000001"/>
    <n v="57.359130450000002"/>
    <n v="-0.39709650200000002"/>
    <n v="5.519052061"/>
  </r>
  <r>
    <x v="121"/>
    <x v="6"/>
    <s v="E12000003"/>
    <n v="193024.07260000001"/>
    <n v="88.59044308"/>
    <n v="0.65358141599999997"/>
    <n v="19.677334250000001"/>
    <n v="118925.07640000001"/>
    <n v="88.837067790000006"/>
    <n v="1.886592775"/>
    <n v="23.34010876"/>
    <n v="93058.078729999994"/>
    <n v="85.563321869999996"/>
    <n v="1.0191818260000001"/>
    <n v="26.4735391"/>
    <n v="99199.440539999996"/>
    <n v="99.504561530000004"/>
    <n v="1.253460182"/>
    <n v="22.68915569"/>
  </r>
  <r>
    <x v="121"/>
    <x v="5"/>
    <s v="E12000009"/>
    <n v="269474.8468"/>
    <n v="81.800462269999997"/>
    <n v="-0.82357465100000005"/>
    <n v="7.9096603019999998"/>
    <n v="174343.57089999999"/>
    <n v="81.895332479999993"/>
    <n v="0.73736744899999995"/>
    <n v="11.559378929999999"/>
    <n v="142292.45689999999"/>
    <n v="80.413370139999998"/>
    <n v="0.19208428299999999"/>
    <n v="13.513045139999999"/>
    <n v="127053.3754"/>
    <n v="89.611347730000006"/>
    <n v="0.44429585399999999"/>
    <n v="12.2944811"/>
  </r>
  <r>
    <x v="121"/>
    <x v="2"/>
    <s v="E12000001"/>
    <n v="184080.8683"/>
    <n v="94.683553000000003"/>
    <n v="-0.446731082"/>
    <n v="23.41759528"/>
    <n v="110999.1183"/>
    <n v="93.871573569999995"/>
    <n v="-0.58774671000000001"/>
    <n v="24.073191990000002"/>
    <n v="87682.524099999995"/>
    <n v="91.992736870000002"/>
    <n v="-1.1226506039999999"/>
    <n v="27.473548579999999"/>
    <n v="85909.038119999997"/>
    <n v="102.5090981"/>
    <n v="-1.398594364"/>
    <n v="20.389872140000001"/>
  </r>
  <r>
    <x v="121"/>
    <x v="7"/>
    <s v="E12000002"/>
    <n v="204323.3811"/>
    <n v="86.945821050000006"/>
    <n v="-1.9270852759999999"/>
    <n v="16.056948380000001"/>
    <n v="124651.0471"/>
    <n v="87.228396540000006"/>
    <n v="-0.73805366500000003"/>
    <n v="19.882677359999999"/>
    <n v="87403.265759999995"/>
    <n v="83.730252530000001"/>
    <n v="-1.5020989280000001"/>
    <n v="24.466352830000002"/>
    <n v="95932.918699999995"/>
    <n v="94.807185480000001"/>
    <n v="0.18086166300000001"/>
    <n v="21.681714840000001"/>
  </r>
  <r>
    <x v="121"/>
    <x v="8"/>
    <s v="E12000005"/>
    <n v="226323.43919999999"/>
    <n v="86.624561080000007"/>
    <n v="-0.76570461999999995"/>
    <n v="10.59482057"/>
    <n v="135920.35060000001"/>
    <n v="89.097497849999996"/>
    <n v="1.6337084770000001"/>
    <n v="14.01898944"/>
    <n v="109235.6346"/>
    <n v="87.574854060000007"/>
    <n v="1.395219261"/>
    <n v="16.442134859999999"/>
    <n v="104416.9593"/>
    <n v="99.472117389999994"/>
    <n v="1.725010811"/>
    <n v="14.40729163"/>
  </r>
  <r>
    <x v="121"/>
    <x v="4"/>
    <s v="E12000008"/>
    <n v="325399.11949999997"/>
    <n v="71.552500230000007"/>
    <n v="0.172199091"/>
    <n v="4.775869932"/>
    <n v="203710.80669999999"/>
    <n v="72.998215720000005"/>
    <n v="0.907521154"/>
    <n v="7.2839768940000003"/>
    <n v="159958.0563"/>
    <n v="72.588896090000006"/>
    <n v="0.112492263"/>
    <n v="8.8675781090000001"/>
    <n v="138838.31940000001"/>
    <n v="81.669343139999995"/>
    <n v="0.59878365700000002"/>
    <n v="8.2901747690000001"/>
  </r>
  <r>
    <x v="121"/>
    <x v="1"/>
    <s v="E12000004"/>
    <n v="197286.85930000001"/>
    <n v="88.004782559999995"/>
    <n v="0.47092620299999999"/>
    <n v="10.77294955"/>
    <n v="125040.4011"/>
    <n v="88.931838209999995"/>
    <n v="1.7581259460000001"/>
    <n v="14.29865573"/>
    <n v="101726.7925"/>
    <n v="87.425120410000005"/>
    <n v="1.154038892"/>
    <n v="16.16681908"/>
    <n v="95241.941479999994"/>
    <n v="101.1671644"/>
    <n v="0.29382992000000002"/>
    <n v="14.39084328"/>
  </r>
  <r>
    <x v="121"/>
    <x v="3"/>
    <s v="E12000006"/>
    <n v="256613.5012"/>
    <n v="75.166736470000004"/>
    <n v="-1.920389036"/>
    <n v="6.0371926409999999"/>
    <n v="173937.14660000001"/>
    <n v="75.80558293"/>
    <n v="-0.40740493300000002"/>
    <n v="8.5586544549999992"/>
    <n v="141339.58009999999"/>
    <n v="73.807928410000002"/>
    <n v="-1.1698254830000001"/>
    <n v="9.8816529460000009"/>
    <n v="127791.5529"/>
    <n v="82.50928356"/>
    <n v="-0.35097200699999997"/>
    <n v="8.7635200209999997"/>
  </r>
  <r>
    <x v="122"/>
    <x v="0"/>
    <s v="E92000001"/>
    <n v="245095.61009999999"/>
    <n v="80.240380070000001"/>
    <n v="0.19678627200000001"/>
    <n v="8.9035080129999997"/>
    <n v="152789.9039"/>
    <n v="81.345892829999997"/>
    <n v="0.45895207399999999"/>
    <n v="12.8449186"/>
    <n v="126913.0542"/>
    <n v="77.327859910000001"/>
    <n v="1.194907935"/>
    <n v="14.97680955"/>
    <n v="144195.65289999999"/>
    <n v="75.776812660000004"/>
    <n v="0.442431295"/>
    <n v="8.8454536590000004"/>
  </r>
  <r>
    <x v="122"/>
    <x v="7"/>
    <s v="E12000002"/>
    <n v="207906.96520000001"/>
    <n v="88.470745210000004"/>
    <n v="1.7538786129999999"/>
    <n v="17.42286653"/>
    <n v="127440.9513"/>
    <n v="89.180717619999996"/>
    <n v="2.2381714640000001"/>
    <n v="21.31553817"/>
    <n v="90214.471019999997"/>
    <n v="86.423320399999994"/>
    <n v="3.2163618079999998"/>
    <n v="25.712943190000001"/>
    <n v="99637.154320000001"/>
    <n v="98.467953420000001"/>
    <n v="3.861276894"/>
    <n v="22.80682792"/>
  </r>
  <r>
    <x v="122"/>
    <x v="9"/>
    <s v="E12000007"/>
    <n v="440099.8224"/>
    <n v="59.195307370000002"/>
    <n v="-0.59415611899999998"/>
    <n v="1.843149605"/>
    <n v="282278.2047"/>
    <n v="59.816834239999999"/>
    <n v="-0.43906434100000002"/>
    <n v="4.0147440799999998"/>
    <n v="229777.05429999999"/>
    <n v="56.186998840000001"/>
    <n v="0.23477225099999999"/>
    <n v="5.6487100520000002"/>
    <n v="207510.5503"/>
    <n v="57.348748069999999"/>
    <n v="-1.8100654000000001E-2"/>
    <n v="4.1061305939999997"/>
  </r>
  <r>
    <x v="122"/>
    <x v="1"/>
    <s v="E12000004"/>
    <n v="197549.19620000001"/>
    <n v="88.121804549999993"/>
    <n v="0.13297230299999999"/>
    <n v="10.0540406"/>
    <n v="125094.9682"/>
    <n v="88.970647729999996"/>
    <n v="4.3639621000000003E-2"/>
    <n v="13.723280600000001"/>
    <n v="102390.6719"/>
    <n v="87.995665709999997"/>
    <n v="0.65261025100000003"/>
    <n v="15.546582450000001"/>
    <n v="95365.783030000006"/>
    <n v="101.2987104"/>
    <n v="0.130028383"/>
    <n v="13.44158945"/>
  </r>
  <r>
    <x v="122"/>
    <x v="6"/>
    <s v="E12000003"/>
    <n v="194265.76800000001"/>
    <n v="89.160332350000004"/>
    <n v="0.64328527800000002"/>
    <n v="16.717395969999998"/>
    <n v="119954.63340000001"/>
    <n v="89.606147179999994"/>
    <n v="0.86571901699999998"/>
    <n v="20.736854839999999"/>
    <n v="94462.834310000006"/>
    <n v="86.854940569999997"/>
    <n v="1.509547156"/>
    <n v="22.683759250000001"/>
    <n v="99412.224249999999"/>
    <n v="99.717999730000003"/>
    <n v="0.21450091900000001"/>
    <n v="18.357096760000001"/>
  </r>
  <r>
    <x v="122"/>
    <x v="3"/>
    <s v="E12000006"/>
    <n v="256064.44500000001"/>
    <n v="75.005907969999996"/>
    <n v="-0.21396232300000001"/>
    <n v="5.1569799969999996"/>
    <n v="173682.30410000001"/>
    <n v="75.694517039999994"/>
    <n v="-0.146514121"/>
    <n v="7.8797523209999998"/>
    <n v="142043.6562"/>
    <n v="74.17559894"/>
    <n v="0.49814504399999998"/>
    <n v="9.1779316069999997"/>
    <n v="128204.5575"/>
    <n v="82.775942130000004"/>
    <n v="0.32318614800000001"/>
    <n v="7.5290439329999996"/>
  </r>
  <r>
    <x v="122"/>
    <x v="5"/>
    <s v="E12000009"/>
    <n v="269713.05969999998"/>
    <n v="81.872773030000005"/>
    <n v="8.8398958E-2"/>
    <n v="6.2261062330000003"/>
    <n v="174161.606"/>
    <n v="81.809857160000007"/>
    <n v="-0.10437142200000001"/>
    <n v="9.5702519279999994"/>
    <n v="143026.28640000001"/>
    <n v="80.828077320000006"/>
    <n v="0.51571918800000005"/>
    <n v="11.298267129999999"/>
    <n v="127337.5387"/>
    <n v="89.811769420000005"/>
    <n v="0.22365660000000001"/>
    <n v="9.5938154059999992"/>
  </r>
  <r>
    <x v="122"/>
    <x v="2"/>
    <s v="E12000001"/>
    <n v="187173.7316"/>
    <n v="96.274393410000002"/>
    <n v="1.680165516"/>
    <n v="19.091088200000002"/>
    <n v="113431.47689999999"/>
    <n v="95.92861087"/>
    <n v="2.1913314380000002"/>
    <n v="21.327122679999999"/>
    <n v="89703.696739999999"/>
    <n v="94.113264349999994"/>
    <n v="2.3051031609999999"/>
    <n v="23.950727149999999"/>
    <n v="86634.703640000007"/>
    <n v="103.3749828"/>
    <n v="0.84469054600000004"/>
    <n v="15.10475525"/>
  </r>
  <r>
    <x v="122"/>
    <x v="4"/>
    <s v="E12000008"/>
    <n v="323513.58110000001"/>
    <n v="71.137886350000002"/>
    <n v="-0.57945407000000004"/>
    <n v="3.755863868"/>
    <n v="203390.30290000001"/>
    <n v="72.883365650000002"/>
    <n v="-0.15733270399999999"/>
    <n v="6.5365504510000001"/>
    <n v="160912.74249999999"/>
    <n v="73.022132249999999"/>
    <n v="0.59683531000000001"/>
    <n v="8.3198366929999992"/>
    <n v="138924.82430000001"/>
    <n v="81.720228239999997"/>
    <n v="6.2306243999999997E-2"/>
    <n v="7.1087603619999999"/>
  </r>
  <r>
    <x v="122"/>
    <x v="8"/>
    <s v="E12000005"/>
    <n v="227118.22649999999"/>
    <n v="86.928763369999999"/>
    <n v="0.35117325999999999"/>
    <n v="9.4212457240000003"/>
    <n v="135872.53279999999"/>
    <n v="89.066152689999996"/>
    <n v="-3.5180744E-2"/>
    <n v="12.863721699999999"/>
    <n v="110060.0664"/>
    <n v="88.235805900000003"/>
    <n v="0.75472787799999996"/>
    <n v="14.952319019999999"/>
    <n v="104123.1128"/>
    <n v="99.192186480000004"/>
    <n v="-0.28141645999999998"/>
    <n v="11.75604452"/>
  </r>
  <r>
    <x v="123"/>
    <x v="0"/>
    <s v="E92000001"/>
    <n v="245694.90599999999"/>
    <n v="80.436579949999995"/>
    <n v="0.24451514599999999"/>
    <n v="7.2254558500000003"/>
    <n v="154786.89610000001"/>
    <n v="82.409098639999996"/>
    <n v="1.307018427"/>
    <n v="9.7788142730000001"/>
    <n v="128752.156"/>
    <n v="78.448420839999997"/>
    <n v="1.4491037609999999"/>
    <n v="11.710211510000001"/>
    <n v="145435.2377"/>
    <n v="76.428231629999999"/>
    <n v="0.85965474500000005"/>
    <n v="7.9643237359999999"/>
  </r>
  <r>
    <x v="123"/>
    <x v="5"/>
    <s v="E12000009"/>
    <n v="268876.58960000001"/>
    <n v="81.618858259999996"/>
    <n v="-0.31013334399999998"/>
    <n v="4.0638717949999998"/>
    <n v="175724.61230000001"/>
    <n v="82.544056409999996"/>
    <n v="0.89744595199999999"/>
    <n v="7.2603929279999999"/>
    <n v="144258.85949999999"/>
    <n v="81.524638190000005"/>
    <n v="0.86178083000000005"/>
    <n v="9.0330491360000007"/>
    <n v="127373.3244"/>
    <n v="89.837009269999996"/>
    <n v="2.8103046999999999E-2"/>
    <n v="8.3501086000000004"/>
  </r>
  <r>
    <x v="123"/>
    <x v="4"/>
    <s v="E12000008"/>
    <n v="325012.43650000001"/>
    <n v="71.467471930000002"/>
    <n v="0.46330526700000002"/>
    <n v="4.2749128860000001"/>
    <n v="205930.18369999999"/>
    <n v="73.793512579999998"/>
    <n v="1.2487718080000001"/>
    <n v="5.9402145329999998"/>
    <n v="162279.99"/>
    <n v="73.642588559999993"/>
    <n v="0.84968253900000001"/>
    <n v="7.1027117720000001"/>
    <n v="139486.28959999999"/>
    <n v="82.050500869999993"/>
    <n v="0.40415040899999999"/>
    <n v="7.0937691950000001"/>
  </r>
  <r>
    <x v="123"/>
    <x v="2"/>
    <s v="E12000001"/>
    <n v="188543.76930000001"/>
    <n v="96.97908391"/>
    <n v="0.73196047099999995"/>
    <n v="14.571376369999999"/>
    <n v="116127.67"/>
    <n v="98.208772109999998"/>
    <n v="2.3769355299999999"/>
    <n v="15.418398460000001"/>
    <n v="92558.959289999999"/>
    <n v="97.108883140000003"/>
    <n v="3.1829931880000002"/>
    <n v="18.010666310000001"/>
    <n v="89760.341190000006"/>
    <n v="107.1045821"/>
    <n v="3.607835449"/>
    <n v="14.004642049999999"/>
  </r>
  <r>
    <x v="123"/>
    <x v="7"/>
    <s v="E12000002"/>
    <n v="210261.77230000001"/>
    <n v="89.472787350000004"/>
    <n v="1.132625408"/>
    <n v="14.52534853"/>
    <n v="130017.7841"/>
    <n v="90.983935509999995"/>
    <n v="2.0219818169999999"/>
    <n v="16.545472090000001"/>
    <n v="92441.402610000005"/>
    <n v="88.556667959999999"/>
    <n v="2.468486001"/>
    <n v="20.05120823"/>
    <n v="99810.716960000005"/>
    <n v="98.639479370000004"/>
    <n v="0.17419469300000001"/>
    <n v="18.515623210000001"/>
  </r>
  <r>
    <x v="123"/>
    <x v="3"/>
    <s v="E12000006"/>
    <n v="256468.9797"/>
    <n v="75.124403520000001"/>
    <n v="0.15798161099999999"/>
    <n v="4.099982443"/>
    <n v="174987.3389"/>
    <n v="76.263279549999993"/>
    <n v="0.751391955"/>
    <n v="5.5136794939999998"/>
    <n v="142724.19639999999"/>
    <n v="74.530978950000005"/>
    <n v="0.47910635299999998"/>
    <n v="6.6964531320000003"/>
    <n v="127664.535"/>
    <n v="82.427273769999999"/>
    <n v="-0.42121944500000003"/>
    <n v="5.7518449650000001"/>
  </r>
  <r>
    <x v="123"/>
    <x v="1"/>
    <s v="E12000004"/>
    <n v="198483.52739999999"/>
    <n v="88.53858658"/>
    <n v="0.472961295"/>
    <n v="8.4065293140000001"/>
    <n v="126977.1023"/>
    <n v="90.309268200000005"/>
    <n v="1.5045641460000001"/>
    <n v="10.57227116"/>
    <n v="103897.4083"/>
    <n v="89.290571479999997"/>
    <n v="1.4715563030000001"/>
    <n v="11.97696258"/>
    <n v="95568.093829999998"/>
    <n v="101.51360750000001"/>
    <n v="0.21214190799999999"/>
    <n v="10.25700771"/>
  </r>
  <r>
    <x v="123"/>
    <x v="9"/>
    <s v="E12000007"/>
    <n v="443176.35550000001"/>
    <n v="59.609114210000001"/>
    <n v="0.69905345900000004"/>
    <n v="1.7443532289999999"/>
    <n v="286919.90169999999"/>
    <n v="60.800444079999998"/>
    <n v="1.644369607"/>
    <n v="2.9791165620000002"/>
    <n v="234289.84280000001"/>
    <n v="57.290503459999996"/>
    <n v="1.9639857080000001"/>
    <n v="4.8654375830000003"/>
    <n v="211198.70550000001"/>
    <n v="58.36802677"/>
    <n v="1.777333826"/>
    <n v="4.3651370969999999"/>
  </r>
  <r>
    <x v="123"/>
    <x v="6"/>
    <s v="E12000003"/>
    <n v="193261.5907"/>
    <n v="88.699454520000003"/>
    <n v="-0.51690905600000003"/>
    <n v="11.36747272"/>
    <n v="120655.5402"/>
    <n v="90.129724710000005"/>
    <n v="0.58430982899999995"/>
    <n v="14.04666694"/>
    <n v="95258.763149999999"/>
    <n v="87.586766499999996"/>
    <n v="0.84258411899999996"/>
    <n v="16.62633344"/>
    <n v="99419.091679999998"/>
    <n v="99.724888289999996"/>
    <n v="6.9080369999999997E-3"/>
    <n v="14.615862310000001"/>
  </r>
  <r>
    <x v="123"/>
    <x v="8"/>
    <s v="E12000005"/>
    <n v="226927.7034"/>
    <n v="86.855841249999997"/>
    <n v="-8.3887215000000001E-2"/>
    <n v="8.1300367300000005"/>
    <n v="137539.49170000001"/>
    <n v="90.158865210000002"/>
    <n v="1.226854967"/>
    <n v="10.26602158"/>
    <n v="111395.3048"/>
    <n v="89.306274369999997"/>
    <n v="1.2131905620000001"/>
    <n v="12.248816059999999"/>
    <n v="104898.8037"/>
    <n v="99.931143270000007"/>
    <n v="0.74497479300000002"/>
    <n v="11.10167783"/>
  </r>
  <r>
    <x v="124"/>
    <x v="0"/>
    <s v="E92000001"/>
    <n v="250172.02299999999"/>
    <n v="81.902316400000004"/>
    <n v="1.822226221"/>
    <n v="7.927971619"/>
    <n v="155755.0116"/>
    <n v="82.924526760000006"/>
    <n v="0.62545050599999996"/>
    <n v="8.6934158509999993"/>
    <n v="130067.5935"/>
    <n v="79.249914180000005"/>
    <n v="1.021681928"/>
    <n v="10.205678499999999"/>
    <n v="146963.6348"/>
    <n v="77.2314255"/>
    <n v="1.0509125399999999"/>
    <n v="6.4774753250000003"/>
  </r>
  <r>
    <x v="124"/>
    <x v="3"/>
    <s v="E12000006"/>
    <n v="262699.9069"/>
    <n v="76.949554800000001"/>
    <n v="2.4295051860000001"/>
    <n v="6.4088039739999996"/>
    <n v="176591.8541"/>
    <n v="76.962562059999996"/>
    <n v="0.91693211399999996"/>
    <n v="6.0059247410000003"/>
    <n v="144640.39850000001"/>
    <n v="75.531625070000004"/>
    <n v="1.3425908660000001"/>
    <n v="6.8933248420000002"/>
    <n v="130210.0138"/>
    <n v="84.070775470000001"/>
    <n v="1.9938809369999999"/>
    <n v="5.7789801770000002"/>
  </r>
  <r>
    <x v="124"/>
    <x v="7"/>
    <s v="E12000002"/>
    <n v="215361.20920000001"/>
    <n v="91.642753020000001"/>
    <n v="2.4252800649999999"/>
    <n v="14.098485159999999"/>
    <n v="131903.83040000001"/>
    <n v="92.303754299999994"/>
    <n v="1.4506063979999999"/>
    <n v="14.90807583"/>
    <n v="94490.686619999993"/>
    <n v="90.519833370000001"/>
    <n v="2.2168465140000002"/>
    <n v="17.916102710000001"/>
    <n v="103024.38340000001"/>
    <n v="101.8154347"/>
    <n v="3.21976087"/>
    <n v="17.261135190000001"/>
  </r>
  <r>
    <x v="124"/>
    <x v="9"/>
    <s v="E12000007"/>
    <n v="447962.62599999999"/>
    <n v="60.252888059999997"/>
    <n v="1.079992302"/>
    <n v="4.1296352550000002"/>
    <n v="288343.79269999999"/>
    <n v="61.102177099999999"/>
    <n v="0.49626778399999999"/>
    <n v="3.2386992399999999"/>
    <n v="233939.86230000001"/>
    <n v="57.204923299999997"/>
    <n v="-0.14937931099999999"/>
    <n v="4.3474202350000004"/>
    <n v="211479.2046"/>
    <n v="58.44554703"/>
    <n v="0.13281288499999999"/>
    <n v="3.347940076"/>
  </r>
  <r>
    <x v="124"/>
    <x v="8"/>
    <s v="E12000005"/>
    <n v="230601.51420000001"/>
    <n v="88.261980390000005"/>
    <n v="1.6189344480000001"/>
    <n v="8.5651253720000007"/>
    <n v="137546.60939999999"/>
    <n v="90.163530899999998"/>
    <n v="5.174962E-3"/>
    <n v="8.6036810250000002"/>
    <n v="112079.4927"/>
    <n v="89.854791890000001"/>
    <n v="0.61419819200000003"/>
    <n v="10.27505792"/>
    <n v="106059.9396"/>
    <n v="101.0372916"/>
    <n v="1.106910523"/>
    <n v="9.0352024330000003"/>
  </r>
  <r>
    <x v="124"/>
    <x v="6"/>
    <s v="E12000003"/>
    <n v="199202.88099999999"/>
    <n v="91.426272679999997"/>
    <n v="3.0742220159999998"/>
    <n v="12.99773177"/>
    <n v="122749.7136"/>
    <n v="91.694072860000006"/>
    <n v="1.735662856"/>
    <n v="13.61771721"/>
    <n v="97607.211609999998"/>
    <n v="89.746074480000004"/>
    <n v="2.4653358779999999"/>
    <n v="15.8029876"/>
    <n v="101498.2473"/>
    <n v="101.810439"/>
    <n v="2.0913041419999998"/>
    <n v="12.17234146"/>
  </r>
  <r>
    <x v="124"/>
    <x v="2"/>
    <s v="E12000001"/>
    <n v="192537.587"/>
    <n v="99.033337869999997"/>
    <n v="2.1182443439999998"/>
    <n v="14.88798944"/>
    <n v="117247.1035"/>
    <n v="99.155473189999995"/>
    <n v="0.96396794900000005"/>
    <n v="14.250765850000001"/>
    <n v="93705.696729999996"/>
    <n v="98.311990789999996"/>
    <n v="1.2389264600000001"/>
    <n v="15.670224129999999"/>
    <n v="90549.758679999999"/>
    <n v="108.04653740000001"/>
    <n v="0.87947246800000001"/>
    <n v="11.43298542"/>
  </r>
  <r>
    <x v="124"/>
    <x v="4"/>
    <s v="E12000008"/>
    <n v="327388.67389999999"/>
    <n v="71.989986329999994"/>
    <n v="0.731121994"/>
    <n v="4.3346115200000002"/>
    <n v="205398.367"/>
    <n v="73.602940110000006"/>
    <n v="-0.25825098200000002"/>
    <n v="4.1809211040000003"/>
    <n v="162739.62650000001"/>
    <n v="73.851171429999994"/>
    <n v="0.28323673900000002"/>
    <n v="5.2040042609999997"/>
    <n v="141055.69630000001"/>
    <n v="82.973678399999997"/>
    <n v="1.125133318"/>
    <n v="5.1217568550000001"/>
  </r>
  <r>
    <x v="124"/>
    <x v="5"/>
    <s v="E12000009"/>
    <n v="273277.86989999999"/>
    <n v="82.954889300000005"/>
    <n v="1.6369146450000001"/>
    <n v="4.9924929840000001"/>
    <n v="175499.7145"/>
    <n v="82.438413949999997"/>
    <n v="-0.127983123"/>
    <n v="5.6675504940000003"/>
    <n v="144303.27780000001"/>
    <n v="81.549740200000002"/>
    <n v="3.0790702E-2"/>
    <n v="6.7146752169999999"/>
    <n v="127983.1407"/>
    <n v="90.267115590000003"/>
    <n v="0.47876296299999999"/>
    <n v="4.9594919869999998"/>
  </r>
  <r>
    <x v="124"/>
    <x v="1"/>
    <s v="E12000004"/>
    <n v="202371.45699999999"/>
    <n v="90.272895669999997"/>
    <n v="1.958817236"/>
    <n v="8.3658014000000005"/>
    <n v="127721.77710000001"/>
    <n v="90.838899429999998"/>
    <n v="0.58646387200000005"/>
    <n v="9.0358446079999997"/>
    <n v="104797.7546"/>
    <n v="90.064338879999994"/>
    <n v="0.86657235300000002"/>
    <n v="9.8956847569999997"/>
    <n v="97099.955809999999"/>
    <n v="103.14077020000001"/>
    <n v="1.6029010530000001"/>
    <n v="9.1672163419999997"/>
  </r>
  <r>
    <x v="125"/>
    <x v="0"/>
    <s v="E92000001"/>
    <n v="248290.54509999999"/>
    <n v="81.286350659999997"/>
    <n v="-0.75207365400000004"/>
    <n v="4.5956299879999998"/>
    <n v="156799.08480000001"/>
    <n v="83.480395090000002"/>
    <n v="0.67033042200000004"/>
    <n v="6.9491316950000002"/>
    <n v="132018.51060000001"/>
    <n v="80.438603869999994"/>
    <n v="1.4999255229999999"/>
    <n v="9.6245841559999992"/>
    <n v="147526.7659"/>
    <n v="77.527358660000004"/>
    <n v="0.38317713599999997"/>
    <n v="4.2956640520000002"/>
  </r>
  <r>
    <x v="125"/>
    <x v="8"/>
    <s v="E12000005"/>
    <n v="229967.09820000001"/>
    <n v="88.019159740000006"/>
    <n v="-0.27511353199999999"/>
    <n v="4.5615557989999997"/>
    <n v="139858.0417"/>
    <n v="91.678703870000007"/>
    <n v="1.6804720909999999"/>
    <n v="7.1358037760000004"/>
    <n v="114429.5528"/>
    <n v="91.738848919999995"/>
    <n v="2.0967796910000001"/>
    <n v="9.3924487929999998"/>
    <n v="107819.5153"/>
    <n v="102.7135395"/>
    <n v="1.659038864"/>
    <n v="6.9200962940000004"/>
  </r>
  <r>
    <x v="125"/>
    <x v="7"/>
    <s v="E12000002"/>
    <n v="213892.51819999999"/>
    <n v="91.017780290000005"/>
    <n v="-0.68196634700000003"/>
    <n v="10.190873119999999"/>
    <n v="133209.1629"/>
    <n v="93.217200779999999"/>
    <n v="0.98960923300000003"/>
    <n v="12.723913830000001"/>
    <n v="96910.284920000006"/>
    <n v="92.837751060000002"/>
    <n v="2.560673838"/>
    <n v="17.693589830000001"/>
    <n v="104260.2497"/>
    <n v="103.03679870000001"/>
    <n v="1.1995862660000001"/>
    <n v="13.501808649999999"/>
  </r>
  <r>
    <x v="125"/>
    <x v="1"/>
    <s v="E12000004"/>
    <n v="199090.2414"/>
    <n v="88.809226659999993"/>
    <n v="-1.621382581"/>
    <n v="4.5944233560000001"/>
    <n v="127396.9244"/>
    <n v="90.607856139999996"/>
    <n v="-0.25434399200000002"/>
    <n v="6.6385551029999998"/>
    <n v="105465.3342"/>
    <n v="90.638064150000005"/>
    <n v="0.63701712799999999"/>
    <n v="9.0620271020000001"/>
    <n v="97233.652409999995"/>
    <n v="103.2827843"/>
    <n v="0.13768966199999999"/>
    <n v="5.7687039110000002"/>
  </r>
  <r>
    <x v="125"/>
    <x v="3"/>
    <s v="E12000006"/>
    <n v="261104.81830000001"/>
    <n v="76.482324489999996"/>
    <n v="-0.60719040099999999"/>
    <n v="3.4440212969999999"/>
    <n v="177776.95970000001"/>
    <n v="77.479056810000003"/>
    <n v="0.67109870000000005"/>
    <n v="4.6896486819999996"/>
    <n v="146565.13099999999"/>
    <n v="76.536725849999996"/>
    <n v="1.330701911"/>
    <n v="6.2933385409999998"/>
    <n v="131122.777"/>
    <n v="84.66010575"/>
    <n v="0.70099303099999999"/>
    <n v="3.8432149369999999"/>
  </r>
  <r>
    <x v="125"/>
    <x v="2"/>
    <s v="E12000001"/>
    <n v="191250.28969999999"/>
    <n v="98.371205619999998"/>
    <n v="-0.668595304"/>
    <n v="9.4666418700000001"/>
    <n v="118460.3854"/>
    <n v="100.18154149999999"/>
    <n v="1.0348075240000001"/>
    <n v="10.63745958"/>
    <n v="95819.836599999995"/>
    <n v="100.5300555"/>
    <n v="2.256148713"/>
    <n v="14.50110448"/>
    <n v="92090.356790000005"/>
    <n v="109.8848227"/>
    <n v="1.701382902"/>
    <n v="6.5114456350000003"/>
  </r>
  <r>
    <x v="125"/>
    <x v="9"/>
    <s v="E12000007"/>
    <n v="443027.83639999997"/>
    <n v="59.58913776"/>
    <n v="-1.1016074440000001"/>
    <n v="1.082696205"/>
    <n v="287518.8541"/>
    <n v="60.927366499999998"/>
    <n v="-0.28609551999999999"/>
    <n v="2.0157172120000002"/>
    <n v="235917.33480000001"/>
    <n v="57.688471360000001"/>
    <n v="0.84529097900000005"/>
    <n v="4.4124978810000002"/>
    <n v="211100.02359999999"/>
    <n v="58.340754529999998"/>
    <n v="-0.17929938400000001"/>
    <n v="1.5416518850000001"/>
  </r>
  <r>
    <x v="125"/>
    <x v="5"/>
    <s v="E12000009"/>
    <n v="270995.55219999998"/>
    <n v="82.262080159999996"/>
    <n v="-0.83516372299999997"/>
    <n v="2.1018046570000002"/>
    <n v="176404.94510000001"/>
    <n v="82.863632760000002"/>
    <n v="0.51580179000000004"/>
    <n v="3.731417805"/>
    <n v="145962.79500000001"/>
    <n v="82.487578889999995"/>
    <n v="1.1500204439999999"/>
    <n v="5.3224996710000001"/>
    <n v="128365.277"/>
    <n v="90.53663813"/>
    <n v="0.29858330700000002"/>
    <n v="2.5724707769999999"/>
  </r>
  <r>
    <x v="125"/>
    <x v="4"/>
    <s v="E12000008"/>
    <n v="325719.25660000002"/>
    <n v="71.622895659999998"/>
    <n v="-0.50991907700000005"/>
    <n v="2.274031028"/>
    <n v="206144.06640000001"/>
    <n v="73.870155819999994"/>
    <n v="0.36305031900000001"/>
    <n v="3.406832144"/>
    <n v="164081.348"/>
    <n v="74.460044060000001"/>
    <n v="0.82445900900000002"/>
    <n v="5.1895966409999996"/>
    <n v="140905.49859999999"/>
    <n v="82.885327079999996"/>
    <n v="-0.10648114"/>
    <n v="3.305021752"/>
  </r>
  <r>
    <x v="125"/>
    <x v="6"/>
    <s v="E12000003"/>
    <n v="197718.24350000001"/>
    <n v="90.744882529999998"/>
    <n v="-0.74528921199999998"/>
    <n v="8.3013339140000006"/>
    <n v="124169.1796"/>
    <n v="92.754414409999995"/>
    <n v="1.156390504"/>
    <n v="11.48322467"/>
    <n v="99277.492180000001"/>
    <n v="91.281833180000007"/>
    <n v="1.7112265980000001"/>
    <n v="14.72615534"/>
    <n v="103174.1988"/>
    <n v="103.4915455"/>
    <n v="1.651212269"/>
    <n v="10.39879949"/>
  </r>
  <r>
    <x v="126"/>
    <x v="0"/>
    <s v="E92000001"/>
    <n v="252904.1612"/>
    <n v="82.796774720000002"/>
    <n v="1.8581521409999999"/>
    <n v="4.1527133840000001"/>
    <n v="159214.24280000001"/>
    <n v="84.766233869999994"/>
    <n v="1.540288326"/>
    <n v="5.6002007300000001"/>
    <n v="132862.14199999999"/>
    <n v="80.952626710000004"/>
    <n v="0.63902506400000003"/>
    <n v="7.5897856800000003"/>
    <n v="147833.39110000001"/>
    <n v="77.688494439999999"/>
    <n v="0.20784376299999999"/>
    <n v="4.5126290600000001"/>
  </r>
  <r>
    <x v="126"/>
    <x v="3"/>
    <s v="E12000006"/>
    <n v="264998.27610000002"/>
    <n v="77.622788720000003"/>
    <n v="1.491147454"/>
    <n v="2.9492218349999999"/>
    <n v="179833.34179999999"/>
    <n v="78.37527274"/>
    <n v="1.1567202350000001"/>
    <n v="3.6137300400000001"/>
    <n v="146964.46249999999"/>
    <n v="76.745257859999995"/>
    <n v="0.27246007300000002"/>
    <n v="5.2858488430000001"/>
    <n v="130405.632"/>
    <n v="84.197077329999999"/>
    <n v="-0.54692634200000001"/>
    <n v="4.4586258110000001"/>
  </r>
  <r>
    <x v="126"/>
    <x v="4"/>
    <s v="E12000008"/>
    <n v="330255.98050000001"/>
    <n v="72.620482670000001"/>
    <n v="1.392832557"/>
    <n v="1.636414308"/>
    <n v="208369.17180000001"/>
    <n v="74.667505390000002"/>
    <n v="1.0793933769999999"/>
    <n v="2.4705497240000001"/>
    <n v="164477.5484"/>
    <n v="74.639839640000005"/>
    <n v="0.24146585300000001"/>
    <n v="3.8858493300000001"/>
    <n v="140175.0472"/>
    <n v="82.455651130000007"/>
    <n v="-0.51839808399999998"/>
    <n v="3.5411811310000001"/>
  </r>
  <r>
    <x v="126"/>
    <x v="5"/>
    <s v="E12000009"/>
    <n v="276092.30379999999"/>
    <n v="83.809225069999997"/>
    <n v="1.88075101"/>
    <n v="1.4396165240000001"/>
    <n v="179534.43030000001"/>
    <n v="84.333662459999999"/>
    <n v="1.7740348239999999"/>
    <n v="2.9764057180000001"/>
    <n v="147344.97349999999"/>
    <n v="83.268685869999999"/>
    <n v="0.946938909"/>
    <n v="4.3321726040000001"/>
    <n v="129347.921"/>
    <n v="91.229701579999997"/>
    <n v="0.76550605999999999"/>
    <n v="3.858503512"/>
  </r>
  <r>
    <x v="126"/>
    <x v="6"/>
    <s v="E12000003"/>
    <n v="201876.13529999999"/>
    <n v="92.653191019999994"/>
    <n v="2.102937856"/>
    <n v="8.7627938689999993"/>
    <n v="126075.0263"/>
    <n v="94.178082509999996"/>
    <n v="1.5348790779999999"/>
    <n v="10.29775091"/>
    <n v="100220.933"/>
    <n v="92.149290699999995"/>
    <n v="0.95030685599999998"/>
    <n v="13.28702238"/>
    <n v="103291.9663"/>
    <n v="103.6096752"/>
    <n v="0.114144331"/>
    <n v="11.56649861"/>
  </r>
  <r>
    <x v="126"/>
    <x v="8"/>
    <s v="E12000005"/>
    <n v="234920.69399999999"/>
    <n v="89.91513243"/>
    <n v="2.15404544"/>
    <n v="4.583051202"/>
    <n v="141867.76120000001"/>
    <n v="92.996100269999999"/>
    <n v="1.436971011"/>
    <n v="5.7804954540000004"/>
    <n v="114901.2157"/>
    <n v="92.116983880000006"/>
    <n v="0.41218629000000001"/>
    <n v="7.6134433120000002"/>
    <n v="107298.1787"/>
    <n v="102.2168918"/>
    <n v="-0.48352705000000001"/>
    <n v="7.3443272500000001"/>
  </r>
  <r>
    <x v="126"/>
    <x v="9"/>
    <s v="E12000007"/>
    <n v="449202.40269999998"/>
    <n v="60.419643319999999"/>
    <n v="1.393719715"/>
    <n v="0.37390109599999999"/>
    <n v="290947.36450000003"/>
    <n v="61.653893170000003"/>
    <n v="1.1924471910000001"/>
    <n v="0.88761051099999999"/>
    <n v="237278.80319999999"/>
    <n v="58.021388940000001"/>
    <n v="0.57709551299999995"/>
    <n v="2.4151755640000001"/>
    <n v="212892.09160000001"/>
    <n v="58.836020220000002"/>
    <n v="0.84891890000000003"/>
    <n v="1.6184209949999999"/>
  </r>
  <r>
    <x v="126"/>
    <x v="2"/>
    <s v="E12000001"/>
    <n v="197930.53279999999"/>
    <n v="101.8072452"/>
    <n v="3.4929322649999999"/>
    <n v="9.9215153689999998"/>
    <n v="122342.21520000001"/>
    <n v="103.46439169999999"/>
    <n v="3.2769012470000001"/>
    <n v="9.7363170169999993"/>
    <n v="97392.107340000002"/>
    <n v="102.17961440000001"/>
    <n v="1.6408614239999999"/>
    <n v="11.815483220000001"/>
    <n v="93043.959780000005"/>
    <n v="111.0226888"/>
    <n v="1.0355079730000001"/>
    <n v="6.8397542619999996"/>
  </r>
  <r>
    <x v="126"/>
    <x v="7"/>
    <s v="E12000002"/>
    <n v="218768.41740000001"/>
    <n v="93.092623880000005"/>
    <n v="2.2796024959999999"/>
    <n v="8.5987647670000005"/>
    <n v="135632.89970000001"/>
    <n v="94.913285009999996"/>
    <n v="1.8194970699999999"/>
    <n v="9.7227494169999993"/>
    <n v="97531.6158"/>
    <n v="93.432971289999998"/>
    <n v="0.641140296"/>
    <n v="13.31123204"/>
    <n v="104146.86010000001"/>
    <n v="102.9247397"/>
    <n v="-0.108756295"/>
    <n v="11.790216149999999"/>
  </r>
  <r>
    <x v="126"/>
    <x v="1"/>
    <s v="E12000004"/>
    <n v="202857.65090000001"/>
    <n v="90.489774729999993"/>
    <n v="1.8923124659999999"/>
    <n v="4.6235309329999996"/>
    <n v="129443.81479999999"/>
    <n v="92.063655440000005"/>
    <n v="1.606703172"/>
    <n v="5.6177351499999997"/>
    <n v="106066.41650000001"/>
    <n v="91.154640830000005"/>
    <n v="0.56993348600000004"/>
    <n v="7.1640240820000001"/>
    <n v="96958.997369999997"/>
    <n v="102.9910424"/>
    <n v="-0.28246911400000002"/>
    <n v="6.6473530949999997"/>
  </r>
  <r>
    <x v="127"/>
    <x v="0"/>
    <s v="E92000001"/>
    <n v="255347.16329999999"/>
    <n v="83.596574509999996"/>
    <n v="0.96597939799999999"/>
    <n v="3.5637451100000002"/>
    <n v="158709.42929999999"/>
    <n v="84.497469359999997"/>
    <n v="-0.31706553100000001"/>
    <n v="4.3666389609999996"/>
    <n v="133586.7746"/>
    <n v="81.394143869999994"/>
    <n v="0.54540190499999996"/>
    <n v="6.8258187340000003"/>
    <n v="148814.34539999999"/>
    <n v="78.203999539999998"/>
    <n v="0.66355397699999996"/>
    <n v="3.4302013100000002"/>
  </r>
  <r>
    <x v="127"/>
    <x v="2"/>
    <s v="E12000001"/>
    <n v="201271.81419999999"/>
    <n v="103.5258616"/>
    <n v="1.688108095"/>
    <n v="9.9829259340000007"/>
    <n v="122469.54270000001"/>
    <n v="103.5720721"/>
    <n v="0.10407485299999999"/>
    <n v="9.2629169010000005"/>
    <n v="99033.097729999994"/>
    <n v="103.90127099999999"/>
    <n v="1.684931602"/>
    <n v="12.053034480000001"/>
    <n v="95780.370020000002"/>
    <n v="114.287851"/>
    <n v="2.9409864360000002"/>
    <n v="6.7496181269999997"/>
  </r>
  <r>
    <x v="127"/>
    <x v="9"/>
    <s v="E12000007"/>
    <n v="449857.30969999998"/>
    <n v="60.507731110000002"/>
    <n v="0.14579329999999999"/>
    <n v="-0.68306506499999997"/>
    <n v="288600.065"/>
    <n v="61.15648307"/>
    <n v="-0.80677808600000001"/>
    <n v="-1.9093979000000001E-2"/>
    <n v="237216.88649999999"/>
    <n v="58.006248560000003"/>
    <n v="-2.6094475999999998E-2"/>
    <n v="2.062945826"/>
    <n v="213619.5674"/>
    <n v="59.037069379999998"/>
    <n v="0.34171101500000001"/>
    <n v="1.4516759560000001"/>
  </r>
  <r>
    <x v="127"/>
    <x v="6"/>
    <s v="E12000003"/>
    <n v="205309.44149999999"/>
    <n v="94.228943310000005"/>
    <n v="1.70069943"/>
    <n v="8.5410435360000001"/>
    <n v="126476.9846"/>
    <n v="94.478345480000002"/>
    <n v="0.31882467399999997"/>
    <n v="9.1938699899999996"/>
    <n v="101090.064"/>
    <n v="92.948423160000004"/>
    <n v="0.86721499400000002"/>
    <n v="11.94688824"/>
    <n v="104509.7124"/>
    <n v="104.8311669"/>
    <n v="1.178935936"/>
    <n v="9.4633584210000006"/>
  </r>
  <r>
    <x v="127"/>
    <x v="4"/>
    <s v="E12000008"/>
    <n v="332677.31719999999"/>
    <n v="73.152914039999999"/>
    <n v="0.73316968999999999"/>
    <n v="0.71823847299999999"/>
    <n v="207427.9633"/>
    <n v="74.330230490000005"/>
    <n v="-0.45170238099999999"/>
    <n v="0.89723829099999997"/>
    <n v="164921.68960000001"/>
    <n v="74.841390680000003"/>
    <n v="0.27003145200000001"/>
    <n v="2.304089158"/>
    <n v="141311.4264"/>
    <n v="83.1241074"/>
    <n v="0.81068581900000003"/>
    <n v="1.4508215680000001"/>
  </r>
  <r>
    <x v="127"/>
    <x v="5"/>
    <s v="E12000009"/>
    <n v="277422.43320000003"/>
    <n v="84.212992610000001"/>
    <n v="0.48176981600000002"/>
    <n v="1.637161256"/>
    <n v="177525.25229999999"/>
    <n v="83.389880599999998"/>
    <n v="-1.119104562"/>
    <n v="1.761381801"/>
    <n v="147030.63920000001"/>
    <n v="83.091046910000003"/>
    <n v="-0.213332248"/>
    <n v="3.6922263399999999"/>
    <n v="128413.4901"/>
    <n v="90.570643059999995"/>
    <n v="-0.72241662299999998"/>
    <n v="1.410944668"/>
  </r>
  <r>
    <x v="127"/>
    <x v="3"/>
    <s v="E12000006"/>
    <n v="266068.81459999998"/>
    <n v="77.936368790000003"/>
    <n v="0.40397939199999999"/>
    <n v="1.8173577249999999"/>
    <n v="178079.348"/>
    <n v="77.610844200000003"/>
    <n v="-0.975344027"/>
    <n v="1.7868396150000001"/>
    <n v="146803.19380000001"/>
    <n v="76.66104292"/>
    <n v="-0.10973308900000001"/>
    <n v="3.8257099069999998"/>
    <n v="130620.4886"/>
    <n v="84.335800649999996"/>
    <n v="0.16476025799999999"/>
    <n v="2.390102883"/>
  </r>
  <r>
    <x v="127"/>
    <x v="7"/>
    <s v="E12000002"/>
    <n v="221831.35209999999"/>
    <n v="94.395995880000001"/>
    <n v="1.4000808520000001"/>
    <n v="8.5170942430000007"/>
    <n v="135811.88089999999"/>
    <n v="95.038532599999996"/>
    <n v="0.13196002000000001"/>
    <n v="9.0377319029999992"/>
    <n v="98729.459390000004"/>
    <n v="94.580477000000002"/>
    <n v="1.228159276"/>
    <n v="13.451145840000001"/>
    <n v="105902.8104"/>
    <n v="104.6600846"/>
    <n v="1.686032816"/>
    <n v="12.043282700000001"/>
  </r>
  <r>
    <x v="127"/>
    <x v="8"/>
    <s v="E12000005"/>
    <n v="237863.55119999999"/>
    <n v="91.041501460000006"/>
    <n v="1.2527024099999999"/>
    <n v="3.674100846"/>
    <n v="141695.84400000001"/>
    <n v="92.88340633"/>
    <n v="-0.121181359"/>
    <n v="4.6567183769999998"/>
    <n v="115748.8029"/>
    <n v="92.796499569999995"/>
    <n v="0.73766601899999995"/>
    <n v="7.018416813"/>
    <n v="108453.5373"/>
    <n v="103.31753639999999"/>
    <n v="1.0767736800000001"/>
    <n v="5.6119442429999999"/>
  </r>
  <r>
    <x v="127"/>
    <x v="1"/>
    <s v="E12000004"/>
    <n v="205819.06510000001"/>
    <n v="91.810788270000003"/>
    <n v="1.459848415"/>
    <n v="3.946005022"/>
    <n v="129399.09480000001"/>
    <n v="92.03184942"/>
    <n v="-3.4547860999999999E-2"/>
    <n v="4.0046812139999997"/>
    <n v="106971.26669999999"/>
    <n v="91.932279039999997"/>
    <n v="0.85309777799999997"/>
    <n v="6.0678560949999998"/>
    <n v="98420.451419999998"/>
    <n v="104.5434169"/>
    <n v="1.5072907950000001"/>
    <n v="5.5606179060000001"/>
  </r>
  <r>
    <x v="128"/>
    <x v="0"/>
    <s v="E92000001"/>
    <n v="253632.3665"/>
    <n v="83.035177489999995"/>
    <n v="-0.67155504899999996"/>
    <n v="2.1910320840000002"/>
    <n v="158479.62150000001"/>
    <n v="84.375118860000001"/>
    <n v="-0.14479783399999999"/>
    <n v="4.0229765220000004"/>
    <n v="134113.8884"/>
    <n v="81.715313219999999"/>
    <n v="0.39458532200000002"/>
    <n v="6.95567666"/>
    <n v="147875.00450000001"/>
    <n v="77.710362860000004"/>
    <n v="-0.63121667100000001"/>
    <n v="2.628741947"/>
  </r>
  <r>
    <x v="128"/>
    <x v="5"/>
    <s v="E12000009"/>
    <n v="276253.4351"/>
    <n v="83.85813727"/>
    <n v="-0.42137837900000003"/>
    <n v="-0.70071227000000003"/>
    <n v="178042.58420000001"/>
    <n v="83.632889649999996"/>
    <n v="0.29141311800000003"/>
    <n v="1.046956252"/>
    <n v="148030.26860000001"/>
    <n v="83.655964900000001"/>
    <n v="0.67987829499999997"/>
    <n v="3.459765177"/>
    <n v="129088.4541"/>
    <n v="91.046698320000004"/>
    <n v="0.52561762700000003"/>
    <n v="0.86427290800000001"/>
  </r>
  <r>
    <x v="128"/>
    <x v="1"/>
    <s v="E12000004"/>
    <n v="203570.31140000001"/>
    <n v="90.807674950000006"/>
    <n v="-1.0925876430000001"/>
    <n v="1.872841867"/>
    <n v="128537.51880000001"/>
    <n v="91.419075210000003"/>
    <n v="-0.66582841999999998"/>
    <n v="2.9157937280000001"/>
    <n v="106425.0101"/>
    <n v="91.462820129999997"/>
    <n v="-0.51065731599999997"/>
    <n v="4.6718541709999997"/>
    <n v="97039.445810000005"/>
    <n v="103.0764957"/>
    <n v="-1.4031693430000001"/>
    <n v="2.8038451150000001"/>
  </r>
  <r>
    <x v="128"/>
    <x v="3"/>
    <s v="E12000006"/>
    <n v="264817.08260000002"/>
    <n v="77.569713840000006"/>
    <n v="-0.470454233"/>
    <n v="1.0517887530000001"/>
    <n v="178663.5705"/>
    <n v="77.865461019999998"/>
    <n v="0.328068625"/>
    <n v="1.97280203"/>
    <n v="147616.7911"/>
    <n v="77.085905710000006"/>
    <n v="0.55420950099999999"/>
    <n v="3.8558436060000001"/>
    <n v="131272.00469999999"/>
    <n v="84.756455389999999"/>
    <n v="0.49878549999999999"/>
    <n v="1.776486349"/>
  </r>
  <r>
    <x v="128"/>
    <x v="2"/>
    <s v="E12000001"/>
    <n v="197929.4982"/>
    <n v="101.806713"/>
    <n v="-1.6605981160000001"/>
    <n v="8.1216027319999995"/>
    <n v="120944.217"/>
    <n v="102.2821094"/>
    <n v="-1.245473482"/>
    <n v="9.0418108020000005"/>
    <n v="98188.025959999999"/>
    <n v="103.014658"/>
    <n v="-0.85332257099999997"/>
    <n v="12.29231497"/>
    <n v="92714.702470000004"/>
    <n v="110.6298096"/>
    <n v="-3.20072636"/>
    <n v="6.067377542"/>
  </r>
  <r>
    <x v="128"/>
    <x v="7"/>
    <s v="E12000002"/>
    <n v="219694.3659"/>
    <n v="93.48664316"/>
    <n v="-0.96333823399999996"/>
    <n v="6.9186500469999999"/>
    <n v="135111.3953"/>
    <n v="94.548346319999993"/>
    <n v="-0.51577635499999996"/>
    <n v="8.2319571279999995"/>
    <n v="99777.131389999995"/>
    <n v="95.584121890000006"/>
    <n v="1.061154401"/>
    <n v="14.122810279999999"/>
    <n v="104997.287"/>
    <n v="103.7651872"/>
    <n v="-0.85505129300000005"/>
    <n v="9.3255817679999993"/>
  </r>
  <r>
    <x v="128"/>
    <x v="9"/>
    <s v="E12000007"/>
    <n v="451638.22110000002"/>
    <n v="60.747271310000002"/>
    <n v="0.39588362700000002"/>
    <n v="9.5638210000000001E-3"/>
    <n v="290297.27500000002"/>
    <n v="61.516134399999999"/>
    <n v="0.58808371999999998"/>
    <n v="0.74139830799999995"/>
    <n v="237361.01809999999"/>
    <n v="58.041492820000002"/>
    <n v="6.0759409E-2"/>
    <n v="2.3540796319999999"/>
    <n v="211175.79949999999"/>
    <n v="58.361696360000003"/>
    <n v="-1.1439812819999999"/>
    <n v="0.68053550799999996"/>
  </r>
  <r>
    <x v="128"/>
    <x v="8"/>
    <s v="E12000005"/>
    <n v="234762.17850000001"/>
    <n v="89.854461139999998"/>
    <n v="-1.30384528"/>
    <n v="2.2953291870000001"/>
    <n v="140871.674"/>
    <n v="92.343152570000001"/>
    <n v="-0.58164722899999999"/>
    <n v="4.107388555"/>
    <n v="115666.2693"/>
    <n v="92.730331910000004"/>
    <n v="-7.1304045999999996E-2"/>
    <n v="6.6450047850000002"/>
    <n v="107703.0643"/>
    <n v="102.6026033"/>
    <n v="-0.69197646599999996"/>
    <n v="4.8098834100000003"/>
  </r>
  <r>
    <x v="128"/>
    <x v="6"/>
    <s v="E12000003"/>
    <n v="202972.89379999999"/>
    <n v="93.156559999999999"/>
    <n v="-1.1380614899999999"/>
    <n v="5.441210785"/>
    <n v="126472.8463"/>
    <n v="94.475254129999996"/>
    <n v="-3.2720169999999999E-3"/>
    <n v="8.0959431689999999"/>
    <n v="102150.3171"/>
    <n v="93.923285089999993"/>
    <n v="1.0488202959999999"/>
    <n v="11.873355460000001"/>
    <n v="104170.7141"/>
    <n v="104.4911259"/>
    <n v="-0.32437009100000003"/>
    <n v="7.6209884719999996"/>
  </r>
  <r>
    <x v="128"/>
    <x v="4"/>
    <s v="E12000008"/>
    <n v="332526.95649999997"/>
    <n v="73.119850999999997"/>
    <n v="-4.5197162999999999E-2"/>
    <n v="0.60133342899999997"/>
    <n v="207743.92199999999"/>
    <n v="74.443451879999998"/>
    <n v="0.152322135"/>
    <n v="1.316838782"/>
    <n v="165552.96530000001"/>
    <n v="75.127863329999997"/>
    <n v="0.382773013"/>
    <n v="3.1867528300000001"/>
    <n v="141159.5969"/>
    <n v="83.034796209999996"/>
    <n v="-0.107443183"/>
    <n v="1.6945460480000001"/>
  </r>
  <r>
    <x v="129"/>
    <x v="0"/>
    <s v="E92000001"/>
    <n v="252761.63370000001"/>
    <n v="82.750113510000006"/>
    <n v="-0.34330507999999998"/>
    <n v="2.1384825630000002"/>
    <n v="158252.41800000001"/>
    <n v="84.254154920000005"/>
    <n v="-0.143364464"/>
    <n v="3.5623435620000001"/>
    <n v="133326.09849999999"/>
    <n v="81.235314439999996"/>
    <n v="-0.58740370099999994"/>
    <n v="6.1665733180000002"/>
    <n v="147744.5716"/>
    <n v="77.641818580000006"/>
    <n v="-8.8204806999999996E-2"/>
    <n v="2.5408321030000001"/>
  </r>
  <r>
    <x v="129"/>
    <x v="5"/>
    <s v="E12000009"/>
    <n v="276538.06709999999"/>
    <n v="83.94453876"/>
    <n v="0.103032925"/>
    <n v="0.32395934700000001"/>
    <n v="178270.09710000001"/>
    <n v="83.739760500000003"/>
    <n v="0.12778567499999999"/>
    <n v="1.069764524"/>
    <n v="147597.12119999999"/>
    <n v="83.411181429999999"/>
    <n v="-0.29260731400000001"/>
    <n v="3.1175442750000002"/>
    <n v="129508.4938"/>
    <n v="91.342954309999996"/>
    <n v="0.32538905499999998"/>
    <n v="1.356250019"/>
  </r>
  <r>
    <x v="129"/>
    <x v="4"/>
    <s v="E12000008"/>
    <n v="328176.7977"/>
    <n v="72.163288059999999"/>
    <n v="-1.308212377"/>
    <n v="-1.3360686E-2"/>
    <n v="206021.52410000001"/>
    <n v="73.826243730000002"/>
    <n v="-0.82909662799999995"/>
    <n v="0.57519758899999995"/>
    <n v="163661.42310000001"/>
    <n v="74.269482339999996"/>
    <n v="-1.1425601030000001"/>
    <n v="1.932988997"/>
    <n v="140675.83739999999"/>
    <n v="82.750232699999998"/>
    <n v="-0.34270393700000001"/>
    <n v="0.92248004400000005"/>
  </r>
  <r>
    <x v="129"/>
    <x v="8"/>
    <s v="E12000005"/>
    <n v="234769.1023"/>
    <n v="89.857111189999998"/>
    <n v="2.9492670000000002E-3"/>
    <n v="2.272117342"/>
    <n v="140897.6367"/>
    <n v="92.36017142"/>
    <n v="1.8430011999999999E-2"/>
    <n v="3.1603693430000002"/>
    <n v="115195.5578"/>
    <n v="92.352959690000006"/>
    <n v="-0.40695661500000002"/>
    <n v="5.0879420609999997"/>
    <n v="108153.6134"/>
    <n v="103.0318159"/>
    <n v="0.41832525399999998"/>
    <n v="4.0814175510000004"/>
  </r>
  <r>
    <x v="129"/>
    <x v="7"/>
    <s v="E12000002"/>
    <n v="218794.98689999999"/>
    <n v="93.103930039999995"/>
    <n v="-0.40937732900000001"/>
    <n v="5.9710779479999996"/>
    <n v="135118.50570000001"/>
    <n v="94.553322019999996"/>
    <n v="5.2625930000000003E-3"/>
    <n v="7.2602619749999997"/>
    <n v="98950.920610000001"/>
    <n v="94.792631589999999"/>
    <n v="-0.82805625800000004"/>
    <n v="12.61782833"/>
    <n v="105858.774"/>
    <n v="104.61656499999999"/>
    <n v="0.82048502599999995"/>
    <n v="9.7138860309999995"/>
  </r>
  <r>
    <x v="129"/>
    <x v="2"/>
    <s v="E12000001"/>
    <n v="199321.076"/>
    <n v="102.52248280000001"/>
    <n v="0.70306739100000004"/>
    <n v="6.696167505"/>
    <n v="121580.9454"/>
    <n v="102.82058840000001"/>
    <n v="0.526464504"/>
    <n v="7.8463796180000003"/>
    <n v="98067.327300000004"/>
    <n v="102.8880262"/>
    <n v="-0.12292604"/>
    <n v="10.59060264"/>
    <n v="93392.153229999996"/>
    <n v="111.4381631"/>
    <n v="0.73068321199999997"/>
    <n v="5.6026533250000004"/>
  </r>
  <r>
    <x v="129"/>
    <x v="9"/>
    <s v="E12000007"/>
    <n v="442924.13209999999"/>
    <n v="59.575189090000002"/>
    <n v="-1.9294401080000001"/>
    <n v="-1.24972488"/>
    <n v="286182.64640000003"/>
    <n v="60.644214239999997"/>
    <n v="-1.4173845060000001"/>
    <n v="-0.114507759"/>
    <n v="234166.6477"/>
    <n v="57.260378760000002"/>
    <n v="-1.345785606"/>
    <n v="1.785338141"/>
    <n v="209507.23939999999"/>
    <n v="57.900563980000001"/>
    <n v="-0.790128465"/>
    <n v="0.75210829000000001"/>
  </r>
  <r>
    <x v="129"/>
    <x v="1"/>
    <s v="E12000004"/>
    <n v="203711.1599"/>
    <n v="90.87050395"/>
    <n v="6.9189089999999995E-2"/>
    <n v="2.5211886799999998"/>
    <n v="129848.9529"/>
    <n v="92.351799709999995"/>
    <n v="1.020273395"/>
    <n v="3.9203293530000001"/>
    <n v="107490.41929999999"/>
    <n v="92.378444509999994"/>
    <n v="1.0010891609999999"/>
    <n v="6.1121281840000004"/>
    <n v="99565.424700000003"/>
    <n v="105.7596216"/>
    <n v="2.6030433930000001"/>
    <n v="4.3721000449999998"/>
  </r>
  <r>
    <x v="129"/>
    <x v="3"/>
    <s v="E12000006"/>
    <n v="263854.14439999999"/>
    <n v="77.287651839999995"/>
    <n v="-0.36362388600000001"/>
    <n v="0.64386873099999997"/>
    <n v="177657.31950000001"/>
    <n v="77.426914999999994"/>
    <n v="-0.56320994899999999"/>
    <n v="1.0468749980000001"/>
    <n v="146404.4437"/>
    <n v="76.452814489999994"/>
    <n v="-0.82128011099999998"/>
    <n v="3.048690868"/>
    <n v="130855.0778"/>
    <n v="84.487264350000004"/>
    <n v="-0.31760535699999998"/>
    <n v="0.87508912500000002"/>
  </r>
  <r>
    <x v="129"/>
    <x v="6"/>
    <s v="E12000003"/>
    <n v="203719.9387"/>
    <n v="93.499424140000002"/>
    <n v="0.36805153000000002"/>
    <n v="6.7475039409999997"/>
    <n v="126700.182"/>
    <n v="94.645073980000006"/>
    <n v="0.179750617"/>
    <n v="8.561409587"/>
    <n v="102009.75810000001"/>
    <n v="93.794046559999998"/>
    <n v="-0.137600097"/>
    <n v="11.71512055"/>
    <n v="104967.19809999999"/>
    <n v="105.2900597"/>
    <n v="0.76459488499999995"/>
    <n v="8.2334192730000009"/>
  </r>
  <r>
    <x v="130"/>
    <x v="0"/>
    <s v="E92000001"/>
    <n v="253491.33780000001"/>
    <n v="82.989006939999996"/>
    <n v="0.28869256999999998"/>
    <n v="1.9889220379999999"/>
    <n v="158778.31909999999"/>
    <n v="84.534146550000003"/>
    <n v="0.33231788499999998"/>
    <n v="3.5726883850000002"/>
    <n v="133939.4363"/>
    <n v="81.609019910000001"/>
    <n v="0.46002833300000001"/>
    <n v="5.9377307860000004"/>
    <n v="148492.88769999999"/>
    <n v="78.035069050000004"/>
    <n v="0.50649312199999996"/>
    <n v="1.939458715"/>
  </r>
  <r>
    <x v="130"/>
    <x v="5"/>
    <s v="E12000009"/>
    <n v="276175.72210000001"/>
    <n v="83.834547090000001"/>
    <n v="-0.13102897699999999"/>
    <n v="-5.1853375E-2"/>
    <n v="177939.0533"/>
    <n v="83.584257539999996"/>
    <n v="-0.18569788100000001"/>
    <n v="0.884264351"/>
    <n v="147103.6618"/>
    <n v="83.132314019999995"/>
    <n v="-0.33432856599999999"/>
    <n v="1.9012782989999999"/>
    <n v="130458.3098"/>
    <n v="92.012864070000006"/>
    <n v="0.73340058100000005"/>
    <n v="0.43090172700000001"/>
  </r>
  <r>
    <x v="130"/>
    <x v="7"/>
    <s v="E12000002"/>
    <n v="219785.32029999999"/>
    <n v="93.525347049999993"/>
    <n v="0.45263073799999998"/>
    <n v="5.4358583410000003"/>
    <n v="135438.01819999999"/>
    <n v="94.776910659999999"/>
    <n v="0.23646831300000001"/>
    <n v="6.7572480160000001"/>
    <n v="99438.666429999997"/>
    <n v="95.259880499999994"/>
    <n v="0.49291691100000001"/>
    <n v="11.191682739999999"/>
    <n v="105588.44990000001"/>
    <n v="104.349413"/>
    <n v="-0.25536303599999999"/>
    <n v="8.1423512949999992"/>
  </r>
  <r>
    <x v="130"/>
    <x v="2"/>
    <s v="E12000001"/>
    <n v="201394.07260000001"/>
    <n v="103.5887462"/>
    <n v="1.040028806"/>
    <n v="11.43188247"/>
    <n v="123216.5462"/>
    <n v="104.20381039999999"/>
    <n v="1.3452772930000001"/>
    <n v="12.15677842"/>
    <n v="99443.216610000003"/>
    <n v="104.3315501"/>
    <n v="1.403004795"/>
    <n v="14.476428500000001"/>
    <n v="94602.829840000006"/>
    <n v="112.88277669999999"/>
    <n v="1.296336535"/>
    <n v="8.8728797270000008"/>
  </r>
  <r>
    <x v="130"/>
    <x v="8"/>
    <s v="E12000005"/>
    <n v="236046.70129999999"/>
    <n v="90.346108090000001"/>
    <n v="0.54419387799999996"/>
    <n v="2.60428711"/>
    <n v="141823.1746"/>
    <n v="92.966873129999996"/>
    <n v="0.65688673099999995"/>
    <n v="3.8082519869999998"/>
    <n v="116077.13280000001"/>
    <n v="93.059723590000004"/>
    <n v="0.76528560700000003"/>
    <n v="5.9154669799999997"/>
    <n v="108623.4863"/>
    <n v="103.4794371"/>
    <n v="0.43444948900000002"/>
    <n v="3.6232976520000002"/>
  </r>
  <r>
    <x v="130"/>
    <x v="3"/>
    <s v="E12000006"/>
    <n v="263427.46980000002"/>
    <n v="77.16267114"/>
    <n v="-0.16170849300000001"/>
    <n v="0.66966768399999999"/>
    <n v="177656.77960000001"/>
    <n v="77.426679739999997"/>
    <n v="-3.0385399999999999E-4"/>
    <n v="1.1277417059999999"/>
    <n v="146283.7371"/>
    <n v="76.38978118"/>
    <n v="-8.2447347000000004E-2"/>
    <n v="2.5022770240000001"/>
    <n v="130562.9081"/>
    <n v="84.298623509999999"/>
    <n v="-0.22327725000000001"/>
    <n v="9.7333778999999995E-2"/>
  </r>
  <r>
    <x v="130"/>
    <x v="4"/>
    <s v="E12000008"/>
    <n v="329608.48959999997"/>
    <n v="72.478104939999994"/>
    <n v="0.43625628500000002"/>
    <n v="-0.57627351100000002"/>
    <n v="207294.73980000001"/>
    <n v="74.282490870000004"/>
    <n v="0.61800129199999998"/>
    <n v="0.29875523199999998"/>
    <n v="165043.8162"/>
    <n v="74.896811700000001"/>
    <n v="0.84466640000000004"/>
    <n v="1.8346764879999999"/>
    <n v="141481.10630000001"/>
    <n v="83.223918810000001"/>
    <n v="0.57242874099999996"/>
    <n v="0.37821018200000001"/>
  </r>
  <r>
    <x v="130"/>
    <x v="1"/>
    <s v="E12000004"/>
    <n v="204925.56940000001"/>
    <n v="91.412221990000006"/>
    <n v="0.59614288400000004"/>
    <n v="1.5239706200000001"/>
    <n v="129687.05349999999"/>
    <n v="92.236652820000003"/>
    <n v="-0.124682892"/>
    <n v="2.8283976110000002"/>
    <n v="107339.57030000001"/>
    <n v="92.248803199999998"/>
    <n v="-0.14033719"/>
    <n v="4.528644012"/>
    <n v="98430.323940000002"/>
    <n v="104.5539036"/>
    <n v="-1.1400551560000001"/>
    <n v="2.7169272000000002"/>
  </r>
  <r>
    <x v="130"/>
    <x v="6"/>
    <s v="E12000003"/>
    <n v="203911.72169999999"/>
    <n v="93.587444970000007"/>
    <n v="9.4140504E-2"/>
    <n v="6.4283470659999997"/>
    <n v="126956.8818"/>
    <n v="94.836828789999998"/>
    <n v="0.202604112"/>
    <n v="8.1872823350000008"/>
    <n v="102159.067"/>
    <n v="93.931330360000004"/>
    <n v="0.14636728600000001"/>
    <n v="11.553078879999999"/>
    <n v="104435.05"/>
    <n v="104.75627489999999"/>
    <n v="-0.50696608099999996"/>
    <n v="6.7797527830000002"/>
  </r>
  <r>
    <x v="130"/>
    <x v="9"/>
    <s v="E12000007"/>
    <n v="445427.1899"/>
    <n v="59.91186107"/>
    <n v="0.56512111799999998"/>
    <n v="-0.85227402100000005"/>
    <n v="288241.61959999998"/>
    <n v="61.080525850000001"/>
    <n v="0.71946123799999995"/>
    <n v="0.120176878"/>
    <n v="236536.3414"/>
    <n v="57.839836009999999"/>
    <n v="1.0119689380000001"/>
    <n v="2.0794858280000001"/>
    <n v="211693.80960000001"/>
    <n v="58.504856439999998"/>
    <n v="1.0436728399999999"/>
    <n v="0.29784142699999999"/>
  </r>
  <r>
    <x v="131"/>
    <x v="0"/>
    <s v="E92000001"/>
    <n v="250818.4405"/>
    <n v="82.113943140000003"/>
    <n v="-1.054433384"/>
    <n v="2.0598659669999999"/>
    <n v="158711.46340000001"/>
    <n v="84.4985523"/>
    <n v="-4.2106356999999997E-2"/>
    <n v="3.9941879239999998"/>
    <n v="135445.82620000001"/>
    <n v="82.526860119999995"/>
    <n v="1.1246798680000001"/>
    <n v="6.7004688799999998"/>
    <n v="151488.72"/>
    <n v="79.609420409999998"/>
    <n v="2.0174921060000002"/>
    <n v="4.3039828980000001"/>
  </r>
  <r>
    <x v="131"/>
    <x v="2"/>
    <s v="E12000001"/>
    <n v="197904.17660000001"/>
    <n v="101.7936887"/>
    <n v="-1.732869244"/>
    <n v="6.9132542350000001"/>
    <n v="122206.5456"/>
    <n v="103.3496564"/>
    <n v="-0.81969561000000002"/>
    <n v="7.928328906"/>
    <n v="99841.602129999999"/>
    <n v="104.7495191"/>
    <n v="0.40061608799999998"/>
    <n v="10.48433517"/>
    <n v="95818.834279999995"/>
    <n v="114.3337476"/>
    <n v="1.2853785090000001"/>
    <n v="5.1411840020000001"/>
  </r>
  <r>
    <x v="131"/>
    <x v="8"/>
    <s v="E12000005"/>
    <n v="232126.06460000001"/>
    <n v="88.845497120000005"/>
    <n v="-1.660958071"/>
    <n v="1.9534223209999999"/>
    <n v="141575.4449"/>
    <n v="92.804483219999995"/>
    <n v="-0.17467502800000001"/>
    <n v="3.7356954660000001"/>
    <n v="117448.894"/>
    <n v="94.159472649999998"/>
    <n v="1.1817669449999999"/>
    <n v="6.1497036029999999"/>
    <n v="110816.05469999999"/>
    <n v="105.5681728"/>
    <n v="2.018503114"/>
    <n v="4.4673206250000002"/>
  </r>
  <r>
    <x v="131"/>
    <x v="5"/>
    <s v="E12000009"/>
    <n v="273785.3308"/>
    <n v="83.108931639999994"/>
    <n v="-0.86553274599999996"/>
    <n v="0.94888403799999999"/>
    <n v="178597.6514"/>
    <n v="83.893624310000007"/>
    <n v="0.37012564199999998"/>
    <n v="2.3924423099999998"/>
    <n v="149009.0159"/>
    <n v="84.209081859999998"/>
    <n v="1.2952458360000001"/>
    <n v="3.444810972"/>
    <n v="132588.7513"/>
    <n v="93.515474519999998"/>
    <n v="1.6330438810000001"/>
    <n v="2.455313758"/>
  </r>
  <r>
    <x v="131"/>
    <x v="6"/>
    <s v="E12000003"/>
    <n v="202256.98480000001"/>
    <n v="92.827985949999999"/>
    <n v="-0.81149669199999996"/>
    <n v="5.1401835839999999"/>
    <n v="127083.19409999999"/>
    <n v="94.931184139999999"/>
    <n v="9.9492309000000001E-2"/>
    <n v="7.5257790519999999"/>
    <n v="103524.11229999999"/>
    <n v="95.186436939999993"/>
    <n v="1.336195891"/>
    <n v="10.55182538"/>
    <n v="106694.238"/>
    <n v="107.02241170000001"/>
    <n v="2.1632469049999998"/>
    <n v="7.5853055080000003"/>
  </r>
  <r>
    <x v="131"/>
    <x v="1"/>
    <s v="E12000004"/>
    <n v="201566.61730000001"/>
    <n v="89.913876639999998"/>
    <n v="-1.6391083390000001"/>
    <n v="1.2336613089999999"/>
    <n v="129154.63710000001"/>
    <n v="91.857985020000001"/>
    <n v="-0.4105394"/>
    <n v="3.052964443"/>
    <n v="108028.0739"/>
    <n v="92.840510760000001"/>
    <n v="0.64142573000000003"/>
    <n v="5.1614722769999997"/>
    <n v="101239.52650000001"/>
    <n v="107.53787320000001"/>
    <n v="2.8540011270000001"/>
    <n v="4.8064384149999997"/>
  </r>
  <r>
    <x v="131"/>
    <x v="3"/>
    <s v="E12000006"/>
    <n v="261601.52119999999"/>
    <n v="76.627817769999993"/>
    <n v="-0.69315040999999999"/>
    <n v="1.256671334"/>
    <n v="178085.4951"/>
    <n v="77.61352325"/>
    <n v="0.24131670199999999"/>
    <n v="2.1837233120000001"/>
    <n v="148236.42790000001"/>
    <n v="77.409481819999996"/>
    <n v="1.334865247"/>
    <n v="3.709867923"/>
    <n v="134002.4547"/>
    <n v="86.519384740000007"/>
    <n v="2.6343979690000001"/>
    <n v="3.2027620300000001"/>
  </r>
  <r>
    <x v="131"/>
    <x v="9"/>
    <s v="E12000007"/>
    <n v="438936.43660000002"/>
    <n v="59.038826999999998"/>
    <n v="-1.457197375"/>
    <n v="-0.54279276099999996"/>
    <n v="285357.85609999998"/>
    <n v="60.469435099999998"/>
    <n v="-1.0004674140000001"/>
    <n v="1.034726437"/>
    <n v="237127.0944"/>
    <n v="57.984291829999997"/>
    <n v="0.24975144299999999"/>
    <n v="4.2059915759999997"/>
    <n v="215566.75099999999"/>
    <n v="59.57520367"/>
    <n v="1.8295015100000001"/>
    <n v="4.2616218110000004"/>
  </r>
  <r>
    <x v="131"/>
    <x v="4"/>
    <s v="E12000008"/>
    <n v="326013.80910000001"/>
    <n v="71.687665240000001"/>
    <n v="-1.090591015"/>
    <n v="0.20137159900000001"/>
    <n v="206539.57879999999"/>
    <n v="74.011884660000007"/>
    <n v="-0.36429339900000002"/>
    <n v="1.246538299"/>
    <n v="165747.14230000001"/>
    <n v="75.215980770000002"/>
    <n v="0.42614507400000001"/>
    <n v="2.6676659470000001"/>
    <n v="143645.2156"/>
    <n v="84.496920250000002"/>
    <n v="1.5296100640000001"/>
    <n v="1.6260620020000001"/>
  </r>
  <r>
    <x v="131"/>
    <x v="7"/>
    <s v="E12000002"/>
    <n v="219071.43640000001"/>
    <n v="93.221567690000001"/>
    <n v="-0.32480965699999997"/>
    <n v="6.1289387719999997"/>
    <n v="136615.42790000001"/>
    <n v="95.600839260000001"/>
    <n v="0.86933472199999995"/>
    <n v="7.9885624909999997"/>
    <n v="101934.1097"/>
    <n v="97.650455890000003"/>
    <n v="2.5095301189999999"/>
    <n v="13.31244377"/>
    <n v="109177.6615"/>
    <n v="107.8965067"/>
    <n v="3.399246502"/>
    <n v="10.1077707"/>
  </r>
  <r>
    <x v="132"/>
    <x v="0"/>
    <s v="E92000001"/>
    <n v="253430.57769999999"/>
    <n v="82.969115070000001"/>
    <n v="1.0414454500000001"/>
    <n v="2.9887920029999999"/>
    <n v="158632.06280000001"/>
    <n v="84.456279159999994"/>
    <n v="-5.0028235999999997E-2"/>
    <n v="4.92627462"/>
    <n v="134525.2316"/>
    <n v="81.965943749999994"/>
    <n v="-0.67967734400000002"/>
    <n v="7.1052679410000001"/>
    <n v="148700.56570000001"/>
    <n v="78.144206699999998"/>
    <n v="-1.840502919"/>
    <n v="3.7002875529999999"/>
  </r>
  <r>
    <x v="132"/>
    <x v="1"/>
    <s v="E12000004"/>
    <n v="201903.8786"/>
    <n v="90.064320519999995"/>
    <n v="0.16731997400000001"/>
    <n v="2.8222039369999998"/>
    <n v="127687.99400000001"/>
    <n v="90.814872039999997"/>
    <n v="-1.135571364"/>
    <n v="3.9127423069999998"/>
    <n v="106007.09480000001"/>
    <n v="91.10365917"/>
    <n v="-1.8707906379999999"/>
    <n v="5.410241815"/>
    <n v="95929.657800000001"/>
    <n v="101.89766520000001"/>
    <n v="-5.2448572990000004"/>
    <n v="1.0180245610000001"/>
  </r>
  <r>
    <x v="132"/>
    <x v="4"/>
    <s v="E12000008"/>
    <n v="332321.3677"/>
    <n v="73.074643760000001"/>
    <n v="1.934751978"/>
    <n v="2.3031723479999999"/>
    <n v="208096.7947"/>
    <n v="74.569901110000004"/>
    <n v="0.75395519200000005"/>
    <n v="3.080106808"/>
    <n v="165878.04209999999"/>
    <n v="75.275383039999994"/>
    <n v="7.8975593999999996E-2"/>
    <n v="3.8176168599999998"/>
    <n v="140834.76190000001"/>
    <n v="82.843717409999996"/>
    <n v="-1.9565243699999999"/>
    <n v="2.0453561310000001"/>
  </r>
  <r>
    <x v="132"/>
    <x v="7"/>
    <s v="E12000002"/>
    <n v="218263.15779999999"/>
    <n v="92.877620559999997"/>
    <n v="-0.368956599"/>
    <n v="4.7638500749999997"/>
    <n v="135068.9994"/>
    <n v="94.518678469999998"/>
    <n v="-1.131957412"/>
    <n v="7.557955465"/>
    <n v="99533.207720000006"/>
    <n v="95.350448810000003"/>
    <n v="-2.355347004"/>
    <n v="12.167571329999999"/>
    <n v="105698.6502"/>
    <n v="104.4583202"/>
    <n v="-3.1865596709999999"/>
    <n v="10.37902317"/>
  </r>
  <r>
    <x v="132"/>
    <x v="9"/>
    <s v="E12000007"/>
    <n v="454024.9914"/>
    <n v="61.068302109999998"/>
    <n v="3.437526144"/>
    <n v="1.296913465"/>
    <n v="291589.86949999997"/>
    <n v="61.790044709999997"/>
    <n v="2.1839291350000001"/>
    <n v="2.521869074"/>
    <n v="240014.98800000001"/>
    <n v="58.690463630000004"/>
    <n v="1.2178674220000001"/>
    <n v="4.0927883889999999"/>
    <n v="214583.8346"/>
    <n v="59.303559530000001"/>
    <n v="-0.45596847099999999"/>
    <n v="2.9793630109999998"/>
  </r>
  <r>
    <x v="132"/>
    <x v="3"/>
    <s v="E12000006"/>
    <n v="264278.16960000002"/>
    <n v="77.411856479999997"/>
    <n v="1.0231776610000001"/>
    <n v="1.0091048810000001"/>
    <n v="178330.79620000001"/>
    <n v="77.720430789999995"/>
    <n v="0.13774345099999999"/>
    <n v="2.1083024940000001"/>
    <n v="147582.95689999999"/>
    <n v="77.068237429999996"/>
    <n v="-0.44083021500000003"/>
    <n v="3.1957883050000002"/>
    <n v="130527.4624"/>
    <n v="84.275737770000006"/>
    <n v="-2.5932303760000002"/>
    <n v="1.782429684"/>
  </r>
  <r>
    <x v="132"/>
    <x v="2"/>
    <s v="E12000001"/>
    <n v="201252.1385"/>
    <n v="103.51574119999999"/>
    <n v="1.6917085199999999"/>
    <n v="8.8397096709999996"/>
    <n v="122411.69929999999"/>
    <n v="103.5231541"/>
    <n v="0.16787453199999999"/>
    <n v="9.6335091320000004"/>
    <n v="99711.098339999997"/>
    <n v="104.61260009999999"/>
    <n v="-0.130710836"/>
    <n v="12.441666229999999"/>
    <n v="94129.967990000005"/>
    <n v="112.3185445"/>
    <n v="-1.7625619219999999"/>
    <n v="8.0369115919999992"/>
  </r>
  <r>
    <x v="132"/>
    <x v="6"/>
    <s v="E12000003"/>
    <n v="204562.79079999999"/>
    <n v="93.886260059999998"/>
    <n v="1.140037779"/>
    <n v="6.6705165080000004"/>
    <n v="127085.5926"/>
    <n v="94.932975799999994"/>
    <n v="1.887323E-3"/>
    <n v="8.8779457369999992"/>
    <n v="102828.54580000001"/>
    <n v="94.54689028"/>
    <n v="-0.67188842900000001"/>
    <n v="11.62551069"/>
    <n v="104344.93030000001"/>
    <n v="104.6658779"/>
    <n v="-2.2019068270000002"/>
    <n v="6.5054922230000001"/>
  </r>
  <r>
    <x v="132"/>
    <x v="8"/>
    <s v="E12000005"/>
    <n v="234983.76070000001"/>
    <n v="89.939271009999999"/>
    <n v="1.2310965970000001"/>
    <n v="3.0315198630000002"/>
    <n v="140792.4565"/>
    <n v="92.29122452"/>
    <n v="-0.553053778"/>
    <n v="5.2767993950000003"/>
    <n v="115715.1183"/>
    <n v="92.769494379999998"/>
    <n v="-1.476195894"/>
    <n v="7.4096362940000002"/>
    <n v="107028.5252"/>
    <n v="101.9600082"/>
    <n v="-3.417852678"/>
    <n v="4.2692485749999998"/>
  </r>
  <r>
    <x v="132"/>
    <x v="5"/>
    <s v="E12000009"/>
    <n v="275722.65259999997"/>
    <n v="83.697015539999995"/>
    <n v="0.70760613999999999"/>
    <n v="1.475842348"/>
    <n v="178368.9546"/>
    <n v="83.786197340000001"/>
    <n v="-0.12805140800000001"/>
    <n v="3.0632722719999999"/>
    <n v="148390.8762"/>
    <n v="83.859754170000002"/>
    <n v="-0.414833748"/>
    <n v="4.4861512819999998"/>
    <n v="129800.4308"/>
    <n v="91.548858870000004"/>
    <n v="-2.1029841899999999"/>
    <n v="2.6160290929999999"/>
  </r>
  <r>
    <x v="133"/>
    <x v="0"/>
    <s v="E92000001"/>
    <n v="251702.34400000001"/>
    <n v="82.403318990000002"/>
    <n v="-0.68193577699999997"/>
    <n v="2.897664915"/>
    <n v="158696.18350000001"/>
    <n v="84.490417230000006"/>
    <n v="4.0420995000000001E-2"/>
    <n v="4.3423150210000001"/>
    <n v="134895.52160000001"/>
    <n v="82.191560719999998"/>
    <n v="0.27525696500000002"/>
    <n v="7.5597776779999997"/>
    <n v="150486.43470000001"/>
    <n v="79.082705619999999"/>
    <n v="1.2009833599999999"/>
    <n v="4.8244040210000003"/>
  </r>
  <r>
    <x v="133"/>
    <x v="1"/>
    <s v="E12000004"/>
    <n v="200595.75109999999"/>
    <n v="89.480797240000001"/>
    <n v="-0.647896166"/>
    <n v="1.67719825"/>
    <n v="127967.6703"/>
    <n v="91.013784779999995"/>
    <n v="0.219031013"/>
    <n v="2.341058732"/>
    <n v="106600.39969999999"/>
    <n v="91.613551889999997"/>
    <n v="0.559684128"/>
    <n v="4.7908787110000004"/>
    <n v="98457.735459999996"/>
    <n v="104.5830204"/>
    <n v="2.6353452320000001"/>
    <n v="3.3764473220000002"/>
  </r>
  <r>
    <x v="133"/>
    <x v="3"/>
    <s v="E12000006"/>
    <n v="262067.58730000001"/>
    <n v="76.764336950000001"/>
    <n v="-0.83646040700000002"/>
    <n v="2.1254088649999998"/>
    <n v="178261.63020000001"/>
    <n v="77.690286720000003"/>
    <n v="-3.8785265999999999E-2"/>
    <n v="2.486233489"/>
    <n v="147776.84390000001"/>
    <n v="77.169485750000007"/>
    <n v="0.13137490199999999"/>
    <n v="4.5544664629999998"/>
    <n v="132898.52549999999"/>
    <n v="85.806627070000005"/>
    <n v="1.8165243529999999"/>
    <n v="3.9963303130000001"/>
  </r>
  <r>
    <x v="133"/>
    <x v="7"/>
    <s v="E12000002"/>
    <n v="218409.3229"/>
    <n v="92.939818250000002"/>
    <n v="6.6967361000000003E-2"/>
    <n v="6.8939451380000003"/>
    <n v="135923.67379999999"/>
    <n v="95.116763109999994"/>
    <n v="0.632768734"/>
    <n v="9.0433469970000004"/>
    <n v="100955.78389999999"/>
    <n v="96.713243000000006"/>
    <n v="1.4292478019999999"/>
    <n v="15.50573428"/>
    <n v="108411.0236"/>
    <n v="107.138865"/>
    <n v="2.5661381749999999"/>
    <n v="13.007114870000001"/>
  </r>
  <r>
    <x v="133"/>
    <x v="6"/>
    <s v="E12000003"/>
    <n v="204167.43669999999"/>
    <n v="93.704808080000006"/>
    <n v="-0.19326786800000001"/>
    <n v="5.7730437180000003"/>
    <n v="127849.19469999999"/>
    <n v="95.503386829999997"/>
    <n v="0.60085657400000003"/>
    <n v="7.5039836429999998"/>
    <n v="103612.9135"/>
    <n v="95.268086220000001"/>
    <n v="0.76279181900000004"/>
    <n v="11.342201469999999"/>
    <n v="107105.6088"/>
    <n v="107.43504780000001"/>
    <n v="2.6457236370000001"/>
    <n v="7.9699725910000003"/>
  </r>
  <r>
    <x v="133"/>
    <x v="8"/>
    <s v="E12000005"/>
    <n v="235248.11840000001"/>
    <n v="90.040453049999996"/>
    <n v="0.112500407"/>
    <n v="3.943329619"/>
    <n v="141584.8561"/>
    <n v="92.810652379999993"/>
    <n v="0.562813919"/>
    <n v="4.1675183000000002"/>
    <n v="116578.6275"/>
    <n v="93.461774809999994"/>
    <n v="0.74623715099999999"/>
    <n v="6.7221587879999998"/>
    <n v="109695.19869999999"/>
    <n v="104.5003968"/>
    <n v="2.491553948"/>
    <n v="5.0549636729999996"/>
  </r>
  <r>
    <x v="133"/>
    <x v="5"/>
    <s v="E12000009"/>
    <n v="272611.35570000001"/>
    <n v="82.752565529999998"/>
    <n v="-1.128415395"/>
    <n v="1.1639338349999999"/>
    <n v="177160.55119999999"/>
    <n v="83.2185676"/>
    <n v="-0.67747405299999996"/>
    <n v="1.6157637789999999"/>
    <n v="147806.70559999999"/>
    <n v="83.529623340000001"/>
    <n v="-0.39367016199999999"/>
    <n v="3.8752923699999999"/>
    <n v="130820.58809999999"/>
    <n v="92.268380649999997"/>
    <n v="0.78594292399999999"/>
    <n v="2.9650630059999998"/>
  </r>
  <r>
    <x v="133"/>
    <x v="4"/>
    <s v="E12000008"/>
    <n v="329948.86099999998"/>
    <n v="72.552949709999993"/>
    <n v="-0.71391937900000002"/>
    <n v="1.398203391"/>
    <n v="208169.95259999999"/>
    <n v="74.596116699999996"/>
    <n v="3.5155723999999999E-2"/>
    <n v="2.1889589470000002"/>
    <n v="166657.84779999999"/>
    <n v="75.629258539999995"/>
    <n v="0.47010787199999998"/>
    <n v="4.188467685"/>
    <n v="143028.40549999999"/>
    <n v="84.134091929999997"/>
    <n v="1.5576009390000001"/>
    <n v="3.0179608440000001"/>
  </r>
  <r>
    <x v="133"/>
    <x v="9"/>
    <s v="E12000007"/>
    <n v="448641.73739999998"/>
    <n v="60.344231450000002"/>
    <n v="-1.1856734879999999"/>
    <n v="1.335215866"/>
    <n v="289915.25390000001"/>
    <n v="61.435181309999997"/>
    <n v="-0.57430513800000005"/>
    <n v="2.2545611299999999"/>
    <n v="238394.75210000001"/>
    <n v="58.294270060000002"/>
    <n v="-0.67505612500000001"/>
    <n v="3.9940378430000001"/>
    <n v="214772.92739999999"/>
    <n v="59.355818259999999"/>
    <n v="8.8120733000000007E-2"/>
    <n v="3.4810287259999999"/>
  </r>
  <r>
    <x v="133"/>
    <x v="2"/>
    <s v="E12000001"/>
    <n v="195537.86859999999"/>
    <n v="100.5765581"/>
    <n v="-2.8393585529999998"/>
    <n v="6.2238952220000003"/>
    <n v="120164.1654"/>
    <n v="101.6224225"/>
    <n v="-1.836044963"/>
    <n v="8.256864771"/>
    <n v="98091.72769"/>
    <n v="102.91362599999999"/>
    <n v="-1.6240625930000001"/>
    <n v="11.871468910000001"/>
    <n v="94588.586349999998"/>
    <n v="112.865781"/>
    <n v="0.48721821999999998"/>
    <n v="10.10318404"/>
  </r>
  <r>
    <x v="134"/>
    <x v="0"/>
    <s v="E92000001"/>
    <n v="254453.1219"/>
    <n v="83.303879660000007"/>
    <n v="1.0928694109999999"/>
    <n v="3.8179026390000002"/>
    <n v="160008.8763"/>
    <n v="85.189299579999997"/>
    <n v="0.82717350499999998"/>
    <n v="4.7247704989999999"/>
    <n v="135855.35920000001"/>
    <n v="82.776387729999996"/>
    <n v="0.71154143400000003"/>
    <n v="7.0460088079999998"/>
    <n v="150422.905"/>
    <n v="79.049319859999997"/>
    <n v="-4.2216265000000003E-2"/>
    <n v="4.318612882"/>
  </r>
  <r>
    <x v="134"/>
    <x v="9"/>
    <s v="E12000007"/>
    <n v="454095.71970000002"/>
    <n v="61.077815379999997"/>
    <n v="1.215665379"/>
    <n v="3.1801642609999998"/>
    <n v="292056.2083"/>
    <n v="61.888865340000002"/>
    <n v="0.738475938"/>
    <n v="3.4639598120000001"/>
    <n v="241348.17569999999"/>
    <n v="59.016465789999998"/>
    <n v="1.2388794460000001"/>
    <n v="5.0358036830000001"/>
    <n v="216506.81150000001"/>
    <n v="59.835003929999999"/>
    <n v="0.80731036499999997"/>
    <n v="4.3353271729999996"/>
  </r>
  <r>
    <x v="134"/>
    <x v="7"/>
    <s v="E12000002"/>
    <n v="219283.43599999999"/>
    <n v="93.311779990000005"/>
    <n v="0.40021784599999999"/>
    <n v="5.4719046049999998"/>
    <n v="136173.61470000001"/>
    <n v="95.291666930000005"/>
    <n v="0.18388327300000001"/>
    <n v="6.8523213079999996"/>
    <n v="100412.9751"/>
    <n v="96.19324503"/>
    <n v="-0.53766987499999996"/>
    <n v="11.30473185"/>
    <n v="106357.3211"/>
    <n v="105.1092618"/>
    <n v="-1.8943669000000001"/>
    <n v="6.7446393950000001"/>
  </r>
  <r>
    <x v="134"/>
    <x v="4"/>
    <s v="E12000008"/>
    <n v="332815.32939999999"/>
    <n v="73.183261729999998"/>
    <n v="0.86876139699999999"/>
    <n v="2.8752265260000001"/>
    <n v="209459.79829999999"/>
    <n v="75.058323079999994"/>
    <n v="0.61961185900000004"/>
    <n v="2.9841616210000002"/>
    <n v="167400.9319"/>
    <n v="75.966469759999995"/>
    <n v="0.44587402100000001"/>
    <n v="4.0321165890000001"/>
    <n v="142561.26680000001"/>
    <n v="83.859305309999996"/>
    <n v="-0.32660556000000002"/>
    <n v="2.617561308"/>
  </r>
  <r>
    <x v="134"/>
    <x v="2"/>
    <s v="E12000001"/>
    <n v="199840.52919999999"/>
    <n v="102.78966800000001"/>
    <n v="2.2004231650000001"/>
    <n v="6.76740136"/>
    <n v="123460.0788"/>
    <n v="104.4097651"/>
    <n v="2.7428421630000002"/>
    <n v="8.8411102370000005"/>
    <n v="100286.556"/>
    <n v="105.2163456"/>
    <n v="2.2375263900000002"/>
    <n v="11.797573160000001"/>
    <n v="95580.918609999993"/>
    <n v="114.0498599"/>
    <n v="1.0491035959999999"/>
    <n v="10.32636413"/>
  </r>
  <r>
    <x v="134"/>
    <x v="8"/>
    <s v="E12000005"/>
    <n v="235202.58300000001"/>
    <n v="90.023024530000001"/>
    <n v="-1.9356326E-2"/>
    <n v="3.5595366089999998"/>
    <n v="142168.37669999999"/>
    <n v="93.193157479999996"/>
    <n v="0.41213491600000002"/>
    <n v="4.633639906"/>
    <n v="117272.7837"/>
    <n v="94.018283980000007"/>
    <n v="0.59544040399999998"/>
    <n v="6.5534371470000004"/>
    <n v="108461.69190000001"/>
    <n v="103.3253048"/>
    <n v="-1.124485645"/>
    <n v="4.1667781479999997"/>
  </r>
  <r>
    <x v="134"/>
    <x v="5"/>
    <s v="E12000009"/>
    <n v="279403.34039999999"/>
    <n v="84.814307080000006"/>
    <n v="2.4914533350000001"/>
    <n v="3.592811073"/>
    <n v="180774.1263"/>
    <n v="84.915991480000002"/>
    <n v="2.0397177289999999"/>
    <n v="3.7967726960000001"/>
    <n v="150549.41769999999"/>
    <n v="85.079605169999994"/>
    <n v="1.8556073559999999"/>
    <n v="5.2599641039999998"/>
    <n v="131640.82800000001"/>
    <n v="92.846899719999996"/>
    <n v="0.62699601900000002"/>
    <n v="3.3794349239999999"/>
  </r>
  <r>
    <x v="134"/>
    <x v="6"/>
    <s v="E12000003"/>
    <n v="205713.88190000001"/>
    <n v="94.414565519999996"/>
    <n v="0.75743972000000004"/>
    <n v="5.8930165780000001"/>
    <n v="128654.68339999999"/>
    <n v="96.105087130000001"/>
    <n v="0.630030329"/>
    <n v="7.2527836020000001"/>
    <n v="104241.1682"/>
    <n v="95.845742209999997"/>
    <n v="0.60634783800000003"/>
    <n v="10.35151435"/>
    <n v="105968.022"/>
    <n v="106.29396199999999"/>
    <n v="-1.0621168729999999"/>
    <n v="6.5945589849999999"/>
  </r>
  <r>
    <x v="134"/>
    <x v="1"/>
    <s v="E12000004"/>
    <n v="202220.36429999999"/>
    <n v="90.205496969999999"/>
    <n v="0.80989413799999999"/>
    <n v="2.3645594069999998"/>
    <n v="128661.79120000001"/>
    <n v="91.507460809999998"/>
    <n v="0.542418968"/>
    <n v="2.8512921320000002"/>
    <n v="107024.25410000001"/>
    <n v="91.977816970000006"/>
    <n v="0.39761047199999999"/>
    <n v="4.5253947769999998"/>
    <n v="97248.074120000005"/>
    <n v="103.2981032"/>
    <n v="-1.228609753"/>
    <n v="1.973759378"/>
  </r>
  <r>
    <x v="134"/>
    <x v="3"/>
    <s v="E12000006"/>
    <n v="265527.25209999998"/>
    <n v="77.777735340000007"/>
    <n v="1.3201421760000001"/>
    <n v="3.6954787160000002"/>
    <n v="180013.98620000001"/>
    <n v="78.454001489999996"/>
    <n v="0.98302478299999996"/>
    <n v="3.6455539360000002"/>
    <n v="148848.42310000001"/>
    <n v="77.729067439999994"/>
    <n v="0.72513336399999995"/>
    <n v="4.7906165200000004"/>
    <n v="132608.97810000001"/>
    <n v="85.619679300000001"/>
    <n v="-0.217871017"/>
    <n v="3.435463361"/>
  </r>
  <r>
    <x v="135"/>
    <x v="0"/>
    <s v="E92000001"/>
    <n v="257480.03769999999"/>
    <n v="84.294843450000002"/>
    <n v="1.1895770059999999"/>
    <n v="4.796652849"/>
    <n v="163296.41949999999"/>
    <n v="86.939599419999993"/>
    <n v="2.0546005749999998"/>
    <n v="5.4975735099999996"/>
    <n v="139027.0031"/>
    <n v="84.708863769999994"/>
    <n v="2.3345740089999998"/>
    <n v="7.9803300830000001"/>
    <n v="152691.6912"/>
    <n v="80.241598420000003"/>
    <n v="1.508271755"/>
    <n v="4.9894740610000001"/>
  </r>
  <r>
    <x v="135"/>
    <x v="8"/>
    <s v="E12000005"/>
    <n v="236517.38860000001"/>
    <n v="90.526262110000005"/>
    <n v="0.55900985400000003"/>
    <n v="4.2258768089999998"/>
    <n v="143846.8382"/>
    <n v="94.293410080000001"/>
    <n v="1.180615212"/>
    <n v="4.5858439539999996"/>
    <n v="118499.1875"/>
    <n v="95.001499129999999"/>
    <n v="1.045770155"/>
    <n v="6.3771832450000003"/>
    <n v="109345.0196"/>
    <n v="104.1668011"/>
    <n v="0.81441447199999994"/>
    <n v="4.2385763460000003"/>
  </r>
  <r>
    <x v="135"/>
    <x v="4"/>
    <s v="E12000008"/>
    <n v="335523.7586"/>
    <n v="73.778822300000002"/>
    <n v="0.81379341900000002"/>
    <n v="3.2341291920000002"/>
    <n v="213015.52100000001"/>
    <n v="76.332489210000006"/>
    <n v="1.697568073"/>
    <n v="3.4406501920000001"/>
    <n v="169944.16899999999"/>
    <n v="77.120589649999999"/>
    <n v="1.5192490780000001"/>
    <n v="4.7228121129999998"/>
    <n v="143879.46359999999"/>
    <n v="84.634712800000003"/>
    <n v="0.92465288400000001"/>
    <n v="3.1495382680000001"/>
  </r>
  <r>
    <x v="135"/>
    <x v="7"/>
    <s v="E12000002"/>
    <n v="225319.26639999999"/>
    <n v="95.880209620000002"/>
    <n v="2.7525245229999999"/>
    <n v="7.1613084369999997"/>
    <n v="140878.30480000001"/>
    <n v="98.583918249999996"/>
    <n v="3.4549204819999999"/>
    <n v="8.3531039810000003"/>
    <n v="104597.28260000001"/>
    <n v="100.2017123"/>
    <n v="4.1670984750000004"/>
    <n v="13.14982212"/>
    <n v="109423.6597"/>
    <n v="108.1396182"/>
    <n v="2.8830536539999998"/>
    <n v="9.6311729360000005"/>
  </r>
  <r>
    <x v="135"/>
    <x v="2"/>
    <s v="E12000001"/>
    <n v="202582.54949999999"/>
    <n v="104.2000493"/>
    <n v="1.3721041789999999"/>
    <n v="7.4458998220000003"/>
    <n v="125889.79369999999"/>
    <n v="106.46456670000001"/>
    <n v="1.9680166450000001"/>
    <n v="8.4063718329999997"/>
    <n v="102756.844"/>
    <n v="107.80806560000001"/>
    <n v="2.4632294699999999"/>
    <n v="11.01771754"/>
    <n v="96809.629530000006"/>
    <n v="115.5159926"/>
    <n v="1.2855190540000001"/>
    <n v="7.8534553689999997"/>
  </r>
  <r>
    <x v="135"/>
    <x v="9"/>
    <s v="E12000007"/>
    <n v="455431.21539999999"/>
    <n v="61.257445259999997"/>
    <n v="0.29410003899999998"/>
    <n v="2.7652332460000002"/>
    <n v="296200.24979999999"/>
    <n v="62.767018309999997"/>
    <n v="1.4189191699999999"/>
    <n v="3.2344734659999999"/>
    <n v="245744.73730000001"/>
    <n v="60.091549649999997"/>
    <n v="1.821667632"/>
    <n v="4.8891980610000001"/>
    <n v="220453.42360000001"/>
    <n v="60.92571117"/>
    <n v="1.822858136"/>
    <n v="4.3819956549999999"/>
  </r>
  <r>
    <x v="135"/>
    <x v="5"/>
    <s v="E12000009"/>
    <n v="279816.02899999998"/>
    <n v="84.939580809999995"/>
    <n v="0.147703528"/>
    <n v="4.0685726539999996"/>
    <n v="182976.8535"/>
    <n v="85.950690210000005"/>
    <n v="1.218496909"/>
    <n v="4.1270491749999998"/>
    <n v="152510.16690000001"/>
    <n v="86.187678329999997"/>
    <n v="1.3023957390000001"/>
    <n v="5.7197924870000003"/>
    <n v="132328.60500000001"/>
    <n v="93.331992119999995"/>
    <n v="0.52246483099999996"/>
    <n v="3.8903597579999998"/>
  </r>
  <r>
    <x v="135"/>
    <x v="1"/>
    <s v="E12000004"/>
    <n v="206760.03390000001"/>
    <n v="92.230531150000004"/>
    <n v="2.244912174"/>
    <n v="4.1698706940000001"/>
    <n v="132395.0373"/>
    <n v="94.162638130000005"/>
    <n v="2.9015965399999999"/>
    <n v="4.2668598769999999"/>
    <n v="110390.016"/>
    <n v="94.870389639999999"/>
    <n v="3.1448590169999999"/>
    <n v="6.2490563940000001"/>
    <n v="100686.44040000001"/>
    <n v="106.9503783"/>
    <n v="3.5356651619999999"/>
    <n v="5.3557064570000001"/>
  </r>
  <r>
    <x v="135"/>
    <x v="3"/>
    <s v="E12000006"/>
    <n v="268766.04080000002"/>
    <n v="78.726435140000007"/>
    <n v="1.219757558"/>
    <n v="4.7947557099999996"/>
    <n v="183058.55729999999"/>
    <n v="79.780891670000003"/>
    <n v="1.691297015"/>
    <n v="4.6124584989999997"/>
    <n v="151941.03109999999"/>
    <n v="79.34403605"/>
    <n v="2.0776894229999998"/>
    <n v="6.4577940209999998"/>
    <n v="133966.258"/>
    <n v="86.496014099999996"/>
    <n v="1.0235203049999999"/>
    <n v="4.9361578330000002"/>
  </r>
  <r>
    <x v="135"/>
    <x v="6"/>
    <s v="E12000003"/>
    <n v="208885.61730000001"/>
    <n v="95.870267080000005"/>
    <n v="1.5418188390000001"/>
    <n v="8.0843930729999993"/>
    <n v="131761.24110000001"/>
    <n v="98.425686630000001"/>
    <n v="2.4146479329999999"/>
    <n v="9.2044682830000006"/>
    <n v="107527.7916"/>
    <n v="98.867665919999993"/>
    <n v="3.152903454"/>
    <n v="12.87968476"/>
    <n v="107935.8098"/>
    <n v="108.26780239999999"/>
    <n v="1.8569637320000001"/>
    <n v="8.5664814719999995"/>
  </r>
  <r>
    <x v="136"/>
    <x v="0"/>
    <s v="E92000001"/>
    <n v="260768.2199"/>
    <n v="85.371341659999999"/>
    <n v="1.277062943"/>
    <n v="4.2355642849999997"/>
    <n v="164441.45759999999"/>
    <n v="87.549221779999996"/>
    <n v="0.70120217600000001"/>
    <n v="5.5769929539999996"/>
    <n v="139685.033"/>
    <n v="85.109800010000001"/>
    <n v="0.47331084600000001"/>
    <n v="7.3941857100000004"/>
    <n v="155080.94339999999"/>
    <n v="81.497183559999996"/>
    <n v="1.564755887"/>
    <n v="5.5233449720000003"/>
  </r>
  <r>
    <x v="136"/>
    <x v="8"/>
    <s v="E12000005"/>
    <n v="243242.78829999999"/>
    <n v="93.100387010000006"/>
    <n v="2.8435117540000001"/>
    <n v="5.4818695440000003"/>
    <n v="147059.29620000001"/>
    <n v="96.399216640000006"/>
    <n v="2.2332489199999999"/>
    <n v="6.9159733230000002"/>
    <n v="121245.81570000001"/>
    <n v="97.203487210000006"/>
    <n v="2.3178456070000002"/>
    <n v="8.1784122620000002"/>
    <n v="112690.0006"/>
    <n v="107.3533748"/>
    <n v="3.0591068780000001"/>
    <n v="6.2512396519999998"/>
  </r>
  <r>
    <x v="136"/>
    <x v="6"/>
    <s v="E12000003"/>
    <n v="210499.35149999999"/>
    <n v="96.610907460000007"/>
    <n v="0.77254440499999999"/>
    <n v="5.6708368719999998"/>
    <n v="132205.20199999999"/>
    <n v="98.757325570000006"/>
    <n v="0.33694348400000002"/>
    <n v="7.703063555"/>
    <n v="107241.22289999999"/>
    <n v="98.604177109999995"/>
    <n v="-0.26650655600000001"/>
    <n v="9.8701839410000005"/>
    <n v="108825.1827"/>
    <n v="109.1599109"/>
    <n v="0.82398318599999998"/>
    <n v="7.2187802330000004"/>
  </r>
  <r>
    <x v="136"/>
    <x v="4"/>
    <s v="E12000008"/>
    <n v="342357.9264"/>
    <n v="75.28159771"/>
    <n v="2.0368655379999998"/>
    <n v="4.5723183729999999"/>
    <n v="215644.1868"/>
    <n v="77.274451580000004"/>
    <n v="1.2340254820000001"/>
    <n v="4.9882674060000003"/>
    <n v="171635.03080000001"/>
    <n v="77.887901999999997"/>
    <n v="0.99495135599999995"/>
    <n v="5.466034595"/>
    <n v="146855.00020000001"/>
    <n v="86.385022919999997"/>
    <n v="2.0680759339999999"/>
    <n v="4.1113574740000001"/>
  </r>
  <r>
    <x v="136"/>
    <x v="5"/>
    <s v="E12000009"/>
    <n v="283078.42879999999"/>
    <n v="85.929898899999998"/>
    <n v="1.1659088479999999"/>
    <n v="3.586298067"/>
    <n v="183981.59280000001"/>
    <n v="86.422651720000005"/>
    <n v="0.54910730399999996"/>
    <n v="4.8329869380000003"/>
    <n v="153138.5399"/>
    <n v="86.542789119999995"/>
    <n v="0.41202037499999999"/>
    <n v="6.1227036469999998"/>
    <n v="135577.6047"/>
    <n v="95.623527030000005"/>
    <n v="2.455251257"/>
    <n v="5.9339565719999996"/>
  </r>
  <r>
    <x v="136"/>
    <x v="7"/>
    <s v="E12000002"/>
    <n v="226660.0687"/>
    <n v="96.450761850000006"/>
    <n v="0.59506778100000002"/>
    <n v="5.2464692199999998"/>
    <n v="141157.2291"/>
    <n v="98.779104050000001"/>
    <n v="0.19798948899999999"/>
    <n v="7.015261507"/>
    <n v="104827.8768"/>
    <n v="100.422616"/>
    <n v="0.22045904799999999"/>
    <n v="10.939903749999999"/>
    <n v="110640.4279"/>
    <n v="109.3421081"/>
    <n v="1.111979029"/>
    <n v="7.3924679290000004"/>
  </r>
  <r>
    <x v="136"/>
    <x v="1"/>
    <s v="E12000004"/>
    <n v="207242.73300000001"/>
    <n v="92.445851279999999"/>
    <n v="0.233458627"/>
    <n v="2.4070963889999999"/>
    <n v="132053.15760000001"/>
    <n v="93.919484839999996"/>
    <n v="-0.25822692800000002"/>
    <n v="3.3912623669999999"/>
    <n v="109734.33379999999"/>
    <n v="94.306889150000003"/>
    <n v="-0.59396877299999995"/>
    <n v="4.7105772640000003"/>
    <n v="100423.0949"/>
    <n v="106.6706494"/>
    <n v="-0.26155013500000002"/>
    <n v="3.422389887"/>
  </r>
  <r>
    <x v="136"/>
    <x v="3"/>
    <s v="E12000006"/>
    <n v="271783.46250000002"/>
    <n v="79.610292540000003"/>
    <n v="1.122694549"/>
    <n v="3.4577688609999999"/>
    <n v="184492.1893"/>
    <n v="80.405699589999998"/>
    <n v="0.78315484599999996"/>
    <n v="4.4737823749999999"/>
    <n v="152350.7487"/>
    <n v="79.557991790000003"/>
    <n v="0.26965571999999999"/>
    <n v="5.3307031519999999"/>
    <n v="136176.70759999999"/>
    <n v="87.923202450000005"/>
    <n v="1.6500047550000001"/>
    <n v="4.5823616539999996"/>
  </r>
  <r>
    <x v="136"/>
    <x v="2"/>
    <s v="E12000001"/>
    <n v="203862.77619999999"/>
    <n v="104.8585448"/>
    <n v="0.63195309799999999"/>
    <n v="5.8820666270000004"/>
    <n v="126198.8585"/>
    <n v="106.72594170000001"/>
    <n v="0.24550422"/>
    <n v="7.6349476540000003"/>
    <n v="102910.69100000001"/>
    <n v="107.9694753"/>
    <n v="0.149719515"/>
    <n v="9.8233027699999997"/>
    <n v="98112.063599999994"/>
    <n v="117.0700938"/>
    <n v="1.345355912"/>
    <n v="8.3515461890000005"/>
  </r>
  <r>
    <x v="136"/>
    <x v="9"/>
    <s v="E12000007"/>
    <n v="460366.48790000001"/>
    <n v="61.921260510000003"/>
    <n v="1.083648285"/>
    <n v="2.7689501820000002"/>
    <n v="297796.85340000002"/>
    <n v="63.10535041"/>
    <n v="0.53902846699999996"/>
    <n v="3.278399243"/>
    <n v="247011.2789"/>
    <n v="60.401254950000002"/>
    <n v="0.51538911200000004"/>
    <n v="5.5875114650000004"/>
    <n v="223018.2654"/>
    <n v="61.634544859999998"/>
    <n v="1.16343934"/>
    <n v="5.4563572269999998"/>
  </r>
  <r>
    <x v="137"/>
    <x v="0"/>
    <s v="E92000001"/>
    <n v="260886.15729999999"/>
    <n v="85.409952500000003"/>
    <n v="4.5226931999999997E-2"/>
    <n v="5.0729326759999998"/>
    <n v="165803.5913"/>
    <n v="88.274426660000003"/>
    <n v="0.82833961099999998"/>
    <n v="5.7427034959999999"/>
    <n v="141793.72570000001"/>
    <n v="86.394622089999999"/>
    <n v="1.509605332"/>
    <n v="7.4044276409999998"/>
    <n v="156320.22089999999"/>
    <n v="82.148441059999996"/>
    <n v="0.799116575"/>
    <n v="5.9605827849999997"/>
  </r>
  <r>
    <x v="137"/>
    <x v="7"/>
    <s v="E12000002"/>
    <n v="228142.7211"/>
    <n v="97.081675579999995"/>
    <n v="0.65413036899999999"/>
    <n v="6.66231946"/>
    <n v="143171.72039999999"/>
    <n v="100.1888062"/>
    <n v="1.42712588"/>
    <n v="7.4788830500000003"/>
    <n v="107087.88370000001"/>
    <n v="102.587649"/>
    <n v="2.1559217039999998"/>
    <n v="10.502083280000001"/>
    <n v="111657.80560000001"/>
    <n v="110.3475473"/>
    <n v="0.91953522600000004"/>
    <n v="7.0952792410000001"/>
  </r>
  <r>
    <x v="137"/>
    <x v="8"/>
    <s v="E12000005"/>
    <n v="240449.87299999999"/>
    <n v="92.031407729999998"/>
    <n v="-1.1482006789999999"/>
    <n v="4.5583802550000003"/>
    <n v="146560.93179999999"/>
    <n v="96.072532519999996"/>
    <n v="-0.33888669799999999"/>
    <n v="4.7926382719999996"/>
    <n v="121250.3211"/>
    <n v="97.207099209999996"/>
    <n v="3.715917E-3"/>
    <n v="5.9606702670000002"/>
    <n v="111929.6039"/>
    <n v="106.62898800000001"/>
    <n v="-0.67476859300000003"/>
    <n v="3.8120080970000001"/>
  </r>
  <r>
    <x v="137"/>
    <x v="6"/>
    <s v="E12000003"/>
    <n v="210576.87030000001"/>
    <n v="96.646485560000002"/>
    <n v="3.6826172999999997E-2"/>
    <n v="6.5035105719999997"/>
    <n v="133385.25169999999"/>
    <n v="99.638823029999998"/>
    <n v="0.89258944699999998"/>
    <n v="7.4221897339999998"/>
    <n v="109140.7225"/>
    <n v="100.3506939"/>
    <n v="1.7712401390000001"/>
    <n v="9.9350115799999994"/>
    <n v="109264.8496"/>
    <n v="109.6009301"/>
    <n v="0.40401208300000002"/>
    <n v="5.9032692840000003"/>
  </r>
  <r>
    <x v="137"/>
    <x v="5"/>
    <s v="E12000009"/>
    <n v="285587.95360000001"/>
    <n v="86.691677909999996"/>
    <n v="0.88651216899999996"/>
    <n v="5.3847383090000003"/>
    <n v="186688.71359999999"/>
    <n v="87.694281970000006"/>
    <n v="1.4714084999999999"/>
    <n v="5.8296372549999997"/>
    <n v="155976.1072"/>
    <n v="88.146376270000005"/>
    <n v="1.8529413729999999"/>
    <n v="6.8601811990000003"/>
    <n v="136036.03829999999"/>
    <n v="95.946862390000007"/>
    <n v="0.33813368500000002"/>
    <n v="5.9757291270000001"/>
  </r>
  <r>
    <x v="137"/>
    <x v="2"/>
    <s v="E12000001"/>
    <n v="205643.38579999999"/>
    <n v="105.77441640000001"/>
    <n v="0.87343536899999996"/>
    <n v="7.5257904309999999"/>
    <n v="128245.20299999999"/>
    <n v="108.45652819999999"/>
    <n v="1.6215237520000001"/>
    <n v="8.2599913590000007"/>
    <n v="105448.9973"/>
    <n v="110.6325571"/>
    <n v="2.4665136319999998"/>
    <n v="10.049235100000001"/>
    <n v="99660.687489999997"/>
    <n v="118.91795569999999"/>
    <n v="1.578423516"/>
    <n v="8.2205465980000003"/>
  </r>
  <r>
    <x v="137"/>
    <x v="1"/>
    <s v="E12000004"/>
    <n v="206848.5998"/>
    <n v="92.270038220000004"/>
    <n v="-0.190179505"/>
    <n v="3.8969054060000001"/>
    <n v="133570.704"/>
    <n v="94.998801520000001"/>
    <n v="1.149193575"/>
    <n v="4.8460978619999997"/>
    <n v="111608.0214"/>
    <n v="95.917156890000001"/>
    <n v="1.707476258"/>
    <n v="5.8243661720000004"/>
    <n v="101398.5773"/>
    <n v="107.7068189"/>
    <n v="0.97137262599999996"/>
    <n v="4.2834191849999996"/>
  </r>
  <r>
    <x v="137"/>
    <x v="3"/>
    <s v="E12000006"/>
    <n v="271014.41100000002"/>
    <n v="79.385023469999993"/>
    <n v="-0.28296476199999998"/>
    <n v="3.7952546549999999"/>
    <n v="184981.50690000001"/>
    <n v="80.618954819999999"/>
    <n v="0.26522401299999998"/>
    <n v="4.0525764459999998"/>
    <n v="153282.90419999999"/>
    <n v="80.044766019999997"/>
    <n v="0.61184831900000003"/>
    <n v="4.583473015"/>
    <n v="135982.70269999999"/>
    <n v="87.797942149999997"/>
    <n v="-0.14246557300000001"/>
    <n v="3.7063932049999999"/>
  </r>
  <r>
    <x v="137"/>
    <x v="4"/>
    <s v="E12000008"/>
    <n v="341616.62829999998"/>
    <n v="75.118592550000002"/>
    <n v="-0.21652722499999999"/>
    <n v="4.8806975189999999"/>
    <n v="216618.647"/>
    <n v="77.623641969999994"/>
    <n v="0.45188336800000001"/>
    <n v="5.0811943130000001"/>
    <n v="173530.78210000001"/>
    <n v="78.748193110000003"/>
    <n v="1.104524689"/>
    <n v="5.758993437"/>
    <n v="147884.96030000001"/>
    <n v="86.990879890000002"/>
    <n v="0.70134491799999998"/>
    <n v="4.953292652"/>
  </r>
  <r>
    <x v="137"/>
    <x v="9"/>
    <s v="E12000007"/>
    <n v="465913.46509999997"/>
    <n v="62.667352639999997"/>
    <n v="1.2049046290000001"/>
    <n v="5.1657315480000001"/>
    <n v="301278.88819999999"/>
    <n v="63.843219259999998"/>
    <n v="1.1692651199999999"/>
    <n v="4.7857849779999997"/>
    <n v="251704.8523"/>
    <n v="61.548966610000001"/>
    <n v="1.9001453770000001"/>
    <n v="6.6919700850000003"/>
    <n v="226294.9485"/>
    <n v="62.540106880000003"/>
    <n v="1.4692442640000001"/>
    <n v="7.1979740129999996"/>
  </r>
  <r>
    <x v="138"/>
    <x v="0"/>
    <s v="E92000001"/>
    <n v="265717.73550000001"/>
    <n v="86.991733850000003"/>
    <n v="1.851987158"/>
    <n v="5.0665731190000001"/>
    <n v="167607.4859"/>
    <n v="89.234826609999999"/>
    <n v="1.0879707519999999"/>
    <n v="5.2716660009999998"/>
    <n v="143807.88250000001"/>
    <n v="87.621843630000001"/>
    <n v="1.420483725"/>
    <n v="8.2384194270000002"/>
    <n v="156242.8959"/>
    <n v="82.107805709999994"/>
    <n v="-4.9465756999999999E-2"/>
    <n v="5.6885016229999996"/>
  </r>
  <r>
    <x v="138"/>
    <x v="4"/>
    <s v="E12000008"/>
    <n v="347958.9926"/>
    <n v="76.513224539999996"/>
    <n v="1.8565736390000001"/>
    <n v="5.3603910719999996"/>
    <n v="219277.33480000001"/>
    <n v="78.576362509999996"/>
    <n v="1.2273587180000001"/>
    <n v="5.2350177010000003"/>
    <n v="175833.04860000001"/>
    <n v="79.792960640000004"/>
    <n v="1.32671937"/>
    <n v="6.9039818759999996"/>
    <n v="147240.3878"/>
    <n v="86.611720800000001"/>
    <n v="-0.435860739"/>
    <n v="5.0403697190000001"/>
  </r>
  <r>
    <x v="138"/>
    <x v="5"/>
    <s v="E12000009"/>
    <n v="289204.3468"/>
    <n v="87.789452490000002"/>
    <n v="1.266297539"/>
    <n v="4.7491519249999996"/>
    <n v="188597.43359999999"/>
    <n v="88.590875199999999"/>
    <n v="1.0224078640000001"/>
    <n v="5.0480586470000004"/>
    <n v="158223.41089999999"/>
    <n v="89.416389210000006"/>
    <n v="1.440799954"/>
    <n v="7.3829715010000001"/>
    <n v="135842.39499999999"/>
    <n v="95.810284899999999"/>
    <n v="-0.142347008"/>
    <n v="5.020934231"/>
  </r>
  <r>
    <x v="138"/>
    <x v="1"/>
    <s v="E12000004"/>
    <n v="212246.56640000001"/>
    <n v="94.677937459999995"/>
    <n v="2.6096220259999998"/>
    <n v="4.628327058"/>
    <n v="135396.15049999999"/>
    <n v="96.29710437"/>
    <n v="1.3666518160000001"/>
    <n v="4.5983932599999999"/>
    <n v="113775.68640000001"/>
    <n v="97.780071890000002"/>
    <n v="1.94221248"/>
    <n v="7.2683420170000002"/>
    <n v="101853.2029"/>
    <n v="108.1897278"/>
    <n v="0.44835495600000003"/>
    <n v="5.047706389"/>
  </r>
  <r>
    <x v="138"/>
    <x v="3"/>
    <s v="E12000006"/>
    <n v="277683.08610000001"/>
    <n v="81.338399030000005"/>
    <n v="2.4606348640000002"/>
    <n v="4.7867518950000001"/>
    <n v="188653.12299999999"/>
    <n v="82.219124769999993"/>
    <n v="1.9848557449999999"/>
    <n v="4.9044193419999997"/>
    <n v="157128"/>
    <n v="82.052685890000006"/>
    <n v="2.5084961419999998"/>
    <n v="6.9156429629999998"/>
    <n v="136670.95129999999"/>
    <n v="88.242313510000002"/>
    <n v="0.50612958500000005"/>
    <n v="4.8044852799999997"/>
  </r>
  <r>
    <x v="138"/>
    <x v="9"/>
    <s v="E12000007"/>
    <n v="473170.81180000002"/>
    <n v="63.643496810000002"/>
    <n v="1.557659803"/>
    <n v="5.3357704750000003"/>
    <n v="306202.99339999998"/>
    <n v="64.886673479999999"/>
    <n v="1.634401016"/>
    <n v="5.2434325580000003"/>
    <n v="255910.0882"/>
    <n v="62.577265910000001"/>
    <n v="1.670701167"/>
    <n v="7.8520646489999999"/>
    <n v="226971.6537"/>
    <n v="62.727124840000002"/>
    <n v="0.29903683800000003"/>
    <n v="6.6134735190000002"/>
  </r>
  <r>
    <x v="138"/>
    <x v="8"/>
    <s v="E12000005"/>
    <n v="243098.47029999999"/>
    <n v="93.045149749999993"/>
    <n v="1.1015174489999999"/>
    <n v="3.481079582"/>
    <n v="146289.2899"/>
    <n v="95.894467840000004"/>
    <n v="-0.18534400400000001"/>
    <n v="3.1166549610000001"/>
    <n v="121579.1675"/>
    <n v="97.470737349999993"/>
    <n v="0.27121284699999998"/>
    <n v="5.8119070439999998"/>
    <n v="110160.68829999999"/>
    <n v="104.94384239999999"/>
    <n v="-1.580382282"/>
    <n v="2.6678081379999998"/>
  </r>
  <r>
    <x v="138"/>
    <x v="2"/>
    <s v="E12000001"/>
    <n v="208916.4755"/>
    <n v="107.4579578"/>
    <n v="1.591633853"/>
    <n v="5.550403223"/>
    <n v="129440.03140000001"/>
    <n v="109.46699049999999"/>
    <n v="0.93167498199999998"/>
    <n v="5.8016083900000002"/>
    <n v="106486.1811"/>
    <n v="111.7207258"/>
    <n v="0.98358812799999995"/>
    <n v="9.3375880109999994"/>
    <n v="99782.304690000004"/>
    <n v="119.0630728"/>
    <n v="0.122031272"/>
    <n v="7.2421089189999996"/>
  </r>
  <r>
    <x v="138"/>
    <x v="6"/>
    <s v="E12000003"/>
    <n v="214847.8988"/>
    <n v="98.606719339999998"/>
    <n v="2.028251483"/>
    <n v="6.4256052629999996"/>
    <n v="135051.31880000001"/>
    <n v="100.8833757"/>
    <n v="1.2490639539999999"/>
    <n v="7.1198021530000002"/>
    <n v="110645.1679"/>
    <n v="101.7339735"/>
    <n v="1.378445519"/>
    <n v="10.40125512"/>
    <n v="109450.4164"/>
    <n v="109.78706769999999"/>
    <n v="0.169832186"/>
    <n v="5.9621773029999998"/>
  </r>
  <r>
    <x v="138"/>
    <x v="7"/>
    <s v="E12000002"/>
    <n v="231856.74960000001"/>
    <n v="98.662107849999998"/>
    <n v="1.627940867"/>
    <n v="5.9827339009999996"/>
    <n v="144167.25090000001"/>
    <n v="100.8854592"/>
    <n v="0.69534018600000003"/>
    <n v="6.2922426739999997"/>
    <n v="108364.57369999999"/>
    <n v="103.8106877"/>
    <n v="1.1921890129999999"/>
    <n v="11.107124430000001"/>
    <n v="111207.00410000001"/>
    <n v="109.9020357"/>
    <n v="-0.40373489299999998"/>
    <n v="6.7790271439999996"/>
  </r>
  <r>
    <x v="139"/>
    <x v="0"/>
    <s v="E92000001"/>
    <n v="269068.85259999998"/>
    <n v="88.088835990000007"/>
    <n v="1.261156763"/>
    <n v="5.3737387050000001"/>
    <n v="168944.37609999999"/>
    <n v="89.946591749999996"/>
    <n v="0.79763156599999996"/>
    <n v="6.4488586779999997"/>
    <n v="144541.5337"/>
    <n v="88.068855810000002"/>
    <n v="0.51016066199999999"/>
    <n v="8.2004817750000001"/>
    <n v="157650.29139999999"/>
    <n v="82.847411510000001"/>
    <n v="0.90077404599999999"/>
    <n v="5.937563301"/>
  </r>
  <r>
    <x v="139"/>
    <x v="5"/>
    <s v="E12000009"/>
    <n v="293656.78519999998"/>
    <n v="89.141012840000002"/>
    <n v="1.539547537"/>
    <n v="5.8518526380000004"/>
    <n v="190699.97330000001"/>
    <n v="89.578512340000003"/>
    <n v="1.114829418"/>
    <n v="7.421322226"/>
    <n v="159760.2905"/>
    <n v="90.284922010000003"/>
    <n v="0.97133513000000005"/>
    <n v="8.6578222020000002"/>
    <n v="137348.41570000001"/>
    <n v="96.872488390000001"/>
    <n v="1.1086528879999999"/>
    <n v="6.957933744"/>
  </r>
  <r>
    <x v="139"/>
    <x v="4"/>
    <s v="E12000008"/>
    <n v="351646.61680000002"/>
    <n v="77.324101760000005"/>
    <n v="1.0597870220000001"/>
    <n v="5.702011712"/>
    <n v="220332.10500000001"/>
    <n v="78.954331350000004"/>
    <n v="0.48102104800000001"/>
    <n v="6.2210231770000002"/>
    <n v="176433.05919999999"/>
    <n v="80.065245180000005"/>
    <n v="0.34123879899999998"/>
    <n v="6.9799003610000003"/>
    <n v="148158.46609999999"/>
    <n v="87.151765179999998"/>
    <n v="0.62352343700000001"/>
    <n v="4.8453546210000003"/>
  </r>
  <r>
    <x v="139"/>
    <x v="8"/>
    <s v="E12000005"/>
    <n v="247705.2623"/>
    <n v="94.808384419999996"/>
    <n v="1.895031262"/>
    <n v="4.1375448559999999"/>
    <n v="148660.36050000001"/>
    <n v="97.448734450000003"/>
    <n v="1.620809459"/>
    <n v="4.9151170239999997"/>
    <n v="123079.3521"/>
    <n v="98.673444160000003"/>
    <n v="1.233915775"/>
    <n v="6.3331533179999999"/>
    <n v="111867.8147"/>
    <n v="106.5701249"/>
    <n v="1.5496693239999999"/>
    <n v="3.1481475620000001"/>
  </r>
  <r>
    <x v="139"/>
    <x v="7"/>
    <s v="E12000002"/>
    <n v="233872.65289999999"/>
    <n v="99.519936060000006"/>
    <n v="0.869460652"/>
    <n v="5.4281329679999999"/>
    <n v="144918.30069999999"/>
    <n v="101.4110294"/>
    <n v="0.52095729800000001"/>
    <n v="6.7051717039999996"/>
    <n v="108397.743"/>
    <n v="103.8424631"/>
    <n v="3.0609010999999998E-2"/>
    <n v="9.7927039400000009"/>
    <n v="111281.93090000001"/>
    <n v="109.9760833"/>
    <n v="6.7375979000000003E-2"/>
    <n v="5.0792990939999996"/>
  </r>
  <r>
    <x v="139"/>
    <x v="2"/>
    <s v="E12000001"/>
    <n v="209715.27739999999"/>
    <n v="107.8688284"/>
    <n v="0.38235469300000002"/>
    <n v="4.1950549849999996"/>
    <n v="129294.204"/>
    <n v="109.34366470000001"/>
    <n v="-0.112660233"/>
    <n v="5.5725375880000003"/>
    <n v="106008.5255"/>
    <n v="111.2195901"/>
    <n v="-0.448561131"/>
    <n v="7.0435317939999997"/>
    <n v="99157.789420000001"/>
    <n v="118.31788349999999"/>
    <n v="-0.62587777600000005"/>
    <n v="3.526212525"/>
  </r>
  <r>
    <x v="139"/>
    <x v="9"/>
    <s v="E12000007"/>
    <n v="478539.6299"/>
    <n v="64.365625780000002"/>
    <n v="1.13464692"/>
    <n v="6.3758706580000002"/>
    <n v="308896.00060000003"/>
    <n v="65.457341580000005"/>
    <n v="0.87948428199999995"/>
    <n v="7.0325471400000001"/>
    <n v="257927.22659999999"/>
    <n v="63.070513380000001"/>
    <n v="0.78822151500000004"/>
    <n v="8.7305504949999992"/>
    <n v="230115.391"/>
    <n v="63.595945219999997"/>
    <n v="1.3850792460000001"/>
    <n v="7.7220564810000001"/>
  </r>
  <r>
    <x v="139"/>
    <x v="1"/>
    <s v="E12000004"/>
    <n v="214470.14619999999"/>
    <n v="95.669821330000005"/>
    <n v="1.047639918"/>
    <n v="4.2032457460000003"/>
    <n v="136222.50760000001"/>
    <n v="96.884830030000003"/>
    <n v="0.61032537499999995"/>
    <n v="5.2731534189999998"/>
    <n v="113749.97070000001"/>
    <n v="97.757971530000006"/>
    <n v="-2.2602102999999998E-2"/>
    <n v="6.3369390509999999"/>
    <n v="101219.8107"/>
    <n v="107.5169308"/>
    <n v="-0.62186770099999999"/>
    <n v="2.844286173"/>
  </r>
  <r>
    <x v="139"/>
    <x v="6"/>
    <s v="E12000003"/>
    <n v="217907.14499999999"/>
    <n v="100.0107928"/>
    <n v="1.4239125459999999"/>
    <n v="6.1359591570000003"/>
    <n v="136574.39569999999"/>
    <n v="102.0211146"/>
    <n v="1.1277764029999999"/>
    <n v="7.9835956579999996"/>
    <n v="111613.1969"/>
    <n v="102.6240389"/>
    <n v="0.87489492000000002"/>
    <n v="10.40966096"/>
    <n v="110883.35649999999"/>
    <n v="111.2244153"/>
    <n v="1.3092139350000001"/>
    <n v="6.0986142040000004"/>
  </r>
  <r>
    <x v="139"/>
    <x v="3"/>
    <s v="E12000006"/>
    <n v="281713.74660000001"/>
    <n v="82.519052400000007"/>
    <n v="1.45153259"/>
    <n v="5.8800322380000001"/>
    <n v="190075.3511"/>
    <n v="82.838962649999999"/>
    <n v="0.75388527800000005"/>
    <n v="6.7363246830000003"/>
    <n v="158000.37119999999"/>
    <n v="82.508240619999995"/>
    <n v="0.55519782699999998"/>
    <n v="7.6273390929999998"/>
    <n v="137780.58600000001"/>
    <n v="88.958754920000004"/>
    <n v="0.81190234500000003"/>
    <n v="5.4816035909999998"/>
  </r>
  <r>
    <x v="140"/>
    <x v="0"/>
    <s v="E92000001"/>
    <n v="269870.19929999998"/>
    <n v="88.351184059999994"/>
    <n v="0.29782215499999998"/>
    <n v="6.4021138119999996"/>
    <n v="169604.0386"/>
    <n v="90.297798400000005"/>
    <n v="0.390461324"/>
    <n v="7.0194621640000001"/>
    <n v="144900.52009999999"/>
    <n v="88.287585489999998"/>
    <n v="0.24836212899999999"/>
    <n v="8.0428894119999992"/>
    <n v="158662.97320000001"/>
    <n v="83.37958983"/>
    <n v="0.64235962099999999"/>
    <n v="7.2953294379999996"/>
  </r>
  <r>
    <x v="140"/>
    <x v="4"/>
    <s v="E12000008"/>
    <n v="355315.83490000002"/>
    <n v="78.13093164"/>
    <n v="1.0434390520000001"/>
    <n v="6.8532424150000004"/>
    <n v="222518.23860000001"/>
    <n v="79.737715699999995"/>
    <n v="0.99219933400000004"/>
    <n v="7.1117924920000002"/>
    <n v="177597.17809999999"/>
    <n v="80.593521839999994"/>
    <n v="0.65980770899999996"/>
    <n v="7.2751416989999997"/>
    <n v="149295.424"/>
    <n v="87.820561799999993"/>
    <n v="0.76739308699999997"/>
    <n v="5.7635663660000001"/>
  </r>
  <r>
    <x v="140"/>
    <x v="1"/>
    <s v="E12000004"/>
    <n v="211967.84640000001"/>
    <n v="94.553607349999993"/>
    <n v="-1.166735724"/>
    <n v="4.1251275290000002"/>
    <n v="134824.1801"/>
    <n v="95.890304799999996"/>
    <n v="-1.026502528"/>
    <n v="4.8909153620000003"/>
    <n v="112602.6467"/>
    <n v="96.771948780000002"/>
    <n v="-1.008636675"/>
    <n v="5.8046850489999997"/>
    <n v="101332.5619"/>
    <n v="107.63669659999999"/>
    <n v="0.111392461"/>
    <n v="4.424093826"/>
  </r>
  <r>
    <x v="140"/>
    <x v="5"/>
    <s v="E12000009"/>
    <n v="294375.48810000002"/>
    <n v="89.359178760000006"/>
    <n v="0.24474247099999999"/>
    <n v="6.559937616"/>
    <n v="191118.6514"/>
    <n v="89.775180210000002"/>
    <n v="0.219548038"/>
    <n v="7.3443481190000002"/>
    <n v="159771.36540000001"/>
    <n v="90.291180760000003"/>
    <n v="6.9322129999999996E-3"/>
    <n v="7.9315514020000002"/>
    <n v="137781.91870000001"/>
    <n v="97.178240099999996"/>
    <n v="0.31562285200000001"/>
    <n v="6.7345020680000003"/>
  </r>
  <r>
    <x v="140"/>
    <x v="9"/>
    <s v="E12000007"/>
    <n v="483177.47499999998"/>
    <n v="64.98943577"/>
    <n v="0.96916635399999995"/>
    <n v="6.9833004350000003"/>
    <n v="310129.58529999998"/>
    <n v="65.718747280000002"/>
    <n v="0.39935276800000002"/>
    <n v="6.8317246000000003"/>
    <n v="257835.94349999999"/>
    <n v="63.04819208"/>
    <n v="-3.5391026999999999E-2"/>
    <n v="8.6260690780000004"/>
    <n v="231213.8548"/>
    <n v="63.899522679999997"/>
    <n v="0.477353474"/>
    <n v="9.4888028710000007"/>
  </r>
  <r>
    <x v="140"/>
    <x v="8"/>
    <s v="E12000005"/>
    <n v="248346.31020000001"/>
    <n v="95.053743420000004"/>
    <n v="0.25879461199999998"/>
    <n v="5.7863373779999998"/>
    <n v="149436.93179999999"/>
    <n v="97.9577867"/>
    <n v="0.522379539"/>
    <n v="6.0801845820000002"/>
    <n v="123648.8328"/>
    <n v="99.130000269999996"/>
    <n v="0.46269400700000002"/>
    <n v="6.9013754519999999"/>
    <n v="112684.3996"/>
    <n v="107.34803909999999"/>
    <n v="0.72995521900000004"/>
    <n v="4.6250636680000001"/>
  </r>
  <r>
    <x v="140"/>
    <x v="6"/>
    <s v="E12000003"/>
    <n v="218860.60140000001"/>
    <n v="100.4483917"/>
    <n v="0.43755168799999999"/>
    <n v="7.8275021149999997"/>
    <n v="136836.2396"/>
    <n v="102.216712"/>
    <n v="0.19172254399999999"/>
    <n v="8.1941646860000006"/>
    <n v="111620.5735"/>
    <n v="102.6308214"/>
    <n v="6.6091250000000004E-3"/>
    <n v="9.270902671"/>
    <n v="110586.1819"/>
    <n v="110.9263266"/>
    <n v="-0.26800653600000002"/>
    <n v="6.1586097620000002"/>
  </r>
  <r>
    <x v="140"/>
    <x v="3"/>
    <s v="E12000006"/>
    <n v="281497.12880000001"/>
    <n v="82.455601110000003"/>
    <n v="-7.6892896000000002E-2"/>
    <n v="6.2987047709999997"/>
    <n v="190421.1637"/>
    <n v="82.989675289999994"/>
    <n v="0.18193449"/>
    <n v="6.5808565210000003"/>
    <n v="157689.5961"/>
    <n v="82.345952960000005"/>
    <n v="-0.19669266499999999"/>
    <n v="6.8236173740000003"/>
    <n v="138272.39189999999"/>
    <n v="89.276291990000004"/>
    <n v="0.35694863599999999"/>
    <n v="5.3327343300000001"/>
  </r>
  <r>
    <x v="140"/>
    <x v="2"/>
    <s v="E12000001"/>
    <n v="212698.5079"/>
    <n v="109.4032782"/>
    <n v="1.4225145850000001"/>
    <n v="7.4617526789999999"/>
    <n v="131161.81950000001"/>
    <n v="110.9231008"/>
    <n v="1.444469628"/>
    <n v="8.4481943309999998"/>
    <n v="107110.864"/>
    <n v="112.37611630000001"/>
    <n v="1.039858408"/>
    <n v="9.0875012290000008"/>
    <n v="100586.247"/>
    <n v="120.02235949999999"/>
    <n v="1.440590357"/>
    <n v="8.4900714750000006"/>
  </r>
  <r>
    <x v="140"/>
    <x v="7"/>
    <s v="E12000002"/>
    <n v="234883.4198"/>
    <n v="99.950048159999994"/>
    <n v="0.43218687900000002"/>
    <n v="6.9137202699999998"/>
    <n v="145862.09409999999"/>
    <n v="102.0714778"/>
    <n v="0.651258899"/>
    <n v="7.9569148710000004"/>
    <n v="109361.66899999999"/>
    <n v="104.7658813"/>
    <n v="0.88924908999999996"/>
    <n v="9.6059462379999996"/>
    <n v="113575.2648"/>
    <n v="112.2425059"/>
    <n v="2.0608322440000002"/>
    <n v="8.1697137069999997"/>
  </r>
  <r>
    <x v="141"/>
    <x v="0"/>
    <s v="E92000001"/>
    <n v="270312.77250000002"/>
    <n v="88.496075450000006"/>
    <n v="0.16399485699999999"/>
    <n v="6.9437511369999996"/>
    <n v="169980.39069999999"/>
    <n v="90.49816964"/>
    <n v="0.22190046799999999"/>
    <n v="7.4109279519999998"/>
    <n v="145471.97070000001"/>
    <n v="88.635769139999994"/>
    <n v="0.39437440899999998"/>
    <n v="9.109898501"/>
    <n v="159784.54329999999"/>
    <n v="83.968990450000007"/>
    <n v="0.70688836200000005"/>
    <n v="8.1491804099999996"/>
  </r>
  <r>
    <x v="141"/>
    <x v="2"/>
    <s v="E12000001"/>
    <n v="212322.3768"/>
    <n v="109.209812"/>
    <n v="-0.17683763899999999"/>
    <n v="6.5227928320000004"/>
    <n v="131084.57490000001"/>
    <n v="110.8577753"/>
    <n v="-5.8892578000000001E-2"/>
    <n v="7.8167096880000004"/>
    <n v="107346.1238"/>
    <n v="112.62294079999999"/>
    <n v="0.21964141400000001"/>
    <n v="9.4616594430000003"/>
    <n v="101113.5192"/>
    <n v="120.6515157"/>
    <n v="0.52419912000000002"/>
    <n v="8.2676817020000009"/>
  </r>
  <r>
    <x v="141"/>
    <x v="7"/>
    <s v="E12000002"/>
    <n v="234040.61689999999"/>
    <n v="99.591409870000007"/>
    <n v="-0.358817528"/>
    <n v="6.9679978340000002"/>
    <n v="145650.33309999999"/>
    <n v="101.9232915"/>
    <n v="-0.14517886599999999"/>
    <n v="7.7945114589999998"/>
    <n v="109504.15300000001"/>
    <n v="104.9023775"/>
    <n v="0.13028694499999999"/>
    <n v="10.665117909999999"/>
    <n v="112702.6162"/>
    <n v="111.38009750000001"/>
    <n v="-0.76834387400000004"/>
    <n v="6.4650683940000002"/>
  </r>
  <r>
    <x v="141"/>
    <x v="4"/>
    <s v="E12000008"/>
    <n v="353252.77759999997"/>
    <n v="77.677282869999999"/>
    <n v="-0.58062634400000002"/>
    <n v="7.640997187"/>
    <n v="221909.95920000001"/>
    <n v="79.519743399999996"/>
    <n v="-0.27336160199999998"/>
    <n v="7.7120267619999998"/>
    <n v="177487.97270000001"/>
    <n v="80.543964500000001"/>
    <n v="-6.1490474000000003E-2"/>
    <n v="8.4482643060000004"/>
    <n v="150141.96520000001"/>
    <n v="88.318525660000006"/>
    <n v="0.56702422699999999"/>
    <n v="6.7290360199999997"/>
  </r>
  <r>
    <x v="141"/>
    <x v="9"/>
    <s v="E12000007"/>
    <n v="483203.07270000002"/>
    <n v="64.992878779999998"/>
    <n v="5.2977930000000003E-3"/>
    <n v="9.0938690530000006"/>
    <n v="311206.22840000002"/>
    <n v="65.94689588"/>
    <n v="0.34715908699999998"/>
    <n v="8.7439201139999998"/>
    <n v="259231.39120000001"/>
    <n v="63.389418579999997"/>
    <n v="0.54121536000000003"/>
    <n v="10.70380593"/>
    <n v="233036.375"/>
    <n v="64.403204299999999"/>
    <n v="0.78824004400000003"/>
    <n v="11.230702900000001"/>
  </r>
  <r>
    <x v="141"/>
    <x v="3"/>
    <s v="E12000006"/>
    <n v="282702.13069999998"/>
    <n v="82.808567960000005"/>
    <n v="0.42806898100000002"/>
    <n v="7.1433353139999998"/>
    <n v="191461.3297"/>
    <n v="83.443002190000001"/>
    <n v="0.54624493500000004"/>
    <n v="7.7700205279999999"/>
    <n v="158899.6856"/>
    <n v="82.977865129999998"/>
    <n v="0.767387033"/>
    <n v="8.5347422139999995"/>
    <n v="139770.89749999999"/>
    <n v="90.243809920000004"/>
    <n v="1.083734448"/>
    <n v="6.813506877"/>
  </r>
  <r>
    <x v="141"/>
    <x v="6"/>
    <s v="E12000003"/>
    <n v="218842.4069"/>
    <n v="100.4400411"/>
    <n v="-8.3132780000000003E-3"/>
    <n v="7.4231655119999997"/>
    <n v="137088.69630000001"/>
    <n v="102.40529720000001"/>
    <n v="0.18449547099999999"/>
    <n v="8.1992891300000004"/>
    <n v="112239.1456"/>
    <n v="103.1995747"/>
    <n v="0.55417390600000005"/>
    <n v="10.027851930000001"/>
    <n v="112155.76609999999"/>
    <n v="112.50073860000001"/>
    <n v="1.4193311850000001"/>
    <n v="6.8483946549999999"/>
  </r>
  <r>
    <x v="141"/>
    <x v="8"/>
    <s v="E12000005"/>
    <n v="248106.1936"/>
    <n v="94.961839589999997"/>
    <n v="-9.6686174E-2"/>
    <n v="5.6809398030000002"/>
    <n v="149247.5606"/>
    <n v="97.833651489999994"/>
    <n v="-0.126723159"/>
    <n v="5.926234204"/>
    <n v="123390.9947"/>
    <n v="98.923289920000002"/>
    <n v="-0.20852451399999999"/>
    <n v="7.1143688879999996"/>
    <n v="112852.82309999999"/>
    <n v="107.5084866"/>
    <n v="0.14946475300000001"/>
    <n v="4.3449400249999997"/>
  </r>
  <r>
    <x v="141"/>
    <x v="1"/>
    <s v="E12000004"/>
    <n v="214482.56479999999"/>
    <n v="95.67536097"/>
    <n v="1.186367881"/>
    <n v="5.2875870750000002"/>
    <n v="136186.9045"/>
    <n v="96.859508219999995"/>
    <n v="1.0107418210000001"/>
    <n v="4.8810185810000002"/>
    <n v="113747.4267"/>
    <n v="97.755785250000002"/>
    <n v="1.016654602"/>
    <n v="5.8209907799999998"/>
    <n v="101982.9693"/>
    <n v="108.3275673"/>
    <n v="0.64185429400000005"/>
    <n v="2.4280965559999999"/>
  </r>
  <r>
    <x v="141"/>
    <x v="5"/>
    <s v="E12000009"/>
    <n v="296967.62170000002"/>
    <n v="90.146034110000002"/>
    <n v="0.88055347299999998"/>
    <n v="7.3876102509999999"/>
    <n v="192884.1881"/>
    <n v="90.604515180000007"/>
    <n v="0.92379092799999996"/>
    <n v="8.1977242770000007"/>
    <n v="161207.75889999999"/>
    <n v="91.10292613"/>
    <n v="0.899030632"/>
    <n v="9.2214791470000002"/>
    <n v="140106.26930000001"/>
    <n v="98.817615610000004"/>
    <n v="1.686977978"/>
    <n v="8.1830737310000004"/>
  </r>
  <r>
    <x v="142"/>
    <x v="0"/>
    <s v="E92000001"/>
    <n v="271865.96289999998"/>
    <n v="89.004565130000003"/>
    <n v="0.57459008499999997"/>
    <n v="7.248620528"/>
    <n v="171159.72200000001"/>
    <n v="91.126049839999993"/>
    <n v="0.69380430500000001"/>
    <n v="7.7979178339999997"/>
    <n v="146256.91029999999"/>
    <n v="89.114031199999999"/>
    <n v="0.53958133399999997"/>
    <n v="9.1963012220000007"/>
    <n v="159513.29399999999"/>
    <n v="83.826445199999995"/>
    <n v="-0.16975939500000001"/>
    <n v="7.4215044849999998"/>
  </r>
  <r>
    <x v="142"/>
    <x v="1"/>
    <s v="E12000004"/>
    <n v="214692.1624"/>
    <n v="95.768857249999996"/>
    <n v="9.7722418000000005E-2"/>
    <n v="4.7659220619999996"/>
    <n v="136785.29920000001"/>
    <n v="97.285101440000005"/>
    <n v="0.43939230200000001"/>
    <n v="5.4733649450000001"/>
    <n v="114049.8808"/>
    <n v="98.015717550000005"/>
    <n v="0.26589965799999998"/>
    <n v="6.2514787719999996"/>
    <n v="101101.01700000001"/>
    <n v="107.39074669999999"/>
    <n v="-0.86480356400000002"/>
    <n v="2.7132828039999999"/>
  </r>
  <r>
    <x v="142"/>
    <x v="3"/>
    <s v="E12000006"/>
    <n v="284480.68780000001"/>
    <n v="83.329539510000004"/>
    <n v="0.62912758700000004"/>
    <n v="7.9920358880000002"/>
    <n v="192566.64989999999"/>
    <n v="83.924724760000004"/>
    <n v="0.57730732500000004"/>
    <n v="8.3925141060000001"/>
    <n v="159617.05369999999"/>
    <n v="83.352476789999997"/>
    <n v="0.45145974999999999"/>
    <n v="9.1146950610000008"/>
    <n v="138950.07430000001"/>
    <n v="89.713841180000003"/>
    <n v="-0.58726325800000001"/>
    <n v="6.4238506429999997"/>
  </r>
  <r>
    <x v="142"/>
    <x v="2"/>
    <s v="E12000001"/>
    <n v="210037.84839999999"/>
    <n v="108.0347455"/>
    <n v="-1.075971571"/>
    <n v="4.29197132"/>
    <n v="130344.5527"/>
    <n v="110.2319411"/>
    <n v="-0.56453796099999998"/>
    <n v="5.7849426209999999"/>
    <n v="106524.7148"/>
    <n v="111.7611538"/>
    <n v="-0.76519674599999998"/>
    <n v="7.1211475499999999"/>
    <n v="100239.0091"/>
    <n v="119.6080255"/>
    <n v="-0.86487945799999999"/>
    <n v="5.9577280229999996"/>
  </r>
  <r>
    <x v="142"/>
    <x v="7"/>
    <s v="E12000002"/>
    <n v="236045.04980000001"/>
    <n v="100.4443571"/>
    <n v="0.85644661600000005"/>
    <n v="7.3980052479999996"/>
    <n v="146887.4344"/>
    <n v="102.7889911"/>
    <n v="0.84936385700000006"/>
    <n v="8.4536206329999999"/>
    <n v="110442.93730000001"/>
    <n v="105.80171060000001"/>
    <n v="0.85730473399999996"/>
    <n v="11.06639019"/>
    <n v="113354.092"/>
    <n v="112.0239285"/>
    <n v="0.57804852200000001"/>
    <n v="7.3546321959999998"/>
  </r>
  <r>
    <x v="142"/>
    <x v="5"/>
    <s v="E12000009"/>
    <n v="299291.6691"/>
    <n v="90.851510540000007"/>
    <n v="0.78259286299999997"/>
    <n v="8.3700141460000008"/>
    <n v="194684.70329999999"/>
    <n v="91.450280730000003"/>
    <n v="0.93346953799999999"/>
    <n v="9.4108907790000007"/>
    <n v="162289.97779999999"/>
    <n v="91.714517700000002"/>
    <n v="0.67131934400000004"/>
    <n v="10.3235472"/>
    <n v="140884.89499999999"/>
    <n v="99.366784039999999"/>
    <n v="0.55573940600000005"/>
    <n v="7.9922737399999999"/>
  </r>
  <r>
    <x v="142"/>
    <x v="4"/>
    <s v="E12000008"/>
    <n v="356922.33649999998"/>
    <n v="78.484187680000005"/>
    <n v="1.038791249"/>
    <n v="8.2867546730000008"/>
    <n v="224546.38800000001"/>
    <n v="80.464487579999997"/>
    <n v="1.1880624019999999"/>
    <n v="8.3222797659999994"/>
    <n v="179054.0857"/>
    <n v="81.254665880000005"/>
    <n v="0.88237694099999997"/>
    <n v="8.4888181879999998"/>
    <n v="150616.46549999999"/>
    <n v="88.597642620000002"/>
    <n v="0.316034437"/>
    <n v="6.4569463699999998"/>
  </r>
  <r>
    <x v="142"/>
    <x v="8"/>
    <s v="E12000005"/>
    <n v="248968.81570000001"/>
    <n v="95.292005399999994"/>
    <n v="0.34768262300000002"/>
    <n v="5.4743889000000001"/>
    <n v="150279.45189999999"/>
    <n v="98.510069169999994"/>
    <n v="0.69139572100000002"/>
    <n v="5.9625497259999998"/>
    <n v="124321.2631"/>
    <n v="99.669091550000005"/>
    <n v="0.75391915300000001"/>
    <n v="7.1022862489999996"/>
    <n v="113178.2984"/>
    <n v="107.8185484"/>
    <n v="0.28840685100000002"/>
    <n v="4.1932111069999998"/>
  </r>
  <r>
    <x v="142"/>
    <x v="6"/>
    <s v="E12000003"/>
    <n v="219750.1342"/>
    <n v="100.8566522"/>
    <n v="0.41478581399999997"/>
    <n v="7.7672888950000001"/>
    <n v="138021.77179999999"/>
    <n v="103.10230489999999"/>
    <n v="0.68063634900000003"/>
    <n v="8.7154708060000008"/>
    <n v="112828.94469999999"/>
    <n v="103.7418723"/>
    <n v="0.52548432300000003"/>
    <n v="10.444376610000001"/>
    <n v="111701.62579999999"/>
    <n v="112.0452014"/>
    <n v="-0.40491926700000003"/>
    <n v="6.9579856270000002"/>
  </r>
  <r>
    <x v="142"/>
    <x v="9"/>
    <s v="E12000007"/>
    <n v="484882.56349999999"/>
    <n v="65.218777470000006"/>
    <n v="0.34757452999999999"/>
    <n v="8.8578727280000003"/>
    <n v="312651.24910000002"/>
    <n v="66.253106450000004"/>
    <n v="0.46432900999999999"/>
    <n v="8.4684611479999994"/>
    <n v="260128.52830000001"/>
    <n v="63.608794000000003"/>
    <n v="0.34607576899999998"/>
    <n v="9.9740220389999994"/>
    <n v="231581.90760000001"/>
    <n v="64.001239749999996"/>
    <n v="-0.62413749799999996"/>
    <n v="9.3947471139999994"/>
  </r>
  <r>
    <x v="143"/>
    <x v="0"/>
    <s v="E92000001"/>
    <n v="271575.37079999998"/>
    <n v="88.909429919999994"/>
    <n v="-0.10688800900000001"/>
    <n v="8.2756795239999992"/>
    <n v="172555.39110000001"/>
    <n v="91.86910906"/>
    <n v="0.81541910500000003"/>
    <n v="8.7227018189999992"/>
    <n v="148931.7696"/>
    <n v="90.743817390000004"/>
    <n v="1.828877189"/>
    <n v="9.9567065249999995"/>
    <n v="163363.6103"/>
    <n v="85.849839709999998"/>
    <n v="2.413790187"/>
    <n v="7.838795041"/>
  </r>
  <r>
    <x v="143"/>
    <x v="5"/>
    <s v="E12000009"/>
    <n v="298311.28149999998"/>
    <n v="90.553908890000002"/>
    <n v="-0.32756929200000001"/>
    <n v="8.9580952509999996"/>
    <n v="195236.6495"/>
    <n v="91.709549359999997"/>
    <n v="0.28350774499999998"/>
    <n v="9.3164708390000008"/>
    <n v="164395.55809999999"/>
    <n v="92.904438859999999"/>
    <n v="1.2974185460000001"/>
    <n v="10.32591356"/>
    <n v="142687.3751"/>
    <n v="100.6380817"/>
    <n v="1.279399052"/>
    <n v="7.616501178"/>
  </r>
  <r>
    <x v="143"/>
    <x v="2"/>
    <s v="E12000001"/>
    <n v="212627.59940000001"/>
    <n v="109.36680579999999"/>
    <n v="1.2329925370000001"/>
    <n v="7.4396725860000004"/>
    <n v="133201.68539999999"/>
    <n v="112.6482084"/>
    <n v="2.191984707"/>
    <n v="8.997177465"/>
    <n v="109778.8226"/>
    <n v="115.17522390000001"/>
    <n v="3.0547914230000002"/>
    <n v="9.9529858260000008"/>
    <n v="103194.8977"/>
    <n v="123.1350755"/>
    <n v="2.9488406070000002"/>
    <n v="7.6979265310000002"/>
  </r>
  <r>
    <x v="143"/>
    <x v="7"/>
    <s v="E12000002"/>
    <n v="233877.21739999999"/>
    <n v="99.521878400000006"/>
    <n v="-0.91839775999999995"/>
    <n v="6.7584260499999997"/>
    <n v="147640.5434"/>
    <n v="103.31600229999999"/>
    <n v="0.51271165900000004"/>
    <n v="8.0701833619999999"/>
    <n v="112682.3953"/>
    <n v="107.9470582"/>
    <n v="2.0277059930000001"/>
    <n v="10.54434637"/>
    <n v="115614.0079"/>
    <n v="114.2573252"/>
    <n v="1.9936782689999999"/>
    <n v="5.8952960230000002"/>
  </r>
  <r>
    <x v="143"/>
    <x v="4"/>
    <s v="E12000008"/>
    <n v="357726.90960000001"/>
    <n v="78.661106459999999"/>
    <n v="0.22541965"/>
    <n v="9.7275329110000008"/>
    <n v="226377.4694"/>
    <n v="81.120641649999996"/>
    <n v="0.81545795799999998"/>
    <n v="9.6048857810000001"/>
    <n v="182295.54930000001"/>
    <n v="82.725640639999995"/>
    <n v="1.8103265209999999"/>
    <n v="9.9841280920000006"/>
    <n v="154452.39730000001"/>
    <n v="90.854065980000001"/>
    <n v="2.5468209979999998"/>
    <n v="7.5235235960000004"/>
  </r>
  <r>
    <x v="143"/>
    <x v="9"/>
    <s v="E12000007"/>
    <n v="491260.97970000003"/>
    <n v="66.076701709999995"/>
    <n v="1.3154558759999999"/>
    <n v="11.92075633"/>
    <n v="316457.71340000001"/>
    <n v="67.059724299999999"/>
    <n v="1.21747929"/>
    <n v="10.89854601"/>
    <n v="264716.80489999999"/>
    <n v="64.730757600000004"/>
    <n v="1.763849832"/>
    <n v="11.63498865"/>
    <n v="238179.77780000001"/>
    <n v="65.82466316"/>
    <n v="2.8490438839999999"/>
    <n v="10.49003461"/>
  </r>
  <r>
    <x v="143"/>
    <x v="3"/>
    <s v="E12000006"/>
    <n v="284309.85470000003"/>
    <n v="83.27949941"/>
    <n v="-6.0050850000000003E-2"/>
    <n v="8.6805051189999993"/>
    <n v="194125.65640000001"/>
    <n v="84.604173619999997"/>
    <n v="0.80959320400000001"/>
    <n v="9.0070004360000002"/>
    <n v="162380.288"/>
    <n v="84.795445549999997"/>
    <n v="1.7311648310000001"/>
    <n v="9.5414199419999992"/>
    <n v="142299.7843"/>
    <n v="91.876598920000006"/>
    <n v="2.410729167"/>
    <n v="6.1919235739999996"/>
  </r>
  <r>
    <x v="143"/>
    <x v="1"/>
    <s v="E12000004"/>
    <n v="214438.95970000001"/>
    <n v="95.655909789999995"/>
    <n v="-0.117937562"/>
    <n v="6.38614791"/>
    <n v="138375.88949999999"/>
    <n v="98.416368730000002"/>
    <n v="1.162837136"/>
    <n v="7.1396990779999996"/>
    <n v="116256.7853"/>
    <n v="99.912355520000006"/>
    <n v="1.935034521"/>
    <n v="7.617197172"/>
    <n v="104060.5338"/>
    <n v="110.5343819"/>
    <n v="2.9272869209999999"/>
    <n v="2.7864683320000001"/>
  </r>
  <r>
    <x v="143"/>
    <x v="8"/>
    <s v="E12000005"/>
    <n v="247348.96679999999"/>
    <n v="94.672013460000002"/>
    <n v="-0.65062324599999999"/>
    <n v="6.5580322449999997"/>
    <n v="150789.31020000001"/>
    <n v="98.844287690000002"/>
    <n v="0.339273451"/>
    <n v="6.5080955710000001"/>
    <n v="125787.5303"/>
    <n v="100.8446067"/>
    <n v="1.179417903"/>
    <n v="7.0997997550000003"/>
    <n v="114889.6973"/>
    <n v="109.4489011"/>
    <n v="1.512126391"/>
    <n v="3.6760400529999999"/>
  </r>
  <r>
    <x v="143"/>
    <x v="6"/>
    <s v="E12000003"/>
    <n v="219409.71950000001"/>
    <n v="100.7004153"/>
    <n v="-0.154909876"/>
    <n v="8.4806637190000007"/>
    <n v="139276.6795"/>
    <n v="104.0397214"/>
    <n v="0.90921000200000002"/>
    <n v="9.5948842590000005"/>
    <n v="115151.58040000001"/>
    <n v="105.8774463"/>
    <n v="2.058545906"/>
    <n v="11.23165204"/>
    <n v="114343.14109999999"/>
    <n v="114.6948416"/>
    <n v="2.3647958080000002"/>
    <n v="7.16899365"/>
  </r>
  <r>
    <x v="144"/>
    <x v="0"/>
    <s v="E92000001"/>
    <n v="274140.22720000002"/>
    <n v="89.749122850000006"/>
    <n v="0.94443629900000003"/>
    <n v="8.1717248379999994"/>
    <n v="172360.9736"/>
    <n v="91.765600480000003"/>
    <n v="-0.11266962"/>
    <n v="8.6545623240000005"/>
    <n v="148109.94270000001"/>
    <n v="90.243079949999995"/>
    <n v="-0.55181438699999996"/>
    <n v="10.098262549999999"/>
    <n v="162660.60690000001"/>
    <n v="85.480401720000003"/>
    <n v="-0.43033042999999999"/>
    <n v="9.388021621"/>
  </r>
  <r>
    <x v="144"/>
    <x v="2"/>
    <s v="E12000001"/>
    <n v="212137.2616"/>
    <n v="109.1145964"/>
    <n v="-0.23060873200000001"/>
    <n v="5.408699371"/>
    <n v="131487.57339999999"/>
    <n v="111.1985897"/>
    <n v="-1.2868545899999999"/>
    <n v="7.4142211629999997"/>
    <n v="108217.40240000001"/>
    <n v="113.5370489"/>
    <n v="-1.422332835"/>
    <n v="8.5309501169999997"/>
    <n v="102109.62390000001"/>
    <n v="121.840096"/>
    <n v="-1.0516739349999999"/>
    <n v="8.4772746449999996"/>
  </r>
  <r>
    <x v="144"/>
    <x v="7"/>
    <s v="E12000002"/>
    <n v="237591.8345"/>
    <n v="101.1025611"/>
    <n v="1.5882765919999999"/>
    <n v="8.8556753389999994"/>
    <n v="147313.51670000001"/>
    <n v="103.08715530000001"/>
    <n v="-0.221501954"/>
    <n v="9.0653794399999992"/>
    <n v="110933.7105"/>
    <n v="106.27185969999999"/>
    <n v="-1.5518704430000001"/>
    <n v="11.45396905"/>
    <n v="113158.78230000001"/>
    <n v="111.8309107"/>
    <n v="-2.1236402220000001"/>
    <n v="7.0579256060000004"/>
  </r>
  <r>
    <x v="144"/>
    <x v="9"/>
    <s v="E12000007"/>
    <n v="496474.99599999998"/>
    <n v="66.7780092"/>
    <n v="1.061353655"/>
    <n v="9.3497066190000009"/>
    <n v="319627.80180000002"/>
    <n v="67.731489440000004"/>
    <n v="1.0017415670000001"/>
    <n v="9.6155371929999998"/>
    <n v="268351.3933"/>
    <n v="65.619517439999996"/>
    <n v="1.373010091"/>
    <n v="11.806098260000001"/>
    <n v="240936.74359999999"/>
    <n v="66.586593280000002"/>
    <n v="1.157514648"/>
    <n v="12.28093863"/>
  </r>
  <r>
    <x v="144"/>
    <x v="5"/>
    <s v="E12000009"/>
    <n v="299253.41009999998"/>
    <n v="90.839896830000001"/>
    <n v="0.31582064399999998"/>
    <n v="8.5342126569999994"/>
    <n v="194722.1777"/>
    <n v="91.467883779999994"/>
    <n v="-0.26351189699999999"/>
    <n v="9.1682003509999994"/>
    <n v="163146.75270000001"/>
    <n v="92.198704680000006"/>
    <n v="-0.75963451500000001"/>
    <n v="9.9439243420000007"/>
    <n v="140544.54879999999"/>
    <n v="99.126736230000006"/>
    <n v="-1.5017630259999999"/>
    <n v="8.2774132349999991"/>
  </r>
  <r>
    <x v="144"/>
    <x v="1"/>
    <s v="E12000004"/>
    <n v="215370.76930000001"/>
    <n v="96.07156698"/>
    <n v="0.43453372200000001"/>
    <n v="6.6699514630000003"/>
    <n v="137579.32500000001"/>
    <n v="97.849832250000006"/>
    <n v="-0.57565269200000002"/>
    <n v="7.7464847429999999"/>
    <n v="115680.67570000001"/>
    <n v="99.417240579999998"/>
    <n v="-0.49554925500000002"/>
    <n v="9.1254088860000007"/>
    <n v="102778.18180000001"/>
    <n v="109.1722518"/>
    <n v="-1.232313505"/>
    <n v="7.1391102460000004"/>
  </r>
  <r>
    <x v="144"/>
    <x v="4"/>
    <s v="E12000008"/>
    <n v="364003.28039999999"/>
    <n v="80.041227030000002"/>
    <n v="1.7545145639999999"/>
    <n v="9.5335165780000004"/>
    <n v="228096.06020000001"/>
    <n v="81.736485549999998"/>
    <n v="0.75917040199999997"/>
    <n v="9.6105591310000005"/>
    <n v="182676.7309"/>
    <n v="82.898620679999993"/>
    <n v="0.20910086999999999"/>
    <n v="10.1271323"/>
    <n v="153437.9817"/>
    <n v="90.257352839999996"/>
    <n v="-0.65678198499999996"/>
    <n v="8.9489410449999998"/>
  </r>
  <r>
    <x v="144"/>
    <x v="8"/>
    <s v="E12000005"/>
    <n v="249586.35750000001"/>
    <n v="95.528367489999994"/>
    <n v="0.90454823600000001"/>
    <n v="6.2143004079999997"/>
    <n v="150014.78020000001"/>
    <n v="98.336573599999994"/>
    <n v="-0.513650406"/>
    <n v="6.550296747"/>
    <n v="124220.7062"/>
    <n v="99.588474500000004"/>
    <n v="-1.245611638"/>
    <n v="7.3504551960000004"/>
    <n v="113327.6232"/>
    <n v="107.9608017"/>
    <n v="-1.359629355"/>
    <n v="5.8854384729999998"/>
  </r>
  <r>
    <x v="144"/>
    <x v="6"/>
    <s v="E12000003"/>
    <n v="220488.93309999999"/>
    <n v="101.1957318"/>
    <n v="0.49187136999999997"/>
    <n v="7.7854541480000004"/>
    <n v="138237.26949999999"/>
    <n v="103.2632818"/>
    <n v="-0.74629152600000004"/>
    <n v="8.7749339909999993"/>
    <n v="113589.86749999999"/>
    <n v="104.4415114"/>
    <n v="-1.3562236030000001"/>
    <n v="10.46530572"/>
    <n v="111822.8414"/>
    <n v="112.1667899"/>
    <n v="-2.2041547239999999"/>
    <n v="7.1665303619999996"/>
  </r>
  <r>
    <x v="144"/>
    <x v="3"/>
    <s v="E12000006"/>
    <n v="287131.11379999999"/>
    <n v="84.105897229999997"/>
    <n v="0.99231842999999997"/>
    <n v="8.6473068279999996"/>
    <n v="194409.46969999999"/>
    <n v="84.727865609999995"/>
    <n v="0.14620080799999999"/>
    <n v="9.0162068659999992"/>
    <n v="161745.3223"/>
    <n v="84.463864670000007"/>
    <n v="-0.39103619299999998"/>
    <n v="9.5962065360000004"/>
    <n v="141207.01629999999"/>
    <n v="91.171047560000005"/>
    <n v="-0.76793368299999998"/>
    <n v="8.1818444760000002"/>
  </r>
  <r>
    <x v="145"/>
    <x v="0"/>
    <s v="E92000001"/>
    <n v="273399.6972"/>
    <n v="89.506685180000005"/>
    <n v="-0.27012818199999999"/>
    <n v="8.6202428209999997"/>
    <n v="172623.72320000001"/>
    <n v="91.905489340000003"/>
    <n v="0.15244149700000001"/>
    <n v="8.7762285319999993"/>
    <n v="147940.75829999999"/>
    <n v="90.139996249999996"/>
    <n v="-0.114228923"/>
    <n v="9.6706224590000005"/>
    <n v="165346.0681"/>
    <n v="86.891648739999994"/>
    <n v="1.6509597380000001"/>
    <n v="9.8744005490000006"/>
  </r>
  <r>
    <x v="145"/>
    <x v="2"/>
    <s v="E12000001"/>
    <n v="210649.34169999999"/>
    <n v="108.3492722"/>
    <n v="-0.70139489799999999"/>
    <n v="7.7281567640000004"/>
    <n v="130382.6819"/>
    <n v="110.2641867"/>
    <n v="-0.84030109200000003"/>
    <n v="8.5037967840000004"/>
    <n v="106636.6174"/>
    <n v="111.8785572"/>
    <n v="-1.4607493330000001"/>
    <n v="8.7111216480000007"/>
    <n v="101655.4571"/>
    <n v="121.2981714"/>
    <n v="-0.44478350700000002"/>
    <n v="7.4711665140000001"/>
  </r>
  <r>
    <x v="145"/>
    <x v="1"/>
    <s v="E12000004"/>
    <n v="216503.2838"/>
    <n v="96.576753679999996"/>
    <n v="0.52584413799999996"/>
    <n v="7.9301444170000002"/>
    <n v="138287.78909999999"/>
    <n v="98.353709559999999"/>
    <n v="0.51494959200000001"/>
    <n v="8.064629772"/>
    <n v="115418.19289999999"/>
    <n v="99.191659959999996"/>
    <n v="-0.22690292100000001"/>
    <n v="8.2718199549999998"/>
    <n v="104786.02220000001"/>
    <n v="111.3050046"/>
    <n v="1.95356671"/>
    <n v="6.4274144450000001"/>
  </r>
  <r>
    <x v="145"/>
    <x v="3"/>
    <s v="E12000006"/>
    <n v="285488.19209999999"/>
    <n v="83.624655739999994"/>
    <n v="-0.57218519000000001"/>
    <n v="8.9368567040000002"/>
    <n v="194504.89780000001"/>
    <n v="84.769455249999993"/>
    <n v="4.9086145999999997E-2"/>
    <n v="9.1120381150000007"/>
    <n v="161971.69390000001"/>
    <n v="84.582076560000004"/>
    <n v="0.139955573"/>
    <n v="9.6055982879999995"/>
    <n v="143427.43960000001"/>
    <n v="92.604675409999999"/>
    <n v="1.5724595509999999"/>
    <n v="7.9225213400000003"/>
  </r>
  <r>
    <x v="145"/>
    <x v="5"/>
    <s v="E12000009"/>
    <n v="299969.58260000002"/>
    <n v="91.057294659999997"/>
    <n v="0.23931976099999999"/>
    <n v="10.0356153"/>
    <n v="196025.0962"/>
    <n v="92.079910620000007"/>
    <n v="0.66911664299999996"/>
    <n v="10.64827631"/>
    <n v="163426.2971"/>
    <n v="92.356682919999997"/>
    <n v="0.17134540300000001"/>
    <n v="10.56757977"/>
    <n v="143466.4191"/>
    <n v="101.1875452"/>
    <n v="2.0789638030000002"/>
    <n v="9.6665450120000003"/>
  </r>
  <r>
    <x v="145"/>
    <x v="8"/>
    <s v="E12000005"/>
    <n v="248577.1159"/>
    <n v="95.142083549999995"/>
    <n v="-0.40436568699999997"/>
    <n v="5.6659316200000003"/>
    <n v="150466.98610000001"/>
    <n v="98.63300022"/>
    <n v="0.301440869"/>
    <n v="6.2733616159999999"/>
    <n v="124328.4641"/>
    <n v="99.674864630000002"/>
    <n v="8.6747119999999997E-2"/>
    <n v="6.647733616"/>
    <n v="115033.2764"/>
    <n v="109.58568080000001"/>
    <n v="1.505063931"/>
    <n v="4.8662820260000004"/>
  </r>
  <r>
    <x v="145"/>
    <x v="6"/>
    <s v="E12000003"/>
    <n v="219633.0318"/>
    <n v="100.8029068"/>
    <n v="-0.38818333999999999"/>
    <n v="7.5749567969999996"/>
    <n v="138407.18590000001"/>
    <n v="103.3902094"/>
    <n v="0.122916552"/>
    <n v="8.2581601169999992"/>
    <n v="113572.54670000001"/>
    <n v="104.4255857"/>
    <n v="-1.5248479000000001E-2"/>
    <n v="9.6123474269999996"/>
    <n v="113841.9552"/>
    <n v="114.1921141"/>
    <n v="1.805636279"/>
    <n v="6.2894431900000001"/>
  </r>
  <r>
    <x v="145"/>
    <x v="4"/>
    <s v="E12000008"/>
    <n v="360926.03869999998"/>
    <n v="79.364567739999998"/>
    <n v="-0.84538845399999996"/>
    <n v="9.3884784220000004"/>
    <n v="226822.24179999999"/>
    <n v="81.280022430000002"/>
    <n v="-0.55845698700000002"/>
    <n v="8.960125584"/>
    <n v="181319.17790000001"/>
    <n v="82.282563719999999"/>
    <n v="-0.743145006"/>
    <n v="8.7972635199999996"/>
    <n v="154933.76730000001"/>
    <n v="91.137223919999997"/>
    <n v="0.974846977"/>
    <n v="8.3237743769999994"/>
  </r>
  <r>
    <x v="145"/>
    <x v="9"/>
    <s v="E12000007"/>
    <n v="501729.43070000003"/>
    <n v="67.48475311"/>
    <n v="1.0583482850000001"/>
    <n v="11.832981370000001"/>
    <n v="322708.22580000001"/>
    <n v="68.384253999999999"/>
    <n v="0.96375345000000001"/>
    <n v="11.311226810000001"/>
    <n v="269148.8812"/>
    <n v="65.814525799999998"/>
    <n v="0.29718043300000002"/>
    <n v="12.90050589"/>
    <n v="245119.69130000001"/>
    <n v="67.742615529999995"/>
    <n v="1.7361186239999999"/>
    <n v="14.129696989999999"/>
  </r>
  <r>
    <x v="145"/>
    <x v="7"/>
    <s v="E12000002"/>
    <n v="236863.31779999999"/>
    <n v="100.7925551"/>
    <n v="-0.30662530900000001"/>
    <n v="8.4492706739999992"/>
    <n v="147783.943"/>
    <n v="103.41635049999999"/>
    <n v="0.31933677599999999"/>
    <n v="8.7256831780000006"/>
    <n v="111162.31479999999"/>
    <n v="106.49085719999999"/>
    <n v="0.20607289500000001"/>
    <n v="10.109902119999999"/>
    <n v="116751.01549999999"/>
    <n v="115.3809905"/>
    <n v="3.174506756"/>
    <n v="7.6929371160000004"/>
  </r>
  <r>
    <x v="146"/>
    <x v="0"/>
    <s v="E92000001"/>
    <n v="275290.36249999999"/>
    <n v="90.125658749999999"/>
    <n v="0.69153893499999997"/>
    <n v="8.189029283"/>
    <n v="173872.3322"/>
    <n v="92.570253269999995"/>
    <n v="0.72331254199999995"/>
    <n v="8.664179334"/>
    <n v="150159.84580000001"/>
    <n v="91.492081659999997"/>
    <n v="1.499983869"/>
    <n v="10.52920303"/>
    <n v="164732.01089999999"/>
    <n v="86.568953219999997"/>
    <n v="-0.37137690499999998"/>
    <n v="9.5125845239999993"/>
  </r>
  <r>
    <x v="146"/>
    <x v="3"/>
    <s v="E12000006"/>
    <n v="288011.07030000002"/>
    <n v="84.36365241"/>
    <n v="0.88370667999999997"/>
    <n v="8.4676122869999997"/>
    <n v="196435.1673"/>
    <n v="85.610708549999998"/>
    <n v="0.99240144900000005"/>
    <n v="9.1221695910000005"/>
    <n v="164324.47570000001"/>
    <n v="85.810705870000007"/>
    <n v="1.4525882640000001"/>
    <n v="10.397189490000001"/>
    <n v="142921.495"/>
    <n v="92.278009659999995"/>
    <n v="-0.352752974"/>
    <n v="7.7766354880000002"/>
  </r>
  <r>
    <x v="146"/>
    <x v="2"/>
    <s v="E12000001"/>
    <n v="211332.6826"/>
    <n v="108.70075439999999"/>
    <n v="0.32439738099999998"/>
    <n v="5.750662019"/>
    <n v="131327.66140000001"/>
    <n v="111.0633527"/>
    <n v="0.72477377700000001"/>
    <n v="6.3725720929999996"/>
    <n v="108515.4761"/>
    <n v="113.84977499999999"/>
    <n v="1.7619263510000001"/>
    <n v="8.2054070100000001"/>
    <n v="100053.1539"/>
    <n v="119.3862578"/>
    <n v="-1.5762097289999999"/>
    <n v="4.6790043319999999"/>
  </r>
  <r>
    <x v="146"/>
    <x v="5"/>
    <s v="E12000009"/>
    <n v="303456.68489999999"/>
    <n v="92.11582233"/>
    <n v="1.1624853079999999"/>
    <n v="8.6088249680000004"/>
    <n v="198911.61009999999"/>
    <n v="93.435808140000006"/>
    <n v="1.4725226339999999"/>
    <n v="10.03322992"/>
    <n v="167085.9319"/>
    <n v="94.424842870000006"/>
    <n v="2.23931814"/>
    <n v="10.98411033"/>
    <n v="144334.15289999999"/>
    <n v="101.7995619"/>
    <n v="0.60483406299999998"/>
    <n v="9.6423921979999996"/>
  </r>
  <r>
    <x v="146"/>
    <x v="9"/>
    <s v="E12000007"/>
    <n v="506544.40549999999"/>
    <n v="68.132387820000005"/>
    <n v="0.95967559199999997"/>
    <n v="11.550138779999999"/>
    <n v="325472.90149999998"/>
    <n v="68.970109190000002"/>
    <n v="0.85671064600000002"/>
    <n v="11.44187054"/>
    <n v="274191.1764"/>
    <n v="67.047509829999996"/>
    <n v="1.8734223379999999"/>
    <n v="13.608141270000001"/>
    <n v="246441.52540000001"/>
    <n v="68.10792481"/>
    <n v="0.53926067899999997"/>
    <n v="13.82622267"/>
  </r>
  <r>
    <x v="146"/>
    <x v="7"/>
    <s v="E12000002"/>
    <n v="237985.53210000001"/>
    <n v="101.2700914"/>
    <n v="0.47378137599999998"/>
    <n v="8.5287317680000001"/>
    <n v="148401.13200000001"/>
    <n v="103.8482475"/>
    <n v="0.41762929999999998"/>
    <n v="8.9793586760000004"/>
    <n v="112368.78569999999"/>
    <n v="107.6466277"/>
    <n v="1.0853236559999999"/>
    <n v="11.906639220000001"/>
    <n v="113491.6578"/>
    <n v="112.1598801"/>
    <n v="-2.791716766"/>
    <n v="6.7078943649999996"/>
  </r>
  <r>
    <x v="146"/>
    <x v="4"/>
    <s v="E12000008"/>
    <n v="364012.34730000002"/>
    <n v="80.043220770000005"/>
    <n v="0.855108333"/>
    <n v="9.3736721729999992"/>
    <n v="228965.6324"/>
    <n v="82.048090149999993"/>
    <n v="0.94496494900000005"/>
    <n v="9.3124476900000008"/>
    <n v="184210.28229999999"/>
    <n v="83.594545640000007"/>
    <n v="1.594483525"/>
    <n v="10.04137207"/>
    <n v="154338.9007"/>
    <n v="90.787303539999996"/>
    <n v="-0.38394891799999997"/>
    <n v="8.2614543460000007"/>
  </r>
  <r>
    <x v="146"/>
    <x v="8"/>
    <s v="E12000005"/>
    <n v="249950.4038"/>
    <n v="95.667705060000003"/>
    <n v="0.55245952399999998"/>
    <n v="6.2702631420000001"/>
    <n v="151230.016"/>
    <n v="99.133175910000006"/>
    <n v="0.507107847"/>
    <n v="6.3738782790000004"/>
    <n v="125959.29300000001"/>
    <n v="100.9823098"/>
    <n v="1.311710038"/>
    <n v="7.4070973889999996"/>
    <n v="113699.8683"/>
    <n v="108.31541850000001"/>
    <n v="-1.159149915"/>
    <n v="4.8295174830000001"/>
  </r>
  <r>
    <x v="146"/>
    <x v="1"/>
    <s v="E12000004"/>
    <n v="217548.07689999999"/>
    <n v="97.042810009999997"/>
    <n v="0.48257609299999998"/>
    <n v="7.5797077440000002"/>
    <n v="138806.59669999999"/>
    <n v="98.722698370000003"/>
    <n v="0.37516511200000002"/>
    <n v="7.8848626040000003"/>
    <n v="116525.463"/>
    <n v="100.14326"/>
    <n v="0.959354924"/>
    <n v="8.8776221639999999"/>
    <n v="102928.2668"/>
    <n v="109.3316739"/>
    <n v="-1.7729038459999999"/>
    <n v="5.8409307190000002"/>
  </r>
  <r>
    <x v="146"/>
    <x v="6"/>
    <s v="E12000003"/>
    <n v="219538.5013"/>
    <n v="100.75952100000001"/>
    <n v="-4.3040193999999997E-2"/>
    <n v="6.720314278"/>
    <n v="138940.36410000001"/>
    <n v="103.7884937"/>
    <n v="0.38522431400000001"/>
    <n v="7.9947968969999996"/>
    <n v="115012.84940000001"/>
    <n v="105.7498885"/>
    <n v="1.268178555"/>
    <n v="10.333423379999999"/>
    <n v="112537.96580000001"/>
    <n v="112.8841139"/>
    <n v="-1.1454383319999999"/>
    <n v="6.1999305470000001"/>
  </r>
  <r>
    <x v="147"/>
    <x v="0"/>
    <s v="E92000001"/>
    <n v="278323.20529999997"/>
    <n v="91.118562940000004"/>
    <n v="1.1016886910000001"/>
    <n v="8.0950615859999999"/>
    <n v="176442.53709999999"/>
    <n v="93.938639550000005"/>
    <n v="1.478213827"/>
    <n v="8.0504628280000006"/>
    <n v="153111.35389999999"/>
    <n v="93.290429399999994"/>
    <n v="1.9655774720000001"/>
    <n v="10.13065842"/>
    <n v="167699.76459999999"/>
    <n v="88.128548890000005"/>
    <n v="1.801564655"/>
    <n v="9.8290046820000008"/>
  </r>
  <r>
    <x v="147"/>
    <x v="6"/>
    <s v="E12000003"/>
    <n v="224409.22099999999"/>
    <n v="102.99498939999999"/>
    <n v="2.2186175210000001"/>
    <n v="7.4316287760000002"/>
    <n v="142125.386"/>
    <n v="106.167706"/>
    <n v="2.292366173"/>
    <n v="7.8658525109999999"/>
    <n v="118098.8922"/>
    <n v="108.5873862"/>
    <n v="2.6832156980000001"/>
    <n v="9.8310404509999998"/>
    <n v="114904.6174"/>
    <n v="115.2580449"/>
    <n v="2.1029806359999998"/>
    <n v="6.456437094"/>
  </r>
  <r>
    <x v="147"/>
    <x v="8"/>
    <s v="E12000005"/>
    <n v="254214.79130000001"/>
    <n v="97.299885509999996"/>
    <n v="1.706093461"/>
    <n v="7.4824954110000004"/>
    <n v="153949.5422"/>
    <n v="100.9158595"/>
    <n v="1.7982714319999999"/>
    <n v="7.0232367309999999"/>
    <n v="128878.8824"/>
    <n v="103.3229619"/>
    <n v="2.3178833139999999"/>
    <n v="8.7592963150000003"/>
    <n v="116117.6194"/>
    <n v="110.61867290000001"/>
    <n v="2.1264326609999999"/>
    <n v="6.1937889950000002"/>
  </r>
  <r>
    <x v="147"/>
    <x v="4"/>
    <s v="E12000008"/>
    <n v="368821.83750000002"/>
    <n v="81.100786790000001"/>
    <n v="1.3212437050000001"/>
    <n v="9.9242089530000008"/>
    <n v="232869.3303"/>
    <n v="83.446950560000005"/>
    <n v="1.7049274409999999"/>
    <n v="9.3203581100000008"/>
    <n v="187875.0797"/>
    <n v="85.257629120000004"/>
    <n v="1.989464108"/>
    <n v="10.55105972"/>
    <n v="157575.22820000001"/>
    <n v="92.691019580000003"/>
    <n v="2.0968967840000001"/>
    <n v="9.5189154899999995"/>
  </r>
  <r>
    <x v="147"/>
    <x v="5"/>
    <s v="E12000009"/>
    <n v="303435.20980000001"/>
    <n v="92.109303449999999"/>
    <n v="-7.0768330000000003E-3"/>
    <n v="8.4409677670000001"/>
    <n v="199796.11120000001"/>
    <n v="93.851289570000006"/>
    <n v="0.44467045100000002"/>
    <n v="9.1920138690000002"/>
    <n v="168374.7905"/>
    <n v="95.153212229999994"/>
    <n v="0.77137471400000002"/>
    <n v="10.40233834"/>
    <n v="144924.7072"/>
    <n v="102.2160827"/>
    <n v="0.40915770400000001"/>
    <n v="9.5188052519999999"/>
  </r>
  <r>
    <x v="147"/>
    <x v="9"/>
    <s v="E12000007"/>
    <n v="512599.55459999997"/>
    <n v="68.946831259999996"/>
    <n v="1.1953836710000001"/>
    <n v="12.55257376"/>
    <n v="330824.96639999998"/>
    <n v="70.104251230000003"/>
    <n v="1.6443964799999999"/>
    <n v="11.68963115"/>
    <n v="280670.32990000001"/>
    <n v="68.631846390000007"/>
    <n v="2.363005813"/>
    <n v="14.21214262"/>
    <n v="251018.7512"/>
    <n v="69.372911909999999"/>
    <n v="1.8573273210000001"/>
    <n v="13.86475525"/>
  </r>
  <r>
    <x v="147"/>
    <x v="2"/>
    <s v="E12000001"/>
    <n v="214669.45430000001"/>
    <n v="110.4170512"/>
    <n v="1.578918928"/>
    <n v="5.9664097009999999"/>
    <n v="134041.72719999999"/>
    <n v="113.35862880000001"/>
    <n v="2.0666368529999999"/>
    <n v="6.4754522459999997"/>
    <n v="110827.4115"/>
    <n v="116.2753582"/>
    <n v="2.13051214"/>
    <n v="7.8540437519999999"/>
    <n v="103420.167"/>
    <n v="123.40387320000001"/>
    <n v="3.3652243199999998"/>
    <n v="6.8283883559999996"/>
  </r>
  <r>
    <x v="147"/>
    <x v="7"/>
    <s v="E12000002"/>
    <n v="240536.58869999999"/>
    <n v="102.3556437"/>
    <n v="1.0719377160000001"/>
    <n v="6.7536711980000002"/>
    <n v="150546.12340000001"/>
    <n v="105.3492711"/>
    <n v="1.445400979"/>
    <n v="6.8625318909999997"/>
    <n v="114693.0861"/>
    <n v="109.8732522"/>
    <n v="2.0684573479999999"/>
    <n v="9.6520705610000004"/>
    <n v="116578.1798"/>
    <n v="115.21018290000001"/>
    <n v="2.7196024780000001"/>
    <n v="6.5383666329999999"/>
  </r>
  <r>
    <x v="147"/>
    <x v="1"/>
    <s v="E12000004"/>
    <n v="218634.29819999999"/>
    <n v="97.527346429999994"/>
    <n v="0.499301724"/>
    <n v="5.7430172129999999"/>
    <n v="139888.86840000001"/>
    <n v="99.492436900000001"/>
    <n v="0.77969762200000003"/>
    <n v="5.6602054470000001"/>
    <n v="118272.3726"/>
    <n v="101.6445733"/>
    <n v="1.4991655779999999"/>
    <n v="7.1404615319999998"/>
    <n v="104334.64539999999"/>
    <n v="110.8255466"/>
    <n v="1.366367718"/>
    <n v="3.623332945"/>
  </r>
  <r>
    <x v="147"/>
    <x v="3"/>
    <s v="E12000006"/>
    <n v="291484.9669"/>
    <n v="85.381219569999999"/>
    <n v="1.206167741"/>
    <n v="8.4530493700000005"/>
    <n v="198681.40460000001"/>
    <n v="86.589667539999994"/>
    <n v="1.1435006249999999"/>
    <n v="8.5343441589999998"/>
    <n v="166972.4662"/>
    <n v="87.193493989999993"/>
    <n v="1.611440086"/>
    <n v="9.8929400649999994"/>
    <n v="144166.0778"/>
    <n v="93.081581029999995"/>
    <n v="0.87081567100000001"/>
    <n v="7.6137230130000004"/>
  </r>
  <r>
    <x v="148"/>
    <x v="0"/>
    <s v="E92000001"/>
    <n v="280567.94880000001"/>
    <n v="91.853456019999996"/>
    <n v="0.80652399799999996"/>
    <n v="7.5928458340000002"/>
    <n v="178008.64720000001"/>
    <n v="94.772442179999999"/>
    <n v="0.88760348"/>
    <n v="8.2504678600000005"/>
    <n v="154244.92790000001"/>
    <n v="93.981113690000001"/>
    <n v="0.74035921299999996"/>
    <n v="10.42337508"/>
    <n v="171489.80319999999"/>
    <n v="90.120266659999999"/>
    <n v="2.2600142559999998"/>
    <n v="10.580835710000001"/>
  </r>
  <r>
    <x v="148"/>
    <x v="4"/>
    <s v="E12000008"/>
    <n v="375464.20679999999"/>
    <n v="82.561387339999996"/>
    <n v="1.8009696420000001"/>
    <n v="9.6700785499999995"/>
    <n v="237001.21609999999"/>
    <n v="84.927580329999998"/>
    <n v="1.7743365820000001"/>
    <n v="9.9038279730000003"/>
    <n v="190996.42540000001"/>
    <n v="86.674094409999995"/>
    <n v="1.6613941809999999"/>
    <n v="11.28056114"/>
    <n v="161995.08850000001"/>
    <n v="95.290929259999999"/>
    <n v="2.804920793"/>
    <n v="10.30954908"/>
  </r>
  <r>
    <x v="148"/>
    <x v="8"/>
    <s v="E12000005"/>
    <n v="254321.33609999999"/>
    <n v="97.34066516"/>
    <n v="4.1911300999999998E-2"/>
    <n v="4.5545225839999999"/>
    <n v="154252.48499999999"/>
    <n v="101.11444229999999"/>
    <n v="0.19678056699999999"/>
    <n v="4.8913526620000001"/>
    <n v="128815.81630000001"/>
    <n v="103.27240140000001"/>
    <n v="-4.8934454000000002E-2"/>
    <n v="6.2435149030000003"/>
    <n v="117660.4391"/>
    <n v="112.08842970000001"/>
    <n v="1.3286697160000001"/>
    <n v="4.4107182470000001"/>
  </r>
  <r>
    <x v="148"/>
    <x v="6"/>
    <s v="E12000003"/>
    <n v="226439.1182"/>
    <n v="103.92663229999999"/>
    <n v="0.90455161100000003"/>
    <n v="7.5723590639999996"/>
    <n v="143755.90640000001"/>
    <n v="107.3857052"/>
    <n v="1.147240772"/>
    <n v="8.7369514769999999"/>
    <n v="119033.5842"/>
    <n v="109.4467995"/>
    <n v="0.79144857300000004"/>
    <n v="10.99610856"/>
    <n v="118065.76949999999"/>
    <n v="118.42892019999999"/>
    <n v="2.7511097329999998"/>
    <n v="8.4912210770000005"/>
  </r>
  <r>
    <x v="148"/>
    <x v="2"/>
    <s v="E12000001"/>
    <n v="214326.22399999999"/>
    <n v="110.2405078"/>
    <n v="-0.159887844"/>
    <n v="5.132593612"/>
    <n v="134245.37650000001"/>
    <n v="113.5308543"/>
    <n v="0.15192977099999999"/>
    <n v="6.3760624339999996"/>
    <n v="111193.7999"/>
    <n v="116.6597572"/>
    <n v="0.33059364600000002"/>
    <n v="8.0488321809999999"/>
    <n v="105401.62480000001"/>
    <n v="125.76820480000001"/>
    <n v="1.915929811"/>
    <n v="7.4298317029999996"/>
  </r>
  <r>
    <x v="148"/>
    <x v="7"/>
    <s v="E12000002"/>
    <n v="241742.5563"/>
    <n v="102.86881959999999"/>
    <n v="0.50136554300000002"/>
    <n v="6.6542323469999998"/>
    <n v="151587.71160000001"/>
    <n v="106.0781544"/>
    <n v="0.69187312000000001"/>
    <n v="7.3892655659999997"/>
    <n v="115496.7414"/>
    <n v="110.64313490000001"/>
    <n v="0.70070066799999997"/>
    <n v="10.177507070000001"/>
    <n v="118744.10490000001"/>
    <n v="117.35069180000001"/>
    <n v="1.857916415"/>
    <n v="7.3243363219999997"/>
  </r>
  <r>
    <x v="148"/>
    <x v="9"/>
    <s v="E12000007"/>
    <n v="515304.13010000001"/>
    <n v="69.310608220000006"/>
    <n v="0.52761955000000005"/>
    <n v="11.93345815"/>
    <n v="334100.88370000001"/>
    <n v="70.798442269999995"/>
    <n v="0.99022673800000005"/>
    <n v="12.19087101"/>
    <n v="282457.5514"/>
    <n v="69.068872670000005"/>
    <n v="0.63676894799999995"/>
    <n v="14.35006231"/>
    <n v="256148.58050000001"/>
    <n v="70.790619530000001"/>
    <n v="2.0436040210000002"/>
    <n v="14.855426749999999"/>
  </r>
  <r>
    <x v="148"/>
    <x v="1"/>
    <s v="E12000004"/>
    <n v="218859.7041"/>
    <n v="97.627894420000004"/>
    <n v="0.103097229"/>
    <n v="5.6054902059999998"/>
    <n v="140227.4051"/>
    <n v="99.733212629999997"/>
    <n v="0.242004053"/>
    <n v="6.1901189079999996"/>
    <n v="118298.4134"/>
    <n v="101.6669531"/>
    <n v="2.2017643E-2"/>
    <n v="7.8043756630000001"/>
    <n v="106134.3029"/>
    <n v="112.737165"/>
    <n v="1.724889648"/>
    <n v="5.6871459609999997"/>
  </r>
  <r>
    <x v="148"/>
    <x v="3"/>
    <s v="E12000006"/>
    <n v="292525.23479999998"/>
    <n v="85.685932870000002"/>
    <n v="0.35688561699999999"/>
    <n v="7.6317271699999996"/>
    <n v="200291.3603"/>
    <n v="87.291321139999994"/>
    <n v="0.81032023600000003"/>
    <n v="8.5635988279999999"/>
    <n v="167686.85750000001"/>
    <n v="87.566551160000003"/>
    <n v="0.42784977800000001"/>
    <n v="10.066316649999999"/>
    <n v="148145.1759"/>
    <n v="95.65070652"/>
    <n v="2.760079342"/>
    <n v="8.7889247210000008"/>
  </r>
  <r>
    <x v="148"/>
    <x v="5"/>
    <s v="E12000009"/>
    <n v="307764.74829999998"/>
    <n v="93.42355689"/>
    <n v="1.42684115"/>
    <n v="8.7206642740000007"/>
    <n v="202557.7985"/>
    <n v="95.148551609999998"/>
    <n v="1.3822527579999999"/>
    <n v="10.09677406"/>
    <n v="170647.69390000001"/>
    <n v="96.437692299999995"/>
    <n v="1.349907202"/>
    <n v="11.43353857"/>
    <n v="148327.29610000001"/>
    <n v="104.61594479999999"/>
    <n v="2.3478321929999999"/>
    <n v="9.4039804139999994"/>
  </r>
  <r>
    <x v="149"/>
    <x v="0"/>
    <s v="E92000001"/>
    <n v="284179.66970000003"/>
    <n v="93.03587564"/>
    <n v="1.2872891959999999"/>
    <n v="8.9286118450000007"/>
    <n v="179776.39139999999"/>
    <n v="95.713595510000005"/>
    <n v="0.99306645400000004"/>
    <n v="8.4273204980000003"/>
    <n v="156258.66639999999"/>
    <n v="95.208080350000003"/>
    <n v="1.305545988"/>
    <n v="10.201396859999999"/>
    <n v="172531.856"/>
    <n v="90.667879819999996"/>
    <n v="0.60764706999999996"/>
    <n v="10.37078567"/>
  </r>
  <r>
    <x v="149"/>
    <x v="1"/>
    <s v="E12000004"/>
    <n v="221505.9247"/>
    <n v="98.808307900000003"/>
    <n v="1.209094474"/>
    <n v="7.0860160069999996"/>
    <n v="141717.91029999999"/>
    <n v="100.7932969"/>
    <n v="1.0629199979999999"/>
    <n v="6.0995457550000003"/>
    <n v="120000.9515"/>
    <n v="103.130133"/>
    <n v="1.4391892879999999"/>
    <n v="7.5200061119999999"/>
    <n v="106344.33500000001"/>
    <n v="112.9602637"/>
    <n v="0.197892818"/>
    <n v="4.8775415029999998"/>
  </r>
  <r>
    <x v="149"/>
    <x v="3"/>
    <s v="E12000006"/>
    <n v="299203.00670000003"/>
    <n v="87.641973030000003"/>
    <n v="2.2828019720000001"/>
    <n v="10.40114269"/>
    <n v="203733.10949999999"/>
    <n v="88.791310129999999"/>
    <n v="1.7183712739999999"/>
    <n v="10.137014710000001"/>
    <n v="170797.95019999999"/>
    <n v="89.19117258"/>
    <n v="1.855299083"/>
    <n v="11.426614150000001"/>
    <n v="149528.36749999999"/>
    <n v="96.543771410000005"/>
    <n v="0.93367307099999997"/>
    <n v="9.9613146310000005"/>
  </r>
  <r>
    <x v="149"/>
    <x v="8"/>
    <s v="E12000005"/>
    <n v="254739.05499999999"/>
    <n v="97.500545720000005"/>
    <n v="0.164248476"/>
    <n v="5.942686439"/>
    <n v="154623.55170000001"/>
    <n v="101.3576812"/>
    <n v="0.24055802000000001"/>
    <n v="5.5012067790000003"/>
    <n v="129542.4307"/>
    <n v="103.8549325"/>
    <n v="0.56407240599999997"/>
    <n v="6.8388352110000001"/>
    <n v="117350.4446"/>
    <n v="111.79311559999999"/>
    <n v="-0.26346530699999998"/>
    <n v="4.8430804050000003"/>
  </r>
  <r>
    <x v="149"/>
    <x v="6"/>
    <s v="E12000003"/>
    <n v="229362.7127"/>
    <n v="105.2684469"/>
    <n v="1.291117225"/>
    <n v="8.921132836"/>
    <n v="145123.57079999999"/>
    <n v="108.40735100000001"/>
    <n v="0.95137968699999997"/>
    <n v="8.8003126369999993"/>
    <n v="120704.51549999999"/>
    <n v="110.98315650000001"/>
    <n v="1.403747791"/>
    <n v="10.59530554"/>
    <n v="117798.8043"/>
    <n v="118.1611339"/>
    <n v="-0.22611566999999999"/>
    <n v="7.8103386309999996"/>
  </r>
  <r>
    <x v="149"/>
    <x v="4"/>
    <s v="E12000008"/>
    <n v="379736.52730000002"/>
    <n v="83.500834280000007"/>
    <n v="1.137876887"/>
    <n v="11.15867783"/>
    <n v="238818.23569999999"/>
    <n v="85.578695490000001"/>
    <n v="0.76667103800000003"/>
    <n v="10.24823535"/>
    <n v="192401.451"/>
    <n v="87.311694439999997"/>
    <n v="0.73562929499999996"/>
    <n v="10.87453691"/>
    <n v="162327.71979999999"/>
    <n v="95.486594109999999"/>
    <n v="0.20533417500000001"/>
    <n v="9.7662125349999993"/>
  </r>
  <r>
    <x v="149"/>
    <x v="9"/>
    <s v="E12000007"/>
    <n v="524980.076"/>
    <n v="70.6120643"/>
    <n v="1.8777155670000001"/>
    <n v="12.67759259"/>
    <n v="337492.84950000001"/>
    <n v="71.517224859999999"/>
    <n v="1.0152519719999999"/>
    <n v="12.020079320000001"/>
    <n v="285874.43849999999"/>
    <n v="69.904398369999996"/>
    <n v="1.209699337"/>
    <n v="13.57525922"/>
    <n v="258917.54889999999"/>
    <n v="71.555866750000007"/>
    <n v="1.081000883"/>
    <n v="14.415964929999999"/>
  </r>
  <r>
    <x v="149"/>
    <x v="7"/>
    <s v="E12000002"/>
    <n v="245193.1085"/>
    <n v="104.33713469999999"/>
    <n v="1.427366449"/>
    <n v="7.4735618700000002"/>
    <n v="153404.82980000001"/>
    <n v="107.34973859999999"/>
    <n v="1.1987239860000001"/>
    <n v="7.1474376389999996"/>
    <n v="117820.14109999999"/>
    <n v="112.8688966"/>
    <n v="2.0116582869999999"/>
    <n v="10.021915659999999"/>
    <n v="119497.5456"/>
    <n v="118.09529120000001"/>
    <n v="0.634507881"/>
    <n v="7.0212198780000001"/>
  </r>
  <r>
    <x v="149"/>
    <x v="2"/>
    <s v="E12000001"/>
    <n v="218469.62289999999"/>
    <n v="112.3717"/>
    <n v="1.9332206789999999"/>
    <n v="6.2371260179999997"/>
    <n v="136063.19529999999"/>
    <n v="115.0681774"/>
    <n v="1.3541015810000001"/>
    <n v="6.0961284539999996"/>
    <n v="112825.17449999999"/>
    <n v="118.3713254"/>
    <n v="1.467145337"/>
    <n v="6.9950188569999998"/>
    <n v="106803.32"/>
    <n v="127.4407472"/>
    <n v="1.3298611"/>
    <n v="7.1669508909999999"/>
  </r>
  <r>
    <x v="149"/>
    <x v="5"/>
    <s v="E12000009"/>
    <n v="310401.03749999998"/>
    <n v="94.223815909999999"/>
    <n v="0.85659232500000004"/>
    <n v="8.6884210599999996"/>
    <n v="204087.80170000001"/>
    <n v="95.867248149999995"/>
    <n v="0.75534154600000003"/>
    <n v="9.3198393300000006"/>
    <n v="172264.96030000001"/>
    <n v="97.351653920000004"/>
    <n v="0.94772241099999999"/>
    <n v="10.44317197"/>
    <n v="148732.5931"/>
    <n v="104.9018027"/>
    <n v="0.27324503100000003"/>
    <n v="9.333228879"/>
  </r>
  <r>
    <x v="150"/>
    <x v="0"/>
    <s v="E92000001"/>
    <n v="290354.14279999997"/>
    <n v="95.057299330000006"/>
    <n v="2.1727357129999998"/>
    <n v="9.2716458480000004"/>
    <n v="181953.77900000001"/>
    <n v="96.872844509999993"/>
    <n v="1.2111643999999999"/>
    <n v="8.5594584470000008"/>
    <n v="158000.36869999999"/>
    <n v="96.269295959999994"/>
    <n v="1.11462767"/>
    <n v="9.8690600069999999"/>
    <n v="174371.43590000001"/>
    <n v="91.634604519999996"/>
    <n v="1.0662262179999999"/>
    <n v="11.60279309"/>
  </r>
  <r>
    <x v="150"/>
    <x v="8"/>
    <s v="E12000005"/>
    <n v="260403.26569999999"/>
    <n v="99.668503970000003"/>
    <n v="2.223534473"/>
    <n v="7.1184303919999996"/>
    <n v="155760.68799999999"/>
    <n v="102.1030884"/>
    <n v="0.735422468"/>
    <n v="6.4744303299999997"/>
    <n v="130118.90489999999"/>
    <n v="104.31709530000001"/>
    <n v="0.44500800499999998"/>
    <n v="7.0240137049999998"/>
    <n v="117032.0907"/>
    <n v="111.4898379"/>
    <n v="-0.27128475699999999"/>
    <n v="6.2376175949999997"/>
  </r>
  <r>
    <x v="150"/>
    <x v="6"/>
    <s v="E12000003"/>
    <n v="232192.6434"/>
    <n v="106.56727359999999"/>
    <n v="1.233823385"/>
    <n v="8.0730343229999999"/>
    <n v="145531.2194"/>
    <n v="108.7118645"/>
    <n v="0.28089752499999998"/>
    <n v="7.7599394610000001"/>
    <n v="120426.3161"/>
    <n v="110.72736279999999"/>
    <n v="-0.230479771"/>
    <n v="8.8401041920000001"/>
    <n v="117597.3898"/>
    <n v="117.9590999"/>
    <n v="-0.17098175900000001"/>
    <n v="7.4435289249999999"/>
  </r>
  <r>
    <x v="150"/>
    <x v="4"/>
    <s v="E12000008"/>
    <n v="390130.60720000003"/>
    <n v="85.786404099999999"/>
    <n v="2.7371820069999999"/>
    <n v="12.119708210000001"/>
    <n v="243115.6151"/>
    <n v="87.118628650000005"/>
    <n v="1.7994351900000001"/>
    <n v="10.87129242"/>
    <n v="195988.5362"/>
    <n v="88.939512109999995"/>
    <n v="1.8643753059999999"/>
    <n v="11.46285511"/>
    <n v="163551.60010000001"/>
    <n v="96.206521429999995"/>
    <n v="0.75395643899999998"/>
    <n v="11.077947119999999"/>
  </r>
  <r>
    <x v="150"/>
    <x v="5"/>
    <s v="E12000009"/>
    <n v="317404.96610000002"/>
    <n v="96.349894129999996"/>
    <n v="2.2564127730000001"/>
    <n v="9.7511049350000008"/>
    <n v="207132.09820000001"/>
    <n v="97.297261739999996"/>
    <n v="1.491660209"/>
    <n v="9.8276335110000002"/>
    <n v="174428.03030000001"/>
    <n v="98.574064089999993"/>
    <n v="1.2556645150000001"/>
    <n v="10.241606669999999"/>
    <n v="148634.62409999999"/>
    <n v="104.83270469999999"/>
    <n v="-6.5869213999999995E-2"/>
    <n v="9.4169637139999995"/>
  </r>
  <r>
    <x v="150"/>
    <x v="7"/>
    <s v="E12000002"/>
    <n v="248535.44399999999"/>
    <n v="105.7594002"/>
    <n v="1.363144159"/>
    <n v="7.1935341030000002"/>
    <n v="154008.0766"/>
    <n v="107.77187910000001"/>
    <n v="0.39323843600000002"/>
    <n v="6.825978589"/>
    <n v="117681.5514"/>
    <n v="112.736131"/>
    <n v="-0.11762818899999999"/>
    <n v="8.5978077410000004"/>
    <n v="119671.22530000001"/>
    <n v="118.2669329"/>
    <n v="0.145341676"/>
    <n v="7.611230398"/>
  </r>
  <r>
    <x v="150"/>
    <x v="9"/>
    <s v="E12000007"/>
    <n v="547759.18330000003"/>
    <n v="73.675951609999998"/>
    <n v="4.3390422549999998"/>
    <n v="15.76351914"/>
    <n v="350983.07699999999"/>
    <n v="74.375903589999993"/>
    <n v="3.9971891230000001"/>
    <n v="14.62431282"/>
    <n v="296015.18859999999"/>
    <n v="72.384099039999995"/>
    <n v="3.5472741820000002"/>
    <n v="15.67155898"/>
    <n v="266889.53989999997"/>
    <n v="73.759049689999998"/>
    <n v="3.0789689830000002"/>
    <n v="17.587168049999999"/>
  </r>
  <r>
    <x v="150"/>
    <x v="2"/>
    <s v="E12000001"/>
    <n v="225027.63630000001"/>
    <n v="115.7448698"/>
    <n v="3.0017964699999999"/>
    <n v="7.7117712999999997"/>
    <n v="138052.5141"/>
    <n v="116.75053749999999"/>
    <n v="1.462055039"/>
    <n v="6.6536469010000001"/>
    <n v="114246.8437"/>
    <n v="119.8628796"/>
    <n v="1.2600637809999999"/>
    <n v="7.2879527709999996"/>
    <n v="105992.13920000001"/>
    <n v="126.4728233"/>
    <n v="-0.75950898300000003"/>
    <n v="6.2233825270000001"/>
  </r>
  <r>
    <x v="150"/>
    <x v="1"/>
    <s v="E12000004"/>
    <n v="225723.65340000001"/>
    <n v="100.68973219999999"/>
    <n v="1.9041155409999999"/>
    <n v="6.3497314640000004"/>
    <n v="142957.4394"/>
    <n v="101.6748808"/>
    <n v="0.874645377"/>
    <n v="5.5845671230000002"/>
    <n v="120955.0892"/>
    <n v="103.95012939999999"/>
    <n v="0.79510845900000005"/>
    <n v="6.310138008"/>
    <n v="106475.5537"/>
    <n v="113.0996458"/>
    <n v="0.123390333"/>
    <n v="4.538247836"/>
  </r>
  <r>
    <x v="150"/>
    <x v="3"/>
    <s v="E12000006"/>
    <n v="304963.1778"/>
    <n v="89.329231350000001"/>
    <n v="1.925171542"/>
    <n v="9.8241819620000008"/>
    <n v="205796.4313"/>
    <n v="89.690550540000004"/>
    <n v="1.0127572330000001"/>
    <n v="9.0872115109999996"/>
    <n v="172460.16500000001"/>
    <n v="90.059185819999996"/>
    <n v="0.97320532299999996"/>
    <n v="9.7577548390000004"/>
    <n v="148753.71239999999"/>
    <n v="96.043611319999997"/>
    <n v="-0.51806562300000003"/>
    <n v="8.8407675359999995"/>
  </r>
  <r>
    <x v="151"/>
    <x v="0"/>
    <s v="E92000001"/>
    <n v="292226.8124"/>
    <n v="95.670381370000001"/>
    <n v="0.64496050199999999"/>
    <n v="8.6067040099999996"/>
    <n v="182919.82459999999"/>
    <n v="97.387170639999994"/>
    <n v="0.53092910999999998"/>
    <n v="8.2722188190000008"/>
    <n v="158996.00380000001"/>
    <n v="96.875934369999996"/>
    <n v="0.63014734400000005"/>
    <n v="10.000219120000001"/>
    <n v="174638.03260000001"/>
    <n v="91.774704810000003"/>
    <n v="0.152890159"/>
    <n v="10.775585059999999"/>
  </r>
  <r>
    <x v="151"/>
    <x v="9"/>
    <s v="E12000007"/>
    <n v="546248.3639"/>
    <n v="73.472739939999997"/>
    <n v="-0.275818181"/>
    <n v="14.149033810000001"/>
    <n v="350162.32829999999"/>
    <n v="74.201980879999994"/>
    <n v="-0.23384281700000001"/>
    <n v="13.35929492"/>
    <n v="298971.11450000003"/>
    <n v="73.106906649999999"/>
    <n v="0.99857236400000005"/>
    <n v="15.91297221"/>
    <n v="269035.16149999999"/>
    <n v="74.352025370000007"/>
    <n v="0.80393616899999998"/>
    <n v="16.913153990000001"/>
  </r>
  <r>
    <x v="151"/>
    <x v="6"/>
    <s v="E12000003"/>
    <n v="232871.7788"/>
    <n v="106.87897"/>
    <n v="0.29248790899999999"/>
    <n v="6.8674360510000003"/>
    <n v="145872.95559999999"/>
    <n v="108.96714160000001"/>
    <n v="0.23481985799999999"/>
    <n v="6.8084210299999999"/>
    <n v="120850.32030000001"/>
    <n v="111.1172183"/>
    <n v="0.352086028"/>
    <n v="8.2760136489999994"/>
    <n v="116426.6525"/>
    <n v="116.7847616"/>
    <n v="-0.995547038"/>
    <n v="4.9992137169999999"/>
  </r>
  <r>
    <x v="151"/>
    <x v="5"/>
    <s v="E12000009"/>
    <n v="320672.37430000002"/>
    <n v="97.34173251"/>
    <n v="1.029413049"/>
    <n v="9.1997155979999992"/>
    <n v="207988.29550000001"/>
    <n v="97.699447829999997"/>
    <n v="0.41335807699999999"/>
    <n v="9.0657181940000005"/>
    <n v="175184.11809999999"/>
    <n v="99.001350049999999"/>
    <n v="0.43346691199999998"/>
    <n v="9.6543562719999994"/>
    <n v="149517.2383"/>
    <n v="105.4552166"/>
    <n v="0.59381465600000005"/>
    <n v="8.8598201410000001"/>
  </r>
  <r>
    <x v="151"/>
    <x v="3"/>
    <s v="E12000006"/>
    <n v="307762.16889999999"/>
    <n v="90.14910648"/>
    <n v="0.91781280700000001"/>
    <n v="9.2464150509999996"/>
    <n v="207276.47099999999"/>
    <n v="90.335583979999996"/>
    <n v="0.71917658600000001"/>
    <n v="9.0496320719999996"/>
    <n v="173635.65530000001"/>
    <n v="90.673030159999996"/>
    <n v="0.68160103100000002"/>
    <n v="9.8957261449999994"/>
    <n v="149255.25020000001"/>
    <n v="96.367431800000006"/>
    <n v="0.33715983500000002"/>
    <n v="8.3282155660000008"/>
  </r>
  <r>
    <x v="151"/>
    <x v="8"/>
    <s v="E12000005"/>
    <n v="263381.66100000002"/>
    <n v="100.8084751"/>
    <n v="1.143762669"/>
    <n v="6.3286498550000001"/>
    <n v="157888.1777"/>
    <n v="103.4976846"/>
    <n v="1.365870777"/>
    <n v="6.2073152479999996"/>
    <n v="131839.09959999999"/>
    <n v="105.6961855"/>
    <n v="1.322017464"/>
    <n v="7.1171543899999996"/>
    <n v="117338.74099999999"/>
    <n v="111.78196629999999"/>
    <n v="0.262022378"/>
    <n v="4.8905275970000002"/>
  </r>
  <r>
    <x v="151"/>
    <x v="1"/>
    <s v="E12000004"/>
    <n v="227952.8898"/>
    <n v="101.68413940000001"/>
    <n v="0.98759536999999997"/>
    <n v="6.2865363050000003"/>
    <n v="144230.6251"/>
    <n v="102.5804021"/>
    <n v="0.89060472099999999"/>
    <n v="5.8787036669999999"/>
    <n v="121685.7369"/>
    <n v="104.578056"/>
    <n v="0.60406526299999996"/>
    <n v="6.9764995609999998"/>
    <n v="105851.7298"/>
    <n v="112.4370124"/>
    <n v="-0.58588456600000005"/>
    <n v="4.5760993609999998"/>
  </r>
  <r>
    <x v="151"/>
    <x v="4"/>
    <s v="E12000008"/>
    <n v="391257.86709999997"/>
    <n v="86.034278979999996"/>
    <n v="0.28894425499999998"/>
    <n v="11.26450488"/>
    <n v="244034.5203"/>
    <n v="87.447911320000003"/>
    <n v="0.37797043899999999"/>
    <n v="10.75758583"/>
    <n v="196044.43590000001"/>
    <n v="88.964879359999998"/>
    <n v="2.8521918E-2"/>
    <n v="11.115477329999999"/>
    <n v="163022.49979999999"/>
    <n v="95.895286929999997"/>
    <n v="-0.32350665699999998"/>
    <n v="10.03252399"/>
  </r>
  <r>
    <x v="151"/>
    <x v="7"/>
    <s v="E12000002"/>
    <n v="250653.66329999999"/>
    <n v="106.66076700000001"/>
    <n v="0.85228055999999996"/>
    <n v="7.1752768939999996"/>
    <n v="155212.7917"/>
    <n v="108.6149155"/>
    <n v="0.78224153299999999"/>
    <n v="7.1036514730000002"/>
    <n v="119073.5903"/>
    <n v="114.06967109999999"/>
    <n v="1.1828862019999999"/>
    <n v="9.8487726010000003"/>
    <n v="119020.76459999999"/>
    <n v="117.62410509999999"/>
    <n v="-0.54353978999999997"/>
    <n v="6.9542590630000003"/>
  </r>
  <r>
    <x v="151"/>
    <x v="2"/>
    <s v="E12000001"/>
    <n v="222521.6249"/>
    <n v="114.4558816"/>
    <n v="-1.113646036"/>
    <n v="6.1065400929999996"/>
    <n v="137356.40040000001"/>
    <n v="116.1618366"/>
    <n v="-0.50423830800000002"/>
    <n v="6.2355435679999998"/>
    <n v="113836.18550000001"/>
    <n v="119.4320347"/>
    <n v="-0.35944810999999999"/>
    <n v="7.3839910980000001"/>
    <n v="104881.12480000001"/>
    <n v="125.1471294"/>
    <n v="-1.0482045550000001"/>
    <n v="5.7719473040000002"/>
  </r>
  <r>
    <x v="152"/>
    <x v="0"/>
    <s v="E92000001"/>
    <n v="293149.67629999999"/>
    <n v="95.972512249999994"/>
    <n v="0.31580398799999998"/>
    <n v="8.6261754960000001"/>
    <n v="182883.3939"/>
    <n v="97.367774800000007"/>
    <n v="-1.9916221000000001E-2"/>
    <n v="7.8296221140000002"/>
    <n v="158732.9111"/>
    <n v="96.71563252"/>
    <n v="-0.165471285"/>
    <n v="9.5461292499999999"/>
    <n v="176404.37590000001"/>
    <n v="92.702942660000005"/>
    <n v="1.0114310339999999"/>
    <n v="11.18181661"/>
  </r>
  <r>
    <x v="152"/>
    <x v="4"/>
    <s v="E12000008"/>
    <n v="395607.81290000002"/>
    <n v="86.990795079999998"/>
    <n v="1.1117848720000001"/>
    <n v="11.33976423"/>
    <n v="245499.29930000001"/>
    <n v="87.972803720000002"/>
    <n v="0.60023435400000003"/>
    <n v="10.32772001"/>
    <n v="197067.65770000001"/>
    <n v="89.42921699"/>
    <n v="0.52193363199999998"/>
    <n v="10.96328209"/>
    <n v="165844.03630000001"/>
    <n v="97.555009100000007"/>
    <n v="1.7307651070000001"/>
    <n v="11.08447395"/>
  </r>
  <r>
    <x v="152"/>
    <x v="9"/>
    <s v="E12000007"/>
    <n v="552891.14060000004"/>
    <n v="74.366221800000005"/>
    <n v="1.2160726120000001"/>
    <n v="14.428169629999999"/>
    <n v="351708.60710000002"/>
    <n v="74.529648769999994"/>
    <n v="0.44158914100000002"/>
    <n v="13.406983329999999"/>
    <n v="297548.38949999999"/>
    <n v="72.759010079999996"/>
    <n v="-0.47587374100000002"/>
    <n v="15.402214839999999"/>
    <n v="270505.74099999998"/>
    <n v="74.75844275"/>
    <n v="0.54661238300000003"/>
    <n v="16.99374207"/>
  </r>
  <r>
    <x v="152"/>
    <x v="1"/>
    <s v="E12000004"/>
    <n v="228903.28649999999"/>
    <n v="102.10808780000001"/>
    <n v="0.41692679199999999"/>
    <n v="7.9896269059999998"/>
    <n v="144574.58540000001"/>
    <n v="102.8250352"/>
    <n v="0.23847937799999999"/>
    <n v="7.2319411269999998"/>
    <n v="121744.18120000001"/>
    <n v="104.6282836"/>
    <n v="4.8028871000000001E-2"/>
    <n v="8.1184010109999996"/>
    <n v="107206.78630000001"/>
    <n v="113.8763701"/>
    <n v="1.28014579"/>
    <n v="5.7969760399999997"/>
  </r>
  <r>
    <x v="152"/>
    <x v="3"/>
    <s v="E12000006"/>
    <n v="307786.66110000003"/>
    <n v="90.156280690000003"/>
    <n v="7.9581600000000006E-3"/>
    <n v="9.3391831199999995"/>
    <n v="207816.45629999999"/>
    <n v="90.570921269999999"/>
    <n v="0.26051449300000001"/>
    <n v="9.1351676580000003"/>
    <n v="174069.26240000001"/>
    <n v="90.899461009999996"/>
    <n v="0.24972238399999999"/>
    <n v="10.387284060000001"/>
    <n v="151385.54449999999"/>
    <n v="97.742867399999994"/>
    <n v="1.427282615"/>
    <n v="9.4835652610000007"/>
  </r>
  <r>
    <x v="152"/>
    <x v="6"/>
    <s v="E12000003"/>
    <n v="231639.5889"/>
    <n v="106.3134434"/>
    <n v="-0.52912808700000002"/>
    <n v="5.838870665"/>
    <n v="145097.2279"/>
    <n v="108.3876728"/>
    <n v="-0.53178303500000002"/>
    <n v="6.0371348740000004"/>
    <n v="120187.10490000001"/>
    <n v="110.5074173"/>
    <n v="-0.54879076299999996"/>
    <n v="7.6746885320000002"/>
    <n v="117642.6257"/>
    <n v="118.00447490000001"/>
    <n v="1.0444114"/>
    <n v="6.3809453610000002"/>
  </r>
  <r>
    <x v="152"/>
    <x v="8"/>
    <s v="E12000005"/>
    <n v="262110.68419999999"/>
    <n v="100.3220129"/>
    <n v="-0.48256085799999998"/>
    <n v="5.5424113359999998"/>
    <n v="156710.89139999999"/>
    <n v="102.7259586"/>
    <n v="-0.74564566300000001"/>
    <n v="4.8675782359999999"/>
    <n v="130963.74430000001"/>
    <n v="104.99440800000001"/>
    <n v="-0.66395724300000003"/>
    <n v="5.9158758750000002"/>
    <n v="118037.81080000001"/>
    <n v="112.4479304"/>
    <n v="0.59577065200000001"/>
    <n v="4.7508006399999996"/>
  </r>
  <r>
    <x v="152"/>
    <x v="5"/>
    <s v="E12000009"/>
    <n v="322154.55709999998"/>
    <n v="97.791656660000001"/>
    <n v="0.46221095400000001"/>
    <n v="9.4366107800000005"/>
    <n v="208737.32279999999"/>
    <n v="98.051292399999994"/>
    <n v="0.360129537"/>
    <n v="9.2187085290000006"/>
    <n v="175911.641"/>
    <n v="99.412493170000005"/>
    <n v="0.41529042500000002"/>
    <n v="10.102107800000001"/>
    <n v="151491.56599999999"/>
    <n v="106.84771929999999"/>
    <n v="1.3204682809999999"/>
    <n v="9.9502514170000005"/>
  </r>
  <r>
    <x v="152"/>
    <x v="7"/>
    <s v="E12000002"/>
    <n v="250625.3026"/>
    <n v="106.6486987"/>
    <n v="-1.1314693000000001E-2"/>
    <n v="6.701998305"/>
    <n v="154520.8548"/>
    <n v="108.1307114"/>
    <n v="-0.4457989"/>
    <n v="5.936265218"/>
    <n v="118329.1217"/>
    <n v="113.3564879"/>
    <n v="-0.62521723299999998"/>
    <n v="8.1998132889999997"/>
    <n v="119886.3671"/>
    <n v="118.4795501"/>
    <n v="0.727270152"/>
    <n v="5.5567577669999997"/>
  </r>
  <r>
    <x v="152"/>
    <x v="2"/>
    <s v="E12000001"/>
    <n v="223372.53"/>
    <n v="114.8935518"/>
    <n v="0.38239206999999997"/>
    <n v="5.0183812980000004"/>
    <n v="136746.821"/>
    <n v="115.6463174"/>
    <n v="-0.443793936"/>
    <n v="4.2581000769999999"/>
    <n v="113371.3403"/>
    <n v="118.944339"/>
    <n v="-0.40834577399999999"/>
    <n v="5.8448564689999998"/>
    <n v="105397.6695"/>
    <n v="125.76348520000001"/>
    <n v="0.49250496199999999"/>
    <n v="4.7833801239999998"/>
  </r>
  <r>
    <x v="153"/>
    <x v="0"/>
    <s v="E92000001"/>
    <n v="293390.6654"/>
    <n v="96.051408230000007"/>
    <n v="8.2206856999999994E-2"/>
    <n v="8.5374777789999996"/>
    <n v="182463.57269999999"/>
    <n v="97.144260520000003"/>
    <n v="-0.22955672899999999"/>
    <n v="7.3438953549999999"/>
    <n v="158608.73790000001"/>
    <n v="96.63997406"/>
    <n v="-7.8227743000000002E-2"/>
    <n v="9.0304456099999992"/>
    <n v="176712.59589999999"/>
    <n v="92.864916530000002"/>
    <n v="0.17472355000000001"/>
    <n v="10.5942992"/>
  </r>
  <r>
    <x v="153"/>
    <x v="6"/>
    <s v="E12000003"/>
    <n v="234338.57070000001"/>
    <n v="107.55216969999999"/>
    <n v="1.1651643380000001"/>
    <n v="7.08096938"/>
    <n v="145694.21859999999"/>
    <n v="108.833625"/>
    <n v="0.41144179199999997"/>
    <n v="6.2773390850000004"/>
    <n v="120689.9724"/>
    <n v="110.9697846"/>
    <n v="0.418403839"/>
    <n v="7.529304218"/>
    <n v="118444.7726"/>
    <n v="118.80908909999999"/>
    <n v="0.681850548"/>
    <n v="5.6073858589999999"/>
  </r>
  <r>
    <x v="153"/>
    <x v="2"/>
    <s v="E12000001"/>
    <n v="223191.26449999999"/>
    <n v="114.8003164"/>
    <n v="-8.1149428999999995E-2"/>
    <n v="5.1190495260000004"/>
    <n v="136194.18"/>
    <n v="115.1789508"/>
    <n v="-0.40413445399999998"/>
    <n v="3.8979453510000002"/>
    <n v="113060.1452"/>
    <n v="118.6178465"/>
    <n v="-0.27449185700000001"/>
    <n v="5.3229880569999999"/>
    <n v="105278.8645"/>
    <n v="125.6217237"/>
    <n v="-0.11272075300000001"/>
    <n v="4.1194741410000004"/>
  </r>
  <r>
    <x v="153"/>
    <x v="4"/>
    <s v="E12000008"/>
    <n v="396548.11440000002"/>
    <n v="87.197559380000001"/>
    <n v="0.23768526100000001"/>
    <n v="12.25619146"/>
    <n v="245172.50039999999"/>
    <n v="87.855697820000003"/>
    <n v="-0.133116022"/>
    <n v="10.48287389"/>
    <n v="197692.97750000001"/>
    <n v="89.712986860000001"/>
    <n v="0.31731226299999998"/>
    <n v="11.38387266"/>
    <n v="166655.09570000001"/>
    <n v="98.032101319999995"/>
    <n v="0.489049438"/>
    <n v="10.99834444"/>
  </r>
  <r>
    <x v="153"/>
    <x v="5"/>
    <s v="E12000009"/>
    <n v="320361.45449999999"/>
    <n v="97.24735124"/>
    <n v="-0.55659698800000001"/>
    <n v="7.8775702089999999"/>
    <n v="206897.49729999999"/>
    <n v="97.187061409999998"/>
    <n v="-0.88140703799999998"/>
    <n v="7.2651414990000003"/>
    <n v="175070.14660000001"/>
    <n v="98.936941599999997"/>
    <n v="-0.47836198000000002"/>
    <n v="8.5990821630000003"/>
    <n v="151591.65779999999"/>
    <n v="106.91831449999999"/>
    <n v="6.6070868000000005E-2"/>
    <n v="8.1976263730000003"/>
  </r>
  <r>
    <x v="153"/>
    <x v="9"/>
    <s v="E12000007"/>
    <n v="555873.02679999999"/>
    <n v="74.767298249999996"/>
    <n v="0.53932609600000003"/>
    <n v="15.03921607"/>
    <n v="351537.70919999998"/>
    <n v="74.493434239999999"/>
    <n v="-4.8590767E-2"/>
    <n v="12.95972804"/>
    <n v="297590.99449999997"/>
    <n v="72.769428210000001"/>
    <n v="1.4318677E-2"/>
    <n v="14.79743755"/>
    <n v="270657.53519999998"/>
    <n v="74.800393439999993"/>
    <n v="5.6114983E-2"/>
    <n v="16.14390036"/>
  </r>
  <r>
    <x v="153"/>
    <x v="7"/>
    <s v="E12000002"/>
    <n v="252552.36170000001"/>
    <n v="107.468721"/>
    <n v="0.76890045600000001"/>
    <n v="7.90962912"/>
    <n v="154863.3455"/>
    <n v="108.37037979999999"/>
    <n v="0.221646914"/>
    <n v="6.3254317369999997"/>
    <n v="118226.75689999999"/>
    <n v="113.25842489999999"/>
    <n v="-8.6508469000000005E-2"/>
    <n v="7.9655462750000003"/>
    <n v="120085.0671"/>
    <n v="118.67591830000001"/>
    <n v="0.16574023399999999"/>
    <n v="6.55038111"/>
  </r>
  <r>
    <x v="153"/>
    <x v="8"/>
    <s v="E12000005"/>
    <n v="264254.86629999999"/>
    <n v="101.14269160000001"/>
    <n v="0.818044518"/>
    <n v="6.5087745049999999"/>
    <n v="156837.2193"/>
    <n v="102.8087682"/>
    <n v="8.0612108000000002E-2"/>
    <n v="5.0852815900000001"/>
    <n v="130847.5943"/>
    <n v="104.90128989999999"/>
    <n v="-8.8688662000000001E-2"/>
    <n v="6.0430662909999997"/>
    <n v="118607.4555"/>
    <n v="112.9905986"/>
    <n v="0.48259513700000001"/>
    <n v="5.0992365959999999"/>
  </r>
  <r>
    <x v="153"/>
    <x v="1"/>
    <s v="E12000004"/>
    <n v="225588.4711"/>
    <n v="100.6294307"/>
    <n v="-1.4481292299999999"/>
    <n v="5.1779995489999999"/>
    <n v="142578.29999999999"/>
    <n v="101.4052274"/>
    <n v="-1.3807996840000001"/>
    <n v="4.6931058190000003"/>
    <n v="120508.2303"/>
    <n v="103.5660939"/>
    <n v="-1.015203265"/>
    <n v="5.9436979929999998"/>
    <n v="106457.9605"/>
    <n v="113.0809581"/>
    <n v="-0.698487262"/>
    <n v="4.3879789130000004"/>
  </r>
  <r>
    <x v="153"/>
    <x v="3"/>
    <s v="E12000006"/>
    <n v="308201.04879999999"/>
    <n v="90.277662329999998"/>
    <n v="0.13463470599999999"/>
    <n v="9.0197120369999997"/>
    <n v="207069.15289999999"/>
    <n v="90.245230269999993"/>
    <n v="-0.35959775900000002"/>
    <n v="8.1519455159999996"/>
    <n v="173926.39999999999"/>
    <n v="90.824857859999995"/>
    <n v="-8.2072159000000006E-2"/>
    <n v="9.4567300830000001"/>
    <n v="151416.80369999999"/>
    <n v="97.763050070000006"/>
    <n v="2.0648737E-2"/>
    <n v="8.3321395210000002"/>
  </r>
  <r>
    <x v="154"/>
    <x v="0"/>
    <s v="E92000001"/>
    <n v="293872.00929999998"/>
    <n v="96.208992499999994"/>
    <n v="0.16406242500000001"/>
    <n v="8.0944470230000007"/>
    <n v="182896.73970000001"/>
    <n v="97.374880149999996"/>
    <n v="0.23739913200000001"/>
    <n v="6.8573479510000004"/>
    <n v="158063.32430000001"/>
    <n v="96.307654670000005"/>
    <n v="-0.34387363700000001"/>
    <n v="8.0723802599999992"/>
    <n v="176016.5681"/>
    <n v="92.499144279999996"/>
    <n v="-0.39387560199999999"/>
    <n v="10.34601797"/>
  </r>
  <r>
    <x v="154"/>
    <x v="8"/>
    <s v="E12000005"/>
    <n v="261916.1574"/>
    <n v="100.2475584"/>
    <n v="-0.88502017200000005"/>
    <n v="5.2003868999999998"/>
    <n v="156136.14730000001"/>
    <n v="102.3492066"/>
    <n v="-0.44700617300000001"/>
    <n v="3.8972030769999999"/>
    <n v="129674.62880000001"/>
    <n v="103.9609165"/>
    <n v="-0.89643643100000003"/>
    <n v="4.3060741419999999"/>
    <n v="117769.13740000001"/>
    <n v="112.1919805"/>
    <n v="-0.70680056000000002"/>
    <n v="4.0562891370000003"/>
  </r>
  <r>
    <x v="154"/>
    <x v="1"/>
    <s v="E12000004"/>
    <n v="227247.03400000001"/>
    <n v="101.3692746"/>
    <n v="0.73521616400000001"/>
    <n v="5.8478481249999996"/>
    <n v="143115.02429999999"/>
    <n v="101.7869591"/>
    <n v="0.37644176600000001"/>
    <n v="4.627489261"/>
    <n v="120189.3753"/>
    <n v="103.2920664"/>
    <n v="-0.264591888"/>
    <n v="5.383166084"/>
    <n v="106338.79429999999"/>
    <n v="112.9543783"/>
    <n v="-0.111937364"/>
    <n v="5.1807365189999999"/>
  </r>
  <r>
    <x v="154"/>
    <x v="6"/>
    <s v="E12000003"/>
    <n v="233647.71859999999"/>
    <n v="107.2350958"/>
    <n v="-0.29480942100000002"/>
    <n v="6.3242666190000003"/>
    <n v="145954.06080000001"/>
    <n v="109.0277272"/>
    <n v="0.17834768400000001"/>
    <n v="5.7471288620000003"/>
    <n v="120204.57460000001"/>
    <n v="110.5234801"/>
    <n v="-0.40218563299999999"/>
    <n v="6.5370015629999996"/>
    <n v="117768.96550000001"/>
    <n v="118.1312033"/>
    <n v="-0.57056728700000003"/>
    <n v="5.431738084"/>
  </r>
  <r>
    <x v="154"/>
    <x v="4"/>
    <s v="E12000008"/>
    <n v="396607.55369999999"/>
    <n v="87.210629589999996"/>
    <n v="1.4989195E-2"/>
    <n v="11.11872616"/>
    <n v="245899.15789999999"/>
    <n v="88.116089990000006"/>
    <n v="0.29638620100000002"/>
    <n v="9.5092911690000008"/>
    <n v="196879.66690000001"/>
    <n v="89.343906829999995"/>
    <n v="-0.41140089899999999"/>
    <n v="9.955417164"/>
    <n v="166396.56349999999"/>
    <n v="97.880024050000003"/>
    <n v="-0.15513007400000001"/>
    <n v="10.477007240000001"/>
  </r>
  <r>
    <x v="154"/>
    <x v="3"/>
    <s v="E12000006"/>
    <n v="309678.92830000003"/>
    <n v="90.710560000000001"/>
    <n v="0.47951802399999999"/>
    <n v="8.8576278389999992"/>
    <n v="208199.8511"/>
    <n v="90.73801306"/>
    <n v="0.54604857200000001"/>
    <n v="8.1183326170000001"/>
    <n v="173879.96979999999"/>
    <n v="90.800611900000007"/>
    <n v="-2.669529E-2"/>
    <n v="8.9357094099999994"/>
    <n v="151984.26930000001"/>
    <n v="98.129437249999995"/>
    <n v="0.37477061299999997"/>
    <n v="9.3804879620000001"/>
  </r>
  <r>
    <x v="154"/>
    <x v="5"/>
    <s v="E12000009"/>
    <n v="322833.40090000001"/>
    <n v="97.997723149999999"/>
    <n v="0.77161166800000003"/>
    <n v="7.86581595"/>
    <n v="207498.23360000001"/>
    <n v="97.469248469999997"/>
    <n v="0.29035455700000001"/>
    <n v="6.5816831789999997"/>
    <n v="173922.76629999999"/>
    <n v="98.288525539999995"/>
    <n v="-0.65538316699999999"/>
    <n v="7.167903194"/>
    <n v="151029.72089999999"/>
    <n v="106.5219778"/>
    <n v="-0.37069113300000001"/>
    <n v="7.2007903300000002"/>
  </r>
  <r>
    <x v="154"/>
    <x v="9"/>
    <s v="E12000007"/>
    <n v="560486.07940000005"/>
    <n v="75.387773530000004"/>
    <n v="0.82987522700000005"/>
    <n v="15.59212922"/>
    <n v="354893.82419999997"/>
    <n v="75.204619780000002"/>
    <n v="0.95469559699999995"/>
    <n v="13.5110847"/>
    <n v="296951.62439999997"/>
    <n v="72.613084119999996"/>
    <n v="-0.21484858500000001"/>
    <n v="14.15573155"/>
    <n v="268478.6152"/>
    <n v="74.198215210000001"/>
    <n v="-0.805046865"/>
    <n v="15.932465519999999"/>
  </r>
  <r>
    <x v="154"/>
    <x v="2"/>
    <s v="E12000001"/>
    <n v="224423.9871"/>
    <n v="115.4343777"/>
    <n v="0.552316688"/>
    <n v="6.8493077539999998"/>
    <n v="137510.06359999999"/>
    <n v="116.29178899999999"/>
    <n v="0.96618197500000003"/>
    <n v="5.4973612239999996"/>
    <n v="113426.11410000001"/>
    <n v="119.00180539999999"/>
    <n v="0.32369400500000001"/>
    <n v="6.4786836790000004"/>
    <n v="106246.7206"/>
    <n v="126.776597"/>
    <n v="0.91932612999999996"/>
    <n v="5.9933867019999996"/>
  </r>
  <r>
    <x v="154"/>
    <x v="7"/>
    <s v="E12000002"/>
    <n v="251195.0569"/>
    <n v="106.8911465"/>
    <n v="-0.53743500499999997"/>
    <n v="6.4182693329999996"/>
    <n v="154421.72039999999"/>
    <n v="108.061339"/>
    <n v="-0.28517085599999997"/>
    <n v="5.1292923799999999"/>
    <n v="117823.7202"/>
    <n v="112.8723253"/>
    <n v="-0.34090147700000001"/>
    <n v="6.6828926439999998"/>
    <n v="119349.0385"/>
    <n v="117.9485267"/>
    <n v="-0.612922678"/>
    <n v="5.2886899459999999"/>
  </r>
  <r>
    <x v="155"/>
    <x v="0"/>
    <s v="E92000001"/>
    <n v="290650.59480000002"/>
    <n v="95.154352959999997"/>
    <n v="-1.096196427"/>
    <n v="7.0239152889999996"/>
    <n v="182426.52559999999"/>
    <n v="97.124536500000005"/>
    <n v="-0.25709263399999999"/>
    <n v="5.720559937"/>
    <n v="158459.4388"/>
    <n v="96.549006410000004"/>
    <n v="0.250604946"/>
    <n v="6.3973383400000001"/>
    <n v="177082.8922"/>
    <n v="93.059512389999995"/>
    <n v="0.60580896200000001"/>
    <n v="8.3980036610000006"/>
  </r>
  <r>
    <x v="155"/>
    <x v="4"/>
    <s v="E12000008"/>
    <n v="391633.38390000002"/>
    <n v="86.116851920000002"/>
    <n v="-1.2541793050000001"/>
    <n v="9.478312463"/>
    <n v="244502.07079999999"/>
    <n v="87.615454490000005"/>
    <n v="-0.56815446800000002"/>
    <n v="8.0063627579999999"/>
    <n v="195656.897"/>
    <n v="88.789014379999998"/>
    <n v="-0.62107475099999998"/>
    <n v="7.329497473"/>
    <n v="166015.5037"/>
    <n v="97.655871930000004"/>
    <n v="-0.22900701300000001"/>
    <n v="7.4865179370000003"/>
  </r>
  <r>
    <x v="155"/>
    <x v="7"/>
    <s v="E12000002"/>
    <n v="250105.8792"/>
    <n v="106.4276682"/>
    <n v="-0.43359837899999998"/>
    <n v="6.9389665159999998"/>
    <n v="155623.8927"/>
    <n v="108.902596"/>
    <n v="0.77849947399999997"/>
    <n v="5.4072879140000003"/>
    <n v="119697.54429999999"/>
    <n v="114.6674043"/>
    <n v="1.5903623629999999"/>
    <n v="6.2255944699999999"/>
    <n v="121804.5076"/>
    <n v="120.375182"/>
    <n v="2.0573849759999998"/>
    <n v="5.3544547639999998"/>
  </r>
  <r>
    <x v="155"/>
    <x v="2"/>
    <s v="E12000001"/>
    <n v="220862.01240000001"/>
    <n v="113.6022459"/>
    <n v="-1.587163077"/>
    <n v="3.8726924469999999"/>
    <n v="136635.55439999999"/>
    <n v="115.5522196"/>
    <n v="-0.63596016899999996"/>
    <n v="2.5779471140000001"/>
    <n v="113523.88099999999"/>
    <n v="119.1043782"/>
    <n v="8.6194304999999999E-2"/>
    <n v="3.4114578949999999"/>
    <n v="107390.1197"/>
    <n v="128.14093320000001"/>
    <n v="1.076173528"/>
    <n v="4.0653385120000003"/>
  </r>
  <r>
    <x v="155"/>
    <x v="9"/>
    <s v="E12000007"/>
    <n v="551708.85530000005"/>
    <n v="74.207199369999998"/>
    <n v="-1.56600216"/>
    <n v="12.304636049999999"/>
    <n v="352333.2438"/>
    <n v="74.662013889999997"/>
    <n v="-0.721506066"/>
    <n v="11.336595340000001"/>
    <n v="296304.77110000001"/>
    <n v="72.454910150000003"/>
    <n v="-0.21783122099999999"/>
    <n v="11.9327393"/>
    <n v="270328.88890000002"/>
    <n v="74.709566949999996"/>
    <n v="0.68916985799999997"/>
    <n v="13.49783403"/>
  </r>
  <r>
    <x v="155"/>
    <x v="5"/>
    <s v="E12000009"/>
    <n v="315881.4265"/>
    <n v="95.887415919999995"/>
    <n v="-2.1534247529999999"/>
    <n v="5.8898694640000002"/>
    <n v="204935.4185"/>
    <n v="96.265403699999993"/>
    <n v="-1.235102135"/>
    <n v="4.9676989779999996"/>
    <n v="172709.0563"/>
    <n v="97.602624739999996"/>
    <n v="-0.69784422499999998"/>
    <n v="5.0570090509999996"/>
    <n v="150242.06940000001"/>
    <n v="105.9664435"/>
    <n v="-0.52152088799999996"/>
    <n v="5.2945779829999999"/>
  </r>
  <r>
    <x v="155"/>
    <x v="1"/>
    <s v="E12000004"/>
    <n v="224648.52739999999"/>
    <n v="100.21014510000001"/>
    <n v="-1.1434721729999999"/>
    <n v="4.7610600759999997"/>
    <n v="142303.24900000001"/>
    <n v="101.2096043"/>
    <n v="-0.56721878299999995"/>
    <n v="2.8381819209999999"/>
    <n v="120221.47470000001"/>
    <n v="103.319653"/>
    <n v="2.6707389000000002E-2"/>
    <n v="3.4102864350000002"/>
    <n v="107101.56389999999"/>
    <n v="113.76460160000001"/>
    <n v="0.71730132899999999"/>
    <n v="2.9223663709999999"/>
  </r>
  <r>
    <x v="155"/>
    <x v="3"/>
    <s v="E12000006"/>
    <n v="307194.0159"/>
    <n v="89.982684190000001"/>
    <n v="-0.80241574000000004"/>
    <n v="8.0490214550000001"/>
    <n v="207645.2144"/>
    <n v="90.496290349999995"/>
    <n v="-0.26639629999999997"/>
    <n v="6.9643334049999996"/>
    <n v="174061.1256"/>
    <n v="90.895211970000005"/>
    <n v="0.104184398"/>
    <n v="7.1935071270000002"/>
    <n v="153111.6801"/>
    <n v="98.857355870000006"/>
    <n v="0.74179435199999999"/>
    <n v="7.5979705830000004"/>
  </r>
  <r>
    <x v="155"/>
    <x v="6"/>
    <s v="E12000003"/>
    <n v="231818.75529999999"/>
    <n v="106.3956737"/>
    <n v="-0.78278668299999998"/>
    <n v="5.6556454489999997"/>
    <n v="145510.57610000001"/>
    <n v="108.696444"/>
    <n v="-0.30385229800000002"/>
    <n v="4.4759083730000002"/>
    <n v="121144.1381"/>
    <n v="111.3873725"/>
    <n v="0.78163705999999999"/>
    <n v="5.2040603719999998"/>
    <n v="119083.4806"/>
    <n v="119.4497616"/>
    <n v="1.116181222"/>
    <n v="4.1457138709999999"/>
  </r>
  <r>
    <x v="155"/>
    <x v="8"/>
    <s v="E12000005"/>
    <n v="261546.07670000001"/>
    <n v="100.10591119999999"/>
    <n v="-0.14129738999999999"/>
    <n v="5.7397086240000004"/>
    <n v="156882.63"/>
    <n v="102.8385354"/>
    <n v="0.478097302"/>
    <n v="4.0409494820000003"/>
    <n v="130791.45600000001"/>
    <n v="104.8562835"/>
    <n v="0.86125346000000003"/>
    <n v="3.9780777500000002"/>
    <n v="119647.28389999999"/>
    <n v="113.9811842"/>
    <n v="1.5947697300000001"/>
    <n v="4.1410037370000001"/>
  </r>
  <r>
    <x v="156"/>
    <x v="0"/>
    <s v="E92000001"/>
    <n v="289422.8014"/>
    <n v="94.752393060000003"/>
    <n v="-0.42242933900000001"/>
    <n v="5.5747288099999999"/>
    <n v="179501.2843"/>
    <n v="95.567127549999995"/>
    <n v="-1.6035175189999999"/>
    <n v="4.1426493649999996"/>
    <n v="155719.57569999999"/>
    <n v="94.87961353"/>
    <n v="-1.729062726"/>
    <n v="5.1378272779999996"/>
    <n v="174807.17180000001"/>
    <n v="91.8635898"/>
    <n v="-1.285115899"/>
    <n v="7.46742873"/>
  </r>
  <r>
    <x v="156"/>
    <x v="1"/>
    <s v="E12000004"/>
    <n v="219669.16899999999"/>
    <n v="97.988976660000006"/>
    <n v="-2.2165105789999999"/>
    <n v="1.9958138910000001"/>
    <n v="138136.13699999999"/>
    <n v="98.245850809999993"/>
    <n v="-2.9283322630000002"/>
    <n v="0.404720739"/>
    <n v="117069.3358"/>
    <n v="100.6106703"/>
    <n v="-2.6219432889999998"/>
    <n v="1.200425324"/>
    <n v="103734.7377"/>
    <n v="110.18831729999999"/>
    <n v="-3.1435826150000001"/>
    <n v="0.93069939400000001"/>
  </r>
  <r>
    <x v="156"/>
    <x v="3"/>
    <s v="E12000006"/>
    <n v="307218.16649999999"/>
    <n v="89.989758330000001"/>
    <n v="7.8616710000000006E-3"/>
    <n v="6.9957770970000004"/>
    <n v="205752.4564"/>
    <n v="89.671385369999996"/>
    <n v="-0.91153458399999998"/>
    <n v="5.8345854949999998"/>
    <n v="172079.80220000001"/>
    <n v="89.860559269999996"/>
    <n v="-1.138291752"/>
    <n v="6.3893531530000001"/>
    <n v="151130.92490000001"/>
    <n v="97.578470980000006"/>
    <n v="-1.2936669059999999"/>
    <n v="7.0279146539999999"/>
  </r>
  <r>
    <x v="156"/>
    <x v="8"/>
    <s v="E12000005"/>
    <n v="257118.08869999999"/>
    <n v="98.411113130000004"/>
    <n v="-1.693004972"/>
    <n v="3.0176854419999999"/>
    <n v="153350.68640000001"/>
    <n v="100.523302"/>
    <n v="-2.2513286319999999"/>
    <n v="2.2237183429999998"/>
    <n v="128125.8354"/>
    <n v="102.7192397"/>
    <n v="-2.0380693889999999"/>
    <n v="3.1437023370000001"/>
    <n v="116625.95849999999"/>
    <n v="111.1029388"/>
    <n v="-2.5251934619999998"/>
    <n v="2.9104425049999998"/>
  </r>
  <r>
    <x v="156"/>
    <x v="5"/>
    <s v="E12000009"/>
    <n v="316390.35139999999"/>
    <n v="96.041902649999997"/>
    <n v="0.16111262000000001"/>
    <n v="5.7265650890000002"/>
    <n v="203647.4688"/>
    <n v="95.660408239999995"/>
    <n v="-0.62846613500000004"/>
    <n v="4.583602774"/>
    <n v="171318.03829999999"/>
    <n v="96.816522309999996"/>
    <n v="-0.80541115500000005"/>
    <n v="5.0085493659999996"/>
    <n v="148529.95370000001"/>
    <n v="104.7588801"/>
    <n v="-1.1395714530000001"/>
    <n v="5.681760637"/>
  </r>
  <r>
    <x v="156"/>
    <x v="9"/>
    <s v="E12000007"/>
    <n v="562436.14529999997"/>
    <n v="75.650065729999994"/>
    <n v="1.9443751730000001"/>
    <n v="13.28589552"/>
    <n v="354014.52490000002"/>
    <n v="75.018289769999996"/>
    <n v="0.477184936"/>
    <n v="10.75836423"/>
    <n v="298253.87770000001"/>
    <n v="72.931521930000002"/>
    <n v="0.65780466699999995"/>
    <n v="11.143033020000001"/>
    <n v="269577.82169999997"/>
    <n v="74.50199791"/>
    <n v="-0.27783461599999998"/>
    <n v="11.88738489"/>
  </r>
  <r>
    <x v="156"/>
    <x v="2"/>
    <s v="E12000001"/>
    <n v="218874.3161"/>
    <n v="112.57985739999999"/>
    <n v="-0.89997200499999996"/>
    <n v="3.1757996980000001"/>
    <n v="133607.8266"/>
    <n v="112.9916806"/>
    <n v="-2.215915039"/>
    <n v="1.6125122359999999"/>
    <n v="110704.2013"/>
    <n v="116.1460915"/>
    <n v="-2.4837766239999999"/>
    <n v="2.2979658349999998"/>
    <n v="104287.6881"/>
    <n v="124.4390239"/>
    <n v="-2.8889357709999999"/>
    <n v="2.133064541"/>
  </r>
  <r>
    <x v="156"/>
    <x v="4"/>
    <s v="E12000008"/>
    <n v="393517.08860000002"/>
    <n v="86.531062570000003"/>
    <n v="0.48098674800000002"/>
    <n v="8.1081159990000007"/>
    <n v="241775.2273"/>
    <n v="86.638310899999993"/>
    <n v="-1.115263965"/>
    <n v="5.9971080429999999"/>
    <n v="193565.4399"/>
    <n v="87.839912089999999"/>
    <n v="-1.068941127"/>
    <n v="5.9606437049999998"/>
    <n v="164017.0153"/>
    <n v="96.480294200000003"/>
    <n v="-1.2037962579999999"/>
    <n v="6.894664154"/>
  </r>
  <r>
    <x v="156"/>
    <x v="6"/>
    <s v="E12000003"/>
    <n v="230180.75959999999"/>
    <n v="105.6438982"/>
    <n v="-0.70658466200000003"/>
    <n v="4.395606763"/>
    <n v="142723.35"/>
    <n v="106.6143853"/>
    <n v="-1.9154800439999999"/>
    <n v="3.2452034009999999"/>
    <n v="118003.92909999999"/>
    <n v="108.50007119999999"/>
    <n v="-2.5921262650000001"/>
    <n v="3.8859642590000001"/>
    <n v="116598.80590000001"/>
    <n v="116.9574444"/>
    <n v="-2.0864982169999999"/>
    <n v="4.2710097969999996"/>
  </r>
  <r>
    <x v="156"/>
    <x v="7"/>
    <s v="E12000002"/>
    <n v="248397.69500000001"/>
    <n v="105.7007838"/>
    <n v="-0.68298441099999996"/>
    <n v="4.5480774049999999"/>
    <n v="151868.58720000001"/>
    <n v="106.2747057"/>
    <n v="-2.4130648670000001"/>
    <n v="3.0920926820000001"/>
    <n v="115282.7015"/>
    <n v="110.4380898"/>
    <n v="-3.688331968"/>
    <n v="3.9203511249999998"/>
    <n v="118503.5254"/>
    <n v="117.1129354"/>
    <n v="-2.710065728"/>
    <n v="4.7232243059999997"/>
  </r>
  <r>
    <x v="157"/>
    <x v="0"/>
    <s v="E92000001"/>
    <n v="286183.61670000001"/>
    <n v="93.691935810000004"/>
    <n v="-1.119187825"/>
    <n v="4.6759084279999996"/>
    <n v="178628.09779999999"/>
    <n v="95.102239929999996"/>
    <n v="-0.48645138500000001"/>
    <n v="3.478302132"/>
    <n v="154360.61540000001"/>
    <n v="94.051601849999997"/>
    <n v="-0.872697151"/>
    <n v="4.3394783170000002"/>
    <n v="172815.26269999999"/>
    <n v="90.81681399"/>
    <n v="-1.1394893370000001"/>
    <n v="4.5173101290000002"/>
  </r>
  <r>
    <x v="157"/>
    <x v="1"/>
    <s v="E12000004"/>
    <n v="219449.16560000001"/>
    <n v="97.890838610000003"/>
    <n v="-0.100152136"/>
    <n v="1.3606637960000001"/>
    <n v="138714.17910000001"/>
    <n v="98.656968710000001"/>
    <n v="0.41845827699999999"/>
    <n v="0.30833524099999998"/>
    <n v="116667.6057"/>
    <n v="100.26541899999999"/>
    <n v="-0.34315572599999999"/>
    <n v="1.0825094369999999"/>
    <n v="103291.4893"/>
    <n v="109.7174933"/>
    <n v="-0.42729030400000001"/>
    <n v="-1.426271249"/>
  </r>
  <r>
    <x v="157"/>
    <x v="6"/>
    <s v="E12000003"/>
    <n v="229067.9099"/>
    <n v="105.1331441"/>
    <n v="-0.483467698"/>
    <n v="4.2957464380000001"/>
    <n v="142523.75899999999"/>
    <n v="106.46529080000001"/>
    <n v="-0.13984466600000001"/>
    <n v="2.9742480960000002"/>
    <n v="117574.9176"/>
    <n v="108.1056116"/>
    <n v="-0.36355698400000003"/>
    <n v="3.5240654259999999"/>
    <n v="116069.5236"/>
    <n v="116.4265341"/>
    <n v="-0.45393459600000002"/>
    <n v="1.9567200840000001"/>
  </r>
  <r>
    <x v="157"/>
    <x v="5"/>
    <s v="E12000009"/>
    <n v="309799.81189999997"/>
    <n v="94.041310809999999"/>
    <n v="-2.0830406149999998"/>
    <n v="3.2770753469999998"/>
    <n v="200244.26420000001"/>
    <n v="94.061802839999999"/>
    <n v="-1.671125419"/>
    <n v="2.1523611549999999"/>
    <n v="167672.08119999999"/>
    <n v="94.756091949999998"/>
    <n v="-2.1281805170000001"/>
    <n v="2.597980953"/>
    <n v="145312.8505"/>
    <n v="102.489842"/>
    <n v="-2.1659625189999998"/>
    <n v="1.287012976"/>
  </r>
  <r>
    <x v="157"/>
    <x v="8"/>
    <s v="E12000005"/>
    <n v="258938.0814"/>
    <n v="99.107709459999995"/>
    <n v="0.70784315399999997"/>
    <n v="4.1681091659999998"/>
    <n v="154302.4472"/>
    <n v="101.1471931"/>
    <n v="0.62064327900000005"/>
    <n v="2.5490382669999998"/>
    <n v="127948.1634"/>
    <n v="102.57679899999999"/>
    <n v="-0.138669974"/>
    <n v="2.9114003149999998"/>
    <n v="116441.45050000001"/>
    <n v="110.92716849999999"/>
    <n v="-0.158204924"/>
    <n v="1.224145021"/>
  </r>
  <r>
    <x v="157"/>
    <x v="4"/>
    <s v="E12000008"/>
    <n v="384306.21919999999"/>
    <n v="84.505670699999996"/>
    <n v="-2.340652951"/>
    <n v="6.4778314850000003"/>
    <n v="238794.01379999999"/>
    <n v="85.570015760000004"/>
    <n v="-1.233051667"/>
    <n v="5.2780415129999998"/>
    <n v="191510.51329999999"/>
    <n v="86.907387270000001"/>
    <n v="-1.061618569"/>
    <n v="5.6206604990000004"/>
    <n v="161787.41959999999"/>
    <n v="95.16877144"/>
    <n v="-1.359368525"/>
    <n v="4.4236014130000001"/>
  </r>
  <r>
    <x v="157"/>
    <x v="7"/>
    <s v="E12000002"/>
    <n v="244617.2972"/>
    <n v="104.0921094"/>
    <n v="-1.521913407"/>
    <n v="3.2736092220000002"/>
    <n v="150774.29550000001"/>
    <n v="105.50894150000001"/>
    <n v="-0.72055173500000003"/>
    <n v="2.0234623840000001"/>
    <n v="114390.0203"/>
    <n v="109.58292230000001"/>
    <n v="-0.77434100100000003"/>
    <n v="2.9035968169999999"/>
    <n v="116718.353"/>
    <n v="115.34871130000001"/>
    <n v="-1.506429799"/>
    <n v="-2.7976201999999999E-2"/>
  </r>
  <r>
    <x v="157"/>
    <x v="2"/>
    <s v="E12000001"/>
    <n v="219361.02499999999"/>
    <n v="112.8302003"/>
    <n v="0.222369132"/>
    <n v="4.1356328439999999"/>
    <n v="133945.04209999999"/>
    <n v="113.2768626"/>
    <n v="0.25239204599999998"/>
    <n v="2.7322342210000001"/>
    <n v="110258.2127"/>
    <n v="115.6781794"/>
    <n v="-0.402865107"/>
    <n v="3.3962023619999999"/>
    <n v="102666.82829999999"/>
    <n v="122.5049681"/>
    <n v="-1.5542197310000001"/>
    <n v="0.99490096299999997"/>
  </r>
  <r>
    <x v="157"/>
    <x v="9"/>
    <s v="E12000007"/>
    <n v="552961.21660000004"/>
    <n v="74.375647319999999"/>
    <n v="-1.6846230090000001"/>
    <n v="10.21103862"/>
    <n v="351217.02600000001"/>
    <n v="74.425479109999998"/>
    <n v="-0.79022150199999996"/>
    <n v="8.8342341369999993"/>
    <n v="294639.30430000002"/>
    <n v="72.047656360000005"/>
    <n v="-1.2119116009999999"/>
    <n v="9.4707520560000003"/>
    <n v="267321.72509999998"/>
    <n v="73.878490760000005"/>
    <n v="-0.83689990599999997"/>
    <n v="9.0576296529999993"/>
  </r>
  <r>
    <x v="157"/>
    <x v="3"/>
    <s v="E12000006"/>
    <n v="304795.37300000002"/>
    <n v="89.280078309999993"/>
    <n v="-0.78862309900000005"/>
    <n v="6.7628649860000003"/>
    <n v="204522.52009999999"/>
    <n v="89.135352420000004"/>
    <n v="-0.59777480599999999"/>
    <n v="5.150318768"/>
    <n v="170499.3786"/>
    <n v="89.035257619999996"/>
    <n v="-0.91842479200000005"/>
    <n v="5.2649228309999998"/>
    <n v="149051.82459999999"/>
    <n v="96.236088989999999"/>
    <n v="-1.375694838"/>
    <n v="3.9214149420000002"/>
  </r>
  <r>
    <x v="158"/>
    <x v="0"/>
    <s v="E92000001"/>
    <n v="283372.66769999999"/>
    <n v="92.771676099999993"/>
    <n v="-0.98221870300000003"/>
    <n v="2.9359201129999999"/>
    <n v="177861.78200000001"/>
    <n v="94.694250620000005"/>
    <n v="-0.42900073999999999"/>
    <n v="2.2944707129999999"/>
    <n v="153850.02929999999"/>
    <n v="93.74050278"/>
    <n v="-0.330774876"/>
    <n v="2.4575035110000001"/>
    <n v="170302.78539999999"/>
    <n v="89.496472339999997"/>
    <n v="-1.453851539"/>
    <n v="3.3817194370000001"/>
  </r>
  <r>
    <x v="158"/>
    <x v="4"/>
    <s v="E12000008"/>
    <n v="384638.2855"/>
    <n v="84.578689240000003"/>
    <n v="8.6406679E-2"/>
    <n v="5.6662743259999999"/>
    <n v="240360.69450000001"/>
    <n v="86.131423819999995"/>
    <n v="0.656080357"/>
    <n v="4.9767565100000004"/>
    <n v="193318.91940000001"/>
    <n v="87.728041200000007"/>
    <n v="0.94428557700000004"/>
    <n v="4.9446952849999999"/>
    <n v="160867.65890000001"/>
    <n v="94.627737449999998"/>
    <n v="-0.56849950500000002"/>
    <n v="4.2301442659999999"/>
  </r>
  <r>
    <x v="158"/>
    <x v="2"/>
    <s v="E12000001"/>
    <n v="217373.00580000001"/>
    <n v="111.8076458"/>
    <n v="-0.90627734199999999"/>
    <n v="2.8582058730000002"/>
    <n v="133077.7077"/>
    <n v="112.5433609"/>
    <n v="-0.64753004400000003"/>
    <n v="1.332580171"/>
    <n v="109171.9412"/>
    <n v="114.53850989999999"/>
    <n v="-0.98520695199999997"/>
    <n v="0.60495065199999998"/>
    <n v="100271.7196"/>
    <n v="119.6470566"/>
    <n v="-2.3328943579999999"/>
    <n v="0.21844956900000001"/>
  </r>
  <r>
    <x v="158"/>
    <x v="7"/>
    <s v="E12000002"/>
    <n v="241675.04190000001"/>
    <n v="102.84009020000001"/>
    <n v="-1.202799366"/>
    <n v="1.550308456"/>
    <n v="149534.3328"/>
    <n v="104.6412395"/>
    <n v="-0.822396613"/>
    <n v="0.76360653999999994"/>
    <n v="113115.52619999999"/>
    <n v="108.3619873"/>
    <n v="-1.114165447"/>
    <n v="0.66454438500000002"/>
    <n v="113659.21829999999"/>
    <n v="112.3254743"/>
    <n v="-2.620954303"/>
    <n v="0.14764122900000001"/>
  </r>
  <r>
    <x v="158"/>
    <x v="8"/>
    <s v="E12000005"/>
    <n v="255064.13320000001"/>
    <n v="97.624968350000003"/>
    <n v="-1.496090581"/>
    <n v="2.0458976149999999"/>
    <n v="153095.25039999999"/>
    <n v="100.35586050000001"/>
    <n v="-0.782357478"/>
    <n v="1.2333758050000001"/>
    <n v="127086.0019"/>
    <n v="101.885599"/>
    <n v="-0.67383654299999995"/>
    <n v="0.89450237700000002"/>
    <n v="113964.3735"/>
    <n v="108.56739760000001"/>
    <n v="-2.1273155319999999"/>
    <n v="0.23263455999999999"/>
  </r>
  <r>
    <x v="158"/>
    <x v="6"/>
    <s v="E12000003"/>
    <n v="225693.7261"/>
    <n v="103.5845267"/>
    <n v="-1.4730058930000001"/>
    <n v="2.8037108640000001"/>
    <n v="141518.2862"/>
    <n v="105.7142023"/>
    <n v="-0.70547732900000004"/>
    <n v="1.855416293"/>
    <n v="116691.15399999999"/>
    <n v="107.293025"/>
    <n v="-0.75165995100000005"/>
    <n v="1.4592322609999999"/>
    <n v="113452.6779"/>
    <n v="113.80163949999999"/>
    <n v="-2.2545501899999998"/>
    <n v="0.81280314799999998"/>
  </r>
  <r>
    <x v="158"/>
    <x v="5"/>
    <s v="E12000009"/>
    <n v="307381.53600000002"/>
    <n v="93.307230849999996"/>
    <n v="-0.78059308100000002"/>
    <n v="1.2933809709999999"/>
    <n v="199638.58420000001"/>
    <n v="93.777293560000004"/>
    <n v="-0.30247058599999999"/>
    <n v="0.36547595999999999"/>
    <n v="167178.37390000001"/>
    <n v="94.477084399999995"/>
    <n v="-0.29444813399999997"/>
    <n v="5.5326045999999997E-2"/>
    <n v="142719.5006"/>
    <n v="100.6607401"/>
    <n v="-1.7846665909999999"/>
    <n v="-1.118690349"/>
  </r>
  <r>
    <x v="158"/>
    <x v="9"/>
    <s v="E12000007"/>
    <n v="547952.04570000002"/>
    <n v="73.701892430000001"/>
    <n v="-0.90588104300000005"/>
    <n v="8.1745331219999997"/>
    <n v="349567.71360000002"/>
    <n v="74.075977640000005"/>
    <n v="-0.46959922799999998"/>
    <n v="7.4030163379999996"/>
    <n v="294811.1753"/>
    <n v="72.089683669999999"/>
    <n v="5.8332653999999998E-2"/>
    <n v="7.5202999339999996"/>
    <n v="264225.69170000002"/>
    <n v="73.02285406"/>
    <n v="-1.158167535"/>
    <n v="7.2163837930000003"/>
  </r>
  <r>
    <x v="158"/>
    <x v="1"/>
    <s v="E12000004"/>
    <n v="217342.6384"/>
    <n v="96.951168989999999"/>
    <n v="-0.95991578499999997"/>
    <n v="-9.4433593999999996E-2"/>
    <n v="138361.39120000001"/>
    <n v="98.406057180000005"/>
    <n v="-0.25432722299999999"/>
    <n v="-0.32073797700000001"/>
    <n v="116769.2129"/>
    <n v="100.3527414"/>
    <n v="8.7091165999999998E-2"/>
    <n v="0.20918165399999999"/>
    <n v="101364.6298"/>
    <n v="107.6707595"/>
    <n v="-1.8654580890000001"/>
    <n v="-1.5191521050000001"/>
  </r>
  <r>
    <x v="158"/>
    <x v="3"/>
    <s v="E12000006"/>
    <n v="298874.00900000002"/>
    <n v="87.545603659999998"/>
    <n v="-1.9427342400000001"/>
    <n v="3.7717087290000002"/>
    <n v="202595.19949999999"/>
    <n v="88.295384249999998"/>
    <n v="-0.94235130899999997"/>
    <n v="3.1359110860000001"/>
    <n v="169561.08840000001"/>
    <n v="88.545279820000005"/>
    <n v="-0.55031883800000003"/>
    <n v="3.1867514880000001"/>
    <n v="146892.33679999999"/>
    <n v="94.841804440000004"/>
    <n v="-1.4488167169999999"/>
    <n v="2.7783377530000002"/>
  </r>
  <r>
    <x v="159"/>
    <x v="0"/>
    <s v="E92000001"/>
    <n v="285704.96860000002"/>
    <n v="93.535234090000003"/>
    <n v="0.82305076499999996"/>
    <n v="2.6522270149999998"/>
    <n v="177414.6752"/>
    <n v="94.456209340000001"/>
    <n v="-0.25137880400000001"/>
    <n v="0.55096581600000005"/>
    <n v="154600.61929999999"/>
    <n v="94.197835749999996"/>
    <n v="0.48787126199999997"/>
    <n v="0.97266820799999998"/>
    <n v="170312.94529999999"/>
    <n v="89.501811540000006"/>
    <n v="5.9658159999999997E-3"/>
    <n v="1.5582494739999999"/>
  </r>
  <r>
    <x v="159"/>
    <x v="6"/>
    <s v="E12000003"/>
    <n v="228936.726"/>
    <n v="105.0729358"/>
    <n v="1.4369029849999999"/>
    <n v="2.0175218400000001"/>
    <n v="141797.87719999999"/>
    <n v="105.9230568"/>
    <n v="0.19756528100000001"/>
    <n v="-0.23043649299999999"/>
    <n v="117852.2496"/>
    <n v="108.3606077"/>
    <n v="0.99501591300000003"/>
    <n v="-0.20884419100000001"/>
    <n v="113780.4102"/>
    <n v="114.13037989999999"/>
    <n v="0.28887137499999999"/>
    <n v="-0.978382953"/>
  </r>
  <r>
    <x v="159"/>
    <x v="1"/>
    <s v="E12000004"/>
    <n v="219886.06039999999"/>
    <n v="98.085726550000004"/>
    <n v="1.170236074"/>
    <n v="0.57253697400000003"/>
    <n v="137697.47210000001"/>
    <n v="97.933861399999998"/>
    <n v="-0.47984421999999999"/>
    <n v="-1.566526606"/>
    <n v="116762.48450000001"/>
    <n v="100.3469589"/>
    <n v="-5.7621039999999997E-3"/>
    <n v="-1.2766194420000001"/>
    <n v="101005.0438"/>
    <n v="107.28880270000001"/>
    <n v="-0.35474510399999998"/>
    <n v="-3.1912713089999998"/>
  </r>
  <r>
    <x v="159"/>
    <x v="3"/>
    <s v="E12000006"/>
    <n v="299166.22869999998"/>
    <n v="87.631200109999995"/>
    <n v="9.7773562999999994E-2"/>
    <n v="2.635217146"/>
    <n v="200482.791"/>
    <n v="87.374750789999993"/>
    <n v="-1.042674509"/>
    <n v="0.90667082099999996"/>
    <n v="168637.916"/>
    <n v="88.063196570000002"/>
    <n v="-0.54444827799999995"/>
    <n v="0.99743976700000003"/>
    <n v="145388.40789999999"/>
    <n v="93.870784889999996"/>
    <n v="-1.0238307449999999"/>
    <n v="0.84786254100000003"/>
  </r>
  <r>
    <x v="159"/>
    <x v="9"/>
    <s v="E12000007"/>
    <n v="557690.18339999998"/>
    <n v="75.011713569999998"/>
    <n v="1.7771879420000001"/>
    <n v="8.7964627320000002"/>
    <n v="349515.46500000003"/>
    <n v="74.064905769999996"/>
    <n v="-1.4946637E-2"/>
    <n v="5.6496638450000001"/>
    <n v="294697.3774"/>
    <n v="72.06185687"/>
    <n v="-3.8600256999999999E-2"/>
    <n v="4.9976951820000002"/>
    <n v="265190.80839999998"/>
    <n v="73.289578980000002"/>
    <n v="0.36526225000000001"/>
    <n v="5.645816162"/>
  </r>
  <r>
    <x v="159"/>
    <x v="2"/>
    <s v="E12000001"/>
    <n v="222918.4515"/>
    <n v="114.6599927"/>
    <n v="2.5511197750000001"/>
    <n v="3.8426506370000002"/>
    <n v="134357.3052"/>
    <n v="113.62551209999999"/>
    <n v="0.96154156000000002"/>
    <n v="0.23543265299999999"/>
    <n v="111465.1516"/>
    <n v="116.94444780000001"/>
    <n v="2.100549322"/>
    <n v="0.57543539899999996"/>
    <n v="102183.9203"/>
    <n v="121.92874860000001"/>
    <n v="1.9070189399999999"/>
    <n v="-1.19536328"/>
  </r>
  <r>
    <x v="159"/>
    <x v="7"/>
    <s v="E12000002"/>
    <n v="246759.82699999999"/>
    <n v="105.0038211"/>
    <n v="2.1039760799999998"/>
    <n v="2.5872314300000001"/>
    <n v="150736.19949999999"/>
    <n v="105.4822826"/>
    <n v="0.80373963900000001"/>
    <n v="0.12625767900000001"/>
    <n v="115632.1548"/>
    <n v="110.7728577"/>
    <n v="2.2248304229999998"/>
    <n v="0.81876660800000001"/>
    <n v="115599.9056"/>
    <n v="114.2433884"/>
    <n v="1.707461444"/>
    <n v="-0.83915714900000005"/>
  </r>
  <r>
    <x v="159"/>
    <x v="4"/>
    <s v="E12000008"/>
    <n v="385957.3898"/>
    <n v="84.868749080000001"/>
    <n v="0.34294671300000001"/>
    <n v="4.6460243309999996"/>
    <n v="238096.23560000001"/>
    <n v="85.319972239999998"/>
    <n v="-0.942108642"/>
    <n v="2.2445657570000002"/>
    <n v="191698.20139999999"/>
    <n v="86.992560069999996"/>
    <n v="-0.83836491999999996"/>
    <n v="2.034927514"/>
    <n v="158834.03940000001"/>
    <n v="93.431494450000002"/>
    <n v="-1.2641568190000001"/>
    <n v="0.798863659"/>
  </r>
  <r>
    <x v="159"/>
    <x v="5"/>
    <s v="E12000009"/>
    <n v="308626.09649999999"/>
    <n v="93.685023540000003"/>
    <n v="0.40489112500000002"/>
    <n v="1.710706777"/>
    <n v="199682.76800000001"/>
    <n v="93.798048230000006"/>
    <n v="2.2131873999999999E-2"/>
    <n v="-5.6729470999999997E-2"/>
    <n v="168513.80189999999"/>
    <n v="95.2317714"/>
    <n v="0.79880428400000003"/>
    <n v="8.2560710999999995E-2"/>
    <n v="143508.47020000001"/>
    <n v="101.217204"/>
    <n v="0.55281129699999998"/>
    <n v="-0.97722262100000001"/>
  </r>
  <r>
    <x v="159"/>
    <x v="8"/>
    <s v="E12000005"/>
    <n v="255913.1531"/>
    <n v="97.949927950000003"/>
    <n v="0.332865254"/>
    <n v="0.66808139799999999"/>
    <n v="151518.54440000001"/>
    <n v="99.322309899999993"/>
    <n v="-1.029885656"/>
    <n v="-1.5790873670000001"/>
    <n v="126839.89200000001"/>
    <n v="101.68829119999999"/>
    <n v="-0.19365618600000001"/>
    <n v="-1.582098191"/>
    <n v="113232.2239"/>
    <n v="107.8699202"/>
    <n v="-0.64243721300000001"/>
    <n v="-2.4848903259999999"/>
  </r>
  <r>
    <x v="160"/>
    <x v="0"/>
    <s v="E92000001"/>
    <n v="284684.17930000002"/>
    <n v="93.201044019999998"/>
    <n v="-0.35728789399999999"/>
    <n v="1.4671064709999999"/>
    <n v="178896.1525"/>
    <n v="95.244953190000004"/>
    <n v="0.835036526"/>
    <n v="0.49857426599999999"/>
    <n v="154837.87469999999"/>
    <n v="94.342394940000005"/>
    <n v="0.15346338900000001"/>
    <n v="0.38441899200000001"/>
    <n v="171414.7444"/>
    <n v="90.080822209999994"/>
    <n v="0.64692620199999995"/>
    <n v="-4.3768676999999999E-2"/>
  </r>
  <r>
    <x v="160"/>
    <x v="5"/>
    <s v="E12000009"/>
    <n v="307853.76419999998"/>
    <n v="93.450578140000005"/>
    <n v="-0.25024853800000002"/>
    <n v="2.8923379999999999E-2"/>
    <n v="201095.4166"/>
    <n v="94.46161918"/>
    <n v="0.70744644000000001"/>
    <n v="-0.72195783800000002"/>
    <n v="168521.5344"/>
    <n v="95.236141219999993"/>
    <n v="4.5886099999999999E-3"/>
    <n v="-1.2459351240000001"/>
    <n v="143819.97169999999"/>
    <n v="101.4369075"/>
    <n v="0.21706139099999999"/>
    <n v="-3.038769389"/>
  </r>
  <r>
    <x v="160"/>
    <x v="8"/>
    <s v="E12000005"/>
    <n v="255802.9221"/>
    <n v="97.907737420000004"/>
    <n v="-4.3073570999999998E-2"/>
    <n v="0.58256459900000002"/>
    <n v="153725.28159999999"/>
    <n v="100.7688539"/>
    <n v="1.45641394"/>
    <n v="-0.34177948600000002"/>
    <n v="127933.2889"/>
    <n v="102.564874"/>
    <n v="0.86202918299999998"/>
    <n v="-0.68510795599999996"/>
    <n v="115146.20879999999"/>
    <n v="109.6932652"/>
    <n v="1.6903182320000001"/>
    <n v="-2.1368526499999998"/>
  </r>
  <r>
    <x v="160"/>
    <x v="6"/>
    <s v="E12000003"/>
    <n v="228435.29889999999"/>
    <n v="104.8428006"/>
    <n v="-0.219024317"/>
    <n v="0.88155294699999998"/>
    <n v="143166.92050000001"/>
    <n v="106.9457326"/>
    <n v="0.96548926599999996"/>
    <n v="-0.40971245000000001"/>
    <n v="118083.67"/>
    <n v="108.5733899"/>
    <n v="0.196364923"/>
    <n v="-0.79802200400000001"/>
    <n v="114719.68769999999"/>
    <n v="115.07254639999999"/>
    <n v="0.82551776200000004"/>
    <n v="-2.834082918"/>
  </r>
  <r>
    <x v="160"/>
    <x v="1"/>
    <s v="E12000004"/>
    <n v="217166.25750000001"/>
    <n v="96.872489819999998"/>
    <n v="-1.2369146520000001"/>
    <n v="-0.77375897699999996"/>
    <n v="138374.0704"/>
    <n v="98.415074919999995"/>
    <n v="0.49136581099999999"/>
    <n v="-1.3216637440000001"/>
    <n v="116366.97229999999"/>
    <n v="100.00705139999999"/>
    <n v="-0.33873228500000002"/>
    <n v="-1.6326855680000001"/>
    <n v="101792.62119999999"/>
    <n v="108.1253772"/>
    <n v="0.77974073200000005"/>
    <n v="-4.0907430629999997"/>
  </r>
  <r>
    <x v="160"/>
    <x v="3"/>
    <s v="E12000006"/>
    <n v="300523.84460000001"/>
    <n v="88.028870359999999"/>
    <n v="0.45379984800000001"/>
    <n v="2.7343315530000001"/>
    <n v="203470.3314"/>
    <n v="88.67678574"/>
    <n v="1.490173003"/>
    <n v="1.5871733640000001"/>
    <n v="169830.3633"/>
    <n v="88.685895930000001"/>
    <n v="0.70710510500000001"/>
    <n v="1.2782789269999999"/>
    <n v="146969.8769"/>
    <n v="94.891868579999993"/>
    <n v="1.0877545019999999"/>
    <n v="-0.79334274699999996"/>
  </r>
  <r>
    <x v="160"/>
    <x v="7"/>
    <s v="E12000002"/>
    <n v="243886.76560000001"/>
    <n v="103.781246"/>
    <n v="-1.164314874"/>
    <n v="0.88698047700000004"/>
    <n v="150775.58530000001"/>
    <n v="105.5098441"/>
    <n v="2.6128967999999999E-2"/>
    <n v="-0.53574679599999997"/>
    <n v="114886.6489"/>
    <n v="110.0586807"/>
    <n v="-0.64472201299999998"/>
    <n v="-0.52823350499999999"/>
    <n v="115024.2795"/>
    <n v="113.67451699999999"/>
    <n v="-0.49794691800000002"/>
    <n v="-3.1326400909999998"/>
  </r>
  <r>
    <x v="160"/>
    <x v="9"/>
    <s v="E12000007"/>
    <n v="550049.89839999995"/>
    <n v="73.98406258"/>
    <n v="-1.369987353"/>
    <n v="6.7427692329999998"/>
    <n v="350758.36959999998"/>
    <n v="74.328286430000006"/>
    <n v="0.35560790599999997"/>
    <n v="4.9857652830000001"/>
    <n v="295286.02189999999"/>
    <n v="72.20579712"/>
    <n v="0.19974541000000001"/>
    <n v="4.5417339590000001"/>
    <n v="266306.0785"/>
    <n v="73.597801110000006"/>
    <n v="0.42055383000000002"/>
    <n v="3.9654711389999999"/>
  </r>
  <r>
    <x v="160"/>
    <x v="2"/>
    <s v="E12000001"/>
    <n v="221439.02"/>
    <n v="113.89903459999999"/>
    <n v="-0.66366487799999996"/>
    <n v="3.3186774419999998"/>
    <n v="136430.2151"/>
    <n v="115.3785649"/>
    <n v="1.542833809"/>
    <n v="1.6274963739999999"/>
    <n v="112473.4987"/>
    <n v="118.00236219999999"/>
    <n v="0.90462984000000002"/>
    <n v="1.1508724420000001"/>
    <n v="102907.06449999999"/>
    <n v="122.79162479999999"/>
    <n v="0.70768885299999995"/>
    <n v="-2.3667190150000001"/>
  </r>
  <r>
    <x v="160"/>
    <x v="4"/>
    <s v="E12000008"/>
    <n v="385568.4718"/>
    <n v="84.783229309999996"/>
    <n v="-0.10076708700000001"/>
    <n v="2.691139336"/>
    <n v="240115.6416"/>
    <n v="86.043610990000005"/>
    <n v="0.84814696599999995"/>
    <n v="1.3140968550000001"/>
    <n v="192020.16759999999"/>
    <n v="87.138668179999996"/>
    <n v="0.167954715"/>
    <n v="0.53600071999999999"/>
    <n v="160661.81789999999"/>
    <n v="94.506654889999993"/>
    <n v="1.1507473370000001"/>
    <n v="-0.82303151200000002"/>
  </r>
  <r>
    <x v="161"/>
    <x v="0"/>
    <s v="E92000001"/>
    <n v="281067.7169"/>
    <n v="92.017072089999999"/>
    <n v="-1.27034191"/>
    <n v="-1.095065247"/>
    <n v="176575.91250000001"/>
    <n v="94.009649089999996"/>
    <n v="-1.2969759110000001"/>
    <n v="-1.7802553679999999"/>
    <n v="153261.47320000001"/>
    <n v="93.381896810000001"/>
    <n v="-1.0180981019999999"/>
    <n v="-1.9180972190000001"/>
    <n v="168642.33919999999"/>
    <n v="88.623884860000004"/>
    <n v="-1.6173668430000001"/>
    <n v="-2.2543760399999999"/>
  </r>
  <r>
    <x v="161"/>
    <x v="5"/>
    <s v="E12000009"/>
    <n v="302432.4926"/>
    <n v="91.804923520000003"/>
    <n v="-1.7609892330000001"/>
    <n v="-2.5671772709999998"/>
    <n v="196679.83309999999"/>
    <n v="92.387463679999996"/>
    <n v="-2.195765352"/>
    <n v="-3.629794886"/>
    <n v="165321.27359999999"/>
    <n v="93.427586099999999"/>
    <n v="-1.8990218379999999"/>
    <n v="-4.0308178290000001"/>
    <n v="141263.84510000001"/>
    <n v="99.634059289999996"/>
    <n v="-1.777309885"/>
    <n v="-5.0215946990000004"/>
  </r>
  <r>
    <x v="161"/>
    <x v="1"/>
    <s v="E12000004"/>
    <n v="216498.8873"/>
    <n v="96.574792529999996"/>
    <n v="-0.30730840100000001"/>
    <n v="-2.2604530129999998"/>
    <n v="137484.6439"/>
    <n v="97.782492700000006"/>
    <n v="-0.64276963200000004"/>
    <n v="-2.9871075569999999"/>
    <n v="116326.8839"/>
    <n v="99.972599000000002"/>
    <n v="-3.4449959000000002E-2"/>
    <n v="-3.0616987149999999"/>
    <n v="101110.7858"/>
    <n v="107.4011232"/>
    <n v="-0.66982799800000004"/>
    <n v="-4.9213239900000003"/>
  </r>
  <r>
    <x v="161"/>
    <x v="3"/>
    <s v="E12000006"/>
    <n v="295569.46000000002"/>
    <n v="86.577641490000005"/>
    <n v="-1.6485828709999999"/>
    <n v="-1.214408471"/>
    <n v="200253.52989999999"/>
    <n v="87.274833849999993"/>
    <n v="-1.5809683219999999"/>
    <n v="-1.7079106930000001"/>
    <n v="167713.5117"/>
    <n v="87.580470059999996"/>
    <n v="-1.246450582"/>
    <n v="-1.805899025"/>
    <n v="144556.26019999999"/>
    <n v="93.333504349999998"/>
    <n v="-1.6422526550000001"/>
    <n v="-3.3251933459999998"/>
  </r>
  <r>
    <x v="161"/>
    <x v="7"/>
    <s v="E12000002"/>
    <n v="241923.32339999999"/>
    <n v="102.94574160000001"/>
    <n v="-0.80506302799999996"/>
    <n v="-1.333555034"/>
    <n v="150150.04449999999"/>
    <n v="105.0721027"/>
    <n v="-0.41488198599999998"/>
    <n v="-2.1216967630000001"/>
    <n v="114541.0398"/>
    <n v="109.7275954"/>
    <n v="-0.300826172"/>
    <n v="-2.7831416020000002"/>
    <n v="114981.62480000001"/>
    <n v="113.6323629"/>
    <n v="-3.7083197999999998E-2"/>
    <n v="-3.7790908569999999"/>
  </r>
  <r>
    <x v="161"/>
    <x v="2"/>
    <s v="E12000001"/>
    <n v="219384.7867"/>
    <n v="112.8424223"/>
    <n v="-0.92767451099999998"/>
    <n v="0.41889751400000003"/>
    <n v="134540.5036"/>
    <n v="113.7804423"/>
    <n v="-1.3851122039999999"/>
    <n v="-1.1191062270000001"/>
    <n v="111291.7853"/>
    <n v="116.76255930000001"/>
    <n v="-1.050659365"/>
    <n v="-1.3590842679999999"/>
    <n v="101493.8875"/>
    <n v="121.10538200000001"/>
    <n v="-1.373255554"/>
    <n v="-4.9712241920000002"/>
  </r>
  <r>
    <x v="161"/>
    <x v="9"/>
    <s v="E12000007"/>
    <n v="542549.73439999996"/>
    <n v="72.975258460000006"/>
    <n v="-1.3635424840000001"/>
    <n v="3.346728615"/>
    <n v="344893.76669999998"/>
    <n v="73.085533810000001"/>
    <n v="-1.67197803"/>
    <n v="2.192910811"/>
    <n v="291895.9705"/>
    <n v="71.376833520000005"/>
    <n v="-1.14805684"/>
    <n v="2.1063555250000001"/>
    <n v="260848.39809999999"/>
    <n v="72.089486769999993"/>
    <n v="-2.0494013639999999"/>
    <n v="0.74573902700000005"/>
  </r>
  <r>
    <x v="161"/>
    <x v="8"/>
    <s v="E12000005"/>
    <n v="252853.8186"/>
    <n v="96.77897763"/>
    <n v="-1.1528810890000001"/>
    <n v="-0.74006569700000002"/>
    <n v="152186.13440000001"/>
    <n v="99.759923509999993"/>
    <n v="-1.0012323439999999"/>
    <n v="-1.5763557939999999"/>
    <n v="127050.7463"/>
    <n v="101.8573344"/>
    <n v="-0.68984590700000004"/>
    <n v="-1.923450426"/>
    <n v="113172.5336"/>
    <n v="107.8130567"/>
    <n v="-1.7140600779999999"/>
    <n v="-3.5602003760000001"/>
  </r>
  <r>
    <x v="161"/>
    <x v="4"/>
    <s v="E12000008"/>
    <n v="381597.7438"/>
    <n v="83.910099990000006"/>
    <n v="-1.0298373030000001"/>
    <n v="0.49013367099999999"/>
    <n v="237132.11730000001"/>
    <n v="84.974487780000004"/>
    <n v="-1.2425364249999999"/>
    <n v="-0.70602584499999999"/>
    <n v="190094.80650000001"/>
    <n v="86.264940139999993"/>
    <n v="-1.0026869329999999"/>
    <n v="-1.1988706730000001"/>
    <n v="158009.61300000001"/>
    <n v="92.946539270000002"/>
    <n v="-1.6507997430000001"/>
    <n v="-2.660116699"/>
  </r>
  <r>
    <x v="161"/>
    <x v="6"/>
    <s v="E12000003"/>
    <n v="222770.22579999999"/>
    <n v="102.2427553"/>
    <n v="-2.4799464480000002"/>
    <n v="-2.874262667"/>
    <n v="140192.5068"/>
    <n v="104.72384460000001"/>
    <n v="-2.0775844810000001"/>
    <n v="-3.397838154"/>
    <n v="115987.79399999999"/>
    <n v="106.6463126"/>
    <n v="-1.7749076029999999"/>
    <n v="-3.9076595599999999"/>
    <n v="112750.3749"/>
    <n v="113.0971763"/>
    <n v="-1.7166301930000001"/>
    <n v="-4.2856372150000004"/>
  </r>
  <r>
    <x v="162"/>
    <x v="0"/>
    <s v="E92000001"/>
    <n v="280958.95079999999"/>
    <n v="91.981463809999994"/>
    <n v="-3.8697471999999997E-2"/>
    <n v="-3.235769941"/>
    <n v="175061.03719999999"/>
    <n v="93.203124059999993"/>
    <n v="-0.85791728700000003"/>
    <n v="-3.7881828139999998"/>
    <n v="151273.7156"/>
    <n v="92.170760229999999"/>
    <n v="-1.29697149"/>
    <n v="-4.2573654310000002"/>
    <n v="167443.29990000001"/>
    <n v="87.993773140000002"/>
    <n v="-0.71099536500000005"/>
    <n v="-3.9732057520000001"/>
  </r>
  <r>
    <x v="162"/>
    <x v="8"/>
    <s v="E12000005"/>
    <n v="250202.05170000001"/>
    <n v="95.764022449999999"/>
    <n v="-1.048735172"/>
    <n v="-3.9174677660000001"/>
    <n v="148849.22099999999"/>
    <n v="97.572534840000003"/>
    <n v="-2.1926527139999998"/>
    <n v="-4.4372345480000002"/>
    <n v="123476.2068"/>
    <n v="98.991604980000005"/>
    <n v="-2.813473798"/>
    <n v="-5.1050983590000003"/>
    <n v="109989.8841"/>
    <n v="104.7811269"/>
    <n v="-2.8122101769999999"/>
    <n v="-6.0173295769999999"/>
  </r>
  <r>
    <x v="162"/>
    <x v="6"/>
    <s v="E12000003"/>
    <n v="224513.51519999999"/>
    <n v="103.04285640000001"/>
    <n v="0.78255045400000001"/>
    <n v="-3.3072228639999999"/>
    <n v="140007.32610000001"/>
    <n v="104.5855146"/>
    <n v="-0.13209025299999999"/>
    <n v="-3.79567576"/>
    <n v="115672.4837"/>
    <n v="106.35639689999999"/>
    <n v="-0.27184781800000002"/>
    <n v="-3.9475029159999999"/>
    <n v="111380.257"/>
    <n v="111.7228442"/>
    <n v="-1.2151781310000001"/>
    <n v="-5.2867949159999998"/>
  </r>
  <r>
    <x v="162"/>
    <x v="1"/>
    <s v="E12000004"/>
    <n v="216927.99609999999"/>
    <n v="96.766207300000005"/>
    <n v="0.198203661"/>
    <n v="-3.8966485039999998"/>
    <n v="137108.48310000001"/>
    <n v="97.514957820000006"/>
    <n v="-0.27360202300000003"/>
    <n v="-4.0913969559999996"/>
    <n v="115337.29640000001"/>
    <n v="99.122136690000005"/>
    <n v="-0.85069540799999999"/>
    <n v="-4.6445278180000003"/>
    <n v="99942.757469999997"/>
    <n v="106.1604291"/>
    <n v="-1.1551965259999999"/>
    <n v="-6.1354892850000002"/>
  </r>
  <r>
    <x v="162"/>
    <x v="3"/>
    <s v="E12000006"/>
    <n v="296573.17379999999"/>
    <n v="86.871647429999996"/>
    <n v="0.33958645100000001"/>
    <n v="-2.7511531119999999"/>
    <n v="199513.43830000001"/>
    <n v="86.952285849999996"/>
    <n v="-0.36957732199999999"/>
    <n v="-3.0530135820000002"/>
    <n v="166791.68609999999"/>
    <n v="87.099090129999993"/>
    <n v="-0.54964301400000004"/>
    <n v="-3.2868337240000001"/>
    <n v="143487.88889999999"/>
    <n v="92.643704869999993"/>
    <n v="-0.73906950999999999"/>
    <n v="-3.5399610629999998"/>
  </r>
  <r>
    <x v="162"/>
    <x v="2"/>
    <s v="E12000001"/>
    <n v="215499.80710000001"/>
    <n v="110.8441502"/>
    <n v="-1.770851843"/>
    <n v="-4.2340706680000002"/>
    <n v="131214.5822"/>
    <n v="110.96772199999999"/>
    <n v="-2.4720595849999998"/>
    <n v="-4.9531382710000003"/>
    <n v="108426.1673"/>
    <n v="113.75607599999999"/>
    <n v="-2.574869284"/>
    <n v="-5.0948246490000004"/>
    <n v="99479.467300000004"/>
    <n v="118.7017187"/>
    <n v="-1.9847700049999999"/>
    <n v="-6.144485768"/>
  </r>
  <r>
    <x v="162"/>
    <x v="7"/>
    <s v="E12000002"/>
    <n v="241530.2721"/>
    <n v="102.7784863"/>
    <n v="-0.162469376"/>
    <n v="-2.8185806339999999"/>
    <n v="147922.37700000001"/>
    <n v="103.51322399999999"/>
    <n v="-1.4836276159999999"/>
    <n v="-3.9515457390000002"/>
    <n v="112229.81819999999"/>
    <n v="107.51349999999999"/>
    <n v="-2.0178109110000002"/>
    <n v="-4.6326150500000001"/>
    <n v="112699.3293"/>
    <n v="111.3768492"/>
    <n v="-1.9849219069999999"/>
    <n v="-5.8258750140000002"/>
  </r>
  <r>
    <x v="162"/>
    <x v="5"/>
    <s v="E12000009"/>
    <n v="301212.3028"/>
    <n v="91.434528689999993"/>
    <n v="-0.40345856600000002"/>
    <n v="-5.1015784460000004"/>
    <n v="195795.4466"/>
    <n v="91.972036079999995"/>
    <n v="-0.44965797600000001"/>
    <n v="-5.4731505990000002"/>
    <n v="163927.3836"/>
    <n v="92.639860609999999"/>
    <n v="-0.84314014999999998"/>
    <n v="-6.020045476"/>
    <n v="139418.29939999999"/>
    <n v="98.332387209999993"/>
    <n v="-1.3064529279999999"/>
    <n v="-6.2006579669999997"/>
  </r>
  <r>
    <x v="162"/>
    <x v="9"/>
    <s v="E12000007"/>
    <n v="546197.24060000002"/>
    <n v="73.465863639999995"/>
    <n v="0.67228974799999996"/>
    <n v="-0.28515134199999997"/>
    <n v="343507.85249999998"/>
    <n v="72.791848360000003"/>
    <n v="-0.40183801099999999"/>
    <n v="-2.129796287"/>
    <n v="288803.71059999999"/>
    <n v="70.620688369999996"/>
    <n v="-1.0593705470000001"/>
    <n v="-2.4361851470000002"/>
    <n v="262733.60969999997"/>
    <n v="72.610494130000006"/>
    <n v="0.72272307099999999"/>
    <n v="-1.5571724010000001"/>
  </r>
  <r>
    <x v="162"/>
    <x v="4"/>
    <s v="E12000008"/>
    <n v="382466.59700000001"/>
    <n v="84.101153409999995"/>
    <n v="0.22768823599999999"/>
    <n v="-1.9644729240000001"/>
    <n v="235968.53109999999"/>
    <n v="84.55752554"/>
    <n v="-0.49069109799999999"/>
    <n v="-2.939788144"/>
    <n v="188173.302"/>
    <n v="85.392962249999997"/>
    <n v="-1.0108137699999999"/>
    <n v="-3.9875976139999998"/>
    <n v="156302.82709999999"/>
    <n v="91.942550679999997"/>
    <n v="-1.08017856"/>
    <n v="-4.4321015719999997"/>
  </r>
  <r>
    <x v="163"/>
    <x v="0"/>
    <s v="E92000001"/>
    <n v="274825.8492"/>
    <n v="89.973584540000004"/>
    <n v="-2.1829172909999999"/>
    <n v="-5.9546086779999996"/>
    <n v="170962.78750000001"/>
    <n v="91.021201230000003"/>
    <n v="-2.3410404480000002"/>
    <n v="-6.5367638980000002"/>
    <n v="147717.25640000001"/>
    <n v="90.003817049999995"/>
    <n v="-2.3510093379999999"/>
    <n v="-7.0937301030000004"/>
    <n v="163326.28950000001"/>
    <n v="85.830227140000005"/>
    <n v="-2.4587489869999999"/>
    <n v="-6.4772506639999996"/>
  </r>
  <r>
    <x v="163"/>
    <x v="9"/>
    <s v="E12000007"/>
    <n v="532325.86419999995"/>
    <n v="71.600104209999998"/>
    <n v="-2.5396277089999999"/>
    <n v="-2.5487490020000001"/>
    <n v="335791.05379999999"/>
    <n v="71.156601789999996"/>
    <n v="-2.2464693539999998"/>
    <n v="-4.1041749210000003"/>
    <n v="281308.40169999999"/>
    <n v="68.787873020000006"/>
    <n v="-2.5952952210000002"/>
    <n v="-5.9078325520000003"/>
    <n v="253968.41250000001"/>
    <n v="70.188096419999994"/>
    <n v="-3.336153725"/>
    <n v="-5.6002898749999996"/>
  </r>
  <r>
    <x v="163"/>
    <x v="1"/>
    <s v="E12000004"/>
    <n v="210430.49040000001"/>
    <n v="93.867830909999995"/>
    <n v="-2.9952361139999999"/>
    <n v="-7.6868511789999996"/>
    <n v="132568.0387"/>
    <n v="94.285681049999994"/>
    <n v="-3.311570696"/>
    <n v="-8.086067967"/>
    <n v="111517.9382"/>
    <n v="95.839738330000003"/>
    <n v="-3.311468525"/>
    <n v="-8.3557851339999996"/>
    <n v="97231.534440000003"/>
    <n v="103.2805346"/>
    <n v="-2.7127758860000002"/>
    <n v="-8.1436509249999993"/>
  </r>
  <r>
    <x v="163"/>
    <x v="3"/>
    <s v="E12000006"/>
    <n v="286699.39279999997"/>
    <n v="83.979438349999995"/>
    <n v="-3.329290002"/>
    <n v="-6.843848339"/>
    <n v="192100.1439"/>
    <n v="83.721411320000001"/>
    <n v="-3.715686716"/>
    <n v="-7.3217799369999996"/>
    <n v="160352.40590000001"/>
    <n v="83.736479799999998"/>
    <n v="-3.8606721639999999"/>
    <n v="-7.6500700879999997"/>
    <n v="138891.41870000001"/>
    <n v="89.67596983"/>
    <n v="-3.2033855400000002"/>
    <n v="-6.943696482"/>
  </r>
  <r>
    <x v="163"/>
    <x v="6"/>
    <s v="E12000003"/>
    <n v="221878.05869999999"/>
    <n v="101.8332857"/>
    <n v="-1.1738520859999999"/>
    <n v="-4.7209327959999996"/>
    <n v="137702.8162"/>
    <n v="102.8640451"/>
    <n v="-1.6459923649999999"/>
    <n v="-5.6008595200000002"/>
    <n v="113436.95819999999"/>
    <n v="104.3009172"/>
    <n v="-1.932633799"/>
    <n v="-6.1343338340000004"/>
    <n v="109642.5898"/>
    <n v="109.9798322"/>
    <n v="-1.5601213549999999"/>
    <n v="-5.8268983309999998"/>
  </r>
  <r>
    <x v="163"/>
    <x v="8"/>
    <s v="E12000005"/>
    <n v="247669.69639999999"/>
    <n v="94.794771679999997"/>
    <n v="-1.012124123"/>
    <n v="-5.9654740569999998"/>
    <n v="146531.1997"/>
    <n v="96.053042770000005"/>
    <n v="-1.5572948639999999"/>
    <n v="-7.1930515750000001"/>
    <n v="121222.8512"/>
    <n v="97.185076420000001"/>
    <n v="-1.824931079"/>
    <n v="-8.0524278720000009"/>
    <n v="108965.33900000001"/>
    <n v="103.80510080000001"/>
    <n v="-0.93149037400000001"/>
    <n v="-7.1360933209999997"/>
  </r>
  <r>
    <x v="163"/>
    <x v="7"/>
    <s v="E12000002"/>
    <n v="238189.3303"/>
    <n v="101.3568138"/>
    <n v="-1.3832393730000001"/>
    <n v="-4.9727312289999999"/>
    <n v="146124.59729999999"/>
    <n v="102.25517240000001"/>
    <n v="-1.2153534749999999"/>
    <n v="-5.855312809"/>
    <n v="111082.44409999999"/>
    <n v="106.41434289999999"/>
    <n v="-1.0223433470000001"/>
    <n v="-6.7110987059999996"/>
    <n v="111824.57150000001"/>
    <n v="110.51235629999999"/>
    <n v="-0.77618728400000003"/>
    <n v="-6.0461661260000001"/>
  </r>
  <r>
    <x v="163"/>
    <x v="4"/>
    <s v="E12000008"/>
    <n v="371515.80989999999"/>
    <n v="81.693168409999998"/>
    <n v="-2.863200923"/>
    <n v="-5.0457917700000001"/>
    <n v="227830.70869999999"/>
    <n v="81.641398890000005"/>
    <n v="-3.4486896699999998"/>
    <n v="-6.6399669709999998"/>
    <n v="181265.95069999999"/>
    <n v="82.258409259999993"/>
    <n v="-3.6707392579999998"/>
    <n v="-7.5383344020000003"/>
    <n v="151994.73449999999"/>
    <n v="89.408386570000005"/>
    <n v="-2.7562473509999998"/>
    <n v="-6.7645664070000002"/>
  </r>
  <r>
    <x v="163"/>
    <x v="5"/>
    <s v="E12000009"/>
    <n v="296127.10460000002"/>
    <n v="89.890890889999994"/>
    <n v="-1.6882438479999999"/>
    <n v="-7.6543137540000004"/>
    <n v="191258.50709999999"/>
    <n v="89.840875400000002"/>
    <n v="-2.3171833249999998"/>
    <n v="-8.0436201139999994"/>
    <n v="160357.82999999999"/>
    <n v="90.622607979999998"/>
    <n v="-2.1775212279999998"/>
    <n v="-8.4632604150000006"/>
    <n v="137430.30910000001"/>
    <n v="96.93024819"/>
    <n v="-1.425917804"/>
    <n v="-8.0839703410000006"/>
  </r>
  <r>
    <x v="163"/>
    <x v="2"/>
    <s v="E12000001"/>
    <n v="214724.4847"/>
    <n v="110.4453565"/>
    <n v="-0.35977871"/>
    <n v="-3.503992126"/>
    <n v="130594.5817"/>
    <n v="110.4433897"/>
    <n v="-0.47250881700000003"/>
    <n v="-4.9228275469999998"/>
    <n v="108019.11259999999"/>
    <n v="113.3290117"/>
    <n v="-0.37542110099999998"/>
    <n v="-5.1100385299999997"/>
    <n v="97997.749689999997"/>
    <n v="116.9336912"/>
    <n v="-1.489470786"/>
    <n v="-6.5630256119999997"/>
  </r>
  <r>
    <x v="164"/>
    <x v="0"/>
    <s v="E92000001"/>
    <n v="271619.05739999999"/>
    <n v="88.923732209999997"/>
    <n v="-1.1668450589999999"/>
    <n v="-7.3445821850000002"/>
    <n v="166054.7071"/>
    <n v="88.408121629999997"/>
    <n v="-2.8708471929999999"/>
    <n v="-9.2018670319999991"/>
    <n v="143757.1617"/>
    <n v="87.590939590000005"/>
    <n v="-2.6808612549999999"/>
    <n v="-9.4345584959999993"/>
    <n v="159615.4466"/>
    <n v="83.880127770000001"/>
    <n v="-2.2720426439999999"/>
    <n v="-9.5172975439999998"/>
  </r>
  <r>
    <x v="164"/>
    <x v="3"/>
    <s v="E12000006"/>
    <n v="283951.27230000001"/>
    <n v="83.174464139999998"/>
    <n v="-0.958537266"/>
    <n v="-7.7441266390000001"/>
    <n v="186654.24230000001"/>
    <n v="81.347969219999996"/>
    <n v="-2.8349284419999998"/>
    <n v="-10.183127130000001"/>
    <n v="155876.43719999999"/>
    <n v="81.399116280000001"/>
    <n v="-2.7913324300000002"/>
    <n v="-10.45148631"/>
    <n v="134128.06839999999"/>
    <n v="86.600487849999993"/>
    <n v="-3.429549728"/>
    <n v="-11.399685570000001"/>
  </r>
  <r>
    <x v="164"/>
    <x v="1"/>
    <s v="E12000004"/>
    <n v="207810.45379999999"/>
    <n v="92.69909749"/>
    <n v="-1.245084082"/>
    <n v="-9.2147355900000001"/>
    <n v="128707.73639999999"/>
    <n v="91.540138189999993"/>
    <n v="-2.9119404329999998"/>
    <n v="-10.974853530000001"/>
    <n v="108287.0459"/>
    <n v="93.063074069999999"/>
    <n v="-2.8971951630000001"/>
    <n v="-11.05361684"/>
    <n v="94050.3842"/>
    <n v="99.901477589999999"/>
    <n v="-3.2717268740000001"/>
    <n v="-12.27198626"/>
  </r>
  <r>
    <x v="164"/>
    <x v="7"/>
    <s v="E12000002"/>
    <n v="234669.8401"/>
    <n v="99.859163499999994"/>
    <n v="-1.4776019570000001"/>
    <n v="-6.3662616420000004"/>
    <n v="141257.70319999999"/>
    <n v="98.849413889999994"/>
    <n v="-3.3306467020000001"/>
    <n v="-8.5834055560000007"/>
    <n v="107203.8247"/>
    <n v="102.6987177"/>
    <n v="-3.4916583189999999"/>
    <n v="-9.4019940420000001"/>
    <n v="108435.3118"/>
    <n v="107.1628681"/>
    <n v="-3.030872064"/>
    <n v="-9.5515909130000001"/>
  </r>
  <r>
    <x v="164"/>
    <x v="2"/>
    <s v="E12000001"/>
    <n v="208998.5165"/>
    <n v="107.5001563"/>
    <n v="-2.6666582499999998"/>
    <n v="-6.4349960370000003"/>
    <n v="125157.75410000001"/>
    <n v="105.8454832"/>
    <n v="-4.1631341449999999"/>
    <n v="-8.4748346429999994"/>
    <n v="103566.734"/>
    <n v="108.6577674"/>
    <n v="-4.121843299"/>
    <n v="-8.6482229279999991"/>
    <n v="96547.919169999994"/>
    <n v="115.2037124"/>
    <n v="-1.4794528730000001"/>
    <n v="-8.3965332339999996"/>
  </r>
  <r>
    <x v="164"/>
    <x v="5"/>
    <s v="E12000009"/>
    <n v="295436.82870000001"/>
    <n v="89.681354130000003"/>
    <n v="-0.233101219"/>
    <n v="-8.2934503920000004"/>
    <n v="186770.4688"/>
    <n v="87.732685279999998"/>
    <n v="-2.3465823430000001"/>
    <n v="-10.52368294"/>
    <n v="156700.60209999999"/>
    <n v="88.55580818"/>
    <n v="-2.2806668719999998"/>
    <n v="-10.92084571"/>
    <n v="133705.95619999999"/>
    <n v="94.303444450000001"/>
    <n v="-2.7099938250000002"/>
    <n v="-11.74033002"/>
  </r>
  <r>
    <x v="164"/>
    <x v="8"/>
    <s v="E12000005"/>
    <n v="246597.22500000001"/>
    <n v="94.384286770000003"/>
    <n v="-0.43302484499999999"/>
    <n v="-5.9186672309999997"/>
    <n v="143926.23449999999"/>
    <n v="94.345455360000003"/>
    <n v="-1.7777546200000001"/>
    <n v="-8.1581163659999998"/>
    <n v="119694.3548"/>
    <n v="95.959671839999999"/>
    <n v="-1.260897886"/>
    <n v="-8.6049689370000007"/>
    <n v="107316.50659999999"/>
    <n v="102.2343517"/>
    <n v="-1.5131714060000001"/>
    <n v="-9.0829405609999991"/>
  </r>
  <r>
    <x v="164"/>
    <x v="6"/>
    <s v="E12000003"/>
    <n v="219576.4541"/>
    <n v="100.7769399"/>
    <n v="-1.037328609"/>
    <n v="-5.2077172259999998"/>
    <n v="133388.8916"/>
    <n v="99.641542020000003"/>
    <n v="-3.1327788409999999"/>
    <n v="-8.0693039750000004"/>
    <n v="109999.35890000001"/>
    <n v="101.1401769"/>
    <n v="-3.0304050660000001"/>
    <n v="-8.4765716159999993"/>
    <n v="106962.4265"/>
    <n v="107.29142520000001"/>
    <n v="-2.4444545990000002"/>
    <n v="-9.0785114369999995"/>
  </r>
  <r>
    <x v="164"/>
    <x v="4"/>
    <s v="E12000008"/>
    <n v="364643.85590000002"/>
    <n v="80.182084140000001"/>
    <n v="-1.8497070250000001"/>
    <n v="-7.8269326479999997"/>
    <n v="221134.014"/>
    <n v="79.241689350000001"/>
    <n v="-2.9393292789999999"/>
    <n v="-9.9247881230000008"/>
    <n v="177363.0796"/>
    <n v="80.487288059999997"/>
    <n v="-2.1531187109999999"/>
    <n v="-9.9988898870000007"/>
    <n v="147842.50030000001"/>
    <n v="86.965903530000006"/>
    <n v="-2.7318276589999999"/>
    <n v="-10.854497029999999"/>
  </r>
  <r>
    <x v="164"/>
    <x v="9"/>
    <s v="E12000007"/>
    <n v="524235.25679999997"/>
    <n v="70.511882929999999"/>
    <n v="-1.519859914"/>
    <n v="-5.18291609"/>
    <n v="326818.6654"/>
    <n v="69.255286490000003"/>
    <n v="-2.6720153199999999"/>
    <n v="-7.0768645340000003"/>
    <n v="274564.58610000001"/>
    <n v="67.138819069999997"/>
    <n v="-2.397303307"/>
    <n v="-7.7243918049999998"/>
    <n v="250459.74340000001"/>
    <n v="69.218421480000003"/>
    <n v="-1.3815375990000001"/>
    <n v="-7.4105626930000001"/>
  </r>
  <r>
    <x v="165"/>
    <x v="0"/>
    <s v="E92000001"/>
    <n v="263623.42790000001"/>
    <n v="86.306091089999995"/>
    <n v="-2.9436923689999999"/>
    <n v="-10.14593885"/>
    <n v="163043.51949999999"/>
    <n v="86.804954519999995"/>
    <n v="-1.813370854"/>
    <n v="-10.64324948"/>
    <n v="140503.43590000001"/>
    <n v="85.608451209999998"/>
    <n v="-2.2633486899999999"/>
    <n v="-11.415072240000001"/>
    <n v="156193.15289999999"/>
    <n v="82.08166507"/>
    <n v="-2.1440867479999999"/>
    <n v="-11.61176025"/>
  </r>
  <r>
    <x v="165"/>
    <x v="5"/>
    <s v="E12000009"/>
    <n v="285396.18810000003"/>
    <n v="86.633466519999999"/>
    <n v="-3.3985744690000002"/>
    <n v="-10.91431755"/>
    <n v="182850.97210000001"/>
    <n v="85.891559270000002"/>
    <n v="-2.098563382"/>
    <n v="-11.622434070000001"/>
    <n v="153410.5705"/>
    <n v="86.696521059999995"/>
    <n v="-2.0995654130000001"/>
    <n v="-12.371941509999999"/>
    <n v="132215.82569999999"/>
    <n v="93.252448319999999"/>
    <n v="-1.1144832929999999"/>
    <n v="-12.781595250000001"/>
  </r>
  <r>
    <x v="165"/>
    <x v="7"/>
    <s v="E12000002"/>
    <n v="230856.2139"/>
    <n v="98.236349399999995"/>
    <n v="-1.6251028320000001"/>
    <n v="-8.5907522969999999"/>
    <n v="140302.0343"/>
    <n v="98.180655279999996"/>
    <n v="-0.67654282300000002"/>
    <n v="-9.40268412"/>
    <n v="105998.7908"/>
    <n v="101.5443238"/>
    <n v="-1.1240586779999999"/>
    <n v="-10.342807730000001"/>
    <n v="107441.2414"/>
    <n v="106.18046270000001"/>
    <n v="-0.91674048900000005"/>
    <n v="-10.52905745"/>
  </r>
  <r>
    <x v="165"/>
    <x v="3"/>
    <s v="E12000006"/>
    <n v="273833.76860000001"/>
    <n v="80.210864299999997"/>
    <n v="-3.563112635"/>
    <n v="-11.150929"/>
    <n v="182266.58970000001"/>
    <n v="79.435735010000002"/>
    <n v="-2.3506846299999999"/>
    <n v="-11.9779131"/>
    <n v="152129.69099999999"/>
    <n v="79.442554830000006"/>
    <n v="-2.4036642420000001"/>
    <n v="-12.532145160000001"/>
    <n v="132106.74830000001"/>
    <n v="85.295411979999997"/>
    <n v="-1.507007529"/>
    <n v="-12.7529144"/>
  </r>
  <r>
    <x v="165"/>
    <x v="9"/>
    <s v="E12000007"/>
    <n v="506701.60849999997"/>
    <n v="68.153532290000001"/>
    <n v="-3.3446144740000001"/>
    <n v="-8.8458003890000008"/>
    <n v="316157.60489999998"/>
    <n v="66.996129120000006"/>
    <n v="-3.2620720940000001"/>
    <n v="-10.0643838"/>
    <n v="262928.63419999997"/>
    <n v="64.293499229999995"/>
    <n v="-4.2379652810000001"/>
    <n v="-11.647650929999999"/>
    <n v="242805.42300000001"/>
    <n v="67.103031720000004"/>
    <n v="-3.0561080660000002"/>
    <n v="-10.290536400000001"/>
  </r>
  <r>
    <x v="165"/>
    <x v="2"/>
    <s v="E12000001"/>
    <n v="205913.38879999999"/>
    <n v="105.9132948"/>
    <n v="-1.4761481519999999"/>
    <n v="-7.7412866950000003"/>
    <n v="123807.2221"/>
    <n v="104.7033429"/>
    <n v="-1.0790637940000001"/>
    <n v="-9.0950714290000008"/>
    <n v="101516.6312"/>
    <n v="106.5068876"/>
    <n v="-1.979499406"/>
    <n v="-10.210064750000001"/>
    <n v="92653.390849999996"/>
    <n v="110.55665089999999"/>
    <n v="-4.0337775860000002"/>
    <n v="-11.992410530000001"/>
  </r>
  <r>
    <x v="165"/>
    <x v="8"/>
    <s v="E12000005"/>
    <n v="239473.0993"/>
    <n v="91.65755077"/>
    <n v="-2.888972399"/>
    <n v="-9.3779794380000006"/>
    <n v="141365.71040000001"/>
    <n v="92.666999599999997"/>
    <n v="-1.779053116"/>
    <n v="-9.8646922299999993"/>
    <n v="117574.7576"/>
    <n v="94.260378209999999"/>
    <n v="-1.770841442"/>
    <n v="-10.14373771"/>
    <n v="105453.15949999999"/>
    <n v="100.4592466"/>
    <n v="-1.736309833"/>
    <n v="-11.09061477"/>
  </r>
  <r>
    <x v="165"/>
    <x v="1"/>
    <s v="E12000004"/>
    <n v="202335.51430000001"/>
    <n v="90.256862549999994"/>
    <n v="-2.634583304"/>
    <n v="-10.307688430000001"/>
    <n v="126999.9069"/>
    <n v="90.325487429999995"/>
    <n v="-1.3269050950000001"/>
    <n v="-10.926202010000001"/>
    <n v="106636.5938"/>
    <n v="91.644657499999994"/>
    <n v="-1.524145404"/>
    <n v="-11.51094528"/>
    <n v="93313.868709999995"/>
    <n v="99.119141760000005"/>
    <n v="-0.78310736700000005"/>
    <n v="-12.34674397"/>
  </r>
  <r>
    <x v="165"/>
    <x v="6"/>
    <s v="E12000003"/>
    <n v="213592.9423"/>
    <n v="98.030743729999998"/>
    <n v="-2.72502434"/>
    <n v="-8.8528441579999999"/>
    <n v="131910.0785"/>
    <n v="98.536868220000002"/>
    <n v="-1.1086478390000001"/>
    <n v="-9.4610069059999997"/>
    <n v="108371.33259999999"/>
    <n v="99.643269489999994"/>
    <n v="-1.480032467"/>
    <n v="-10.206846069999999"/>
    <n v="105077.4779"/>
    <n v="105.4006787"/>
    <n v="-1.762253074"/>
    <n v="-11.28567726"/>
  </r>
  <r>
    <x v="165"/>
    <x v="4"/>
    <s v="E12000008"/>
    <n v="352528.78820000001"/>
    <n v="77.518083739999994"/>
    <n v="-3.3224384539999998"/>
    <n v="-11.10062679"/>
    <n v="215094.24350000001"/>
    <n v="77.077383580000003"/>
    <n v="-2.731271612"/>
    <n v="-12.268201729999999"/>
    <n v="171656.55919999999"/>
    <n v="77.897671610000003"/>
    <n v="-3.2174229109999999"/>
    <n v="-13.17012806"/>
    <n v="144627.4345"/>
    <n v="85.074694260000001"/>
    <n v="-2.1746560330000002"/>
    <n v="-13.21751435"/>
  </r>
  <r>
    <x v="166"/>
    <x v="0"/>
    <s v="E92000001"/>
    <n v="255448.63219999999"/>
    <n v="83.629793820000003"/>
    <n v="-3.1009367239999999"/>
    <n v="-13.07486791"/>
    <n v="159059.4069"/>
    <n v="84.683798690000003"/>
    <n v="-2.4435884369999998"/>
    <n v="-13.03321908"/>
    <n v="136523.8713"/>
    <n v="83.183710809999994"/>
    <n v="-2.832361015"/>
    <n v="-13.62710358"/>
    <n v="150972.91579999999"/>
    <n v="79.338358150000005"/>
    <n v="-3.342167731"/>
    <n v="-14.22800853"/>
  </r>
  <r>
    <x v="166"/>
    <x v="5"/>
    <s v="E12000009"/>
    <n v="274833.1605"/>
    <n v="83.427005699999995"/>
    <n v="-3.7011803250000002"/>
    <n v="-14.868424470000001"/>
    <n v="177300.51149999999"/>
    <n v="83.284311900000006"/>
    <n v="-3.0355105760000001"/>
    <n v="-14.553242989999999"/>
    <n v="147659.8768"/>
    <n v="83.446646340000001"/>
    <n v="-3.748564166"/>
    <n v="-15.100317280000001"/>
    <n v="127126.68339999999"/>
    <n v="89.663052179999994"/>
    <n v="-3.8491173220000001"/>
    <n v="-15.826711059999999"/>
  </r>
  <r>
    <x v="166"/>
    <x v="8"/>
    <s v="E12000005"/>
    <n v="233073.6464"/>
    <n v="89.208180960000007"/>
    <n v="-2.6723055499999999"/>
    <n v="-11.012116000000001"/>
    <n v="138134.93780000001"/>
    <n v="90.549187599999996"/>
    <n v="-2.2854004159999999"/>
    <n v="-11.529174879999999"/>
    <n v="113860.2392"/>
    <n v="91.282426880000003"/>
    <n v="-3.1592821770000001"/>
    <n v="-12.195438510000001"/>
    <n v="102705.289"/>
    <n v="97.841506129999999"/>
    <n v="-2.6057735599999998"/>
    <n v="-12.790998310000001"/>
  </r>
  <r>
    <x v="166"/>
    <x v="2"/>
    <s v="E12000001"/>
    <n v="203145.75719999999"/>
    <n v="104.48974"/>
    <n v="-1.3440755799999999"/>
    <n v="-9.4812636169999998"/>
    <n v="123676.2923"/>
    <n v="104.5926161"/>
    <n v="-0.105752943"/>
    <n v="-10.060188309999999"/>
    <n v="100773.2883"/>
    <n v="105.7270042"/>
    <n v="-0.73223753400000002"/>
    <n v="-11.155125890000001"/>
    <n v="93069.225170000005"/>
    <n v="111.0528362"/>
    <n v="0.44880637299999998"/>
    <n v="-12.40273144"/>
  </r>
  <r>
    <x v="166"/>
    <x v="7"/>
    <s v="E12000002"/>
    <n v="223392.69099999999"/>
    <n v="95.060393140000002"/>
    <n v="-3.232974644"/>
    <n v="-11.06803861"/>
    <n v="136824.0938"/>
    <n v="95.746859630000003"/>
    <n v="-2.4788953029999998"/>
    <n v="-11.395823439999999"/>
    <n v="103212.6189"/>
    <n v="98.875237279999993"/>
    <n v="-2.6284940749999999"/>
    <n v="-12.400814799999999"/>
    <n v="104878.1107"/>
    <n v="103.6474094"/>
    <n v="-2.3856115280000001"/>
    <n v="-12.12488003"/>
  </r>
  <r>
    <x v="166"/>
    <x v="1"/>
    <s v="E12000004"/>
    <n v="194624.48499999999"/>
    <n v="86.817163309999998"/>
    <n v="-3.8110113079999999"/>
    <n v="-14.355544439999999"/>
    <n v="122711.262"/>
    <n v="87.275296650000001"/>
    <n v="-3.3768882630000001"/>
    <n v="-14.25689749"/>
    <n v="102276.8352"/>
    <n v="87.897833169999998"/>
    <n v="-4.0884263570000003"/>
    <n v="-14.903596930000001"/>
    <n v="89665.148860000001"/>
    <n v="95.243426549999995"/>
    <n v="-3.910158161"/>
    <n v="-15.67973903"/>
  </r>
  <r>
    <x v="166"/>
    <x v="3"/>
    <s v="E12000006"/>
    <n v="265300.40130000003"/>
    <n v="77.711286650000005"/>
    <n v="-3.1162582169999999"/>
    <n v="-14.33049619"/>
    <n v="177974.84299999999"/>
    <n v="77.565298650000003"/>
    <n v="-2.3546535579999999"/>
    <n v="-14.51730534"/>
    <n v="147960.63029999999"/>
    <n v="77.265459530000001"/>
    <n v="-2.7404648659999999"/>
    <n v="-14.906455019999999"/>
    <n v="127838.166"/>
    <n v="82.539379530000005"/>
    <n v="-3.2311614259999999"/>
    <n v="-15.88723849"/>
  </r>
  <r>
    <x v="166"/>
    <x v="9"/>
    <s v="E12000007"/>
    <n v="493046.42479999998"/>
    <n v="66.316851709999995"/>
    <n v="-2.6949161859999999"/>
    <n v="-12.032351390000001"/>
    <n v="308780.10249999998"/>
    <n v="65.432781910000003"/>
    <n v="-2.3334888509999998"/>
    <n v="-12.993667009999999"/>
    <n v="257811.2138"/>
    <n v="63.042144960000002"/>
    <n v="-1.946315391"/>
    <n v="-13.180736339999999"/>
    <n v="233135.10870000001"/>
    <n v="64.430490890000002"/>
    <n v="-3.982742295"/>
    <n v="-13.1643656"/>
  </r>
  <r>
    <x v="166"/>
    <x v="6"/>
    <s v="E12000003"/>
    <n v="206522.75159999999"/>
    <n v="94.785804839999997"/>
    <n v="-3.3101237079999999"/>
    <n v="-11.60934379"/>
    <n v="128280.3848"/>
    <n v="95.825485970000003"/>
    <n v="-2.7516424009999998"/>
    <n v="-12.10906767"/>
    <n v="104898.5059"/>
    <n v="96.450138969999998"/>
    <n v="-3.2045621689999999"/>
    <n v="-12.73334959"/>
    <n v="102260.2453"/>
    <n v="102.57478089999999"/>
    <n v="-2.6811002589999999"/>
    <n v="-13.16876658"/>
  </r>
  <r>
    <x v="166"/>
    <x v="4"/>
    <s v="E12000008"/>
    <n v="343168.9044"/>
    <n v="75.459924869999995"/>
    <n v="-2.6550693380000001"/>
    <n v="-13.473936350000001"/>
    <n v="210219.71679999999"/>
    <n v="75.330634079999996"/>
    <n v="-2.266228328"/>
    <n v="-14.5097858"/>
    <n v="166565.0594"/>
    <n v="75.587151219999996"/>
    <n v="-2.9660968620000001"/>
    <n v="-15.39753084"/>
    <n v="139652.48439999999"/>
    <n v="82.148262220000007"/>
    <n v="-3.4398384489999998"/>
    <n v="-16.072494849999998"/>
  </r>
  <r>
    <x v="167"/>
    <x v="0"/>
    <s v="E92000001"/>
    <n v="250993.05160000001"/>
    <n v="82.171108020000005"/>
    <n v="-1.744217862"/>
    <n v="-13.644404639999999"/>
    <n v="156357.12280000001"/>
    <n v="83.245092940000006"/>
    <n v="-1.6989149859999999"/>
    <n v="-14.29035758"/>
    <n v="135717.91930000001"/>
    <n v="82.692645929999998"/>
    <n v="-0.59033778599999998"/>
    <n v="-14.35163446"/>
    <n v="147871.72889999999"/>
    <n v="77.708641510000007"/>
    <n v="-2.0541345689999999"/>
    <n v="-16.495756839999999"/>
  </r>
  <r>
    <x v="167"/>
    <x v="4"/>
    <s v="E12000008"/>
    <n v="335740.84590000001"/>
    <n v="73.826557949999994"/>
    <n v="-2.1645488230000001"/>
    <n v="-14.27164799"/>
    <n v="206899.93109999999"/>
    <n v="74.141014170000005"/>
    <n v="-1.5791980619999999"/>
    <n v="-15.379068"/>
    <n v="166465.7776"/>
    <n v="75.542097179999999"/>
    <n v="-5.9605418E-2"/>
    <n v="-14.919545279999999"/>
    <n v="137271.62899999999"/>
    <n v="80.747763480000003"/>
    <n v="-1.7048428090000001"/>
    <n v="-17.313970080000001"/>
  </r>
  <r>
    <x v="167"/>
    <x v="5"/>
    <s v="E12000009"/>
    <n v="268521.70890000003"/>
    <n v="81.511132430000004"/>
    <n v="-2.2964665439999998"/>
    <n v="-14.99287822"/>
    <n v="172066.34400000001"/>
    <n v="80.825638569999995"/>
    <n v="-2.9521446199999999"/>
    <n v="-16.038747610000001"/>
    <n v="144693.27489999999"/>
    <n v="81.770138270000004"/>
    <n v="-2.0090778220000001"/>
    <n v="-16.221373669999998"/>
    <n v="123539.2913"/>
    <n v="87.132847510000005"/>
    <n v="-2.8219033420000001"/>
    <n v="-17.773169809999999"/>
  </r>
  <r>
    <x v="167"/>
    <x v="8"/>
    <s v="E12000005"/>
    <n v="227947.12849999999"/>
    <n v="87.246022920000001"/>
    <n v="-2.1995270150000001"/>
    <n v="-12.84628262"/>
    <n v="135276.20360000001"/>
    <n v="88.675251419999995"/>
    <n v="-2.0695229149999999"/>
    <n v="-13.772350940000001"/>
    <n v="112256.0579"/>
    <n v="89.996345210000001"/>
    <n v="-1.4089038970000001"/>
    <n v="-14.17171943"/>
    <n v="99864.488190000004"/>
    <n v="95.135236259999999"/>
    <n v="-2.7659732340000001"/>
    <n v="-16.53426228"/>
  </r>
  <r>
    <x v="167"/>
    <x v="1"/>
    <s v="E12000004"/>
    <n v="195159.15599999999"/>
    <n v="87.055666819999999"/>
    <n v="0.27471931500000002"/>
    <n v="-13.12689278"/>
    <n v="122048.7113"/>
    <n v="86.804074150000005"/>
    <n v="-0.53992655000000001"/>
    <n v="-14.233362789999999"/>
    <n v="102851.5601"/>
    <n v="88.391758080000002"/>
    <n v="0.56193069900000003"/>
    <n v="-14.44826275"/>
    <n v="88688.690210000001"/>
    <n v="94.206220139999999"/>
    <n v="-1.0890057719999999"/>
    <n v="-17.191974609999999"/>
  </r>
  <r>
    <x v="167"/>
    <x v="9"/>
    <s v="E12000007"/>
    <n v="480437.2463"/>
    <n v="64.620863299999996"/>
    <n v="-2.557401874"/>
    <n v="-12.91833696"/>
    <n v="303686.07049999997"/>
    <n v="64.353318950000002"/>
    <n v="-1.6497280540000001"/>
    <n v="-13.80714824"/>
    <n v="253947.99789999999"/>
    <n v="62.097479249999999"/>
    <n v="-1.4984669509999999"/>
    <n v="-14.295002070000001"/>
    <n v="228422.2389"/>
    <n v="63.128016449999997"/>
    <n v="-2.021518726"/>
    <n v="-15.50209828"/>
  </r>
  <r>
    <x v="167"/>
    <x v="2"/>
    <s v="E12000001"/>
    <n v="194799.2519"/>
    <n v="100.1966444"/>
    <n v="-4.1086289020000004"/>
    <n v="-11.80047224"/>
    <n v="119565.5726"/>
    <n v="101.11619450000001"/>
    <n v="-3.3237734130000001"/>
    <n v="-12.49307467"/>
    <n v="98830.74368"/>
    <n v="103.6889698"/>
    <n v="-1.9276383989999999"/>
    <n v="-12.94277217"/>
    <n v="89903.161919999999"/>
    <n v="107.2749998"/>
    <n v="-3.4018369040000001"/>
    <n v="-16.28358158"/>
  </r>
  <r>
    <x v="167"/>
    <x v="7"/>
    <s v="E12000002"/>
    <n v="219979.2126"/>
    <n v="93.607854130000007"/>
    <n v="-1.528017041"/>
    <n v="-12.04556513"/>
    <n v="134919.22399999999"/>
    <n v="94.413868530000002"/>
    <n v="-1.3922034679999999"/>
    <n v="-13.30429943"/>
    <n v="103437.6116"/>
    <n v="99.090775019999995"/>
    <n v="0.21798960000000001"/>
    <n v="-13.58418232"/>
    <n v="101954.72470000001"/>
    <n v="100.7583281"/>
    <n v="-2.7874129540000001"/>
    <n v="-16.29642724"/>
  </r>
  <r>
    <x v="167"/>
    <x v="6"/>
    <s v="E12000003"/>
    <n v="204056.07889999999"/>
    <n v="93.653699250000003"/>
    <n v="-1.194383057"/>
    <n v="-11.97602687"/>
    <n v="126621.8392"/>
    <n v="94.586551909999997"/>
    <n v="-1.292906629"/>
    <n v="-12.981006150000001"/>
    <n v="104748.2766"/>
    <n v="96.312008910000003"/>
    <n v="-0.143213963"/>
    <n v="-13.53417653"/>
    <n v="99961.491680000006"/>
    <n v="100.2689566"/>
    <n v="-2.2479445949999999"/>
    <n v="-16.05763353"/>
  </r>
  <r>
    <x v="167"/>
    <x v="3"/>
    <s v="E12000006"/>
    <n v="260897.19940000001"/>
    <n v="76.421509169999993"/>
    <n v="-1.6597041859999999"/>
    <n v="-15.070871840000001"/>
    <n v="175109.68429999999"/>
    <n v="76.316600309999998"/>
    <n v="-1.6098672489999999"/>
    <n v="-15.668808070000001"/>
    <n v="148358.06289999999"/>
    <n v="77.472999939999994"/>
    <n v="0.26860697500000003"/>
    <n v="-14.766687640000001"/>
    <n v="126953.3164"/>
    <n v="81.968071749999993"/>
    <n v="-0.69216388799999995"/>
    <n v="-17.084499149999999"/>
  </r>
  <r>
    <x v="168"/>
    <x v="0"/>
    <s v="E92000001"/>
    <n v="249446.69070000001"/>
    <n v="81.664854210000001"/>
    <n v="-0.61609709400000001"/>
    <n v="-13.81235706"/>
    <n v="152642.45819999999"/>
    <n v="81.267392180000002"/>
    <n v="-2.3757565629999999"/>
    <n v="-14.96302728"/>
    <n v="131416.96580000001"/>
    <n v="80.072083879999994"/>
    <n v="-3.169038826"/>
    <n v="-15.60665047"/>
    <n v="146976.22560000001"/>
    <n v="77.238042140000005"/>
    <n v="-0.60559464100000004"/>
    <n v="-15.92094071"/>
  </r>
  <r>
    <x v="168"/>
    <x v="2"/>
    <s v="E12000001"/>
    <n v="197261.5436"/>
    <n v="101.4631449"/>
    <n v="1.2640149270000001"/>
    <n v="-9.8745128940000004"/>
    <n v="117545.3924"/>
    <n v="99.407735040000006"/>
    <n v="-1.6896002489999999"/>
    <n v="-12.02207585"/>
    <n v="96845.069680000001"/>
    <n v="101.60568600000001"/>
    <n v="-2.0091663030000002"/>
    <n v="-12.519065660000001"/>
    <n v="88806.726490000001"/>
    <n v="105.966702"/>
    <n v="-1.219573826"/>
    <n v="-14.84447673"/>
  </r>
  <r>
    <x v="168"/>
    <x v="5"/>
    <s v="E12000009"/>
    <n v="268148.3677"/>
    <n v="81.39780279"/>
    <n v="-0.139035781"/>
    <n v="-15.24761532"/>
    <n v="170261.5086"/>
    <n v="79.977843649999997"/>
    <n v="-1.048918306"/>
    <n v="-16.39399714"/>
    <n v="141961.80129999999"/>
    <n v="80.226507609999999"/>
    <n v="-1.8877681909999999"/>
    <n v="-17.135520159999999"/>
    <n v="122461.7115"/>
    <n v="86.372825370000001"/>
    <n v="-0.87225674900000005"/>
    <n v="-17.5508317"/>
  </r>
  <r>
    <x v="168"/>
    <x v="4"/>
    <s v="E12000008"/>
    <n v="330906.10889999999"/>
    <n v="72.76344039"/>
    <n v="-1.440020496"/>
    <n v="-15.91061264"/>
    <n v="199670.35159999999"/>
    <n v="71.550349440000005"/>
    <n v="-3.4942396599999999"/>
    <n v="-17.414884130000001"/>
    <n v="158965.158"/>
    <n v="72.138319260000003"/>
    <n v="-4.5058027809999999"/>
    <n v="-17.87523741"/>
    <n v="134693.02540000001"/>
    <n v="79.230942560000003"/>
    <n v="-1.878468027"/>
    <n v="-17.878626700000002"/>
  </r>
  <r>
    <x v="168"/>
    <x v="6"/>
    <s v="E12000003"/>
    <n v="198914.90950000001"/>
    <n v="91.294105070000001"/>
    <n v="-2.5194884989999999"/>
    <n v="-13.583172709999999"/>
    <n v="121973.4569"/>
    <n v="91.114208880000007"/>
    <n v="-3.6710747530000001"/>
    <n v="-14.53854128"/>
    <n v="100163.45819999999"/>
    <n v="92.096444840000004"/>
    <n v="-4.3769869520000002"/>
    <n v="-15.118539719999999"/>
    <n v="98432.384019999998"/>
    <n v="98.735145680000002"/>
    <n v="-1.5296967159999999"/>
    <n v="-15.580281230000001"/>
  </r>
  <r>
    <x v="168"/>
    <x v="8"/>
    <s v="E12000005"/>
    <n v="228914.06719999999"/>
    <n v="87.616115539999996"/>
    <n v="0.42419426799999999"/>
    <n v="-10.96928715"/>
    <n v="132729.42389999999"/>
    <n v="87.005805269999996"/>
    <n v="-1.882651721"/>
    <n v="-13.44712766"/>
    <n v="109593.12390000001"/>
    <n v="87.861455329999998"/>
    <n v="-2.3721961920000001"/>
    <n v="-14.464461"/>
    <n v="99604.595619999993"/>
    <n v="94.887651340000005"/>
    <n v="-0.26024523999999999"/>
    <n v="-14.59483217"/>
  </r>
  <r>
    <x v="168"/>
    <x v="3"/>
    <s v="E12000006"/>
    <n v="262679.2733"/>
    <n v="76.943510840000002"/>
    <n v="0.68305595500000005"/>
    <n v="-14.497480299999999"/>
    <n v="173357.32709999999"/>
    <n v="75.552885020000005"/>
    <n v="-1.000719745"/>
    <n v="-15.74471086"/>
    <n v="145060.14790000001"/>
    <n v="75.750819430000007"/>
    <n v="-2.2229428449999999"/>
    <n v="-15.70181618"/>
    <n v="126832.4519"/>
    <n v="81.890034929999999"/>
    <n v="-9.5203916999999999E-2"/>
    <n v="-16.07776376"/>
  </r>
  <r>
    <x v="168"/>
    <x v="9"/>
    <s v="E12000007"/>
    <n v="484980.04950000002"/>
    <n v="65.231889760000001"/>
    <n v="0.94555600299999998"/>
    <n v="-13.77153592"/>
    <n v="300817.25709999999"/>
    <n v="63.745396229999997"/>
    <n v="-0.94466413199999999"/>
    <n v="-15.026860210000001"/>
    <n v="250089.38010000001"/>
    <n v="61.153937880000001"/>
    <n v="-1.5194519580000001"/>
    <n v="-16.148825280000001"/>
    <n v="229353.348"/>
    <n v="63.385342850000001"/>
    <n v="0.40762629500000003"/>
    <n v="-14.92128449"/>
  </r>
  <r>
    <x v="168"/>
    <x v="1"/>
    <s v="E12000004"/>
    <n v="192144.83850000001"/>
    <n v="85.711054390000001"/>
    <n v="-1.5445432610000001"/>
    <n v="-12.52990151"/>
    <n v="118779.14870000001"/>
    <n v="84.478680069999996"/>
    <n v="-2.6788996909999998"/>
    <n v="-14.0129793"/>
    <n v="99580.688110000003"/>
    <n v="85.580734800000002"/>
    <n v="-3.1801870870000002"/>
    <n v="-14.93870925"/>
    <n v="88054.963029999999"/>
    <n v="93.533067310000007"/>
    <n v="-0.71455242200000002"/>
    <n v="-15.11525941"/>
  </r>
  <r>
    <x v="168"/>
    <x v="7"/>
    <s v="E12000002"/>
    <n v="218132.27669999999"/>
    <n v="92.821926629999993"/>
    <n v="-0.83959568299999998"/>
    <n v="-12.184258939999999"/>
    <n v="130733.005"/>
    <n v="91.484433289999998"/>
    <n v="-3.1027594610000002"/>
    <n v="-13.917020340000001"/>
    <n v="98593.969100000002"/>
    <n v="94.450680520000006"/>
    <n v="-4.682670506"/>
    <n v="-14.476354369999999"/>
    <n v="100790.7044"/>
    <n v="99.607967070000001"/>
    <n v="-1.141703122"/>
    <n v="-14.94708361"/>
  </r>
  <r>
    <x v="169"/>
    <x v="0"/>
    <s v="E92000001"/>
    <n v="243588.8002"/>
    <n v="79.74707463"/>
    <n v="-2.3483536429999998"/>
    <n v="-14.883736860000001"/>
    <n v="151813.24299999999"/>
    <n v="80.825915039999998"/>
    <n v="-0.54324019700000004"/>
    <n v="-15.01155483"/>
    <n v="130358.7414"/>
    <n v="79.427309960000002"/>
    <n v="-0.80524183999999999"/>
    <n v="-15.549221490000001"/>
    <n v="146113.11979999999"/>
    <n v="76.784468079999996"/>
    <n v="-0.58724178599999999"/>
    <n v="-15.451264249999999"/>
  </r>
  <r>
    <x v="169"/>
    <x v="6"/>
    <s v="E12000003"/>
    <n v="197855.08100000001"/>
    <n v="90.807685550000002"/>
    <n v="-0.53280495900000002"/>
    <n v="-13.62601553"/>
    <n v="122690.6542"/>
    <n v="91.649955520000006"/>
    <n v="0.587994613"/>
    <n v="-13.915648129999999"/>
    <n v="100211.40790000001"/>
    <n v="92.140532730000004"/>
    <n v="4.7871433999999997E-2"/>
    <n v="-14.768039"/>
    <n v="98919.046709999995"/>
    <n v="99.223305260000004"/>
    <n v="0.49441318899999998"/>
    <n v="-14.77603796"/>
  </r>
  <r>
    <x v="169"/>
    <x v="8"/>
    <s v="E12000005"/>
    <n v="222685.11110000001"/>
    <n v="85.232002829999999"/>
    <n v="-2.7210892590000002"/>
    <n v="-14.00063295"/>
    <n v="132122.3689"/>
    <n v="86.607873139999995"/>
    <n v="-0.45736273100000002"/>
    <n v="-14.37441767"/>
    <n v="108588.4761"/>
    <n v="87.056023249999996"/>
    <n v="-0.91670697099999998"/>
    <n v="-15.130883259999999"/>
    <n v="100056.5561"/>
    <n v="95.318208440000006"/>
    <n v="0.45375461499999997"/>
    <n v="-14.07135894"/>
  </r>
  <r>
    <x v="169"/>
    <x v="9"/>
    <s v="E12000007"/>
    <n v="465160.27059999999"/>
    <n v="62.566044769999998"/>
    <n v="-4.0867204609999996"/>
    <n v="-15.87831901"/>
    <n v="296379.58409999998"/>
    <n v="62.805020589999998"/>
    <n v="-1.475205584"/>
    <n v="-15.61354884"/>
    <n v="247380.06890000001"/>
    <n v="60.491434550000001"/>
    <n v="-1.083337153"/>
    <n v="-16.039691489999999"/>
    <n v="226949.47750000001"/>
    <n v="62.720996079999999"/>
    <n v="-1.048107868"/>
    <n v="-15.10249406"/>
  </r>
  <r>
    <x v="169"/>
    <x v="2"/>
    <s v="E12000001"/>
    <n v="192186.50279999999"/>
    <n v="98.852754719999993"/>
    <n v="-2.5727471749999999"/>
    <n v="-12.388035779999999"/>
    <n v="117087.8395"/>
    <n v="99.020784199999994"/>
    <n v="-0.38925626800000002"/>
    <n v="-12.585163530000001"/>
    <n v="95036.648000000001"/>
    <n v="99.708367679999995"/>
    <n v="-1.8673347890000001"/>
    <n v="-13.80537953"/>
    <n v="88873.074269999997"/>
    <n v="106.04586999999999"/>
    <n v="7.4710307000000004E-2"/>
    <n v="-13.435453519999999"/>
  </r>
  <r>
    <x v="169"/>
    <x v="7"/>
    <s v="E12000002"/>
    <n v="213675.7151"/>
    <n v="90.925523960000007"/>
    <n v="-2.043054632"/>
    <n v="-12.64897556"/>
    <n v="130834.7944"/>
    <n v="91.555663539999998"/>
    <n v="7.7860515000000005E-2"/>
    <n v="-13.224735020000001"/>
    <n v="98246.446710000004"/>
    <n v="94.117762319999997"/>
    <n v="-0.35247835300000002"/>
    <n v="-14.112746489999999"/>
    <n v="101159.2585"/>
    <n v="99.972196299999993"/>
    <n v="0.36566274799999998"/>
    <n v="-13.33046101"/>
  </r>
  <r>
    <x v="169"/>
    <x v="5"/>
    <s v="E12000009"/>
    <n v="265559.91619999998"/>
    <n v="80.612065169999994"/>
    <n v="-0.96530568999999999"/>
    <n v="-14.28015574"/>
    <n v="169840.3744"/>
    <n v="79.780022020000004"/>
    <n v="-0.247345543"/>
    <n v="-15.183401119999999"/>
    <n v="142272.3175"/>
    <n v="80.401988810000006"/>
    <n v="0.21873219699999999"/>
    <n v="-15.148475250000001"/>
    <n v="123568.17"/>
    <n v="87.15321582"/>
    <n v="0.903513864"/>
    <n v="-14.964045130000001"/>
  </r>
  <r>
    <x v="169"/>
    <x v="4"/>
    <s v="E12000008"/>
    <n v="320330.84999999998"/>
    <n v="70.438030839999996"/>
    <n v="-3.195848818"/>
    <n v="-16.64697735"/>
    <n v="197929.07180000001"/>
    <n v="70.926375089999993"/>
    <n v="-0.872077294"/>
    <n v="-17.11305127"/>
    <n v="157847.80100000001"/>
    <n v="71.631263149999995"/>
    <n v="-0.70289426499999996"/>
    <n v="-17.577474819999999"/>
    <n v="133507.8443"/>
    <n v="78.533779379999999"/>
    <n v="-0.87991277199999995"/>
    <n v="-17.479464969999999"/>
  </r>
  <r>
    <x v="169"/>
    <x v="1"/>
    <s v="E12000004"/>
    <n v="187890.0338"/>
    <n v="83.813091409999998"/>
    <n v="-2.2143736270000001"/>
    <n v="-14.381067120000001"/>
    <n v="118030.9859"/>
    <n v="83.946568099999993"/>
    <n v="-0.62987723699999998"/>
    <n v="-14.91065538"/>
    <n v="98210.338520000005"/>
    <n v="84.403041340000001"/>
    <n v="-1.3761198290000001"/>
    <n v="-15.82038738"/>
    <n v="87073.098759999993"/>
    <n v="92.490118980000005"/>
    <n v="-1.1150584079999999"/>
    <n v="-15.70157485"/>
  </r>
  <r>
    <x v="169"/>
    <x v="3"/>
    <s v="E12000006"/>
    <n v="254337.57670000001"/>
    <n v="74.500077009999998"/>
    <n v="-3.1756204029999999"/>
    <n v="-16.554646429999998"/>
    <n v="170775.8174"/>
    <n v="74.427807090000002"/>
    <n v="-1.48912636"/>
    <n v="-16.500238039999999"/>
    <n v="141975.23920000001"/>
    <n v="74.139871380000002"/>
    <n v="-2.1266410819999999"/>
    <n v="-16.729761480000001"/>
    <n v="124356.64169999999"/>
    <n v="80.291515160000003"/>
    <n v="-1.9520321009999999"/>
    <n v="-16.568185589999999"/>
  </r>
  <r>
    <x v="170"/>
    <x v="0"/>
    <s v="E92000001"/>
    <n v="241758.7304"/>
    <n v="79.147939070000007"/>
    <n v="-0.75129472200000003"/>
    <n v="-14.68523326"/>
    <n v="149582.90580000001"/>
    <n v="79.638475510000006"/>
    <n v="-1.469132187"/>
    <n v="-15.89935504"/>
    <n v="129243.8762"/>
    <n v="78.748024909999998"/>
    <n v="-0.85522857100000005"/>
    <n v="-15.9935966"/>
    <n v="144918.92120000001"/>
    <n v="76.156900190000002"/>
    <n v="-0.81731098800000002"/>
    <n v="-14.905137379999999"/>
  </r>
  <r>
    <x v="170"/>
    <x v="6"/>
    <s v="E12000003"/>
    <n v="195153.4705"/>
    <n v="89.567752810000002"/>
    <n v="-1.3654491129999999"/>
    <n v="-13.53172556"/>
    <n v="120454.0374"/>
    <n v="89.979202110000003"/>
    <n v="-1.8229724169999999"/>
    <n v="-14.884471359999999"/>
    <n v="98920.361130000005"/>
    <n v="90.953464920000002"/>
    <n v="-1.2883231509999999"/>
    <n v="-15.22891177"/>
    <n v="97323.941470000005"/>
    <n v="97.623293739999994"/>
    <n v="-1.612536006"/>
    <n v="-14.21626773"/>
  </r>
  <r>
    <x v="170"/>
    <x v="9"/>
    <s v="E12000007"/>
    <n v="460766.44260000001"/>
    <n v="61.975056129999999"/>
    <n v="-0.94458367099999996"/>
    <n v="-15.911173939999999"/>
    <n v="291834.12410000002"/>
    <n v="61.841804070000002"/>
    <n v="-1.533661655"/>
    <n v="-16.515709900000001"/>
    <n v="244007.29149999999"/>
    <n v="59.666694939999999"/>
    <n v="-1.3633990010000001"/>
    <n v="-17.232685870000001"/>
    <n v="225465.8646"/>
    <n v="62.310976740000001"/>
    <n v="-0.65371943399999999"/>
    <n v="-14.66921207"/>
  </r>
  <r>
    <x v="170"/>
    <x v="2"/>
    <s v="E12000001"/>
    <n v="191267.53320000001"/>
    <n v="98.380074919999998"/>
    <n v="-0.47816552600000001"/>
    <n v="-12.00952828"/>
    <n v="116063.405"/>
    <n v="98.154423440000002"/>
    <n v="-0.87492818900000002"/>
    <n v="-12.785238789999999"/>
    <n v="95565.715540000005"/>
    <n v="100.2634426"/>
    <n v="0.55669844499999999"/>
    <n v="-12.463115950000001"/>
    <n v="89476.855110000004"/>
    <n v="106.7663184"/>
    <n v="0.67937432200000003"/>
    <n v="-10.76561222"/>
  </r>
  <r>
    <x v="170"/>
    <x v="7"/>
    <s v="E12000002"/>
    <n v="211224.43780000001"/>
    <n v="89.882430830000004"/>
    <n v="-1.14719507"/>
    <n v="-12.59981331"/>
    <n v="128177.37480000001"/>
    <n v="89.696052559999998"/>
    <n v="-2.0311260940000002"/>
    <n v="-14.282310689999999"/>
    <n v="96190.728539999996"/>
    <n v="92.148433139999995"/>
    <n v="-2.092409688"/>
    <n v="-14.962400150000001"/>
    <n v="99866.523419999998"/>
    <n v="98.694630970000006"/>
    <n v="-1.2779206409999999"/>
    <n v="-12.135130869999999"/>
  </r>
  <r>
    <x v="170"/>
    <x v="1"/>
    <s v="E12000004"/>
    <n v="187658.0527"/>
    <n v="83.709610359999999"/>
    <n v="-0.123466442"/>
    <n v="-13.65796696"/>
    <n v="117374.08560000001"/>
    <n v="83.479364290000007"/>
    <n v="-0.55654902699999997"/>
    <n v="-15.16846962"/>
    <n v="99061.106549999997"/>
    <n v="85.134200710000002"/>
    <n v="0.86627135300000002"/>
    <n v="-15.16504726"/>
    <n v="87915.030580000006"/>
    <n v="93.384429339999997"/>
    <n v="0.96692530099999996"/>
    <n v="-13.26853288"/>
  </r>
  <r>
    <x v="170"/>
    <x v="5"/>
    <s v="E12000009"/>
    <n v="261898.53810000001"/>
    <n v="79.500635200000005"/>
    <n v="-1.3787389880000001"/>
    <n v="-14.796919300000001"/>
    <n v="167836.83549999999"/>
    <n v="78.838889080000001"/>
    <n v="-1.1796599109999999"/>
    <n v="-15.929660480000001"/>
    <n v="141764.94159999999"/>
    <n v="80.115256759999994"/>
    <n v="-0.35662308500000001"/>
    <n v="-15.20138744"/>
    <n v="122729.22010000001"/>
    <n v="86.561500449999997"/>
    <n v="-0.67893693600000005"/>
    <n v="-14.00669179"/>
  </r>
  <r>
    <x v="170"/>
    <x v="8"/>
    <s v="E12000005"/>
    <n v="220300.1991"/>
    <n v="84.319185520000005"/>
    <n v="-1.0709795470000001"/>
    <n v="-13.62948748"/>
    <n v="129858.2488"/>
    <n v="85.123713949999996"/>
    <n v="-1.7136539019999999"/>
    <n v="-15.178133580000001"/>
    <n v="108131.39260000001"/>
    <n v="86.689576650000006"/>
    <n v="-0.42093193099999998"/>
    <n v="-14.91478923"/>
    <n v="98915.19872"/>
    <n v="94.230902"/>
    <n v="-1.140712207"/>
    <n v="-13.205157270000001"/>
  </r>
  <r>
    <x v="170"/>
    <x v="4"/>
    <s v="E12000008"/>
    <n v="321189.79550000001"/>
    <n v="70.626905660000006"/>
    <n v="0.26814325100000003"/>
    <n v="-16.495625199999999"/>
    <n v="196331.24359999999"/>
    <n v="70.353805500000007"/>
    <n v="-0.80727316100000002"/>
    <n v="-18.318074429999999"/>
    <n v="157390.77679999999"/>
    <n v="71.42386578"/>
    <n v="-0.28953471400000003"/>
    <n v="-18.584907619999999"/>
    <n v="133038.8677"/>
    <n v="78.257911699999994"/>
    <n v="-0.35127263600000003"/>
    <n v="-17.299183299999999"/>
  </r>
  <r>
    <x v="170"/>
    <x v="3"/>
    <s v="E12000006"/>
    <n v="250929.5356"/>
    <n v="73.501800110000005"/>
    <n v="-1.3399676089999999"/>
    <n v="-16.041700509999998"/>
    <n v="166615.90719999999"/>
    <n v="72.614827919999996"/>
    <n v="-2.4358895509999998"/>
    <n v="-17.759202779999999"/>
    <n v="139362.17790000001"/>
    <n v="72.775323380000003"/>
    <n v="-1.840504954"/>
    <n v="-17.81004755"/>
    <n v="121332.4023"/>
    <n v="78.338899240000003"/>
    <n v="-2.4319081740000001"/>
    <n v="-17.400454679999999"/>
  </r>
  <r>
    <x v="171"/>
    <x v="0"/>
    <s v="E92000001"/>
    <n v="242506.21280000001"/>
    <n v="79.392652830000003"/>
    <n v="0.30918526099999999"/>
    <n v="-15.12005759"/>
    <n v="151958.0551"/>
    <n v="80.903013540000003"/>
    <n v="1.587848119"/>
    <n v="-14.34865521"/>
    <n v="131042.739"/>
    <n v="79.84406826"/>
    <n v="1.3918359840000001"/>
    <n v="-15.237895200000001"/>
    <n v="144266.02280000001"/>
    <n v="75.813793020000006"/>
    <n v="-0.45052669499999998"/>
    <n v="-15.29356589"/>
  </r>
  <r>
    <x v="171"/>
    <x v="4"/>
    <s v="E12000008"/>
    <n v="321426.27399999998"/>
    <n v="70.678905270000001"/>
    <n v="7.3625778000000003E-2"/>
    <n v="-16.719751330000001"/>
    <n v="199841.48050000001"/>
    <n v="71.611672179999999"/>
    <n v="1.7879156169999999"/>
    <n v="-16.066929819999999"/>
    <n v="160129.9865"/>
    <n v="72.666917920000003"/>
    <n v="1.7403876469999999"/>
    <n v="-16.467663600000002"/>
    <n v="133493.72020000001"/>
    <n v="78.52547113"/>
    <n v="0.34189441999999998"/>
    <n v="-15.953960070000001"/>
  </r>
  <r>
    <x v="171"/>
    <x v="7"/>
    <s v="E12000002"/>
    <n v="215004.1869"/>
    <n v="91.490829180000006"/>
    <n v="1.7894468779999999"/>
    <n v="-12.86904779"/>
    <n v="131668.86600000001"/>
    <n v="92.139330760000007"/>
    <n v="2.7239528649999998"/>
    <n v="-12.649472060000001"/>
    <n v="99362.180319999999"/>
    <n v="95.186608620000001"/>
    <n v="3.297045185"/>
    <n v="-14.070458629999999"/>
    <n v="100580.9736"/>
    <n v="99.400697350000002"/>
    <n v="0.71540505399999998"/>
    <n v="-12.99216637"/>
  </r>
  <r>
    <x v="171"/>
    <x v="6"/>
    <s v="E12000003"/>
    <n v="197743.72339999999"/>
    <n v="90.756576800000005"/>
    <n v="1.3272901800000001"/>
    <n v="-13.62516325"/>
    <n v="123575.095"/>
    <n v="92.310633019999997"/>
    <n v="2.5910775469999998"/>
    <n v="-12.851237709999999"/>
    <n v="101294.409"/>
    <n v="93.136310609999995"/>
    <n v="2.3999588040000002"/>
    <n v="-14.049660129999999"/>
    <n v="98888.025080000007"/>
    <n v="99.192188209999998"/>
    <n v="1.6070902890000001"/>
    <n v="-13.088707550000001"/>
  </r>
  <r>
    <x v="171"/>
    <x v="8"/>
    <s v="E12000005"/>
    <n v="220220.1237"/>
    <n v="84.288536910000005"/>
    <n v="-3.6348320000000003E-2"/>
    <n v="-13.94732117"/>
    <n v="131078.177"/>
    <n v="85.923392199999995"/>
    <n v="0.93943064499999995"/>
    <n v="-13.490340399999999"/>
    <n v="108331.9221"/>
    <n v="86.850342409999996"/>
    <n v="0.18544993200000001"/>
    <n v="-14.591600120000001"/>
    <n v="97832.417719999998"/>
    <n v="93.199397919999996"/>
    <n v="-1.094655841"/>
    <n v="-13.6001976"/>
  </r>
  <r>
    <x v="171"/>
    <x v="1"/>
    <s v="E12000004"/>
    <n v="188422.48269999999"/>
    <n v="84.050603679999995"/>
    <n v="0.40735265100000001"/>
    <n v="-14.30903696"/>
    <n v="118463.2665"/>
    <n v="84.254016780000001"/>
    <n v="0.92795686899999996"/>
    <n v="-13.9684522"/>
    <n v="99225.588050000006"/>
    <n v="85.275557910000003"/>
    <n v="0.16604044300000001"/>
    <n v="-15.019290249999999"/>
    <n v="85852.701570000005"/>
    <n v="91.193798040000004"/>
    <n v="-2.3458207309999999"/>
    <n v="-15.001569849999999"/>
  </r>
  <r>
    <x v="171"/>
    <x v="3"/>
    <s v="E12000006"/>
    <n v="252338.55809999999"/>
    <n v="73.914528309999994"/>
    <n v="0.56152120599999999"/>
    <n v="-15.65272618"/>
    <n v="170056.93489999999"/>
    <n v="74.114502470000005"/>
    <n v="2.0652456199999998"/>
    <n v="-15.176293149999999"/>
    <n v="142837.23920000001"/>
    <n v="74.590010230000004"/>
    <n v="2.4935469440000002"/>
    <n v="-15.299451830000001"/>
    <n v="122618.429"/>
    <n v="79.169229060000006"/>
    <n v="1.0599201920000001"/>
    <n v="-15.661481739999999"/>
  </r>
  <r>
    <x v="171"/>
    <x v="2"/>
    <s v="E12000001"/>
    <n v="193390.8909"/>
    <n v="99.472241949999997"/>
    <n v="1.1101506409999999"/>
    <n v="-13.245902429999999"/>
    <n v="117991.1697"/>
    <n v="99.78472739"/>
    <n v="1.6609582030000001"/>
    <n v="-12.18105373"/>
    <n v="96486.123420000004"/>
    <n v="101.229095"/>
    <n v="0.96311514399999998"/>
    <n v="-13.438306040000001"/>
    <n v="88722.799429999999"/>
    <n v="105.8665578"/>
    <n v="-0.84273825000000002"/>
    <n v="-13.173423789999999"/>
  </r>
  <r>
    <x v="171"/>
    <x v="5"/>
    <s v="E12000009"/>
    <n v="259883.22099999999"/>
    <n v="78.888875409999997"/>
    <n v="-0.76950301399999999"/>
    <n v="-15.793504199999999"/>
    <n v="168591.56349999999"/>
    <n v="79.193411470000001"/>
    <n v="0.44967958000000002"/>
    <n v="-15.57029921"/>
    <n v="142329.47510000001"/>
    <n v="80.434290149999995"/>
    <n v="0.39821801899999998"/>
    <n v="-15.538387070000001"/>
    <n v="121455.9562"/>
    <n v="85.663461389999995"/>
    <n v="-1.0374578240000001"/>
    <n v="-15.366698550000001"/>
  </r>
  <r>
    <x v="171"/>
    <x v="9"/>
    <s v="E12000007"/>
    <n v="456682.76079999999"/>
    <n v="61.425783469999999"/>
    <n v="-0.88628021499999998"/>
    <n v="-18.111744760000001"/>
    <n v="291883.41210000002"/>
    <n v="61.85224856"/>
    <n v="1.6889052000000002E-2"/>
    <n v="-16.48912812"/>
    <n v="243875.04240000001"/>
    <n v="59.634356269999998"/>
    <n v="-5.4198864999999999E-2"/>
    <n v="-17.245601400000002"/>
    <n v="222091.9491"/>
    <n v="61.378543020000002"/>
    <n v="-1.4964196830000001"/>
    <n v="-16.252018540000002"/>
  </r>
  <r>
    <x v="172"/>
    <x v="0"/>
    <s v="E92000001"/>
    <n v="245652.12340000001"/>
    <n v="80.422573600000007"/>
    <n v="1.297249471"/>
    <n v="-13.710651589999999"/>
    <n v="153821.05669999999"/>
    <n v="81.894882240000001"/>
    <n v="1.225997217"/>
    <n v="-14.01656519"/>
    <n v="132616.40270000001"/>
    <n v="80.802898299999995"/>
    <n v="1.200878243"/>
    <n v="-14.3514447"/>
    <n v="146296.45490000001"/>
    <n v="76.880813189999998"/>
    <n v="1.4074222240000001"/>
    <n v="-14.653517470000001"/>
  </r>
  <r>
    <x v="172"/>
    <x v="9"/>
    <s v="E12000007"/>
    <n v="462317.13900000002"/>
    <n v="62.183631419999998"/>
    <n v="1.2337619609999999"/>
    <n v="-15.94996375"/>
    <n v="295984.53909999999"/>
    <n v="62.721307619999997"/>
    <n v="1.4050565349999999"/>
    <n v="-15.615829939999999"/>
    <n v="248103.09299999999"/>
    <n v="60.668234419999997"/>
    <n v="1.7336954950000001"/>
    <n v="-15.978720770000001"/>
    <n v="227051.79550000001"/>
    <n v="62.749273240000001"/>
    <n v="2.233240071"/>
    <n v="-14.740288039999999"/>
  </r>
  <r>
    <x v="172"/>
    <x v="2"/>
    <s v="E12000001"/>
    <n v="194491.69080000001"/>
    <n v="100.03844770000001"/>
    <n v="0.56920980899999996"/>
    <n v="-12.16918735"/>
    <n v="119419.7697"/>
    <n v="100.9928895"/>
    <n v="1.210768573"/>
    <n v="-12.468239130000001"/>
    <n v="97871.917199999996"/>
    <n v="102.68301030000001"/>
    <n v="1.436262264"/>
    <n v="-12.982241699999999"/>
    <n v="89017.024619999997"/>
    <n v="106.2176357"/>
    <n v="0.33162297299999999"/>
    <n v="-13.49765438"/>
  </r>
  <r>
    <x v="172"/>
    <x v="7"/>
    <s v="E12000002"/>
    <n v="214706.6556"/>
    <n v="91.364220560000007"/>
    <n v="-0.13838394900000001"/>
    <n v="-11.96461395"/>
    <n v="132356.96789999999"/>
    <n v="92.620851200000004"/>
    <n v="0.52260032099999998"/>
    <n v="-12.21591499"/>
    <n v="99832.675719999999"/>
    <n v="95.637332040000004"/>
    <n v="0.47351557300000002"/>
    <n v="-13.10332689"/>
    <n v="100889.2519"/>
    <n v="99.70535812"/>
    <n v="0.306497625"/>
    <n v="-12.288733880000001"/>
  </r>
  <r>
    <x v="172"/>
    <x v="4"/>
    <s v="E12000008"/>
    <n v="328462.1238"/>
    <n v="72.226028839999998"/>
    <n v="2.1889466990000002"/>
    <n v="-14.810948550000001"/>
    <n v="203669.43919999999"/>
    <n v="72.983391990000001"/>
    <n v="1.915497534"/>
    <n v="-15.17860402"/>
    <n v="163216.84589999999"/>
    <n v="74.067733360000005"/>
    <n v="1.927721011"/>
    <n v="-15.00015445"/>
    <n v="135343.02340000001"/>
    <n v="79.613293139999996"/>
    <n v="1.385311025"/>
    <n v="-15.75906137"/>
  </r>
  <r>
    <x v="172"/>
    <x v="5"/>
    <s v="E12000009"/>
    <n v="265952.82150000002"/>
    <n v="80.731333570000004"/>
    <n v="2.3355107400000001"/>
    <n v="-13.610664399999999"/>
    <n v="171574.65419999999"/>
    <n v="80.594674530000006"/>
    <n v="1.769418733"/>
    <n v="-14.679977729999999"/>
    <n v="144027.1594"/>
    <n v="81.393698119999996"/>
    <n v="1.1927847819999999"/>
    <n v="-14.53486346"/>
    <n v="122742.30220000001"/>
    <n v="86.570727320000003"/>
    <n v="1.0591049130000001"/>
    <n v="-14.65559285"/>
  </r>
  <r>
    <x v="172"/>
    <x v="1"/>
    <s v="E12000004"/>
    <n v="187002.46160000001"/>
    <n v="83.417167419999998"/>
    <n v="-0.75363678199999995"/>
    <n v="-13.88972497"/>
    <n v="118216.23269999999"/>
    <n v="84.078320239999996"/>
    <n v="-0.20853194999999999"/>
    <n v="-14.56764087"/>
    <n v="98949.739549999998"/>
    <n v="85.038490699999997"/>
    <n v="-0.278001369"/>
    <n v="-14.96750527"/>
    <n v="86183.99381"/>
    <n v="91.545700740000001"/>
    <n v="0.38588446999999998"/>
    <n v="-15.33375133"/>
  </r>
  <r>
    <x v="172"/>
    <x v="3"/>
    <s v="E12000006"/>
    <n v="256711.40419999999"/>
    <n v="75.195414020000001"/>
    <n v="1.7329282100000001"/>
    <n v="-14.57869026"/>
    <n v="173303.81049999999"/>
    <n v="75.529561319999999"/>
    <n v="1.9092873909999999"/>
    <n v="-14.8260047"/>
    <n v="145021.3768"/>
    <n v="75.730573050000004"/>
    <n v="1.5291093419999999"/>
    <n v="-14.608098330000001"/>
    <n v="124909.2485"/>
    <n v="80.648308650000004"/>
    <n v="1.868250602"/>
    <n v="-15.01030609"/>
  </r>
  <r>
    <x v="172"/>
    <x v="8"/>
    <s v="E12000005"/>
    <n v="223307.66709999999"/>
    <n v="85.470284129999996"/>
    <n v="1.4020260259999999"/>
    <n v="-12.703238389999999"/>
    <n v="133121.87599999999"/>
    <n v="87.263062590000004"/>
    <n v="1.55914514"/>
    <n v="-13.40274376"/>
    <n v="109922.0548"/>
    <n v="88.125161120000001"/>
    <n v="1.4678338360000001"/>
    <n v="-14.07861415"/>
    <n v="98560.546969999996"/>
    <n v="93.893045389999997"/>
    <n v="0.74426174300000003"/>
    <n v="-14.404001689999999"/>
  </r>
  <r>
    <x v="172"/>
    <x v="6"/>
    <s v="E12000003"/>
    <n v="199643.0417"/>
    <n v="91.628289080000002"/>
    <n v="0.96049488699999996"/>
    <n v="-12.604119130000001"/>
    <n v="124293.2626"/>
    <n v="92.847104490000007"/>
    <n v="0.58115891200000003"/>
    <n v="-13.18297398"/>
    <n v="101845.37239999999"/>
    <n v="93.642900209999993"/>
    <n v="0.543922778"/>
    <n v="-13.75151842"/>
    <n v="98482.910959999994"/>
    <n v="98.785828039999998"/>
    <n v="-0.409669538"/>
    <n v="-14.15343528"/>
  </r>
  <r>
    <x v="173"/>
    <x v="0"/>
    <s v="E92000001"/>
    <n v="249229.21799999999"/>
    <n v="81.593657120000003"/>
    <n v="1.4561627049999999"/>
    <n v="-11.327696850000001"/>
    <n v="155148.11799999999"/>
    <n v="82.601414480000003"/>
    <n v="0.86273063800000005"/>
    <n v="-12.135174129999999"/>
    <n v="134445.01360000001"/>
    <n v="81.917067099999997"/>
    <n v="1.378872324"/>
    <n v="-12.27735792"/>
    <n v="147178.79629999999"/>
    <n v="77.34449583"/>
    <n v="0.60311879599999996"/>
    <n v="-12.727256369999999"/>
  </r>
  <r>
    <x v="173"/>
    <x v="6"/>
    <s v="E12000003"/>
    <n v="201289.14050000001"/>
    <n v="92.383783570000006"/>
    <n v="0.82452100100000003"/>
    <n v="-9.6427093159999995"/>
    <n v="124932.2999"/>
    <n v="93.324465489999994"/>
    <n v="0.51413666700000005"/>
    <n v="-10.885180139999999"/>
    <n v="102768.5704"/>
    <n v="94.491745210000005"/>
    <n v="0.906470216"/>
    <n v="-11.39708169"/>
    <n v="99244.433640000003"/>
    <n v="99.54969303"/>
    <n v="0.77325362399999997"/>
    <n v="-11.978622059999999"/>
  </r>
  <r>
    <x v="173"/>
    <x v="4"/>
    <s v="E12000008"/>
    <n v="334277.88439999998"/>
    <n v="73.504865159999994"/>
    <n v="1.7706031259999999"/>
    <n v="-12.40045576"/>
    <n v="206027.58429999999"/>
    <n v="73.82841535"/>
    <n v="1.157829658"/>
    <n v="-13.116963370000001"/>
    <n v="165788.54790000001"/>
    <n v="75.23477063"/>
    <n v="1.575635189"/>
    <n v="-12.78638748"/>
    <n v="136035.59450000001"/>
    <n v="80.020686609999998"/>
    <n v="0.51171538000000005"/>
    <n v="-13.90676056"/>
  </r>
  <r>
    <x v="173"/>
    <x v="5"/>
    <s v="E12000009"/>
    <n v="272485.6593"/>
    <n v="82.714409759999995"/>
    <n v="2.4563897379999999"/>
    <n v="-9.90198936"/>
    <n v="174954.10449999999"/>
    <n v="82.182121670000001"/>
    <n v="1.969667536"/>
    <n v="-11.04624113"/>
    <n v="147426.65760000001"/>
    <n v="83.31484777"/>
    <n v="2.360317432"/>
    <n v="-10.82414601"/>
    <n v="124830.86840000001"/>
    <n v="88.043802979999995"/>
    <n v="1.70158633"/>
    <n v="-11.632825560000001"/>
  </r>
  <r>
    <x v="173"/>
    <x v="1"/>
    <s v="E12000004"/>
    <n v="191707.2697"/>
    <n v="85.5158658"/>
    <n v="2.5159070309999998"/>
    <n v="-11.451152459999999"/>
    <n v="120968.62790000001"/>
    <n v="86.035892039999993"/>
    <n v="2.3282717769999999"/>
    <n v="-12.012989579999999"/>
    <n v="101853.4975"/>
    <n v="87.534012079999997"/>
    <n v="2.9345786399999998"/>
    <n v="-12.44199615"/>
    <n v="87538.947310000003"/>
    <n v="92.984949049999997"/>
    <n v="1.5721637369999999"/>
    <n v="-13.42274055"/>
  </r>
  <r>
    <x v="173"/>
    <x v="3"/>
    <s v="E12000006"/>
    <n v="257834.6875"/>
    <n v="75.524444009999996"/>
    <n v="0.43756657399999999"/>
    <n v="-12.766803619999999"/>
    <n v="173038.58549999999"/>
    <n v="75.41397053"/>
    <n v="-0.15304045699999999"/>
    <n v="-13.59024451"/>
    <n v="145118.6306"/>
    <n v="75.78135924"/>
    <n v="6.7061674000000002E-2"/>
    <n v="-13.47230817"/>
    <n v="123499.7972"/>
    <n v="79.738289069999993"/>
    <n v="-1.1283802489999999"/>
    <n v="-14.5662754"/>
  </r>
  <r>
    <x v="173"/>
    <x v="2"/>
    <s v="E12000001"/>
    <n v="197443.3559"/>
    <n v="101.5566616"/>
    <n v="1.5176304270000001"/>
    <n v="-10.001345629999999"/>
    <n v="120232.88219999999"/>
    <n v="101.680536"/>
    <n v="0.68088606699999998"/>
    <n v="-10.634434199999999"/>
    <n v="98809.745670000004"/>
    <n v="103.66693960000001"/>
    <n v="0.958220187"/>
    <n v="-11.21559835"/>
    <n v="90755.348929999993"/>
    <n v="108.2918535"/>
    <n v="1.95279984"/>
    <n v="-10.58047816"/>
  </r>
  <r>
    <x v="173"/>
    <x v="7"/>
    <s v="E12000002"/>
    <n v="216435.29550000001"/>
    <n v="92.099809460000003"/>
    <n v="0.80511703499999998"/>
    <n v="-10.5355811"/>
    <n v="132847.63219999999"/>
    <n v="92.964208580000005"/>
    <n v="0.37071283500000002"/>
    <n v="-11.523414710000001"/>
    <n v="100400.6213"/>
    <n v="96.181410389999996"/>
    <n v="0.56889746399999996"/>
    <n v="-12.3452856"/>
    <n v="101090.0229"/>
    <n v="99.903773220000005"/>
    <n v="0.199001442"/>
    <n v="-12.08158424"/>
  </r>
  <r>
    <x v="173"/>
    <x v="9"/>
    <s v="E12000007"/>
    <n v="468537.35960000003"/>
    <n v="63.02027768"/>
    <n v="1.34544452"/>
    <n v="-13.641583450000001"/>
    <n v="299623.4117"/>
    <n v="63.492411590000003"/>
    <n v="1.2294130860000001"/>
    <n v="-13.125883780000001"/>
    <n v="254191.30129999999"/>
    <n v="62.156973819999997"/>
    <n v="2.453902636"/>
    <n v="-12.91715988"/>
    <n v="229060.93890000001"/>
    <n v="63.304531089999998"/>
    <n v="0.88488331399999998"/>
    <n v="-12.18618148"/>
  </r>
  <r>
    <x v="173"/>
    <x v="8"/>
    <s v="E12000005"/>
    <n v="224410.85490000001"/>
    <n v="85.892525660000004"/>
    <n v="0.494021443"/>
    <n v="-11.248777609999999"/>
    <n v="133028.79990000001"/>
    <n v="87.202050020000001"/>
    <n v="-6.9917988E-2"/>
    <n v="-12.588094549999999"/>
    <n v="110442.3695"/>
    <n v="88.542300549999993"/>
    <n v="0.47334884199999999"/>
    <n v="-13.07223866"/>
    <n v="97962.206449999998"/>
    <n v="93.323040289999994"/>
    <n v="-0.60707913999999996"/>
    <n v="-13.439945809999999"/>
  </r>
  <r>
    <x v="174"/>
    <x v="0"/>
    <s v="E92000001"/>
    <n v="254932.2493"/>
    <n v="83.460738320000004"/>
    <n v="2.288267571"/>
    <n v="-9.2635245679999993"/>
    <n v="158447.3934"/>
    <n v="84.357960489999996"/>
    <n v="2.1265326139999998"/>
    <n v="-9.4902007380000004"/>
    <n v="137119.02549999999"/>
    <n v="83.54633699"/>
    <n v="1.9889260550000001"/>
    <n v="-9.3570056469999994"/>
    <n v="148559.60699999999"/>
    <n v="78.070130969999994"/>
    <n v="0.93818588999999997"/>
    <n v="-11.27766411"/>
  </r>
  <r>
    <x v="174"/>
    <x v="8"/>
    <s v="E12000005"/>
    <n v="232857.1943"/>
    <n v="89.125334620000004"/>
    <n v="3.7637837840000001"/>
    <n v="-6.9323402090000004"/>
    <n v="136960.74129999999"/>
    <n v="89.779487009999997"/>
    <n v="2.955706878"/>
    <n v="-7.9869277209999998"/>
    <n v="113370.8487"/>
    <n v="90.890079659999998"/>
    <n v="2.651590358"/>
    <n v="-8.1840529069999999"/>
    <n v="99763.524399999995"/>
    <n v="95.039053780000003"/>
    <n v="1.838788662"/>
    <n v="-9.2975456960000002"/>
  </r>
  <r>
    <x v="174"/>
    <x v="6"/>
    <s v="E12000003"/>
    <n v="208401.05929999999"/>
    <n v="95.647874049999999"/>
    <n v="3.5331855459999999"/>
    <n v="-7.1766084540000001"/>
    <n v="129146.9874"/>
    <n v="96.472838330000002"/>
    <n v="3.3735771419999998"/>
    <n v="-7.7569789099999999"/>
    <n v="106027.2389"/>
    <n v="97.48796548"/>
    <n v="3.1708804349999999"/>
    <n v="-8.3384090499999992"/>
    <n v="100666.7795"/>
    <n v="100.9764138"/>
    <n v="1.4331744769999999"/>
    <n v="-9.6188299199999996"/>
  </r>
  <r>
    <x v="174"/>
    <x v="9"/>
    <s v="E12000007"/>
    <n v="484437.06890000001"/>
    <n v="65.158856549999996"/>
    <n v="3.3934773800000002"/>
    <n v="-11.307302030000001"/>
    <n v="310206.92460000003"/>
    <n v="65.735136049999994"/>
    <n v="3.532271669"/>
    <n v="-9.69437164"/>
    <n v="261257.9878"/>
    <n v="63.884978850000003"/>
    <n v="2.7800662159999998"/>
    <n v="-9.5378701039999996"/>
    <n v="233070.86"/>
    <n v="64.412734749999998"/>
    <n v="1.750591381"/>
    <n v="-11.29004763"/>
  </r>
  <r>
    <x v="174"/>
    <x v="4"/>
    <s v="E12000008"/>
    <n v="341292.60600000003"/>
    <n v="75.047342799999996"/>
    <n v="2.0984701220000002"/>
    <n v="-10.765382219999999"/>
    <n v="209852.39869999999"/>
    <n v="75.19900844"/>
    <n v="1.8564574190000001"/>
    <n v="-11.067633580000001"/>
    <n v="168228.4785"/>
    <n v="76.342010070000001"/>
    <n v="1.4717123830000001"/>
    <n v="-10.59917813"/>
    <n v="137208.2752"/>
    <n v="80.710496629999994"/>
    <n v="0.86203961299999998"/>
    <n v="-12.216382919999999"/>
  </r>
  <r>
    <x v="174"/>
    <x v="5"/>
    <s v="E12000009"/>
    <n v="276276.82490000001"/>
    <n v="83.865237379999996"/>
    <n v="1.391326641"/>
    <n v="-8.2783729739999998"/>
    <n v="177421.28719999999"/>
    <n v="83.341044510000003"/>
    <n v="1.4101885160000001"/>
    <n v="-9.3843650069999995"/>
    <n v="149764.05009999999"/>
    <n v="84.635772399999993"/>
    <n v="1.58546126"/>
    <n v="-8.6400045849999998"/>
    <n v="123968.0684"/>
    <n v="87.435266069999997"/>
    <n v="-0.69117518"/>
    <n v="-11.08192474"/>
  </r>
  <r>
    <x v="174"/>
    <x v="7"/>
    <s v="E12000002"/>
    <n v="221128.52410000001"/>
    <n v="94.096921190000003"/>
    <n v="2.168421124"/>
    <n v="-8.4468699449999995"/>
    <n v="135247.80439999999"/>
    <n v="94.643802710000003"/>
    <n v="1.806710515"/>
    <n v="-8.5683943889999998"/>
    <n v="101928.0454"/>
    <n v="97.644646410000007"/>
    <n v="1.521329342"/>
    <n v="-9.1791762190000004"/>
    <n v="100898.5076"/>
    <n v="99.714505259999996"/>
    <n v="-0.189450271"/>
    <n v="-10.471066499999999"/>
  </r>
  <r>
    <x v="174"/>
    <x v="2"/>
    <s v="E12000001"/>
    <n v="198659.20120000001"/>
    <n v="102.182042"/>
    <n v="0.61579449399999997"/>
    <n v="-7.8146733179999996"/>
    <n v="120394.372"/>
    <n v="101.8171073"/>
    <n v="0.13431410299999999"/>
    <n v="-8.2461949130000001"/>
    <n v="99106.820049999995"/>
    <n v="103.9786173"/>
    <n v="0.30065291500000002"/>
    <n v="-8.5951089920000001"/>
    <n v="89554.997090000004"/>
    <n v="106.8595596"/>
    <n v="-1.3226237999999999"/>
    <n v="-9.9764006389999995"/>
  </r>
  <r>
    <x v="174"/>
    <x v="1"/>
    <s v="E12000004"/>
    <n v="193796.63279999999"/>
    <n v="86.447878950000003"/>
    <n v="1.0898716209999999"/>
    <n v="-10.6631526"/>
    <n v="121918.1197"/>
    <n v="86.711194199999994"/>
    <n v="0.78490748799999999"/>
    <n v="-11.079083519999999"/>
    <n v="102762.5958"/>
    <n v="88.315301140000003"/>
    <n v="0.89255483700000005"/>
    <n v="-10.902544990000001"/>
    <n v="87369.273490000007"/>
    <n v="92.804719419999998"/>
    <n v="-0.19382666600000001"/>
    <n v="-12.58068548"/>
  </r>
  <r>
    <x v="174"/>
    <x v="3"/>
    <s v="E12000006"/>
    <n v="265957.4583"/>
    <n v="77.903750529999996"/>
    <n v="3.1503793849999999"/>
    <n v="-10.323157399999999"/>
    <n v="177809.57389999999"/>
    <n v="77.493270800000005"/>
    <n v="2.7571817919999999"/>
    <n v="-10.878397229999999"/>
    <n v="149062.3033"/>
    <n v="77.84075627"/>
    <n v="2.7175509330000001"/>
    <n v="-10.629656219999999"/>
    <n v="125315.59600000001"/>
    <n v="80.910669029999994"/>
    <n v="1.4702848230000001"/>
    <n v="-12.66468764"/>
  </r>
  <r>
    <x v="175"/>
    <x v="0"/>
    <s v="E92000001"/>
    <n v="258188.6764"/>
    <n v="84.526840419999999"/>
    <n v="1.2773696059999999"/>
    <n v="-6.0537147029999998"/>
    <n v="160458.30350000001"/>
    <n v="85.428576239999998"/>
    <n v="1.2691342249999999"/>
    <n v="-6.1443102380000001"/>
    <n v="138639.628"/>
    <n v="84.472836920000006"/>
    <n v="1.1089653509999999"/>
    <n v="-6.1452728460000001"/>
    <n v="149845.52789999999"/>
    <n v="78.745900239999997"/>
    <n v="0.86559258299999997"/>
    <n v="-8.2538834360000006"/>
  </r>
  <r>
    <x v="175"/>
    <x v="9"/>
    <s v="E12000007"/>
    <n v="491850.44870000001"/>
    <n v="66.155987820000007"/>
    <n v="1.5303081199999999"/>
    <n v="-7.6035034460000004"/>
    <n v="314235.54859999998"/>
    <n v="66.588831189999993"/>
    <n v="1.2986892320000001"/>
    <n v="-6.4193208899999998"/>
    <n v="263937.92450000002"/>
    <n v="64.540299279999999"/>
    <n v="1.0257817060000001"/>
    <n v="-6.174887462"/>
    <n v="234399.69320000001"/>
    <n v="64.77997834"/>
    <n v="0.570141283"/>
    <n v="-7.7051784459999997"/>
  </r>
  <r>
    <x v="175"/>
    <x v="7"/>
    <s v="E12000002"/>
    <n v="223696.85879999999"/>
    <n v="95.189825769999999"/>
    <n v="1.1614668939999999"/>
    <n v="-6.0844335550000004"/>
    <n v="136276.35889999999"/>
    <n v="95.363565289999997"/>
    <n v="0.760496265"/>
    <n v="-6.7396171389999999"/>
    <n v="102314.9264"/>
    <n v="98.01526921"/>
    <n v="0.37956284499999998"/>
    <n v="-7.8928023090000003"/>
    <n v="101509.717"/>
    <n v="100.3185423"/>
    <n v="0.60576650399999998"/>
    <n v="-9.2241395229999998"/>
  </r>
  <r>
    <x v="175"/>
    <x v="6"/>
    <s v="E12000003"/>
    <n v="208162.59220000001"/>
    <n v="95.538427040000002"/>
    <n v="-0.114427021"/>
    <n v="-6.1815334699999998"/>
    <n v="129312.0328"/>
    <n v="96.596127289999998"/>
    <n v="0.12779655400000001"/>
    <n v="-6.0934000419999998"/>
    <n v="106131.7939"/>
    <n v="97.584099850000001"/>
    <n v="9.8611532000000002E-2"/>
    <n v="-6.4398449729999996"/>
    <n v="101042.76270000001"/>
    <n v="101.3535534"/>
    <n v="0.37349274500000001"/>
    <n v="-7.8435097220000003"/>
  </r>
  <r>
    <x v="175"/>
    <x v="2"/>
    <s v="E12000001"/>
    <n v="200508.81299999999"/>
    <n v="103.13340549999999"/>
    <n v="0.93104765300000003"/>
    <n v="-6.6204241650000002"/>
    <n v="122490.69869999999"/>
    <n v="103.5899637"/>
    <n v="1.7412165559999999"/>
    <n v="-6.2053745930000002"/>
    <n v="100614.4302"/>
    <n v="105.5603371"/>
    <n v="1.521197219"/>
    <n v="-6.8549742509999998"/>
    <n v="90432.560580000005"/>
    <n v="107.9066933"/>
    <n v="0.97991571499999996"/>
    <n v="-7.7197579960000002"/>
  </r>
  <r>
    <x v="175"/>
    <x v="4"/>
    <s v="E12000008"/>
    <n v="348953.22859999997"/>
    <n v="76.731848580000005"/>
    <n v="2.2445908440000002"/>
    <n v="-6.0731147160000001"/>
    <n v="214174.47940000001"/>
    <n v="76.747793130000005"/>
    <n v="2.0595812549999999"/>
    <n v="-5.9940248800000004"/>
    <n v="171845.73540000001"/>
    <n v="77.983519639999997"/>
    <n v="2.1502048089999999"/>
    <n v="-5.1969028509999999"/>
    <n v="139528.86300000001"/>
    <n v="82.075544019999995"/>
    <n v="1.6912885529999999"/>
    <n v="-8.2015153519999995"/>
  </r>
  <r>
    <x v="175"/>
    <x v="5"/>
    <s v="E12000009"/>
    <n v="279619.51370000001"/>
    <n v="84.879927589999994"/>
    <n v="1.2099056109999999"/>
    <n v="-5.5744950849999997"/>
    <n v="180212.4008"/>
    <n v="84.652129149999993"/>
    <n v="1.5731559980000001"/>
    <n v="-5.77548496"/>
    <n v="150966.4528"/>
    <n v="85.315283109999996"/>
    <n v="0.80286465799999995"/>
    <n v="-5.8565130569999999"/>
    <n v="124596.75049999999"/>
    <n v="87.878678500000007"/>
    <n v="0.50713224800000001"/>
    <n v="-9.3382301870000006"/>
  </r>
  <r>
    <x v="175"/>
    <x v="8"/>
    <s v="E12000005"/>
    <n v="233144.6447"/>
    <n v="89.235355350000006"/>
    <n v="0.12344496000000001"/>
    <n v="-5.8646866590000002"/>
    <n v="138142.08780000001"/>
    <n v="90.553874469999997"/>
    <n v="0.86254387399999999"/>
    <n v="-5.7251370030000004"/>
    <n v="114890.73420000001"/>
    <n v="92.108580779999997"/>
    <n v="1.3406315950000001"/>
    <n v="-5.2235341289999999"/>
    <n v="100182.72380000001"/>
    <n v="95.438401310000003"/>
    <n v="0.420193082"/>
    <n v="-8.0600080839999997"/>
  </r>
  <r>
    <x v="175"/>
    <x v="1"/>
    <s v="E12000004"/>
    <n v="197106.80350000001"/>
    <n v="87.924464119999996"/>
    <n v="1.7080640899999999"/>
    <n v="-6.3316332439999998"/>
    <n v="123932.4746"/>
    <n v="88.143853410000006"/>
    <n v="1.652219449"/>
    <n v="-6.5140619150000001"/>
    <n v="104172.4708"/>
    <n v="89.526963179999996"/>
    <n v="1.3719729540000001"/>
    <n v="-6.5868034059999996"/>
    <n v="88189.105880000003"/>
    <n v="93.675555500000002"/>
    <n v="0.93835321999999999"/>
    <n v="-9.2998928959999994"/>
  </r>
  <r>
    <x v="175"/>
    <x v="3"/>
    <s v="E12000006"/>
    <n v="268988.55530000001"/>
    <n v="78.791613679999998"/>
    <n v="1.139692436"/>
    <n v="-6.1774938879999999"/>
    <n v="180073.79130000001"/>
    <n v="78.480065850000003"/>
    <n v="1.2733944989999999"/>
    <n v="-6.2604600059999997"/>
    <n v="150839.606"/>
    <n v="78.768868769999997"/>
    <n v="1.192322053"/>
    <n v="-5.9324335530000001"/>
    <n v="126732.07060000001"/>
    <n v="81.825223249999993"/>
    <n v="1.1303258650000001"/>
    <n v="-8.754571146"/>
  </r>
  <r>
    <x v="176"/>
    <x v="0"/>
    <s v="E92000001"/>
    <n v="260223.12909999999"/>
    <n v="85.192887659999997"/>
    <n v="0.78797129099999996"/>
    <n v="-4.1955555179999999"/>
    <n v="161241.44589999999"/>
    <n v="85.845524060000002"/>
    <n v="0.48806598200000001"/>
    <n v="-2.89859972"/>
    <n v="139949.34289999999"/>
    <n v="85.270843490000004"/>
    <n v="0.94469014699999998"/>
    <n v="-2.6487854949999998"/>
    <n v="152714.18369999999"/>
    <n v="80.25341856"/>
    <n v="1.9144086520000001"/>
    <n v="-4.3236810759999997"/>
  </r>
  <r>
    <x v="176"/>
    <x v="4"/>
    <s v="E12000008"/>
    <n v="353554.39429999999"/>
    <n v="77.743605810000005"/>
    <n v="1.318562308"/>
    <n v="-3.0411760320000001"/>
    <n v="216550.549"/>
    <n v="77.599239580000003"/>
    <n v="1.1094083910000001"/>
    <n v="-2.0727091729999998"/>
    <n v="174150.609"/>
    <n v="79.029470279999998"/>
    <n v="1.341245749"/>
    <n v="-1.811239772"/>
    <n v="141633.31580000001"/>
    <n v="83.313453480000007"/>
    <n v="1.5082561830000001"/>
    <n v="-4.1998644299999999"/>
  </r>
  <r>
    <x v="176"/>
    <x v="9"/>
    <s v="E12000007"/>
    <n v="497219.64760000003"/>
    <n v="66.878168009999996"/>
    <n v="1.0916323969999999"/>
    <n v="-5.1533369450000004"/>
    <n v="316791.33100000001"/>
    <n v="67.130420349999994"/>
    <n v="0.81333333399999996"/>
    <n v="-3.0681645390000001"/>
    <n v="267705.2867"/>
    <n v="65.461526059999997"/>
    <n v="1.4273667729999999"/>
    <n v="-2.4982462139999999"/>
    <n v="241515.03219999999"/>
    <n v="66.746412280000001"/>
    <n v="3.0355581890000001"/>
    <n v="-3.571316919"/>
  </r>
  <r>
    <x v="176"/>
    <x v="8"/>
    <s v="E12000005"/>
    <n v="233661.80429999999"/>
    <n v="89.433296499999997"/>
    <n v="0.221819196"/>
    <n v="-5.245566223"/>
    <n v="138309.6202"/>
    <n v="90.663694120000002"/>
    <n v="0.12127547700000001"/>
    <n v="-3.9024256450000001"/>
    <n v="114776.12119999999"/>
    <n v="92.016694860000001"/>
    <n v="-9.9758264999999999E-2"/>
    <n v="-4.1089938180000001"/>
    <n v="101186.1971"/>
    <n v="96.394353379999998"/>
    <n v="1.001643007"/>
    <n v="-5.7123640370000004"/>
  </r>
  <r>
    <x v="176"/>
    <x v="2"/>
    <s v="E12000001"/>
    <n v="203425.18090000001"/>
    <n v="104.633464"/>
    <n v="1.454483631"/>
    <n v="-2.6666866900000001"/>
    <n v="122865.33839999999"/>
    <n v="103.9067952"/>
    <n v="0.30585157899999998"/>
    <n v="-1.831620942"/>
    <n v="101637.2016"/>
    <n v="106.6333849"/>
    <n v="1.0165255010000001"/>
    <n v="-1.863081304"/>
    <n v="91410.753769999996"/>
    <n v="109.0739011"/>
    <n v="1.08168251"/>
    <n v="-5.3208452839999998"/>
  </r>
  <r>
    <x v="176"/>
    <x v="6"/>
    <s v="E12000003"/>
    <n v="207621.60200000001"/>
    <n v="95.290133850000004"/>
    <n v="-0.25988829899999999"/>
    <n v="-5.4445054900000001"/>
    <n v="128639.723"/>
    <n v="96.093911680000005"/>
    <n v="-0.51991278100000005"/>
    <n v="-3.5603928489999999"/>
    <n v="106280.9221"/>
    <n v="97.721217449999997"/>
    <n v="0.14051223099999999"/>
    <n v="-3.3804167669999998"/>
    <n v="101135.9314"/>
    <n v="101.4470087"/>
    <n v="9.2207233999999999E-2"/>
    <n v="-5.4472353680000003"/>
  </r>
  <r>
    <x v="176"/>
    <x v="3"/>
    <s v="E12000006"/>
    <n v="272207.71139999997"/>
    <n v="79.734562729999993"/>
    <n v="1.19676322"/>
    <n v="-4.1357662380000004"/>
    <n v="182026.95670000001"/>
    <n v="79.331297719999995"/>
    <n v="1.0846472469999999"/>
    <n v="-2.479068029"/>
    <n v="152660.5833"/>
    <n v="79.719788280000003"/>
    <n v="1.2072275750000001"/>
    <n v="-2.063078913"/>
    <n v="128395.5914"/>
    <n v="82.899284159999993"/>
    <n v="1.3126281500000001"/>
    <n v="-4.2738831819999996"/>
  </r>
  <r>
    <x v="176"/>
    <x v="1"/>
    <s v="E12000004"/>
    <n v="197883.18030000001"/>
    <n v="88.27078659"/>
    <n v="0.39388635599999999"/>
    <n v="-4.7770809200000004"/>
    <n v="123935.0578"/>
    <n v="88.145690639999998"/>
    <n v="2.0843459999999999E-3"/>
    <n v="-3.7081520920000002"/>
    <n v="103966.0773"/>
    <n v="89.349586360000004"/>
    <n v="-0.19812670199999999"/>
    <n v="-3.9902912530000001"/>
    <n v="88416.125140000004"/>
    <n v="93.916698159999996"/>
    <n v="0.25742325100000002"/>
    <n v="-5.990681597"/>
  </r>
  <r>
    <x v="176"/>
    <x v="5"/>
    <s v="E12000009"/>
    <n v="282739.00040000002"/>
    <n v="85.826863660000001"/>
    <n v="1.1156183740000001"/>
    <n v="-4.2979842369999997"/>
    <n v="181481.3383"/>
    <n v="85.248193909999998"/>
    <n v="0.70413439499999997"/>
    <n v="-2.8318879809999999"/>
    <n v="153587.04730000001"/>
    <n v="86.796252980000006"/>
    <n v="1.7358787550000001"/>
    <n v="-1.986944992"/>
    <n v="127882.3236"/>
    <n v="90.196008820000003"/>
    <n v="2.6369653720000001"/>
    <n v="-4.3555520789999997"/>
  </r>
  <r>
    <x v="176"/>
    <x v="7"/>
    <s v="E12000002"/>
    <n v="223539.81299999999"/>
    <n v="95.122998019999997"/>
    <n v="-7.0204721999999997E-2"/>
    <n v="-4.7428451340000004"/>
    <n v="136676.8242"/>
    <n v="95.64380319"/>
    <n v="0.293862648"/>
    <n v="-3.2429233260000001"/>
    <n v="103200.36840000001"/>
    <n v="98.863501670000005"/>
    <n v="0.86540848599999998"/>
    <n v="-3.7344341660000002"/>
    <n v="102286.03260000001"/>
    <n v="101.0857482"/>
    <n v="0.764769802"/>
    <n v="-5.670919402"/>
  </r>
  <r>
    <x v="177"/>
    <x v="0"/>
    <s v="E92000001"/>
    <n v="262446.8517"/>
    <n v="85.920898870000002"/>
    <n v="0.85454458799999999"/>
    <n v="-0.44630943099999998"/>
    <n v="163157.5117"/>
    <n v="86.86564439"/>
    <n v="1.1883209299999999"/>
    <n v="6.9915219000000001E-2"/>
    <n v="140771.55499999999"/>
    <n v="85.771815619999998"/>
    <n v="0.587506953"/>
    <n v="0.19082743899999999"/>
    <n v="152087.67749999999"/>
    <n v="79.924180860000007"/>
    <n v="-0.41024756899999998"/>
    <n v="-2.6284605769999998"/>
  </r>
  <r>
    <x v="177"/>
    <x v="1"/>
    <s v="E12000004"/>
    <n v="200270.20879999999"/>
    <n v="89.335580879999995"/>
    <n v="1.2062816359999999"/>
    <n v="-1.020733093"/>
    <n v="126064.7552"/>
    <n v="89.660384309999998"/>
    <n v="1.7183978790000001"/>
    <n v="-0.73634046500000006"/>
    <n v="105339.2472"/>
    <n v="90.529703569999995"/>
    <n v="1.320786419"/>
    <n v="-1.216605492"/>
    <n v="88814.741940000007"/>
    <n v="94.340113830000007"/>
    <n v="0.45084173700000002"/>
    <n v="-4.8214984960000002"/>
  </r>
  <r>
    <x v="177"/>
    <x v="7"/>
    <s v="E12000002"/>
    <n v="227290.8665"/>
    <n v="96.719185499999995"/>
    <n v="1.678024782"/>
    <n v="-1.5444017539999999"/>
    <n v="138228.52420000001"/>
    <n v="96.729652939999994"/>
    <n v="1.135305912"/>
    <n v="-1.477890251"/>
    <n v="103655.5653"/>
    <n v="99.299569419999997"/>
    <n v="0.44108062999999997"/>
    <n v="-2.2106153380000002"/>
    <n v="100635.9479"/>
    <n v="99.455026549999999"/>
    <n v="-1.613206339"/>
    <n v="-6.3339676660000004"/>
  </r>
  <r>
    <x v="177"/>
    <x v="6"/>
    <s v="E12000003"/>
    <n v="211320.6293"/>
    <n v="96.987841630000005"/>
    <n v="1.781619681"/>
    <n v="-1.0638520789999999"/>
    <n v="131264.14939999999"/>
    <n v="98.054358989999997"/>
    <n v="2.0401368610000001"/>
    <n v="-0.489673794"/>
    <n v="107496.9958"/>
    <n v="98.839350409999994"/>
    <n v="1.1442069539999999"/>
    <n v="-0.80679716999999995"/>
    <n v="101282.2087"/>
    <n v="101.59373600000001"/>
    <n v="0.14463436700000001"/>
    <n v="-3.6118769130000001"/>
  </r>
  <r>
    <x v="177"/>
    <x v="8"/>
    <s v="E12000005"/>
    <n v="237564.28289999999"/>
    <n v="90.926957490000007"/>
    <n v="1.6701397060000001"/>
    <n v="-0.79709011600000002"/>
    <n v="140697.40400000001"/>
    <n v="92.228916409999997"/>
    <n v="1.726404721"/>
    <n v="-0.47274994199999998"/>
    <n v="116006.9224"/>
    <n v="93.003435449999998"/>
    <n v="1.072349523"/>
    <n v="-1.3334794350000001"/>
    <n v="101449.54549999999"/>
    <n v="96.645230459999993"/>
    <n v="0.26026117799999998"/>
    <n v="-3.7965804919999999"/>
  </r>
  <r>
    <x v="177"/>
    <x v="2"/>
    <s v="E12000001"/>
    <n v="203519.05650000001"/>
    <n v="104.6817497"/>
    <n v="4.6147460000000001E-2"/>
    <n v="-1.1627861319999999"/>
    <n v="122966.5166"/>
    <n v="103.9923612"/>
    <n v="8.2348788000000006E-2"/>
    <n v="-0.67904399500000001"/>
    <n v="101012.181"/>
    <n v="105.9776402"/>
    <n v="-0.61495253000000005"/>
    <n v="-0.49691376799999998"/>
    <n v="89120.967900000003"/>
    <n v="106.3416637"/>
    <n v="-2.504941455"/>
    <n v="-3.8125134049999998"/>
  </r>
  <r>
    <x v="177"/>
    <x v="9"/>
    <s v="E12000007"/>
    <n v="504814.5172"/>
    <n v="67.899710450000001"/>
    <n v="1.5274677290000001"/>
    <n v="-0.37242653199999998"/>
    <n v="321627.94300000003"/>
    <n v="68.155334109999998"/>
    <n v="1.5267501029999999"/>
    <n v="1.730256673"/>
    <n v="270498.0319"/>
    <n v="66.144431389999994"/>
    <n v="1.04321632"/>
    <n v="2.8788791749999998"/>
    <n v="240657.70670000001"/>
    <n v="66.509477129999993"/>
    <n v="-0.35497811499999998"/>
    <n v="-0.88454213800000003"/>
  </r>
  <r>
    <x v="177"/>
    <x v="5"/>
    <s v="E12000009"/>
    <n v="284509.31679999997"/>
    <n v="86.364252219999997"/>
    <n v="0.62613094800000002"/>
    <n v="-0.31075092999999998"/>
    <n v="182393.91070000001"/>
    <n v="85.676861400000007"/>
    <n v="0.50284642199999996"/>
    <n v="-0.249963874"/>
    <n v="153885.75889999999"/>
    <n v="86.965063069999999"/>
    <n v="0.19449006099999999"/>
    <n v="0.309749465"/>
    <n v="127223.74400000001"/>
    <n v="89.731509450000004"/>
    <n v="-0.51498882300000004"/>
    <n v="-3.7757066209999999"/>
  </r>
  <r>
    <x v="177"/>
    <x v="4"/>
    <s v="E12000008"/>
    <n v="355380.45819999999"/>
    <n v="78.145141749999993"/>
    <n v="0.51648740699999995"/>
    <n v="0.80891835199999995"/>
    <n v="218953.48850000001"/>
    <n v="78.460314629999999"/>
    <n v="1.1096436620000001"/>
    <n v="1.794211196"/>
    <n v="174749.98199999999"/>
    <n v="79.301465489999998"/>
    <n v="0.34416934300000002"/>
    <n v="1.8020999259999999"/>
    <n v="141522.13860000001"/>
    <n v="83.248055359999995"/>
    <n v="-7.8496471999999998E-2"/>
    <n v="-2.1471001670000001"/>
  </r>
  <r>
    <x v="177"/>
    <x v="3"/>
    <s v="E12000006"/>
    <n v="272045.3027"/>
    <n v="79.686990289999997"/>
    <n v="-5.9663523000000003E-2"/>
    <n v="-0.65312101899999997"/>
    <n v="183059.00459999999"/>
    <n v="79.781086579999993"/>
    <n v="0.56697529899999999"/>
    <n v="0.43475593800000001"/>
    <n v="153035.0307"/>
    <n v="79.915325760000002"/>
    <n v="0.24528097900000001"/>
    <n v="0.59511042400000003"/>
    <n v="127683.3894"/>
    <n v="82.439447189999996"/>
    <n v="-0.55469353399999999"/>
    <n v="-3.348321694"/>
  </r>
  <r>
    <x v="178"/>
    <x v="0"/>
    <s v="E92000001"/>
    <n v="264202.86310000002"/>
    <n v="86.49578889"/>
    <n v="0.66909219499999995"/>
    <n v="3.4270024440000002"/>
    <n v="162934.5477"/>
    <n v="86.746937529999997"/>
    <n v="-0.13665570299999999"/>
    <n v="2.4362851939999999"/>
    <n v="141654.6863"/>
    <n v="86.30990568"/>
    <n v="0.62735067099999997"/>
    <n v="3.7581815509999998"/>
    <n v="152037.89929999999"/>
    <n v="79.898021729999996"/>
    <n v="-3.2729942999999997E-2"/>
    <n v="0.705413611"/>
  </r>
  <r>
    <x v="178"/>
    <x v="7"/>
    <s v="E12000002"/>
    <n v="227458.19130000001"/>
    <n v="96.79038731"/>
    <n v="7.3617050000000003E-2"/>
    <n v="1.819889565"/>
    <n v="138163.21"/>
    <n v="96.683947340000003"/>
    <n v="-4.7250875999999997E-2"/>
    <n v="0.97871378200000003"/>
    <n v="104183.48729999999"/>
    <n v="99.805306169999994"/>
    <n v="0.50930406800000005"/>
    <n v="0.94064895299999995"/>
    <n v="101980.70729999999"/>
    <n v="100.78400569999999"/>
    <n v="1.336261471"/>
    <n v="-2.7626388679999998"/>
  </r>
  <r>
    <x v="178"/>
    <x v="1"/>
    <s v="E12000004"/>
    <n v="201461.82610000001"/>
    <n v="89.867131880000002"/>
    <n v="0.59500480499999997"/>
    <n v="3.5130940179999999"/>
    <n v="125495.62119999999"/>
    <n v="89.255602080000003"/>
    <n v="-0.45146163700000003"/>
    <n v="2.2690331700000002"/>
    <n v="105761.4834"/>
    <n v="90.892578029999996"/>
    <n v="0.40083469900000002"/>
    <n v="3.407074728"/>
    <n v="88679.149569999994"/>
    <n v="94.196085949999997"/>
    <n v="-0.15266876400000001"/>
    <n v="-1.099646079"/>
  </r>
  <r>
    <x v="178"/>
    <x v="3"/>
    <s v="E12000006"/>
    <n v="274839.7377"/>
    <n v="80.50553085"/>
    <n v="1.0271947290000001"/>
    <n v="3.5956735759999998"/>
    <n v="183622.2236"/>
    <n v="80.026549669999994"/>
    <n v="0.30767076999999998"/>
    <n v="3.1731342009999999"/>
    <n v="154911.49950000001"/>
    <n v="80.895223060000006"/>
    <n v="1.226169442"/>
    <n v="4.6977828840000004"/>
    <n v="128989.41130000001"/>
    <n v="83.282687060000001"/>
    <n v="1.022859674"/>
    <n v="0.90054896500000003"/>
  </r>
  <r>
    <x v="178"/>
    <x v="4"/>
    <s v="E12000008"/>
    <n v="359095.01750000002"/>
    <n v="78.961941749999994"/>
    <n v="1.0452345300000001"/>
    <n v="4.6408963280000002"/>
    <n v="219506.3308"/>
    <n v="78.658421469999993"/>
    <n v="0.25249304900000002"/>
    <n v="4.4175751720000003"/>
    <n v="177198.52619999999"/>
    <n v="80.412613780000001"/>
    <n v="1.401169927"/>
    <n v="6.383971989"/>
    <n v="142027.3916"/>
    <n v="83.545262050000005"/>
    <n v="0.35701337"/>
    <n v="1.7005835439999999"/>
  </r>
  <r>
    <x v="178"/>
    <x v="8"/>
    <s v="E12000005"/>
    <n v="236764.2623"/>
    <n v="90.62075222"/>
    <n v="-0.33675962100000001"/>
    <n v="1.5834548420000001"/>
    <n v="139339.35620000001"/>
    <n v="91.338698969999996"/>
    <n v="-0.96522595799999999"/>
    <n v="0.87191435500000003"/>
    <n v="116035.9368"/>
    <n v="93.026696529999995"/>
    <n v="2.5010997E-2"/>
    <n v="1.9108493440000001"/>
    <n v="100850.4785"/>
    <n v="96.07453332"/>
    <n v="-0.59050729599999996"/>
    <n v="-1.8059542209999999"/>
  </r>
  <r>
    <x v="178"/>
    <x v="6"/>
    <s v="E12000003"/>
    <n v="212094.22260000001"/>
    <n v="97.342890449999999"/>
    <n v="0.36607559499999998"/>
    <n v="2.6977516389999998"/>
    <n v="130849.0941"/>
    <n v="97.744312570000005"/>
    <n v="-0.31619850799999999"/>
    <n v="2.0024178180000001"/>
    <n v="108084.7466"/>
    <n v="99.379764690000002"/>
    <n v="0.54676024899999998"/>
    <n v="3.0374510080000001"/>
    <n v="101508.9924"/>
    <n v="101.82121720000001"/>
    <n v="0.223912637"/>
    <n v="-0.73464811799999996"/>
  </r>
  <r>
    <x v="178"/>
    <x v="2"/>
    <s v="E12000001"/>
    <n v="204203.93849999999"/>
    <n v="105.0340245"/>
    <n v="0.33651983400000002"/>
    <n v="0.520897532"/>
    <n v="123457.3441"/>
    <n v="104.4074524"/>
    <n v="0.39915546600000001"/>
    <n v="-0.17703324600000001"/>
    <n v="102040.6599"/>
    <n v="107.0566761"/>
    <n v="1.0181731389999999"/>
    <n v="1.2576464220000001"/>
    <n v="91035.301579999999"/>
    <n v="108.6259009"/>
    <n v="2.1480171509999999"/>
    <n v="-2.185387908"/>
  </r>
  <r>
    <x v="178"/>
    <x v="9"/>
    <s v="E12000007"/>
    <n v="501064.46269999997"/>
    <n v="67.395312079999997"/>
    <n v="-0.74285790900000004"/>
    <n v="1.626223711"/>
    <n v="318077.43329999998"/>
    <n v="67.402954910000005"/>
    <n v="-1.103918299"/>
    <n v="3.0109876670000002"/>
    <n v="270130.06020000001"/>
    <n v="66.054451880000002"/>
    <n v="-0.13603489699999999"/>
    <n v="4.7782430680000001"/>
    <n v="238347.07709999999"/>
    <n v="65.870898909999994"/>
    <n v="-0.96013116399999998"/>
    <n v="2.2355999419999999"/>
  </r>
  <r>
    <x v="178"/>
    <x v="5"/>
    <s v="E12000009"/>
    <n v="287958.2562"/>
    <n v="87.411195329999998"/>
    <n v="1.21224128"/>
    <n v="4.7756593890000003"/>
    <n v="182874.0503"/>
    <n v="85.902399930000001"/>
    <n v="0.263243226"/>
    <n v="3.1435548550000001"/>
    <n v="154529.90150000001"/>
    <n v="87.329085719999995"/>
    <n v="0.41858493099999999"/>
    <n v="4.6526008550000002"/>
    <n v="126878.5122"/>
    <n v="89.488015840000003"/>
    <n v="-0.27135798300000002"/>
    <n v="-0.195215682"/>
  </r>
  <r>
    <x v="179"/>
    <x v="0"/>
    <s v="E92000001"/>
    <n v="261546.14300000001"/>
    <n v="85.626021260000002"/>
    <n v="-1.005560673"/>
    <n v="4.2045352999999999"/>
    <n v="165102.9699"/>
    <n v="87.901413309999995"/>
    <n v="1.3308547879999999"/>
    <n v="5.5935073190000004"/>
    <n v="143754.17550000001"/>
    <n v="87.589120080000001"/>
    <n v="1.4821177059999999"/>
    <n v="5.92129335"/>
    <n v="153596.64129999999"/>
    <n v="80.717162279999997"/>
    <n v="1.025232583"/>
    <n v="3.8715395250000002"/>
  </r>
  <r>
    <x v="179"/>
    <x v="1"/>
    <s v="E12000004"/>
    <n v="201160.41"/>
    <n v="89.732677600000002"/>
    <n v="-0.149614523"/>
    <n v="3.0750563080000002"/>
    <n v="128350.9474"/>
    <n v="91.286380969999996"/>
    <n v="2.2752397019999999"/>
    <n v="5.1637055839999997"/>
    <n v="108539.20789999999"/>
    <n v="93.279784939999999"/>
    <n v="2.6264046630000002"/>
    <n v="5.5299577299999996"/>
    <n v="90388.055779999995"/>
    <n v="96.011307189999997"/>
    <n v="1.9270665309999999"/>
    <n v="1.9161017709999999"/>
  </r>
  <r>
    <x v="179"/>
    <x v="3"/>
    <s v="E12000006"/>
    <n v="273079.91700000002"/>
    <n v="79.990047520000005"/>
    <n v="-0.64030796999999995"/>
    <n v="4.6695470759999997"/>
    <n v="185650.4278"/>
    <n v="80.910485069999993"/>
    <n v="1.104552682"/>
    <n v="6.0195091769999998"/>
    <n v="156406.83590000001"/>
    <n v="81.676091990000003"/>
    <n v="0.96528435700000004"/>
    <n v="5.4252346710000001"/>
    <n v="129679.0526"/>
    <n v="83.727957540000006"/>
    <n v="0.53464951999999999"/>
    <n v="2.1470381770000002"/>
  </r>
  <r>
    <x v="179"/>
    <x v="6"/>
    <s v="E12000003"/>
    <n v="209490.35829999999"/>
    <n v="96.147819350000006"/>
    <n v="-1.2276922269999999"/>
    <n v="2.6631303599999998"/>
    <n v="132368.02420000001"/>
    <n v="98.878953769999995"/>
    <n v="1.160825795"/>
    <n v="4.5380678029999997"/>
    <n v="109734.5698"/>
    <n v="100.8967136"/>
    <n v="1.526416282"/>
    <n v="4.7602627609999999"/>
    <n v="101905.7139"/>
    <n v="102.219159"/>
    <n v="0.39082407499999999"/>
    <n v="1.944971247"/>
  </r>
  <r>
    <x v="179"/>
    <x v="2"/>
    <s v="E12000001"/>
    <n v="201173.6482"/>
    <n v="103.47536909999999"/>
    <n v="-1.4839528820000001"/>
    <n v="3.2722899270000001"/>
    <n v="124744.5349"/>
    <n v="105.49602520000001"/>
    <n v="1.0426198179999999"/>
    <n v="4.3314828780000001"/>
    <n v="103869.44590000001"/>
    <n v="108.97535980000001"/>
    <n v="1.792213026"/>
    <n v="5.09831462"/>
    <n v="92236.660040000002"/>
    <n v="110.0593959"/>
    <n v="1.3196622039999999"/>
    <n v="2.5955684680000002"/>
  </r>
  <r>
    <x v="179"/>
    <x v="4"/>
    <s v="E12000008"/>
    <n v="352632.53960000002"/>
    <n v="77.540897810000004"/>
    <n v="-1.799656785"/>
    <n v="5.0311702980000002"/>
    <n v="220444.04560000001"/>
    <n v="78.994444419999994"/>
    <n v="0.42719259500000001"/>
    <n v="6.546215085"/>
    <n v="177501.98970000001"/>
    <n v="80.550325389999998"/>
    <n v="0.17125623600000001"/>
    <n v="6.6297182640000001"/>
    <n v="142790.31899999999"/>
    <n v="83.994041469999999"/>
    <n v="0.53716920599999995"/>
    <n v="4.0202698520000002"/>
  </r>
  <r>
    <x v="179"/>
    <x v="5"/>
    <s v="E12000009"/>
    <n v="283955.13010000001"/>
    <n v="86.196026040000007"/>
    <n v="-1.3901758099999999"/>
    <n v="5.747550639"/>
    <n v="184852.8014"/>
    <n v="86.831889200000006"/>
    <n v="1.082029446"/>
    <n v="7.4311205349999998"/>
    <n v="156806.31150000001"/>
    <n v="88.61554744"/>
    <n v="1.4731194169999999"/>
    <n v="8.371526952"/>
    <n v="128469.2552"/>
    <n v="90.609974429999994"/>
    <n v="1.253752896"/>
    <n v="3.9906040219999999"/>
  </r>
  <r>
    <x v="179"/>
    <x v="8"/>
    <s v="E12000005"/>
    <n v="235605.7107"/>
    <n v="90.177320350000002"/>
    <n v="-0.48932706100000001"/>
    <n v="3.359806372"/>
    <n v="142187.15210000001"/>
    <n v="93.205464989999996"/>
    <n v="2.043784337"/>
    <n v="5.1087687969999998"/>
    <n v="118757.7522"/>
    <n v="95.208792029999998"/>
    <n v="2.3456658959999999"/>
    <n v="5.7918427780000004"/>
    <n v="102531.05650000001"/>
    <n v="97.675524679999995"/>
    <n v="1.666405546"/>
    <n v="2.6701866870000002"/>
  </r>
  <r>
    <x v="179"/>
    <x v="7"/>
    <s v="E12000002"/>
    <n v="225801.4461"/>
    <n v="96.085391779999995"/>
    <n v="-0.72837350000000001"/>
    <n v="2.646719842"/>
    <n v="140487.21710000001"/>
    <n v="98.310242610000003"/>
    <n v="1.6820737290000001"/>
    <n v="4.126908631"/>
    <n v="106934.45050000001"/>
    <n v="102.44066359999999"/>
    <n v="2.6404982750000001"/>
    <n v="3.3806260340000001"/>
    <n v="103757.4054"/>
    <n v="102.5398551"/>
    <n v="1.742190468"/>
    <n v="1.7681188990000001"/>
  </r>
  <r>
    <x v="179"/>
    <x v="9"/>
    <s v="E12000007"/>
    <n v="502617.18300000002"/>
    <n v="67.604159600000003"/>
    <n v="0.30988433700000001"/>
    <n v="4.6166147259999999"/>
    <n v="323927.06420000002"/>
    <n v="68.642534859999998"/>
    <n v="1.839058764"/>
    <n v="6.6651044150000001"/>
    <n v="273328.11379999999"/>
    <n v="66.836466569999999"/>
    <n v="1.183894003"/>
    <n v="7.6315292990000003"/>
    <n v="241063.2861"/>
    <n v="66.621565239999995"/>
    <n v="1.1396023790000001"/>
    <n v="5.5340702630000003"/>
  </r>
  <r>
    <x v="180"/>
    <x v="0"/>
    <s v="E92000001"/>
    <n v="269071.97889999999"/>
    <n v="88.089859469999993"/>
    <n v="2.8774409649999999"/>
    <n v="7.8675279910000002"/>
    <n v="164610.33660000001"/>
    <n v="87.639133569999998"/>
    <n v="-0.298379434"/>
    <n v="7.8404649339999999"/>
    <n v="142260.49369999999"/>
    <n v="86.679022849999996"/>
    <n v="-1.0390528290000001"/>
    <n v="8.2512389469999992"/>
    <n v="152798.41200000001"/>
    <n v="80.297681699999998"/>
    <n v="-0.51969193000000002"/>
    <n v="3.961311647"/>
  </r>
  <r>
    <x v="180"/>
    <x v="2"/>
    <s v="E12000001"/>
    <n v="200310.72320000001"/>
    <n v="103.03151630000001"/>
    <n v="-0.42894537599999999"/>
    <n v="1.545754718"/>
    <n v="120031.4544"/>
    <n v="101.5101892"/>
    <n v="-3.7781859390000001"/>
    <n v="2.1149804259999998"/>
    <n v="98269.661609999996"/>
    <n v="103.1003066"/>
    <n v="-5.3911756930000001"/>
    <n v="1.471000987"/>
    <n v="85238.15754"/>
    <n v="101.70858440000001"/>
    <n v="-7.5875497940000001"/>
    <n v="-4.0183543479999999"/>
  </r>
  <r>
    <x v="180"/>
    <x v="7"/>
    <s v="E12000002"/>
    <n v="226692.1851"/>
    <n v="96.464428350000006"/>
    <n v="0.39447887599999998"/>
    <n v="3.924182418"/>
    <n v="136822.80869999999"/>
    <n v="95.745960370000006"/>
    <n v="-2.608357153"/>
    <n v="4.6581991379999996"/>
    <n v="101238.7116"/>
    <n v="96.984281019999997"/>
    <n v="-5.3263834350000003"/>
    <n v="2.6824587009999998"/>
    <n v="97217.787750000003"/>
    <n v="96.076977119999995"/>
    <n v="-6.3027960810000003"/>
    <n v="-3.5448870750000001"/>
  </r>
  <r>
    <x v="180"/>
    <x v="9"/>
    <s v="E12000007"/>
    <n v="525410.12509999995"/>
    <n v="70.669907739999999"/>
    <n v="4.5348513459999999"/>
    <n v="8.3364409669999997"/>
    <n v="335145.02510000003"/>
    <n v="71.019703539999995"/>
    <n v="3.4631132020000002"/>
    <n v="11.41150223"/>
    <n v="283569.39490000001"/>
    <n v="69.34074991"/>
    <n v="3.7468817109999999"/>
    <n v="13.387219719999999"/>
    <n v="249180.1195"/>
    <n v="68.864777630000006"/>
    <n v="3.3670965009999998"/>
    <n v="8.6446401290000008"/>
  </r>
  <r>
    <x v="180"/>
    <x v="1"/>
    <s v="E12000004"/>
    <n v="200754.96729999999"/>
    <n v="89.551819660000007"/>
    <n v="-0.20155192199999999"/>
    <n v="4.4810617490000002"/>
    <n v="123795.60189999999"/>
    <n v="88.046506120000004"/>
    <n v="-3.5491327529999999"/>
    <n v="4.2233449309999997"/>
    <n v="103142.28810000001"/>
    <n v="88.641612870000003"/>
    <n v="-4.9723228539999997"/>
    <n v="3.5765970889999998"/>
    <n v="84395.749989999997"/>
    <n v="89.646206109999994"/>
    <n v="-6.629532781"/>
    <n v="-4.1556011310000001"/>
  </r>
  <r>
    <x v="180"/>
    <x v="3"/>
    <s v="E12000006"/>
    <n v="283684.84179999999"/>
    <n v="83.096421829999997"/>
    <n v="3.8834510080000002"/>
    <n v="7.9966600400000001"/>
    <n v="188120.32629999999"/>
    <n v="81.986920440000006"/>
    <n v="1.330402815"/>
    <n v="8.5159361110000003"/>
    <n v="157074.114"/>
    <n v="82.0245465"/>
    <n v="0.426629745"/>
    <n v="8.2820583499999998"/>
    <n v="127253.4616"/>
    <n v="82.161862080000006"/>
    <n v="-1.870457029"/>
    <n v="0.33194166000000003"/>
  </r>
  <r>
    <x v="180"/>
    <x v="6"/>
    <s v="E12000003"/>
    <n v="212203.3089"/>
    <n v="97.392956780000006"/>
    <n v="1.2950241060000001"/>
    <n v="6.6804441670000001"/>
    <n v="130117.62179999999"/>
    <n v="97.197902510000006"/>
    <n v="-1.7001102809999999"/>
    <n v="6.6769976949999998"/>
    <n v="106282.5913"/>
    <n v="97.722752200000002"/>
    <n v="-3.145753011"/>
    <n v="6.1091471669999997"/>
    <n v="98082.798670000004"/>
    <n v="98.384485060000003"/>
    <n v="-3.7514238729999998"/>
    <n v="-0.355152786"/>
  </r>
  <r>
    <x v="180"/>
    <x v="8"/>
    <s v="E12000005"/>
    <n v="241803.16409999999"/>
    <n v="92.549375510000004"/>
    <n v="2.6304342869999999"/>
    <n v="5.6305394639999999"/>
    <n v="139862.1336"/>
    <n v="91.681386169999996"/>
    <n v="-1.6351818250000001"/>
    <n v="5.3738723339999996"/>
    <n v="115265.21219999999"/>
    <n v="92.408802039999998"/>
    <n v="-2.9408943569999999"/>
    <n v="5.1755877300000002"/>
    <n v="97798.228300000002"/>
    <n v="93.166827609999999"/>
    <n v="-4.6159947270000004"/>
    <n v="-1.8135381239999999"/>
  </r>
  <r>
    <x v="180"/>
    <x v="5"/>
    <s v="E12000009"/>
    <n v="292860.82929999998"/>
    <n v="88.899396390000007"/>
    <n v="3.1363050889999999"/>
    <n v="9.215965722"/>
    <n v="185894.26079999999"/>
    <n v="87.321099459999999"/>
    <n v="0.56339930900000001"/>
    <n v="9.1816126479999998"/>
    <n v="156830.408"/>
    <n v="88.629165049999997"/>
    <n v="1.5367074E-2"/>
    <n v="10.47366723"/>
    <n v="126861.7853"/>
    <n v="89.476218320000001"/>
    <n v="-1.2512486819999999"/>
    <n v="3.593020068"/>
  </r>
  <r>
    <x v="180"/>
    <x v="4"/>
    <s v="E12000008"/>
    <n v="372906.67330000002"/>
    <n v="81.999007460000001"/>
    <n v="5.7493655349999999"/>
    <n v="12.692592640000001"/>
    <n v="226687.50169999999"/>
    <n v="81.23173937"/>
    <n v="2.8322180939999999"/>
    <n v="13.53087721"/>
    <n v="181347.1814"/>
    <n v="82.295271700000001"/>
    <n v="2.1662808949999999"/>
    <n v="14.079829610000001"/>
    <n v="143395.86230000001"/>
    <n v="84.350242300000005"/>
    <n v="0.42407868799999998"/>
    <n v="6.4612379630000003"/>
  </r>
  <r>
    <x v="181"/>
    <x v="0"/>
    <s v="E92000001"/>
    <n v="268692.38020000001"/>
    <n v="87.965584949999993"/>
    <n v="-0.14107698799999999"/>
    <n v="10.305720129999999"/>
    <n v="166052.79500000001"/>
    <n v="88.407103579999998"/>
    <n v="0.87628662800000001"/>
    <n v="9.3796507380000005"/>
    <n v="143066.88819999999"/>
    <n v="87.170357390000007"/>
    <n v="0.56684365800000003"/>
    <n v="9.7485958420000003"/>
    <n v="153393.74890000001"/>
    <n v="80.610539470000006"/>
    <n v="0.38962242499999999"/>
    <n v="4.9828715199999998"/>
  </r>
  <r>
    <x v="181"/>
    <x v="2"/>
    <s v="E12000001"/>
    <n v="201792.07"/>
    <n v="103.79345960000001"/>
    <n v="0.739524493"/>
    <n v="4.9980446729999999"/>
    <n v="122376.4512"/>
    <n v="103.4933449"/>
    <n v="1.9536518869999999"/>
    <n v="4.5167898229999999"/>
    <n v="99771.988289999994"/>
    <n v="104.6764833"/>
    <n v="1.5287797460000001"/>
    <n v="4.982646581"/>
    <n v="87870.441229999997"/>
    <n v="104.8494999"/>
    <n v="3.0881517939999998"/>
    <n v="-1.1281628880000001"/>
  </r>
  <r>
    <x v="181"/>
    <x v="3"/>
    <s v="E12000006"/>
    <n v="282647.4376"/>
    <n v="82.792547380000002"/>
    <n v="-0.36568896200000001"/>
    <n v="11.130821210000001"/>
    <n v="188597.22140000001"/>
    <n v="82.194761659999998"/>
    <n v="0.25350534200000002"/>
    <n v="10.43555476"/>
    <n v="156981.7727"/>
    <n v="81.976325590000002"/>
    <n v="-5.8788385999999998E-2"/>
    <n v="10.569824390000001"/>
    <n v="128322.6244"/>
    <n v="82.852172629999998"/>
    <n v="0.84018368099999996"/>
    <n v="3.1892005810000001"/>
  </r>
  <r>
    <x v="181"/>
    <x v="1"/>
    <s v="E12000004"/>
    <n v="203213.3075"/>
    <n v="90.648424360000007"/>
    <n v="1.2245476470000001"/>
    <n v="8.1554478459999995"/>
    <n v="127290.92849999999"/>
    <n v="90.532469219999996"/>
    <n v="2.823465922"/>
    <n v="7.8453488609999997"/>
    <n v="105912.96249999999"/>
    <n v="91.022760790000007"/>
    <n v="2.6862642010000002"/>
    <n v="7.8429868630000001"/>
    <n v="87856.759330000001"/>
    <n v="93.322532899999999"/>
    <n v="4.1009284729999997"/>
    <n v="0.90000308100000004"/>
  </r>
  <r>
    <x v="181"/>
    <x v="8"/>
    <s v="E12000005"/>
    <n v="240348.04790000001"/>
    <n v="91.992434529999997"/>
    <n v="-0.60177712800000005"/>
    <n v="7.9317996449999999"/>
    <n v="141567.39790000001"/>
    <n v="92.799208329999999"/>
    <n v="1.2192465770000001"/>
    <n v="7.148697876"/>
    <n v="116283.1075"/>
    <n v="93.224854730000004"/>
    <n v="0.88308978199999999"/>
    <n v="7.0860478650000003"/>
    <n v="99652.396330000003"/>
    <n v="94.933188360000003"/>
    <n v="1.8959116709999999"/>
    <n v="-0.40393129300000002"/>
  </r>
  <r>
    <x v="181"/>
    <x v="6"/>
    <s v="E12000003"/>
    <n v="210793.15340000001"/>
    <n v="96.745750970000003"/>
    <n v="-0.66453041000000002"/>
    <n v="6.5391661340000002"/>
    <n v="130269.8092"/>
    <n v="97.311586539999993"/>
    <n v="0.11696139999999999"/>
    <n v="6.1774509130000004"/>
    <n v="106453.8769"/>
    <n v="97.880242710000005"/>
    <n v="0.16116054199999999"/>
    <n v="6.2292997540000004"/>
    <n v="98370.71127"/>
    <n v="98.673283229999996"/>
    <n v="0.293540358"/>
    <n v="-0.55432746700000002"/>
  </r>
  <r>
    <x v="181"/>
    <x v="4"/>
    <s v="E12000008"/>
    <n v="369270.54479999997"/>
    <n v="81.19945371"/>
    <n v="-0.97507736099999998"/>
    <n v="15.277858760000001"/>
    <n v="227054.30300000001"/>
    <n v="81.363179790000004"/>
    <n v="0.16180919499999999"/>
    <n v="14.714983930000001"/>
    <n v="180929.3658"/>
    <n v="82.105667170000004"/>
    <n v="-0.23039541399999999"/>
    <n v="14.6226711"/>
    <n v="143544.87880000001"/>
    <n v="84.437898790000006"/>
    <n v="0.10391966399999999"/>
    <n v="7.5179361760000001"/>
  </r>
  <r>
    <x v="181"/>
    <x v="9"/>
    <s v="E12000007"/>
    <n v="524431.25120000006"/>
    <n v="70.538245020000005"/>
    <n v="-0.18630662000000001"/>
    <n v="12.74205566"/>
    <n v="335550.93780000001"/>
    <n v="71.105719440000001"/>
    <n v="0.12111554400000001"/>
    <n v="13.21661673"/>
    <n v="282884.78999999998"/>
    <n v="69.173344619999995"/>
    <n v="-0.241424112"/>
    <n v="14.352296539999999"/>
    <n v="247718.83530000001"/>
    <n v="68.460929149999998"/>
    <n v="-0.586436917"/>
    <n v="9.1515336640000005"/>
  </r>
  <r>
    <x v="181"/>
    <x v="5"/>
    <s v="E12000009"/>
    <n v="293318.8959"/>
    <n v="89.038444819999995"/>
    <n v="0.156410994"/>
    <n v="10.453000599999999"/>
    <n v="187467.80249999999"/>
    <n v="88.060247579999995"/>
    <n v="0.84647138399999999"/>
    <n v="10.37882085"/>
    <n v="157070.1202"/>
    <n v="88.764633009999997"/>
    <n v="0.15284805500000001"/>
    <n v="10.40104146"/>
    <n v="127540.38679999999"/>
    <n v="89.954839129999996"/>
    <n v="0.53491399399999995"/>
    <n v="3.2145954489999999"/>
  </r>
  <r>
    <x v="181"/>
    <x v="7"/>
    <s v="E12000002"/>
    <n v="228258.78520000001"/>
    <n v="97.131064409999993"/>
    <n v="0.69106930200000005"/>
    <n v="6.8248608070000003"/>
    <n v="138752.71030000001"/>
    <n v="97.096468239999993"/>
    <n v="1.410511598"/>
    <n v="6.0518426639999996"/>
    <n v="103203.5635"/>
    <n v="98.866562479999999"/>
    <n v="1.9408108639999999"/>
    <n v="5.0455939939999999"/>
    <n v="99350.473870000002"/>
    <n v="98.184637050000006"/>
    <n v="2.1937200689999998"/>
    <n v="-1.7880563970000001"/>
  </r>
  <r>
    <x v="182"/>
    <x v="0"/>
    <s v="E92000001"/>
    <n v="267845.57270000002"/>
    <n v="87.688353710000001"/>
    <n v="-0.31515875599999998"/>
    <n v="10.79044476"/>
    <n v="164617.7316"/>
    <n v="87.643070710000003"/>
    <n v="-0.86422112799999995"/>
    <n v="10.051165790000001"/>
    <n v="142262.97889999999"/>
    <n v="86.680537099999995"/>
    <n v="-0.56191153100000002"/>
    <n v="10.073283999999999"/>
    <n v="155161.03030000001"/>
    <n v="81.539270340000002"/>
    <n v="1.152120891"/>
    <n v="7.0674753560000001"/>
  </r>
  <r>
    <x v="182"/>
    <x v="6"/>
    <s v="E12000003"/>
    <n v="211369.1176"/>
    <n v="97.010095829999997"/>
    <n v="0.27323666299999999"/>
    <n v="8.3091768909999999"/>
    <n v="129790.9957"/>
    <n v="96.953912740000007"/>
    <n v="-0.367555201"/>
    <n v="7.7514697430000004"/>
    <n v="106003.7404"/>
    <n v="97.466359560000001"/>
    <n v="-0.42284646799999998"/>
    <n v="7.1606888770000001"/>
    <n v="100461.4541"/>
    <n v="100.77045680000001"/>
    <n v="2.125371221"/>
    <n v="3.2237829040000001"/>
  </r>
  <r>
    <x v="182"/>
    <x v="8"/>
    <s v="E12000005"/>
    <n v="238684.82389999999"/>
    <n v="91.355840920000006"/>
    <n v="-0.69200648499999995"/>
    <n v="8.3452601689999995"/>
    <n v="140051.04680000001"/>
    <n v="91.805221149999994"/>
    <n v="-1.0711160179999999"/>
    <n v="7.8491725639999999"/>
    <n v="115819.9135"/>
    <n v="92.853509380000006"/>
    <n v="-0.398332986"/>
    <n v="7.1103504790000001"/>
    <n v="100744.3633"/>
    <n v="95.973443380000006"/>
    <n v="1.095775916"/>
    <n v="1.8492249839999999"/>
  </r>
  <r>
    <x v="182"/>
    <x v="5"/>
    <s v="E12000009"/>
    <n v="290761.36320000002"/>
    <n v="88.262092760000002"/>
    <n v="-0.87192904699999996"/>
    <n v="11.020613279999999"/>
    <n v="185829.76680000001"/>
    <n v="87.290804359999996"/>
    <n v="-0.873769087"/>
    <n v="10.72049007"/>
    <n v="157013.75870000001"/>
    <n v="88.732781549999999"/>
    <n v="-3.5883047000000001E-2"/>
    <n v="10.75640913"/>
    <n v="128726.474"/>
    <n v="90.791392040000005"/>
    <n v="0.92996987399999997"/>
    <n v="4.8865737840000003"/>
  </r>
  <r>
    <x v="182"/>
    <x v="4"/>
    <s v="E12000008"/>
    <n v="369410.04239999998"/>
    <n v="81.230128050000005"/>
    <n v="3.7776537999999998E-2"/>
    <n v="15.01300713"/>
    <n v="224665.64290000001"/>
    <n v="80.507221659999999"/>
    <n v="-1.0520214889999999"/>
    <n v="14.431935960000001"/>
    <n v="179715.31219999999"/>
    <n v="81.554730199999995"/>
    <n v="-0.67100968000000005"/>
    <n v="14.18414462"/>
    <n v="144592.62030000001"/>
    <n v="85.054215420000006"/>
    <n v="0.72990522199999996"/>
    <n v="8.6844940939999997"/>
  </r>
  <r>
    <x v="182"/>
    <x v="2"/>
    <s v="E12000001"/>
    <n v="205481.0171"/>
    <n v="105.6909007"/>
    <n v="1.8280931680000001"/>
    <n v="7.4312057439999997"/>
    <n v="122612.5812"/>
    <n v="103.6930393"/>
    <n v="0.19295383099999999"/>
    <n v="5.6427572359999996"/>
    <n v="100572.92329999999"/>
    <n v="105.51678990000001"/>
    <n v="0.80276541099999998"/>
    <n v="5.239544049"/>
    <n v="89766.036370000002"/>
    <n v="107.11137770000001"/>
    <n v="2.1572614350000001"/>
    <n v="0.323191124"/>
  </r>
  <r>
    <x v="182"/>
    <x v="7"/>
    <s v="E12000002"/>
    <n v="225524.72940000001"/>
    <n v="95.967640410000001"/>
    <n v="-1.197787752"/>
    <n v="6.770188042"/>
    <n v="136551.3983"/>
    <n v="95.556032560000006"/>
    <n v="-1.58650022"/>
    <n v="6.533152608"/>
    <n v="101218.0175"/>
    <n v="96.964456530000007"/>
    <n v="-1.9239122930000001"/>
    <n v="5.2263757799999997"/>
    <n v="100282.52989999999"/>
    <n v="99.105755770000002"/>
    <n v="0.93814954100000003"/>
    <n v="0.41656248000000001"/>
  </r>
  <r>
    <x v="182"/>
    <x v="9"/>
    <s v="E12000007"/>
    <n v="532767.64110000001"/>
    <n v="71.659525099999996"/>
    <n v="1.589605862"/>
    <n v="15.62639806"/>
    <n v="335940.08840000001"/>
    <n v="71.188183319999993"/>
    <n v="0.115973621"/>
    <n v="15.113367719999999"/>
    <n v="281835.91739999998"/>
    <n v="68.916865549999997"/>
    <n v="-0.37077732099999999"/>
    <n v="15.503071889999999"/>
    <n v="250903.2683"/>
    <n v="69.340996419999996"/>
    <n v="1.2855029529999999"/>
    <n v="11.282152910000001"/>
  </r>
  <r>
    <x v="182"/>
    <x v="1"/>
    <s v="E12000004"/>
    <n v="201047.9166"/>
    <n v="89.682497089999998"/>
    <n v="-1.065575363"/>
    <n v="7.1352461150000002"/>
    <n v="125098.46"/>
    <n v="88.973131190000004"/>
    <n v="-1.722407486"/>
    <n v="6.5809879499999999"/>
    <n v="104542.2032"/>
    <n v="89.844715249999993"/>
    <n v="-1.2942318209999999"/>
    <n v="5.5330460639999997"/>
    <n v="88375.543210000003"/>
    <n v="93.873591529999999"/>
    <n v="0.59048828799999997"/>
    <n v="0.52381557499999998"/>
  </r>
  <r>
    <x v="182"/>
    <x v="3"/>
    <s v="E12000006"/>
    <n v="282498.21799999999"/>
    <n v="82.748838250000006"/>
    <n v="-5.2793556999999998E-2"/>
    <n v="12.58069616"/>
    <n v="187825.64050000001"/>
    <n v="81.858489950000006"/>
    <n v="-0.40911574699999997"/>
    <n v="12.72971691"/>
    <n v="157045.7439"/>
    <n v="82.009731509999995"/>
    <n v="4.0750695000000003E-2"/>
    <n v="12.68892765"/>
    <n v="130133.8967"/>
    <n v="84.021630020000003"/>
    <n v="1.4114987640000001"/>
    <n v="7.2540345029999997"/>
  </r>
  <r>
    <x v="183"/>
    <x v="0"/>
    <s v="E92000001"/>
    <n v="270032.261"/>
    <n v="88.404240459999997"/>
    <n v="0.81639889600000004"/>
    <n v="11.350656900000001"/>
    <n v="167370.4644"/>
    <n v="89.108635520000007"/>
    <n v="1.672197014"/>
    <n v="10.14254182"/>
    <n v="144370.52170000001"/>
    <n v="87.964658529999994"/>
    <n v="1.48144148"/>
    <n v="10.170561770000001"/>
    <n v="155666.7641"/>
    <n v="81.805040480000002"/>
    <n v="0.32594128500000003"/>
    <n v="7.9025823989999999"/>
  </r>
  <r>
    <x v="183"/>
    <x v="8"/>
    <s v="E12000005"/>
    <n v="241460.209"/>
    <n v="92.418110560000002"/>
    <n v="1.1627824010000001"/>
    <n v="9.6449338779999998"/>
    <n v="143126.51670000001"/>
    <n v="93.821230249999999"/>
    <n v="2.1959634540000001"/>
    <n v="9.1917204940000001"/>
    <n v="118183.04459999999"/>
    <n v="94.748045540000007"/>
    <n v="2.0403495519999999"/>
    <n v="9.0934622839999992"/>
    <n v="100902.27159999999"/>
    <n v="96.123873689999996"/>
    <n v="0.15674159700000001"/>
    <n v="3.137869802"/>
  </r>
  <r>
    <x v="183"/>
    <x v="6"/>
    <s v="E12000003"/>
    <n v="213412.03510000001"/>
    <n v="97.947714450000007"/>
    <n v="0.96651654099999995"/>
    <n v="7.9235443950000004"/>
    <n v="131990.07149999999"/>
    <n v="98.596623019999996"/>
    <n v="1.694320767"/>
    <n v="6.8096055639999999"/>
    <n v="107634.72629999999"/>
    <n v="98.965988300000006"/>
    <n v="1.5386116240000001"/>
    <n v="6.259296355"/>
    <n v="99849.627189999999"/>
    <n v="100.1567481"/>
    <n v="-0.60901652900000003"/>
    <n v="0.97241512600000002"/>
  </r>
  <r>
    <x v="183"/>
    <x v="4"/>
    <s v="E12000008"/>
    <n v="370819.24930000002"/>
    <n v="81.540000660000004"/>
    <n v="0.38147497000000002"/>
    <n v="15.36681325"/>
    <n v="227665.24969999999"/>
    <n v="81.582107890000003"/>
    <n v="1.3351426280000001"/>
    <n v="13.92291984"/>
    <n v="181594.07639999999"/>
    <n v="82.407312570000002"/>
    <n v="1.04541131"/>
    <n v="13.404166480000001"/>
    <n v="144626.06659999999"/>
    <n v="85.073889600000001"/>
    <n v="2.3131341E-2"/>
    <n v="8.3392284990000007"/>
  </r>
  <r>
    <x v="183"/>
    <x v="3"/>
    <s v="E12000006"/>
    <n v="285732.13760000002"/>
    <n v="83.696111799999997"/>
    <n v="1.1447575169999999"/>
    <n v="13.23364123"/>
    <n v="191773.111"/>
    <n v="83.578883270000006"/>
    <n v="2.1016675509999998"/>
    <n v="12.769944450000001"/>
    <n v="159812.66690000001"/>
    <n v="83.454626570000002"/>
    <n v="1.761858054"/>
    <n v="11.884455190000001"/>
    <n v="131514.81789999999"/>
    <n v="84.913229000000001"/>
    <n v="1.061154108"/>
    <n v="7.2553440480000004"/>
  </r>
  <r>
    <x v="183"/>
    <x v="7"/>
    <s v="E12000002"/>
    <n v="228685.01259999999"/>
    <n v="97.312437149999994"/>
    <n v="1.401302284"/>
    <n v="6.363050834"/>
    <n v="139870.07860000001"/>
    <n v="97.878380989999997"/>
    <n v="2.4303525000000001"/>
    <n v="6.2286649829999998"/>
    <n v="104037.144"/>
    <n v="99.665112820000004"/>
    <n v="2.785202312"/>
    <n v="4.7049729610000002"/>
    <n v="101156.1191"/>
    <n v="99.969093740000005"/>
    <n v="0.87112798199999997"/>
    <n v="0.57182334800000001"/>
  </r>
  <r>
    <x v="183"/>
    <x v="5"/>
    <s v="E12000009"/>
    <n v="294354.08429999999"/>
    <n v="89.352681540000006"/>
    <n v="1.235625341"/>
    <n v="13.26398187"/>
    <n v="188715.95019999999"/>
    <n v="88.646546599999994"/>
    <n v="1.5531329519999999"/>
    <n v="11.93676969"/>
    <n v="158476.71489999999"/>
    <n v="89.559538219999993"/>
    <n v="0.93173757000000001"/>
    <n v="11.344972459999999"/>
    <n v="129144.73299999999"/>
    <n v="91.086392140000001"/>
    <n v="0.32492079099999999"/>
    <n v="6.3305062249999997"/>
  </r>
  <r>
    <x v="183"/>
    <x v="9"/>
    <s v="E12000007"/>
    <n v="530525.86289999995"/>
    <n v="71.357996349999993"/>
    <n v="-0.42077972200000002"/>
    <n v="16.169452499999998"/>
    <n v="337787.80790000001"/>
    <n v="71.579728720000006"/>
    <n v="0.55001459799999997"/>
    <n v="15.72696286"/>
    <n v="284470.90370000002"/>
    <n v="69.561194360000002"/>
    <n v="0.93493632000000004"/>
    <n v="16.646172960000001"/>
    <n v="251898.7003"/>
    <n v="69.616099449999993"/>
    <n v="0.39673936199999998"/>
    <n v="13.42090578"/>
  </r>
  <r>
    <x v="183"/>
    <x v="2"/>
    <s v="E12000001"/>
    <n v="202808.799"/>
    <n v="104.3164227"/>
    <n v="-1.3004695690000001"/>
    <n v="4.86988194"/>
    <n v="123706.3478"/>
    <n v="104.6180339"/>
    <n v="0.89205082099999999"/>
    <n v="4.8437337239999998"/>
    <n v="101145.9544"/>
    <n v="106.1179894"/>
    <n v="0.56976672500000003"/>
    <n v="4.8295348269999998"/>
    <n v="89539.311279999994"/>
    <n v="106.8408429"/>
    <n v="-0.25257334799999998"/>
    <n v="0.92029541199999998"/>
  </r>
  <r>
    <x v="183"/>
    <x v="1"/>
    <s v="E12000004"/>
    <n v="202523.53030000001"/>
    <n v="90.340731809999994"/>
    <n v="0.73396118899999996"/>
    <n v="7.4837393800000003"/>
    <n v="127060.9086"/>
    <n v="90.368873379999997"/>
    <n v="1.5687232360000001"/>
    <n v="7.2576439989999999"/>
    <n v="106144.1485"/>
    <n v="91.221444579999996"/>
    <n v="1.532343137"/>
    <n v="6.9725567450000003"/>
    <n v="88144.407000000007"/>
    <n v="93.628075800000005"/>
    <n v="-0.26153865700000001"/>
    <n v="2.6693457340000002"/>
  </r>
  <r>
    <x v="184"/>
    <x v="0"/>
    <s v="E92000001"/>
    <n v="272594.75660000002"/>
    <n v="89.243160509999996"/>
    <n v="0.94895906200000002"/>
    <n v="10.96779986"/>
    <n v="167731.84229999999"/>
    <n v="89.301034380000004"/>
    <n v="0.215914939"/>
    <n v="9.0434859139999997"/>
    <n v="145140.56"/>
    <n v="88.433841270000002"/>
    <n v="0.53337640200000003"/>
    <n v="9.4438975910000007"/>
    <n v="156499.3504"/>
    <n v="82.242576080000006"/>
    <n v="0.53485163599999996"/>
    <n v="6.9741235379999997"/>
  </r>
  <r>
    <x v="184"/>
    <x v="9"/>
    <s v="E12000007"/>
    <n v="532230.00710000005"/>
    <n v="71.587211030000006"/>
    <n v="0.32121792700000001"/>
    <n v="15.122274770000001"/>
    <n v="337876.96620000002"/>
    <n v="71.598622019999993"/>
    <n v="2.6394760999999999E-2"/>
    <n v="14.15358629"/>
    <n v="285520.19339999999"/>
    <n v="69.817775409999996"/>
    <n v="0.36885659599999998"/>
    <n v="15.08127125"/>
    <n v="250834.76130000001"/>
    <n v="69.322063450000002"/>
    <n v="-0.42236780800000001"/>
    <n v="10.474687400000001"/>
  </r>
  <r>
    <x v="184"/>
    <x v="2"/>
    <s v="E12000001"/>
    <n v="202841.46359999999"/>
    <n v="104.333224"/>
    <n v="1.6106120000000002E-2"/>
    <n v="4.2931257079999998"/>
    <n v="122543.30710000001"/>
    <n v="103.6344544"/>
    <n v="-0.94016250099999998"/>
    <n v="2.6155948800000002"/>
    <n v="100792.2634"/>
    <n v="105.7469121"/>
    <n v="-0.34968371700000001"/>
    <n v="2.9838449119999999"/>
    <n v="89626.674799999993"/>
    <n v="106.9450875"/>
    <n v="9.7570014999999996E-2"/>
    <n v="0.68486920299999998"/>
  </r>
  <r>
    <x v="184"/>
    <x v="7"/>
    <s v="E12000002"/>
    <n v="229582.2439"/>
    <n v="97.694236410000002"/>
    <n v="0.39234374100000002"/>
    <n v="6.9283312539999997"/>
    <n v="139624.4008"/>
    <n v="97.706460430000007"/>
    <n v="-0.17564711699999999"/>
    <n v="5.4907822299999998"/>
    <n v="104222.19349999999"/>
    <n v="99.842385849999999"/>
    <n v="0.17786869"/>
    <n v="4.3968748639999999"/>
    <n v="101373.2006"/>
    <n v="100.1836279"/>
    <n v="0.214600501"/>
    <n v="0.47968314200000001"/>
  </r>
  <r>
    <x v="184"/>
    <x v="1"/>
    <s v="E12000004"/>
    <n v="206383.3518"/>
    <n v="92.062502620000004"/>
    <n v="1.9058632520000001"/>
    <n v="10.36397599"/>
    <n v="128763.0812"/>
    <n v="91.579500800000005"/>
    <n v="1.3396509029999999"/>
    <n v="8.9216584539999992"/>
    <n v="107847.0177"/>
    <n v="92.684909020000006"/>
    <n v="1.6042986930000001"/>
    <n v="8.9917145339999998"/>
    <n v="90110.640459999995"/>
    <n v="95.716633220000006"/>
    <n v="2.2306956630000001"/>
    <n v="4.5561205449999997"/>
  </r>
  <r>
    <x v="184"/>
    <x v="3"/>
    <s v="E12000006"/>
    <n v="287976.14"/>
    <n v="84.353420709999995"/>
    <n v="0.785351786"/>
    <n v="12.1789431"/>
    <n v="191868.65229999999"/>
    <n v="83.620522249999993"/>
    <n v="4.9819978000000001E-2"/>
    <n v="10.712310240000001"/>
    <n v="160470.94"/>
    <n v="83.79837861"/>
    <n v="0.41190291400000001"/>
    <n v="10.65330056"/>
    <n v="132299.44699999999"/>
    <n v="85.419828899999999"/>
    <n v="0.59660892200000004"/>
    <n v="5.916454206"/>
  </r>
  <r>
    <x v="184"/>
    <x v="6"/>
    <s v="E12000003"/>
    <n v="213934.4148"/>
    <n v="98.187466180000001"/>
    <n v="0.24477521699999999"/>
    <n v="7.1584629279999996"/>
    <n v="131704.5019"/>
    <n v="98.383302439999994"/>
    <n v="-0.216356878"/>
    <n v="5.9627039389999998"/>
    <n v="108177.05409999999"/>
    <n v="99.464637809999999"/>
    <n v="0.50385947099999995"/>
    <n v="6.2169556669999997"/>
    <n v="101460.1346"/>
    <n v="101.7722091"/>
    <n v="1.6129328329999999"/>
    <n v="3.0230865649999998"/>
  </r>
  <r>
    <x v="184"/>
    <x v="4"/>
    <s v="E12000008"/>
    <n v="375005.93170000002"/>
    <n v="82.460616540000004"/>
    <n v="1.12903591"/>
    <n v="14.17022072"/>
    <n v="229034.04639999999"/>
    <n v="82.072605769999996"/>
    <n v="0.60123216800000001"/>
    <n v="12.453811099999999"/>
    <n v="183273.1397"/>
    <n v="83.169270749999995"/>
    <n v="0.92462447800000003"/>
    <n v="12.288127340000001"/>
    <n v="146707.49530000001"/>
    <n v="86.298255609999998"/>
    <n v="1.4391795329999999"/>
    <n v="8.3967917940000003"/>
  </r>
  <r>
    <x v="184"/>
    <x v="5"/>
    <s v="E12000009"/>
    <n v="297948.31760000001"/>
    <n v="90.443729349999998"/>
    <n v="1.2210577149999999"/>
    <n v="12.030515729999999"/>
    <n v="189996.98550000001"/>
    <n v="89.248294130000005"/>
    <n v="0.67881666299999999"/>
    <n v="10.737210190000001"/>
    <n v="160046.21369999999"/>
    <n v="90.446505079999994"/>
    <n v="0.99036561199999995"/>
    <n v="11.12224554"/>
    <n v="130917.7577"/>
    <n v="92.336914859999993"/>
    <n v="1.372897402"/>
    <n v="6.6606666219999999"/>
  </r>
  <r>
    <x v="184"/>
    <x v="8"/>
    <s v="E12000005"/>
    <n v="243270.8996"/>
    <n v="93.111146529999999"/>
    <n v="0.74989194199999998"/>
    <n v="8.9397882200000005"/>
    <n v="142958.58809999999"/>
    <n v="93.711150950000004"/>
    <n v="-0.117328775"/>
    <n v="7.38925287"/>
    <n v="117990.4425"/>
    <n v="94.593635259999999"/>
    <n v="-0.16296935900000001"/>
    <n v="7.3400990750000004"/>
    <n v="102052.7659"/>
    <n v="97.219884350000001"/>
    <n v="1.1402065100000001"/>
    <n v="3.5432219200000001"/>
  </r>
  <r>
    <x v="185"/>
    <x v="0"/>
    <s v="E92000001"/>
    <n v="272388.20059999998"/>
    <n v="89.175537370000001"/>
    <n v="-7.5774030000000006E-2"/>
    <n v="9.2922422129999998"/>
    <n v="168656.60060000001"/>
    <n v="89.793379029999997"/>
    <n v="0.55133141500000005"/>
    <n v="8.7068297819999998"/>
    <n v="146572.9705"/>
    <n v="89.306606049999999"/>
    <n v="0.98691266799999999"/>
    <n v="9.0207562439999993"/>
    <n v="157199.7488"/>
    <n v="82.610645149999996"/>
    <n v="0.44754078899999999"/>
    <n v="6.8086930719999996"/>
  </r>
  <r>
    <x v="185"/>
    <x v="1"/>
    <s v="E12000004"/>
    <n v="206090.37409999999"/>
    <n v="91.931812489999999"/>
    <n v="-0.14195804200000001"/>
    <n v="7.5026389959999999"/>
    <n v="129349.7513"/>
    <n v="91.996755100000001"/>
    <n v="0.45561974999999999"/>
    <n v="6.9283445739999996"/>
    <n v="108698.89870000001"/>
    <n v="93.417024940000005"/>
    <n v="0.78989764600000001"/>
    <n v="6.7208308160000003"/>
    <n v="89681.309810000006"/>
    <n v="95.26059291"/>
    <n v="-0.47644834400000002"/>
    <n v="2.4473249479999999"/>
  </r>
  <r>
    <x v="185"/>
    <x v="6"/>
    <s v="E12000003"/>
    <n v="214401.5191"/>
    <n v="98.401848650000005"/>
    <n v="0.218339955"/>
    <n v="6.5142007130000001"/>
    <n v="132630.3449"/>
    <n v="99.074907429999996"/>
    <n v="0.70296988100000002"/>
    <n v="6.1617732299999997"/>
    <n v="108877.9234"/>
    <n v="100.1090602"/>
    <n v="0.64789094599999997"/>
    <n v="5.9447679390000001"/>
    <n v="100779.9075"/>
    <n v="101.0898897"/>
    <n v="-0.67043785899999997"/>
    <n v="1.5471636660000001"/>
  </r>
  <r>
    <x v="185"/>
    <x v="8"/>
    <s v="E12000005"/>
    <n v="244268.62779999999"/>
    <n v="93.493023730000004"/>
    <n v="0.41013049699999998"/>
    <n v="8.8488468699999991"/>
    <n v="144320.443"/>
    <n v="94.60386398"/>
    <n v="0.95262198200000003"/>
    <n v="8.4881192100000007"/>
    <n v="119709.74460000001"/>
    <n v="95.972009920000005"/>
    <n v="1.4571537029999999"/>
    <n v="8.3911410909999997"/>
    <n v="102527.09570000001"/>
    <n v="97.671751479999998"/>
    <n v="0.46478879400000001"/>
    <n v="4.6598473130000002"/>
  </r>
  <r>
    <x v="185"/>
    <x v="2"/>
    <s v="E12000001"/>
    <n v="202924.35219999999"/>
    <n v="104.37585850000001"/>
    <n v="4.0863756000000001E-2"/>
    <n v="2.7759841889999999"/>
    <n v="123464.3912"/>
    <n v="104.4134121"/>
    <n v="0.75163971500000004"/>
    <n v="2.687708148"/>
    <n v="101849.9596"/>
    <n v="106.8566015"/>
    <n v="1.0493823019999999"/>
    <n v="3.0768361030000002"/>
    <n v="89297.062309999994"/>
    <n v="106.5517846"/>
    <n v="-0.36776160400000002"/>
    <n v="-1.6068327010000001"/>
  </r>
  <r>
    <x v="185"/>
    <x v="7"/>
    <s v="E12000002"/>
    <n v="228989.93290000001"/>
    <n v="97.442190030000006"/>
    <n v="-0.25799513400000001"/>
    <n v="5.800642367"/>
    <n v="139940.75510000001"/>
    <n v="97.927839030000001"/>
    <n v="0.22657518600000001"/>
    <n v="5.3392918910000002"/>
    <n v="105155.3878"/>
    <n v="100.73636380000001"/>
    <n v="0.89538916999999996"/>
    <n v="4.7357939"/>
    <n v="101157.1476"/>
    <n v="99.970110199999993"/>
    <n v="-0.21312635499999999"/>
    <n v="6.6400874999999998E-2"/>
  </r>
  <r>
    <x v="185"/>
    <x v="4"/>
    <s v="E12000008"/>
    <n v="376395.9633"/>
    <n v="82.766272670000006"/>
    <n v="0.37066922899999999"/>
    <n v="12.59972043"/>
    <n v="230882.9209"/>
    <n v="82.73513586"/>
    <n v="0.80724876400000001"/>
    <n v="12.06408192"/>
    <n v="185516.61790000001"/>
    <n v="84.187360179999999"/>
    <n v="1.224117288"/>
    <n v="11.89953723"/>
    <n v="147454.5883"/>
    <n v="86.737720670000002"/>
    <n v="0.50923979699999999"/>
    <n v="8.3941220039999997"/>
  </r>
  <r>
    <x v="185"/>
    <x v="9"/>
    <s v="E12000007"/>
    <n v="536235.33290000004"/>
    <n v="72.125944469999993"/>
    <n v="0.75255543400000002"/>
    <n v="14.44878875"/>
    <n v="340019.27470000001"/>
    <n v="72.052592989999994"/>
    <n v="0.63404987099999999"/>
    <n v="13.482211789999999"/>
    <n v="288347.38140000001"/>
    <n v="70.509102960000007"/>
    <n v="0.99018845200000005"/>
    <n v="13.43715536"/>
    <n v="253665.948"/>
    <n v="70.104505660000001"/>
    <n v="1.128705887"/>
    <n v="10.74168699"/>
  </r>
  <r>
    <x v="185"/>
    <x v="5"/>
    <s v="E12000009"/>
    <n v="296711.86940000003"/>
    <n v="90.068399209999995"/>
    <n v="-0.414987473"/>
    <n v="8.8908201919999996"/>
    <n v="191324.0282"/>
    <n v="89.871652979999993"/>
    <n v="0.69845463299999999"/>
    <n v="9.3566960269999999"/>
    <n v="162041.8524"/>
    <n v="91.574295219999996"/>
    <n v="1.246914002"/>
    <n v="9.9135360309999996"/>
    <n v="130927.0959"/>
    <n v="92.343501119999999"/>
    <n v="7.1328609999999999E-3"/>
    <n v="4.8835897539999999"/>
  </r>
  <r>
    <x v="185"/>
    <x v="3"/>
    <s v="E12000006"/>
    <n v="285552.29940000002"/>
    <n v="83.643433939999994"/>
    <n v="-0.84168106099999995"/>
    <n v="10.75014855"/>
    <n v="191702.81109999999"/>
    <n v="83.548245050000006"/>
    <n v="-8.6434761999999998E-2"/>
    <n v="10.78616397"/>
    <n v="161250.66440000001"/>
    <n v="84.205552909999994"/>
    <n v="0.48589758100000002"/>
    <n v="11.116445730000001"/>
    <n v="131793.467"/>
    <n v="85.093140300000002"/>
    <n v="-0.38245054899999997"/>
    <n v="6.7155331450000002"/>
  </r>
  <r>
    <x v="186"/>
    <x v="0"/>
    <s v="E92000001"/>
    <n v="278650.52069999999"/>
    <n v="91.225720769999995"/>
    <n v="2.2990423830000002"/>
    <n v="9.3037548090000008"/>
    <n v="170234.63589999999"/>
    <n v="90.633530690000001"/>
    <n v="0.93564989399999998"/>
    <n v="7.4392151689999997"/>
    <n v="147436.33970000001"/>
    <n v="89.832655070000001"/>
    <n v="0.58903708200000005"/>
    <n v="7.5243491310000001"/>
    <n v="157683.50339999999"/>
    <n v="82.864864890000007"/>
    <n v="0.30773242000000001"/>
    <n v="6.1415727880000004"/>
  </r>
  <r>
    <x v="186"/>
    <x v="6"/>
    <s v="E12000003"/>
    <n v="219581.2078"/>
    <n v="100.7791216"/>
    <n v="2.4158824210000001"/>
    <n v="5.3647272499999996"/>
    <n v="134443.62160000001"/>
    <n v="100.4294257"/>
    <n v="1.3671658280000001"/>
    <n v="4.1012449130000004"/>
    <n v="110267.503"/>
    <n v="101.3867252"/>
    <n v="1.276273056"/>
    <n v="3.9992215"/>
    <n v="100136.98050000001"/>
    <n v="100.4449852"/>
    <n v="-0.63795152899999996"/>
    <n v="-0.52628984300000003"/>
  </r>
  <r>
    <x v="186"/>
    <x v="5"/>
    <s v="E12000009"/>
    <n v="303003.92139999999"/>
    <n v="91.978383640000004"/>
    <n v="2.1205932970000001"/>
    <n v="9.6740276610000002"/>
    <n v="192540.05"/>
    <n v="90.442861339999993"/>
    <n v="0.63558235200000002"/>
    <n v="8.5213916839999992"/>
    <n v="161903.20480000001"/>
    <n v="91.495941689999995"/>
    <n v="-8.5562804000000006E-2"/>
    <n v="8.1055197910000008"/>
    <n v="130283.179"/>
    <n v="91.88934347"/>
    <n v="-0.49181333700000002"/>
    <n v="5.0941429019999998"/>
  </r>
  <r>
    <x v="186"/>
    <x v="4"/>
    <s v="E12000008"/>
    <n v="386689.44809999998"/>
    <n v="85.029722480000004"/>
    <n v="2.734748986"/>
    <n v="13.30144321"/>
    <n v="233597.24340000001"/>
    <n v="83.707792670000003"/>
    <n v="1.1756272590000001"/>
    <n v="11.31502184"/>
    <n v="186737.6269"/>
    <n v="84.741453550000003"/>
    <n v="0.65816693699999995"/>
    <n v="11.002387110000001"/>
    <n v="146433.5631"/>
    <n v="86.137119549999994"/>
    <n v="-0.69243360200000004"/>
    <n v="6.723565271"/>
  </r>
  <r>
    <x v="186"/>
    <x v="9"/>
    <s v="E12000007"/>
    <n v="560176.67050000001"/>
    <n v="75.346156710000002"/>
    <n v="4.4647072059999999"/>
    <n v="15.634559449999999"/>
    <n v="351466.41460000002"/>
    <n v="74.478326379999999"/>
    <n v="3.3666149889999999"/>
    <n v="13.30063472"/>
    <n v="298268.69390000001"/>
    <n v="72.935144919999999"/>
    <n v="3.4407499970000002"/>
    <n v="14.166344309999999"/>
    <n v="259349.4663"/>
    <n v="71.675233800000001"/>
    <n v="2.2405523230000002"/>
    <n v="11.27494287"/>
  </r>
  <r>
    <x v="186"/>
    <x v="1"/>
    <s v="E12000004"/>
    <n v="209606.45360000001"/>
    <n v="93.50024852"/>
    <n v="1.706086271"/>
    <n v="8.1579440240000007"/>
    <n v="129871.9339"/>
    <n v="92.368144349999994"/>
    <n v="0.40369820699999998"/>
    <n v="6.5238983299999997"/>
    <n v="108319.0174"/>
    <n v="93.090550739999998"/>
    <n v="-0.34948040499999999"/>
    <n v="5.4070467300000002"/>
    <n v="88703.613849999994"/>
    <n v="94.222072199999999"/>
    <n v="-1.090189208"/>
    <n v="1.5272421350000001"/>
  </r>
  <r>
    <x v="186"/>
    <x v="7"/>
    <s v="E12000002"/>
    <n v="231530.09419999999"/>
    <n v="98.523105999999999"/>
    <n v="1.1092894849999999"/>
    <n v="4.7038572099999998"/>
    <n v="139481.53570000001"/>
    <n v="97.606486149999995"/>
    <n v="-0.32815273299999997"/>
    <n v="3.1303512260000002"/>
    <n v="103918.8171"/>
    <n v="99.551758399999997"/>
    <n v="-1.1759461149999999"/>
    <n v="1.9531147499999999"/>
    <n v="99111.747709999996"/>
    <n v="97.948712240000006"/>
    <n v="-2.0220023359999999"/>
    <n v="-1.770848695"/>
  </r>
  <r>
    <x v="186"/>
    <x v="2"/>
    <s v="E12000001"/>
    <n v="205217.64730000001"/>
    <n v="105.55543419999999"/>
    <n v="1.1301231249999999"/>
    <n v="3.301355295"/>
    <n v="123268.3144"/>
    <n v="104.2475906"/>
    <n v="-0.15881242600000001"/>
    <n v="2.3871069839999999"/>
    <n v="101075.8238"/>
    <n v="106.0444115"/>
    <n v="-0.76007471699999996"/>
    <n v="1.9867490000000001"/>
    <n v="88534.407709999999"/>
    <n v="105.6417635"/>
    <n v="-0.85406459899999998"/>
    <n v="-1.1396230359999999"/>
  </r>
  <r>
    <x v="186"/>
    <x v="3"/>
    <s v="E12000006"/>
    <n v="294919.3187"/>
    <n v="86.387203349999993"/>
    <n v="3.2803165550000002"/>
    <n v="10.889659050000001"/>
    <n v="194993.21369999999"/>
    <n v="84.982273899999996"/>
    <n v="1.716408106"/>
    <n v="9.6640689230000003"/>
    <n v="162797.98420000001"/>
    <n v="85.013567690000002"/>
    <n v="0.95957423200000003"/>
    <n v="9.2147247350000008"/>
    <n v="131401.74290000001"/>
    <n v="84.840221540000002"/>
    <n v="-0.29722579399999999"/>
    <n v="4.8566555610000002"/>
  </r>
  <r>
    <x v="186"/>
    <x v="8"/>
    <s v="E12000005"/>
    <n v="247666.8995"/>
    <n v="94.793701170000006"/>
    <n v="1.3912026669999999"/>
    <n v="6.3599946970000003"/>
    <n v="144654.3922"/>
    <n v="94.822771880000005"/>
    <n v="0.23139425399999999"/>
    <n v="5.617413333"/>
    <n v="119532.7605"/>
    <n v="95.830120769999994"/>
    <n v="-0.14784429700000001"/>
    <n v="5.4351818539999996"/>
    <n v="100819.4152"/>
    <n v="96.044941050000006"/>
    <n v="-1.6655894899999999"/>
    <n v="1.0583936119999999"/>
  </r>
  <r>
    <x v="187"/>
    <x v="0"/>
    <s v="E92000001"/>
    <n v="279084.83980000002"/>
    <n v="91.367909870000005"/>
    <n v="0.15586513900000001"/>
    <n v="8.0933694099999993"/>
    <n v="171567.51019999999"/>
    <n v="91.343157730000001"/>
    <n v="0.78296303899999997"/>
    <n v="6.9234227610000003"/>
    <n v="147014.0386"/>
    <n v="89.575347870000002"/>
    <n v="-0.28642947200000002"/>
    <n v="6.040416231"/>
    <n v="157522.19029999999"/>
    <n v="82.780092600000003"/>
    <n v="-0.102301851"/>
    <n v="5.1230506650000001"/>
  </r>
  <r>
    <x v="187"/>
    <x v="2"/>
    <s v="E12000001"/>
    <n v="210387.94099999999"/>
    <n v="108.2148186"/>
    <n v="2.519419648"/>
    <n v="4.9270292939999996"/>
    <n v="126597.67419999999"/>
    <n v="107.0632188"/>
    <n v="2.7009047879999999"/>
    <n v="3.3528876670000001"/>
    <n v="102969.2078"/>
    <n v="108.0308685"/>
    <n v="1.8732312799999999"/>
    <n v="2.340397404"/>
    <n v="90319.933499999999"/>
    <n v="107.7723034"/>
    <n v="2.0167591709999999"/>
    <n v="-0.12454262000000001"/>
  </r>
  <r>
    <x v="187"/>
    <x v="5"/>
    <s v="E12000009"/>
    <n v="305872.95490000001"/>
    <n v="92.849293380000006"/>
    <n v="0.94686349299999994"/>
    <n v="9.3889874930000001"/>
    <n v="195153.48009999999"/>
    <n v="91.670481749999993"/>
    <n v="1.357343615"/>
    <n v="8.2908163909999999"/>
    <n v="162531.97349999999"/>
    <n v="91.851276100000007"/>
    <n v="0.38836084700000001"/>
    <n v="7.660987285"/>
    <n v="130817.2815"/>
    <n v="92.266048499999997"/>
    <n v="0.409955083"/>
    <n v="4.9925307009999997"/>
  </r>
  <r>
    <x v="187"/>
    <x v="8"/>
    <s v="E12000005"/>
    <n v="246540.00080000001"/>
    <n v="94.362384390000003"/>
    <n v="-0.45500574500000002"/>
    <n v="5.7455131059999998"/>
    <n v="144844.11749999999"/>
    <n v="94.947139160000006"/>
    <n v="0.13115761300000001"/>
    <n v="4.8515480059999998"/>
    <n v="118524.9906"/>
    <n v="95.022185620000002"/>
    <n v="-0.84309103299999999"/>
    <n v="3.1632284550000001"/>
    <n v="100949.1568"/>
    <n v="96.168538569999996"/>
    <n v="0.12868716799999999"/>
    <n v="0.76503509000000003"/>
  </r>
  <r>
    <x v="187"/>
    <x v="6"/>
    <s v="E12000003"/>
    <n v="218889.41159999999"/>
    <n v="100.4616144"/>
    <n v="-0.31505252900000003"/>
    <n v="5.1530965679999996"/>
    <n v="134608.3486"/>
    <n v="100.55247679999999"/>
    <n v="0.12252493"/>
    <n v="4.0957640910000004"/>
    <n v="109229.8766"/>
    <n v="100.4326677"/>
    <n v="-0.94100830099999999"/>
    <n v="2.9190901010000001"/>
    <n v="100797.1581"/>
    <n v="101.1071934"/>
    <n v="0.65927455800000001"/>
    <n v="-0.24306987599999999"/>
  </r>
  <r>
    <x v="187"/>
    <x v="7"/>
    <s v="E12000002"/>
    <n v="234327.10810000001"/>
    <n v="99.713320609999997"/>
    <n v="1.208056327"/>
    <n v="4.7520780739999999"/>
    <n v="142083.80840000001"/>
    <n v="99.427506370000003"/>
    <n v="1.8656754259999999"/>
    <n v="4.2615238509999998"/>
    <n v="104610.43919999999"/>
    <n v="100.2143159"/>
    <n v="0.66554076900000003"/>
    <n v="2.2435756690000002"/>
    <n v="100934.9991"/>
    <n v="99.750568520000002"/>
    <n v="1.8395915979999999"/>
    <n v="-0.56617031500000004"/>
  </r>
  <r>
    <x v="187"/>
    <x v="4"/>
    <s v="E12000008"/>
    <n v="385306.473"/>
    <n v="84.725618010000005"/>
    <n v="-0.35764490100000002"/>
    <n v="10.417798579999999"/>
    <n v="234599.27129999999"/>
    <n v="84.066861709999998"/>
    <n v="0.428955329"/>
    <n v="9.5365199240000003"/>
    <n v="185432.6593"/>
    <n v="84.149259779999994"/>
    <n v="-0.69882417500000005"/>
    <n v="7.906465581"/>
    <n v="146211.98569999999"/>
    <n v="86.006780309999996"/>
    <n v="-0.15131599100000001"/>
    <n v="4.7897779319999998"/>
  </r>
  <r>
    <x v="187"/>
    <x v="3"/>
    <s v="E12000006"/>
    <n v="294066.32299999997"/>
    <n v="86.13734547"/>
    <n v="-0.28923020199999999"/>
    <n v="9.3229868570000001"/>
    <n v="195207.82560000001"/>
    <n v="85.075806409999998"/>
    <n v="0.110061203"/>
    <n v="8.4043514679999998"/>
    <n v="161286.97829999999"/>
    <n v="84.224516129999998"/>
    <n v="-0.92814781000000002"/>
    <n v="6.926146632"/>
    <n v="130681.5531"/>
    <n v="84.375227249999995"/>
    <n v="-0.54808235900000002"/>
    <n v="3.1164033519999998"/>
  </r>
  <r>
    <x v="187"/>
    <x v="1"/>
    <s v="E12000004"/>
    <n v="210687.19940000001"/>
    <n v="93.982342470000006"/>
    <n v="0.51560712600000003"/>
    <n v="6.8898666620000002"/>
    <n v="131343.6967"/>
    <n v="93.414898609999995"/>
    <n v="1.133241626"/>
    <n v="5.9800485129999998"/>
    <n v="108811.7006"/>
    <n v="93.513968090000006"/>
    <n v="0.45484460300000001"/>
    <n v="4.4534124249999998"/>
    <n v="89332.570590000003"/>
    <n v="94.890157810000005"/>
    <n v="0.70905424500000003"/>
    <n v="1.296605397"/>
  </r>
  <r>
    <x v="187"/>
    <x v="9"/>
    <s v="E12000007"/>
    <n v="552683.96409999998"/>
    <n v="74.338355680000006"/>
    <n v="-1.3375612990000001"/>
    <n v="12.36829519"/>
    <n v="352305.9915"/>
    <n v="74.656238939999994"/>
    <n v="0.23887829799999999"/>
    <n v="12.11525659"/>
    <n v="295010.4938"/>
    <n v="72.138422700000007"/>
    <n v="-1.092370791"/>
    <n v="11.7726808"/>
    <n v="257356.1404"/>
    <n v="71.124347369999995"/>
    <n v="-0.76858685400000004"/>
    <n v="9.7937189670000002"/>
  </r>
  <r>
    <x v="188"/>
    <x v="0"/>
    <s v="E92000001"/>
    <n v="278930.59519999998"/>
    <n v="91.317412669999996"/>
    <n v="-5.5267981000000001E-2"/>
    <n v="7.1890097629999996"/>
    <n v="169713.9431"/>
    <n v="90.356311950000006"/>
    <n v="-1.0803718680000001"/>
    <n v="5.254540574"/>
    <n v="147008.0509"/>
    <n v="89.571699620000004"/>
    <n v="-4.0728329999999997E-3"/>
    <n v="5.0437593380000001"/>
    <n v="157583.0742"/>
    <n v="82.812087930000004"/>
    <n v="3.8650998999999998E-2"/>
    <n v="3.1882372330000002"/>
  </r>
  <r>
    <x v="188"/>
    <x v="1"/>
    <s v="E12000004"/>
    <n v="208749.03330000001"/>
    <n v="93.117774549999993"/>
    <n v="-0.91992591000000001"/>
    <n v="5.4910442530000001"/>
    <n v="128825.51240000001"/>
    <n v="91.623903369999994"/>
    <n v="-1.9172479650000001"/>
    <n v="3.9459815960000002"/>
    <n v="107500.63009999999"/>
    <n v="92.387219729999998"/>
    <n v="-1.204898451"/>
    <n v="3.3997173260000002"/>
    <n v="88500.936040000001"/>
    <n v="94.006785339999993"/>
    <n v="-0.93094214200000003"/>
    <n v="9.5922431000000002E-2"/>
  </r>
  <r>
    <x v="188"/>
    <x v="3"/>
    <s v="E12000006"/>
    <n v="293936.58559999999"/>
    <n v="86.099343050000002"/>
    <n v="-4.4118404999999999E-2"/>
    <n v="7.9824609229999997"/>
    <n v="194724.64350000001"/>
    <n v="84.865225159999994"/>
    <n v="-0.24752189899999999"/>
    <n v="6.9757177820000003"/>
    <n v="163352.69"/>
    <n v="85.303236630000001"/>
    <n v="1.2807678309999999"/>
    <n v="7.0038424289999996"/>
    <n v="132939.10750000001"/>
    <n v="85.832829050000001"/>
    <n v="1.7275234049999999"/>
    <n v="3.538685423"/>
  </r>
  <r>
    <x v="188"/>
    <x v="4"/>
    <s v="E12000008"/>
    <n v="386542.56809999997"/>
    <n v="84.997424809999998"/>
    <n v="0.32080828500000003"/>
    <n v="9.3304380760000001"/>
    <n v="233363.2107"/>
    <n v="83.623928820000003"/>
    <n v="-0.52688167399999997"/>
    <n v="7.7638508709999998"/>
    <n v="186618.19440000001"/>
    <n v="84.687255109999995"/>
    <n v="0.63933459999999998"/>
    <n v="7.159082315"/>
    <n v="146970.22760000001"/>
    <n v="86.452803500000002"/>
    <n v="0.51859073499999997"/>
    <n v="3.7681189420000001"/>
  </r>
  <r>
    <x v="188"/>
    <x v="5"/>
    <s v="E12000009"/>
    <n v="305882.16440000001"/>
    <n v="92.852088960000003"/>
    <n v="3.010881E-3"/>
    <n v="8.1853454729999999"/>
    <n v="193245.26680000001"/>
    <n v="90.774126600000002"/>
    <n v="-0.97780128700000002"/>
    <n v="6.4821698120000004"/>
    <n v="162604.1703"/>
    <n v="91.89207648"/>
    <n v="4.4420042999999999E-2"/>
    <n v="5.871017836"/>
    <n v="131126.37040000001"/>
    <n v="92.484050339999996"/>
    <n v="0.23627525399999999"/>
    <n v="2.5367436460000001"/>
  </r>
  <r>
    <x v="188"/>
    <x v="8"/>
    <s v="E12000005"/>
    <n v="250102.30609999999"/>
    <n v="95.725845140000004"/>
    <n v="1.4449197730000001"/>
    <n v="7.0360244840000004"/>
    <n v="145149.53219999999"/>
    <n v="95.147342359999996"/>
    <n v="0.21085753199999999"/>
    <n v="4.9453624029999999"/>
    <n v="120025.1779"/>
    <n v="96.224894660000004"/>
    <n v="1.265713936"/>
    <n v="4.5733003249999999"/>
    <n v="102169.4518"/>
    <n v="97.331044390000002"/>
    <n v="1.2088213489999999"/>
    <n v="0.97172809400000004"/>
  </r>
  <r>
    <x v="188"/>
    <x v="6"/>
    <s v="E12000003"/>
    <n v="217727.21520000001"/>
    <n v="99.928212079999994"/>
    <n v="-0.53095141700000004"/>
    <n v="4.8673226119999997"/>
    <n v="132318.17110000001"/>
    <n v="98.841713479999996"/>
    <n v="-1.7013636640000001"/>
    <n v="2.859496252"/>
    <n v="108521.2806"/>
    <n v="99.781140870000002"/>
    <n v="-0.64871998500000005"/>
    <n v="2.107959224"/>
    <n v="99748.019669999994"/>
    <n v="100.054828"/>
    <n v="-1.040841312"/>
    <n v="-1.3723230689999999"/>
  </r>
  <r>
    <x v="188"/>
    <x v="7"/>
    <s v="E12000002"/>
    <n v="233028.7236"/>
    <n v="99.160818460000002"/>
    <n v="-0.55409061199999998"/>
    <n v="4.2448414449999996"/>
    <n v="139493.40270000001"/>
    <n v="97.614790499999998"/>
    <n v="-1.8231533069999999"/>
    <n v="2.060757986"/>
    <n v="104011.82799999999"/>
    <n v="99.640860680000003"/>
    <n v="-0.57222888100000002"/>
    <n v="0.78629524799999995"/>
    <n v="100076.68399999999"/>
    <n v="98.902325399999995"/>
    <n v="-0.85036419299999999"/>
    <n v="-2.159970994"/>
  </r>
  <r>
    <x v="188"/>
    <x v="2"/>
    <s v="E12000001"/>
    <n v="204657.17230000001"/>
    <n v="105.26714920000001"/>
    <n v="-2.723905512"/>
    <n v="0.60562382800000003"/>
    <n v="121870.9146"/>
    <n v="103.06581439999999"/>
    <n v="-3.7336859960000002"/>
    <n v="-0.80936076300000004"/>
    <n v="100234.976"/>
    <n v="105.16222999999999"/>
    <n v="-2.6553878169999998"/>
    <n v="-1.3796381680000001"/>
    <n v="87173.911410000001"/>
    <n v="104.0183808"/>
    <n v="-3.4831979660000001"/>
    <n v="-4.6349495899999997"/>
  </r>
  <r>
    <x v="188"/>
    <x v="9"/>
    <s v="E12000007"/>
    <n v="559283.87650000001"/>
    <n v="75.226072099999996"/>
    <n v="1.1941566589999999"/>
    <n v="12.482255930000001"/>
    <n v="350132.76899999997"/>
    <n v="74.195717049999999"/>
    <n v="-0.61685654000000001"/>
    <n v="10.52473181"/>
    <n v="294941.35840000003"/>
    <n v="72.121517119999993"/>
    <n v="-2.3434909E-2"/>
    <n v="10.17390131"/>
    <n v="256612.47500000001"/>
    <n v="70.918823950000004"/>
    <n v="-0.288963529"/>
    <n v="6.2511399819999998"/>
  </r>
  <r>
    <x v="189"/>
    <x v="0"/>
    <s v="E92000001"/>
    <n v="275435.07610000001"/>
    <n v="90.173035659999996"/>
    <n v="-1.253185977"/>
    <n v="4.948897004"/>
    <n v="168310.24530000001"/>
    <n v="89.608978239999999"/>
    <n v="-0.82709630000000001"/>
    <n v="3.1581344599999999"/>
    <n v="144806.59570000001"/>
    <n v="88.230357530000006"/>
    <n v="-1.497506569"/>
    <n v="2.866375036"/>
    <n v="155786.50769999999"/>
    <n v="81.867967379999996"/>
    <n v="-1.1400757749999999"/>
    <n v="2.4320380840000002"/>
  </r>
  <r>
    <x v="189"/>
    <x v="8"/>
    <s v="E12000005"/>
    <n v="245191.8309"/>
    <n v="93.846376710000001"/>
    <n v="-1.9633866099999999"/>
    <n v="3.2107301260000001"/>
    <n v="142667.61689999999"/>
    <n v="93.520415670000006"/>
    <n v="-1.7099023980000001"/>
    <n v="1.4003192369999999"/>
    <n v="117436.42509999999"/>
    <n v="94.149476280000002"/>
    <n v="-2.1568414150000002"/>
    <n v="1.232256456"/>
    <n v="100436.963"/>
    <n v="95.680600549999994"/>
    <n v="-1.6957013590000001"/>
    <n v="-0.99811434600000004"/>
  </r>
  <r>
    <x v="189"/>
    <x v="9"/>
    <s v="E12000007"/>
    <n v="548402.09100000001"/>
    <n v="73.762425440000001"/>
    <n v="-1.94566408"/>
    <n v="8.6343740679999996"/>
    <n v="345577.92190000002"/>
    <n v="73.230511340000007"/>
    <n v="-1.3008914140000001"/>
    <n v="7.4464857289999999"/>
    <n v="289872.91970000003"/>
    <n v="70.882140280000002"/>
    <n v="-1.718456421"/>
    <n v="7.1626723459999999"/>
    <n v="253753.54569999999"/>
    <n v="70.128714650000006"/>
    <n v="-1.1141037789999999"/>
    <n v="5.4416869290000003"/>
  </r>
  <r>
    <x v="189"/>
    <x v="3"/>
    <s v="E12000006"/>
    <n v="289679.20929999999"/>
    <n v="84.852280519999994"/>
    <n v="-1.4483995890000001"/>
    <n v="6.481974299"/>
    <n v="192199.84460000001"/>
    <n v="83.764863020000007"/>
    <n v="-1.2965995669999999"/>
    <n v="4.9933845320000003"/>
    <n v="160020.00589999999"/>
    <n v="83.562899560000005"/>
    <n v="-2.040177076"/>
    <n v="4.5642982319999996"/>
    <n v="130644.7209"/>
    <n v="84.351446370000005"/>
    <n v="-1.725892867"/>
    <n v="2.3192770500000002"/>
  </r>
  <r>
    <x v="189"/>
    <x v="1"/>
    <s v="E12000004"/>
    <n v="207399.97150000001"/>
    <n v="92.515991459999995"/>
    <n v="-0.64626016399999997"/>
    <n v="3.5600715329999999"/>
    <n v="128191.0567"/>
    <n v="91.172662750000001"/>
    <n v="-0.492492245"/>
    <n v="1.686674048"/>
    <n v="106422.4176"/>
    <n v="91.460592149999997"/>
    <n v="-1.0029824350000001"/>
    <n v="1.028268671"/>
    <n v="87690.672999999995"/>
    <n v="93.14611395"/>
    <n v="-0.91554177299999995"/>
    <n v="-1.2656332859999999"/>
  </r>
  <r>
    <x v="189"/>
    <x v="7"/>
    <s v="E12000002"/>
    <n v="230467.60649999999"/>
    <n v="98.070985140000005"/>
    <n v="-1.099056408"/>
    <n v="1.3976540710000001"/>
    <n v="138891.04879999999"/>
    <n v="97.193274829999993"/>
    <n v="-0.431815373"/>
    <n v="0.47929654900000002"/>
    <n v="102646.36659999999"/>
    <n v="98.332781030000007"/>
    <n v="-1.31279441"/>
    <n v="-0.973607836"/>
    <n v="99616.484639999995"/>
    <n v="98.447526300000007"/>
    <n v="-0.45984672999999998"/>
    <n v="-1.0130209480000001"/>
  </r>
  <r>
    <x v="189"/>
    <x v="5"/>
    <s v="E12000009"/>
    <n v="302634.65749999997"/>
    <n v="91.866291700000005"/>
    <n v="-1.061685607"/>
    <n v="6.3707371259999999"/>
    <n v="192463.7641"/>
    <n v="90.407027170000006"/>
    <n v="-0.40440975600000001"/>
    <n v="5.5209372720000003"/>
    <n v="161085.09599999999"/>
    <n v="91.033605919999999"/>
    <n v="-0.93421608199999995"/>
    <n v="4.6783647459999997"/>
    <n v="129977.63250000001"/>
    <n v="91.673840080000005"/>
    <n v="-0.87605403999999998"/>
    <n v="2.164602645"/>
  </r>
  <r>
    <x v="189"/>
    <x v="4"/>
    <s v="E12000008"/>
    <n v="380848.96340000001"/>
    <n v="83.745449539999996"/>
    <n v="-1.4729567139999999"/>
    <n v="7.1665463320000002"/>
    <n v="230870.97210000001"/>
    <n v="82.730854109999996"/>
    <n v="-1.0679655020000001"/>
    <n v="5.4429293379999999"/>
    <n v="183126.50719999999"/>
    <n v="83.102728990000003"/>
    <n v="-1.8710325720000001"/>
    <n v="4.7934341070000004"/>
    <n v="144803.76930000001"/>
    <n v="85.178420320000001"/>
    <n v="-1.47407965"/>
    <n v="2.318810874"/>
  </r>
  <r>
    <x v="189"/>
    <x v="6"/>
    <s v="E12000003"/>
    <n v="213632.57370000001"/>
    <n v="98.048932980000004"/>
    <n v="-1.880629163"/>
    <n v="1.0940457450000001"/>
    <n v="130455.041"/>
    <n v="97.449954809999994"/>
    <n v="-1.408068136"/>
    <n v="-0.61639705700000003"/>
    <n v="106218.4215"/>
    <n v="97.663750579999999"/>
    <n v="-2.1220345549999999"/>
    <n v="-1.1894046570000001"/>
    <n v="97928.084879999995"/>
    <n v="98.229295399999998"/>
    <n v="-1.8245322559999999"/>
    <n v="-3.3116614150000001"/>
  </r>
  <r>
    <x v="189"/>
    <x v="2"/>
    <s v="E12000001"/>
    <n v="209020.9589"/>
    <n v="107.51169969999999"/>
    <n v="2.132242191"/>
    <n v="2.7033843829999999"/>
    <n v="125080.3097"/>
    <n v="105.7799888"/>
    <n v="2.6334381219999998"/>
    <n v="1.718998982"/>
    <n v="101660.49280000001"/>
    <n v="106.657821"/>
    <n v="1.4221750559999999"/>
    <n v="0.641815409"/>
    <n v="89527.521210000006"/>
    <n v="106.82677459999999"/>
    <n v="2.6999015649999998"/>
    <n v="0.45618143"/>
  </r>
  <r>
    <x v="190"/>
    <x v="0"/>
    <s v="E92000001"/>
    <n v="273966.21669999999"/>
    <n v="89.692154590000001"/>
    <n v="-0.53328698699999999"/>
    <n v="3.6954003640000002"/>
    <n v="166718.76180000001"/>
    <n v="88.761666680000005"/>
    <n v="-0.94556547099999999"/>
    <n v="2.3225363419999998"/>
    <n v="142553.55559999999"/>
    <n v="86.857584880000005"/>
    <n v="-1.5558960580000001"/>
    <n v="0.63454963799999997"/>
    <n v="154419.8204"/>
    <n v="81.149754250000001"/>
    <n v="-0.87728223000000005"/>
    <n v="1.5666627280000001"/>
  </r>
  <r>
    <x v="190"/>
    <x v="2"/>
    <s v="E12000001"/>
    <n v="201617.86489999999"/>
    <n v="103.70385570000001"/>
    <n v="-3.5417950390000001"/>
    <n v="-1.266417079"/>
    <n v="120363.2211"/>
    <n v="101.79076310000001"/>
    <n v="-3.771247974"/>
    <n v="-2.5062284240000001"/>
    <n v="97794.391959999994"/>
    <n v="102.60167420000001"/>
    <n v="-3.802953059"/>
    <n v="-4.1613489899999996"/>
    <n v="87051.783490000002"/>
    <n v="103.87265429999999"/>
    <n v="-2.7653370540000002"/>
    <n v="-4.3757949030000001"/>
  </r>
  <r>
    <x v="190"/>
    <x v="4"/>
    <s v="E12000008"/>
    <n v="379783.93420000002"/>
    <n v="83.511258659999996"/>
    <n v="-0.27964609000000001"/>
    <n v="5.7614045559999996"/>
    <n v="229030.40919999999"/>
    <n v="82.071302399999993"/>
    <n v="-0.79722579800000004"/>
    <n v="4.3388627270000004"/>
    <n v="181116.4566"/>
    <n v="82.190568909999996"/>
    <n v="-1.0976295089999999"/>
    <n v="2.211040095"/>
    <n v="144080.3835"/>
    <n v="84.752900569999994"/>
    <n v="-0.499562858"/>
    <n v="1.445490135"/>
  </r>
  <r>
    <x v="190"/>
    <x v="9"/>
    <s v="E12000007"/>
    <n v="545732.46649999998"/>
    <n v="73.40334953"/>
    <n v="-0.48680057599999998"/>
    <n v="8.9146221949999997"/>
    <n v="343401.82949999999"/>
    <n v="72.76938131"/>
    <n v="-0.62969658699999997"/>
    <n v="7.9617079239999997"/>
    <n v="284672.05849999998"/>
    <n v="69.61038241"/>
    <n v="-1.794186609"/>
    <n v="5.383332137"/>
    <n v="250196.37100000001"/>
    <n v="69.145634450000003"/>
    <n v="-1.401822648"/>
    <n v="4.9714450389999998"/>
  </r>
  <r>
    <x v="190"/>
    <x v="8"/>
    <s v="E12000005"/>
    <n v="246134.9038"/>
    <n v="94.207334790000004"/>
    <n v="0.38462655000000001"/>
    <n v="3.9577938700000002"/>
    <n v="142849.06039999999"/>
    <n v="93.639354179999998"/>
    <n v="0.127179191"/>
    <n v="2.5188175820000001"/>
    <n v="116642.1303"/>
    <n v="93.512685410000003"/>
    <n v="-0.67636156400000003"/>
    <n v="0.522418724"/>
    <n v="100789.8526"/>
    <n v="96.016778430000002"/>
    <n v="0.35135427800000002"/>
    <n v="-6.0114671000000001E-2"/>
  </r>
  <r>
    <x v="190"/>
    <x v="7"/>
    <s v="E12000002"/>
    <n v="227913.86859999999"/>
    <n v="96.984291889999994"/>
    <n v="-1.1080680430000001"/>
    <n v="0.20033454000000001"/>
    <n v="137183.9719"/>
    <n v="95.998695359999999"/>
    <n v="-1.2290762660000001"/>
    <n v="-0.70875465299999996"/>
    <n v="100540.98020000001"/>
    <n v="96.315870919999995"/>
    <n v="-2.0511065479999999"/>
    <n v="-3.496242214"/>
    <n v="98534.100149999998"/>
    <n v="97.377843139999996"/>
    <n v="-1.0865515859999999"/>
    <n v="-3.3796658370000001"/>
  </r>
  <r>
    <x v="190"/>
    <x v="5"/>
    <s v="E12000009"/>
    <n v="299795.84889999998"/>
    <n v="91.004556899999997"/>
    <n v="-0.93803155000000005"/>
    <n v="4.1108710960000003"/>
    <n v="189946.4976"/>
    <n v="89.224578170000001"/>
    <n v="-1.3079171430000001"/>
    <n v="3.8673869839999999"/>
    <n v="158174.59640000001"/>
    <n v="89.388802810000001"/>
    <n v="-1.806808701"/>
    <n v="2.358569396"/>
    <n v="128811.5563"/>
    <n v="90.851401030000005"/>
    <n v="-0.89713602999999997"/>
    <n v="1.523539413"/>
  </r>
  <r>
    <x v="190"/>
    <x v="6"/>
    <s v="E12000003"/>
    <n v="212219.0533"/>
    <n v="97.400182830000006"/>
    <n v="-0.661659573"/>
    <n v="5.8856260000000001E-2"/>
    <n v="129004.8962"/>
    <n v="96.366696200000007"/>
    <n v="-1.111605043"/>
    <n v="-1.4094082189999999"/>
    <n v="104538.97"/>
    <n v="96.119559530000004"/>
    <n v="-1.5811301950000001"/>
    <n v="-3.2805523079999999"/>
    <n v="97172.043059999996"/>
    <n v="97.470928119999996"/>
    <n v="-0.772037788"/>
    <n v="-4.2724779440000002"/>
  </r>
  <r>
    <x v="190"/>
    <x v="1"/>
    <s v="E12000004"/>
    <n v="206324.5686"/>
    <n v="92.036280899999994"/>
    <n v="-0.51851637699999997"/>
    <n v="2.413728994"/>
    <n v="127073.62300000001"/>
    <n v="90.377916150000004"/>
    <n v="-0.87169396799999999"/>
    <n v="1.2574158310000001"/>
    <n v="105052.03509999999"/>
    <n v="90.282870369999998"/>
    <n v="-1.2876822139999999"/>
    <n v="-0.67080027399999997"/>
    <n v="87306.022509999995"/>
    <n v="92.737533450000001"/>
    <n v="-0.438644704"/>
    <n v="-1.5484215480000001"/>
  </r>
  <r>
    <x v="190"/>
    <x v="3"/>
    <s v="E12000006"/>
    <n v="289429.80680000002"/>
    <n v="84.779226010000002"/>
    <n v="-8.6096098999999995E-2"/>
    <n v="5.3085733580000003"/>
    <n v="191341.44750000001"/>
    <n v="83.390754939999994"/>
    <n v="-0.44661695400000001"/>
    <n v="4.2038614540000001"/>
    <n v="158652.98389999999"/>
    <n v="82.849036799999993"/>
    <n v="-0.85428193100000005"/>
    <n v="2.4152399490000001"/>
    <n v="130886.7501"/>
    <n v="84.507713749999994"/>
    <n v="0.18525749399999999"/>
    <n v="1.4709259960000001"/>
  </r>
  <r>
    <x v="191"/>
    <x v="0"/>
    <s v="E92000001"/>
    <n v="270911.42420000001"/>
    <n v="88.692064430000002"/>
    <n v="-1.11502524"/>
    <n v="3.5807376390000001"/>
    <n v="166338.2513"/>
    <n v="88.559081550000002"/>
    <n v="-0.228234937"/>
    <n v="0.74818847600000005"/>
    <n v="143255.8909"/>
    <n v="87.285516310000006"/>
    <n v="0.49268170700000002"/>
    <n v="-0.34662269499999998"/>
    <n v="154766.2242"/>
    <n v="81.331794279999997"/>
    <n v="0.22432604"/>
    <n v="0.76146384199999995"/>
  </r>
  <r>
    <x v="191"/>
    <x v="1"/>
    <s v="E12000004"/>
    <n v="202767.84950000001"/>
    <n v="90.449716559999999"/>
    <n v="-1.7238466370000001"/>
    <n v="0.79908343900000001"/>
    <n v="126755.484"/>
    <n v="90.151647819999994"/>
    <n v="-0.25035798599999998"/>
    <n v="-1.2430475860000001"/>
    <n v="105485.07709999999"/>
    <n v="90.655031449999996"/>
    <n v="0.41221671500000001"/>
    <n v="-2.8138502779999999"/>
    <n v="87312.083010000002"/>
    <n v="92.743971000000002"/>
    <n v="6.9416800000000004E-3"/>
    <n v="-3.4030743769999998"/>
  </r>
  <r>
    <x v="191"/>
    <x v="4"/>
    <s v="E12000008"/>
    <n v="375338.80530000001"/>
    <n v="82.533812600000005"/>
    <n v="-1.1704362690000001"/>
    <n v="6.4390727129999998"/>
    <n v="228143.9345"/>
    <n v="81.753640950000005"/>
    <n v="-0.38705544600000003"/>
    <n v="3.492899473"/>
    <n v="181207.32819999999"/>
    <n v="82.231806399999996"/>
    <n v="5.0173021999999998E-2"/>
    <n v="2.087491268"/>
    <n v="143320.01259999999"/>
    <n v="84.30562501"/>
    <n v="-0.52774071300000003"/>
    <n v="0.37095909799999999"/>
  </r>
  <r>
    <x v="191"/>
    <x v="5"/>
    <s v="E12000009"/>
    <n v="295242.42849999998"/>
    <n v="89.622342959999997"/>
    <n v="-1.518840357"/>
    <n v="3.97502887"/>
    <n v="187969.11300000001"/>
    <n v="88.295730820000003"/>
    <n v="-1.0410218389999999"/>
    <n v="1.685834134"/>
    <n v="157455.36660000001"/>
    <n v="88.982346289999995"/>
    <n v="-0.45470629899999998"/>
    <n v="0.41392155800000002"/>
    <n v="127438.3042"/>
    <n v="89.882839829999995"/>
    <n v="-1.066093851"/>
    <n v="-0.80248847099999998"/>
  </r>
  <r>
    <x v="191"/>
    <x v="3"/>
    <s v="E12000006"/>
    <n v="286177.66570000001"/>
    <n v="83.826615029999999"/>
    <n v="-1.123637269"/>
    <n v="4.796306081"/>
    <n v="190710.40330000001"/>
    <n v="83.115732190000003"/>
    <n v="-0.32980005099999998"/>
    <n v="2.725539366"/>
    <n v="159135.85149999999"/>
    <n v="83.101191650000004"/>
    <n v="0.30435459199999998"/>
    <n v="1.7448186160000001"/>
    <n v="130054.63830000001"/>
    <n v="83.970456459999994"/>
    <n v="-0.63574941299999999"/>
    <n v="0.28962716900000002"/>
  </r>
  <r>
    <x v="191"/>
    <x v="9"/>
    <s v="E12000007"/>
    <n v="545246.96239999996"/>
    <n v="73.338047160000002"/>
    <n v="-8.8963742999999998E-2"/>
    <n v="8.4815603060000004"/>
    <n v="344639.95059999998"/>
    <n v="73.031748309999998"/>
    <n v="0.36054587100000002"/>
    <n v="6.3943056020000002"/>
    <n v="287916.06430000003"/>
    <n v="70.403633720000002"/>
    <n v="1.1395588919999999"/>
    <n v="5.337156985"/>
    <n v="253762.86230000001"/>
    <n v="70.131289449999997"/>
    <n v="1.4254768339999999"/>
    <n v="5.2681503249999997"/>
  </r>
  <r>
    <x v="191"/>
    <x v="8"/>
    <s v="E12000005"/>
    <n v="243039.94690000001"/>
    <n v="93.022750099999996"/>
    <n v="-1.257422992"/>
    <n v="3.1553718160000002"/>
    <n v="142357.1237"/>
    <n v="93.316883509999997"/>
    <n v="-0.34437515499999999"/>
    <n v="0.119540753"/>
    <n v="116851.31789999999"/>
    <n v="93.680392359999999"/>
    <n v="0.17934138899999999"/>
    <n v="-1.605313577"/>
    <n v="100415.6765"/>
    <n v="95.660322160000007"/>
    <n v="-0.37124373799999999"/>
    <n v="-2.063160168"/>
  </r>
  <r>
    <x v="191"/>
    <x v="6"/>
    <s v="E12000003"/>
    <n v="212366.6943"/>
    <n v="97.467944220000007"/>
    <n v="6.9570088000000002E-2"/>
    <n v="1.3730159310000001"/>
    <n v="130129.5321"/>
    <n v="97.206799559999993"/>
    <n v="0.87177769299999996"/>
    <n v="-1.6911123589999999"/>
    <n v="105930.05620000001"/>
    <n v="97.398609769999993"/>
    <n v="1.330686746"/>
    <n v="-3.4670146430000002"/>
    <n v="98272.498670000001"/>
    <n v="98.574768550000002"/>
    <n v="1.1324817110000001"/>
    <n v="-3.565271401"/>
  </r>
  <r>
    <x v="191"/>
    <x v="2"/>
    <s v="E12000001"/>
    <n v="199513.652"/>
    <n v="102.62153600000001"/>
    <n v="-1.043663893"/>
    <n v="-0.82515587700000004"/>
    <n v="119726.3619"/>
    <n v="101.2521735"/>
    <n v="-0.52911445099999999"/>
    <n v="-4.0227597849999999"/>
    <n v="97818.505869999994"/>
    <n v="102.6269734"/>
    <n v="2.4657759000000001E-2"/>
    <n v="-5.8255245430000002"/>
    <n v="86126.41446"/>
    <n v="102.76847770000001"/>
    <n v="-1.0630098429999999"/>
    <n v="-6.6245303959999999"/>
  </r>
  <r>
    <x v="191"/>
    <x v="7"/>
    <s v="E12000002"/>
    <n v="226295.02789999999"/>
    <n v="96.295425850000001"/>
    <n v="-0.71028619699999995"/>
    <n v="0.21859105400000001"/>
    <n v="136736.66570000001"/>
    <n v="95.685679140000005"/>
    <n v="-0.32606299500000002"/>
    <n v="-2.6696744969999999"/>
    <n v="101726.3851"/>
    <n v="97.45146063"/>
    <n v="1.179026567"/>
    <n v="-4.8703344499999996"/>
    <n v="98130.219299999997"/>
    <n v="96.978701659999999"/>
    <n v="-0.40988941600000001"/>
    <n v="-5.4234067540000002"/>
  </r>
  <r>
    <x v="192"/>
    <x v="0"/>
    <s v="E92000001"/>
    <n v="271552.57890000002"/>
    <n v="88.901968210000007"/>
    <n v="0.23666579099999999"/>
    <n v="0.92190944600000002"/>
    <n v="163992.96299999999"/>
    <n v="87.31044163"/>
    <n v="-1.4099513050000001"/>
    <n v="-0.375051564"/>
    <n v="141126.94130000001"/>
    <n v="85.98835176"/>
    <n v="-1.4861166050000001"/>
    <n v="-0.796814578"/>
    <n v="153716.53020000001"/>
    <n v="80.780165530000005"/>
    <n v="-0.67824490299999995"/>
    <n v="0.60086894700000004"/>
  </r>
  <r>
    <x v="192"/>
    <x v="7"/>
    <s v="E12000002"/>
    <n v="228442.6214"/>
    <n v="97.209292309999995"/>
    <n v="0.94902374599999995"/>
    <n v="0.77216437900000001"/>
    <n v="135346.22010000001"/>
    <n v="94.712672139999995"/>
    <n v="-1.0168784"/>
    <n v="-1.079197733"/>
    <n v="99260.943039999998"/>
    <n v="95.089625710000007"/>
    <n v="-2.4236013519999999"/>
    <n v="-1.9535694750000001"/>
    <n v="97453.03903"/>
    <n v="96.309467830000003"/>
    <n v="-0.69008331099999998"/>
    <n v="0.24198378500000001"/>
  </r>
  <r>
    <x v="192"/>
    <x v="8"/>
    <s v="E12000005"/>
    <n v="243838.25020000001"/>
    <n v="93.328298099999998"/>
    <n v="0.32846587799999999"/>
    <n v="0.84162922299999998"/>
    <n v="139563.30360000001"/>
    <n v="91.485499309999994"/>
    <n v="-1.9625432469999999"/>
    <n v="-0.213660444"/>
    <n v="114574.0462"/>
    <n v="91.854690160000004"/>
    <n v="-1.948862673"/>
    <n v="-0.599631052"/>
    <n v="98477.532879999999"/>
    <n v="93.813962570000001"/>
    <n v="-1.930120603"/>
    <n v="0.694598045"/>
  </r>
  <r>
    <x v="192"/>
    <x v="6"/>
    <s v="E12000003"/>
    <n v="209191.82440000001"/>
    <n v="96.01080408"/>
    <n v="-1.4949942329999999"/>
    <n v="-1.419150575"/>
    <n v="126034.9994"/>
    <n v="94.148182349999999"/>
    <n v="-3.1465054100000001"/>
    <n v="-3.1376398839999999"/>
    <n v="102404.4439"/>
    <n v="94.156944910000007"/>
    <n v="-3.328245506"/>
    <n v="-3.6489018180000001"/>
    <n v="95637.087979999997"/>
    <n v="95.931251770000003"/>
    <n v="-2.6817377499999999"/>
    <n v="-2.4935164200000002"/>
  </r>
  <r>
    <x v="192"/>
    <x v="1"/>
    <s v="E12000004"/>
    <n v="201295.53820000001"/>
    <n v="89.792954929999993"/>
    <n v="-0.72610690300000003"/>
    <n v="0.26926897500000002"/>
    <n v="123720.3024"/>
    <n v="87.992951270000006"/>
    <n v="-2.3945170120000001"/>
    <n v="-6.0825642999999999E-2"/>
    <n v="102478.67080000001"/>
    <n v="88.071292850000006"/>
    <n v="-2.8500774369999999"/>
    <n v="-0.64339986800000004"/>
    <n v="85122.539659999995"/>
    <n v="90.418211049999996"/>
    <n v="-2.5077209009999999"/>
    <n v="0.86116856200000003"/>
  </r>
  <r>
    <x v="192"/>
    <x v="9"/>
    <s v="E12000007"/>
    <n v="561352.93799999997"/>
    <n v="75.50436972"/>
    <n v="2.953886341"/>
    <n v="6.8409060330000004"/>
    <n v="347088.79090000002"/>
    <n v="73.550675639999994"/>
    <n v="0.71055033599999995"/>
    <n v="3.5637604380000001"/>
    <n v="291580.81219999999"/>
    <n v="71.299768389999997"/>
    <n v="1.2728528699999999"/>
    <n v="2.825205204"/>
    <n v="255214.03950000001"/>
    <n v="70.532344690000002"/>
    <n v="0.57186350100000005"/>
    <n v="2.4215093959999998"/>
  </r>
  <r>
    <x v="192"/>
    <x v="2"/>
    <s v="E12000001"/>
    <n v="198299.26519999999"/>
    <n v="101.99690579999999"/>
    <n v="-0.60867354600000001"/>
    <n v="-1.004168876"/>
    <n v="117302.3922"/>
    <n v="99.202230670000006"/>
    <n v="-2.024591424"/>
    <n v="-2.2736225069999998"/>
    <n v="95190.147289999994"/>
    <n v="99.869412530000005"/>
    <n v="-2.6869747780000002"/>
    <n v="-3.1337386070000002"/>
    <n v="83254.730339999995"/>
    <n v="99.341902880000006"/>
    <n v="-3.334266425"/>
    <n v="-2.3269240560000002"/>
  </r>
  <r>
    <x v="192"/>
    <x v="3"/>
    <s v="E12000006"/>
    <n v="288271.23950000003"/>
    <n v="84.439860679999995"/>
    <n v="0.73156437500000004"/>
    <n v="1.6167228730000001"/>
    <n v="188904.24840000001"/>
    <n v="82.3285707"/>
    <n v="-0.94706678099999997"/>
    <n v="0.41671312799999999"/>
    <n v="157287.6183"/>
    <n v="82.136039060000002"/>
    <n v="-1.1614184780000001"/>
    <n v="0.13592584699999999"/>
    <n v="128634.4522"/>
    <n v="83.053505880000003"/>
    <n v="-1.0919918909999999"/>
    <n v="1.085228332"/>
  </r>
  <r>
    <x v="192"/>
    <x v="4"/>
    <s v="E12000008"/>
    <n v="376643.9339"/>
    <n v="82.820799300000004"/>
    <n v="0.347720152"/>
    <n v="1.0021972969999999"/>
    <n v="225371.74359999999"/>
    <n v="80.760247469999996"/>
    <n v="-1.2151061009999999"/>
    <n v="-0.58042816600000002"/>
    <n v="178552.51699999999"/>
    <n v="81.027054230000005"/>
    <n v="-1.465068351"/>
    <n v="-1.541057517"/>
    <n v="141066.50750000001"/>
    <n v="82.980037890000006"/>
    <n v="-1.5723590380000001"/>
    <n v="-1.6244226070000001"/>
  </r>
  <r>
    <x v="192"/>
    <x v="5"/>
    <s v="E12000009"/>
    <n v="296558.53499999997"/>
    <n v="90.021853789999994"/>
    <n v="0.44577145800000001"/>
    <n v="1.2626153149999999"/>
    <n v="186384.48680000001"/>
    <n v="87.551375919999998"/>
    <n v="-0.84302479699999999"/>
    <n v="0.263712275"/>
    <n v="156167.9627"/>
    <n v="88.254799059999996"/>
    <n v="-0.81763097600000001"/>
    <n v="-0.422395933"/>
    <n v="126770.5232"/>
    <n v="89.411850720000004"/>
    <n v="-0.524003369"/>
    <n v="-7.1938216999999999E-2"/>
  </r>
  <r>
    <x v="193"/>
    <x v="0"/>
    <s v="E92000001"/>
    <n v="269865.9031"/>
    <n v="88.349777560000007"/>
    <n v="-0.62112308299999996"/>
    <n v="0.436753318"/>
    <n v="163286.97880000001"/>
    <n v="86.934573159999999"/>
    <n v="-0.43049658400000002"/>
    <n v="-1.665624547"/>
    <n v="140631.24129999999"/>
    <n v="85.686322779999998"/>
    <n v="-0.351244061"/>
    <n v="-1.702453285"/>
    <n v="153823.05489999999"/>
    <n v="80.83614575"/>
    <n v="6.9299462000000006E-2"/>
    <n v="0.27987193999999999"/>
  </r>
  <r>
    <x v="193"/>
    <x v="5"/>
    <s v="E12000009"/>
    <n v="293335.50380000001"/>
    <n v="89.043486229999999"/>
    <n v="-1.0868111659999999"/>
    <n v="5.662055E-3"/>
    <n v="185369.1176"/>
    <n v="87.074421139999998"/>
    <n v="-0.54477131300000003"/>
    <n v="-1.1194908809999999"/>
    <n v="155261.17550000001"/>
    <n v="87.742348739999997"/>
    <n v="-0.580648673"/>
    <n v="-1.1516797050000001"/>
    <n v="126217.43060000001"/>
    <n v="89.021751850000001"/>
    <n v="-0.43629437100000001"/>
    <n v="-1.0372841420000001"/>
  </r>
  <r>
    <x v="193"/>
    <x v="9"/>
    <s v="E12000007"/>
    <n v="556285.22010000004"/>
    <n v="74.822739999999996"/>
    <n v="-0.90276857099999996"/>
    <n v="6.0740028019999999"/>
    <n v="343860.02919999999"/>
    <n v="72.866477200000006"/>
    <n v="-0.930240866"/>
    <n v="2.4762533439999999"/>
    <n v="286548.66609999997"/>
    <n v="70.069266119999995"/>
    <n v="-1.72581524"/>
    <n v="1.2951831380000001"/>
    <n v="253952.99770000001"/>
    <n v="70.183836290000002"/>
    <n v="-0.49411146900000003"/>
    <n v="2.5166283250000001"/>
  </r>
  <r>
    <x v="193"/>
    <x v="2"/>
    <s v="E12000001"/>
    <n v="196902.5526"/>
    <n v="101.2784949"/>
    <n v="-0.70434584600000005"/>
    <n v="-2.4230473639999999"/>
    <n v="117056.5563"/>
    <n v="98.994328080000003"/>
    <n v="-0.20957450999999999"/>
    <n v="-4.3471556810000003"/>
    <n v="94717.516069999998"/>
    <n v="99.373548170000007"/>
    <n v="-0.49651274699999998"/>
    <n v="-5.066023349"/>
    <n v="84202.727929999994"/>
    <n v="100.47308049999999"/>
    <n v="1.138671142"/>
    <n v="-4.1740012269999998"/>
  </r>
  <r>
    <x v="193"/>
    <x v="4"/>
    <s v="E12000008"/>
    <n v="377315.26319999999"/>
    <n v="82.968418889999995"/>
    <n v="0.178239759"/>
    <n v="2.1785432120000001"/>
    <n v="225228.86809999999"/>
    <n v="80.709049100000001"/>
    <n v="-6.3395510000000002E-2"/>
    <n v="-0.80396401699999998"/>
    <n v="178614.19089999999"/>
    <n v="81.055041829999993"/>
    <n v="3.4541049999999997E-2"/>
    <n v="-1.2796014950000001"/>
    <n v="142500.80840000001"/>
    <n v="83.823741659999996"/>
    <n v="1.0167550999999999"/>
    <n v="-0.72734771300000001"/>
  </r>
  <r>
    <x v="193"/>
    <x v="7"/>
    <s v="E12000002"/>
    <n v="224761.6194"/>
    <n v="95.642913849999999"/>
    <n v="-1.61134643"/>
    <n v="-1.532105684"/>
    <n v="133646.6421"/>
    <n v="93.523340309999995"/>
    <n v="-1.2557261879999999"/>
    <n v="-3.6799772439999998"/>
    <n v="99384.045889999994"/>
    <n v="95.207555319999997"/>
    <n v="0.124019428"/>
    <n v="-3.700955177"/>
    <n v="97327.685540000006"/>
    <n v="96.185585309999993"/>
    <n v="-0.12862963899999999"/>
    <n v="-2.0360127640000001"/>
  </r>
  <r>
    <x v="193"/>
    <x v="8"/>
    <s v="E12000005"/>
    <n v="239703.38879999999"/>
    <n v="91.745693320000001"/>
    <n v="-1.695739457"/>
    <n v="-0.268219025"/>
    <n v="137616.10759999999"/>
    <n v="90.209087890000006"/>
    <n v="-1.3952062700000001"/>
    <n v="-2.7911018740000002"/>
    <n v="113039.8428"/>
    <n v="90.624710239999999"/>
    <n v="-1.339049664"/>
    <n v="-2.7891107879999999"/>
    <n v="97911.957819999996"/>
    <n v="93.275171270000001"/>
    <n v="-0.57431887599999998"/>
    <n v="-1.746509434"/>
  </r>
  <r>
    <x v="193"/>
    <x v="6"/>
    <s v="E12000003"/>
    <n v="212076.1863"/>
    <n v="97.334612530000001"/>
    <n v="1.3788119590000001"/>
    <n v="0.60866916800000004"/>
    <n v="127671.56540000001"/>
    <n v="95.370697629999995"/>
    <n v="1.2985012039999999"/>
    <n v="-1.994509565"/>
    <n v="103896.80899999999"/>
    <n v="95.529117229999997"/>
    <n v="1.45732459"/>
    <n v="-2.4020429679999999"/>
    <n v="97617.170190000004"/>
    <n v="97.917424389999994"/>
    <n v="2.0704124849999999"/>
    <n v="-0.76602178499999996"/>
  </r>
  <r>
    <x v="193"/>
    <x v="3"/>
    <s v="E12000006"/>
    <n v="283754.91639999999"/>
    <n v="83.116947949999997"/>
    <n v="-1.566692234"/>
    <n v="0.39182338500000002"/>
    <n v="186476.3505"/>
    <n v="81.270440089999994"/>
    <n v="-1.2852532189999999"/>
    <n v="-1.1245504559999999"/>
    <n v="155608.35639999999"/>
    <n v="81.259123720000005"/>
    <n v="-1.067637722"/>
    <n v="-0.87488901699999999"/>
    <n v="128534.06269999999"/>
    <n v="82.988688879999998"/>
    <n v="-7.8042460999999994E-2"/>
    <n v="0.16477087300000001"/>
  </r>
  <r>
    <x v="193"/>
    <x v="1"/>
    <s v="E12000004"/>
    <n v="201459.9921"/>
    <n v="89.866313750000003"/>
    <n v="8.1697750999999999E-2"/>
    <n v="-0.86279559100000003"/>
    <n v="124614.42969999999"/>
    <n v="88.628876829999996"/>
    <n v="0.72270057300000001"/>
    <n v="-2.102662617"/>
    <n v="103497.6649"/>
    <n v="88.947027570000003"/>
    <n v="0.99434752199999998"/>
    <n v="-2.2804551270000002"/>
    <n v="86111.409910000002"/>
    <n v="91.468601219999996"/>
    <n v="1.1617020039999999"/>
    <n v="-1.986585255"/>
  </r>
  <r>
    <x v="194"/>
    <x v="0"/>
    <s v="E92000001"/>
    <n v="269719.21679999999"/>
    <n v="88.301754799999998"/>
    <n v="-5.4355270999999997E-2"/>
    <n v="0.69952401600000003"/>
    <n v="161913.88039999999"/>
    <n v="86.203530610000001"/>
    <n v="-0.84091117800000004"/>
    <n v="-1.6425030329999999"/>
    <n v="139920.08170000001"/>
    <n v="85.253014690000001"/>
    <n v="-0.50569107700000004"/>
    <n v="-1.646877672"/>
    <n v="153536.20009999999"/>
    <n v="80.685399570000001"/>
    <n v="-0.18648363800000001"/>
    <n v="-1.0471896140000001"/>
  </r>
  <r>
    <x v="194"/>
    <x v="2"/>
    <s v="E12000001"/>
    <n v="196363.8524"/>
    <n v="101.0014099"/>
    <n v="-0.273587205"/>
    <n v="-4.4369863460000003"/>
    <n v="115568.9136"/>
    <n v="97.736233760000005"/>
    <n v="-1.27087515"/>
    <n v="-5.7446532130000003"/>
    <n v="94203.140580000007"/>
    <n v="98.833887500000003"/>
    <n v="-0.54306269299999999"/>
    <n v="-6.3334966499999998"/>
    <n v="82297.098639999997"/>
    <n v="98.199229590000002"/>
    <n v="-2.26314437"/>
    <n v="-8.3204495089999995"/>
  </r>
  <r>
    <x v="194"/>
    <x v="7"/>
    <s v="E12000002"/>
    <n v="225128.7585"/>
    <n v="95.799142739999994"/>
    <n v="0.16334601900000001"/>
    <n v="-0.175577593"/>
    <n v="132781.2317"/>
    <n v="92.917742790000005"/>
    <n v="-0.64753623299999996"/>
    <n v="-2.760987138"/>
    <n v="97982.115579999998"/>
    <n v="93.864539379999997"/>
    <n v="-1.4106190759999999"/>
    <n v="-3.1969623309999999"/>
    <n v="95299.553969999994"/>
    <n v="94.181253029999993"/>
    <n v="-2.083817732"/>
    <n v="-4.9689371800000002"/>
  </r>
  <r>
    <x v="194"/>
    <x v="4"/>
    <s v="E12000008"/>
    <n v="377051.94559999998"/>
    <n v="82.910517609999999"/>
    <n v="-6.9787139999999998E-2"/>
    <n v="2.0686777169999999"/>
    <n v="223233.27359999999"/>
    <n v="79.993943029999997"/>
    <n v="-0.88602961300000005"/>
    <n v="-0.63755600800000001"/>
    <n v="177738.58009999999"/>
    <n v="80.657690020000004"/>
    <n v="-0.49022466999999997"/>
    <n v="-1.09992416"/>
    <n v="140563.3083"/>
    <n v="82.684039319999997"/>
    <n v="-1.359641455"/>
    <n v="-2.7866650549999998"/>
  </r>
  <r>
    <x v="194"/>
    <x v="5"/>
    <s v="E12000009"/>
    <n v="293884.00040000002"/>
    <n v="89.209985180000004"/>
    <n v="0.18698611000000001"/>
    <n v="1.073951898"/>
    <n v="184362.11540000001"/>
    <n v="86.601396660000006"/>
    <n v="-0.54324159599999999"/>
    <n v="-0.78978272599999999"/>
    <n v="155023.7524"/>
    <n v="87.608174430000005"/>
    <n v="-0.15291853599999999"/>
    <n v="-1.2674088480000001"/>
    <n v="126827.82279999999"/>
    <n v="89.452264380000003"/>
    <n v="0.483603752"/>
    <n v="-1.4749500179999999"/>
  </r>
  <r>
    <x v="194"/>
    <x v="6"/>
    <s v="E12000003"/>
    <n v="206663.13279999999"/>
    <n v="94.850234259999993"/>
    <n v="-2.5524098839999998"/>
    <n v="-2.2264296880000001"/>
    <n v="124560.7614"/>
    <n v="93.04692618"/>
    <n v="-2.4365675339999999"/>
    <n v="-4.0297358289999998"/>
    <n v="101947.0462"/>
    <n v="93.736385350000006"/>
    <n v="-1.8766339809999999"/>
    <n v="-3.8269349859999999"/>
    <n v="94543.342910000007"/>
    <n v="94.83414252"/>
    <n v="-3.1488592350000002"/>
    <n v="-5.8909272220000002"/>
  </r>
  <r>
    <x v="194"/>
    <x v="1"/>
    <s v="E12000004"/>
    <n v="201213.46739999999"/>
    <n v="89.756345179999997"/>
    <n v="-0.12236907599999999"/>
    <n v="8.2343927999999997E-2"/>
    <n v="123172.26149999999"/>
    <n v="87.603170939999998"/>
    <n v="-1.157304409"/>
    <n v="-1.5397460329999999"/>
    <n v="102986.4467"/>
    <n v="88.507681039999994"/>
    <n v="-0.49394178500000002"/>
    <n v="-1.4881612259999999"/>
    <n v="85485.998739999995"/>
    <n v="90.804281770000003"/>
    <n v="-0.72628141099999999"/>
    <n v="-3.2696200310000001"/>
  </r>
  <r>
    <x v="194"/>
    <x v="3"/>
    <s v="E12000006"/>
    <n v="286646.55719999998"/>
    <n v="83.963961859999998"/>
    <n v="1.0190628150000001"/>
    <n v="1.46844793"/>
    <n v="187453.04310000001"/>
    <n v="81.69610394"/>
    <n v="0.52376219800000001"/>
    <n v="-0.19837406099999999"/>
    <n v="156773.57130000001"/>
    <n v="81.867602239999997"/>
    <n v="0.74881255800000002"/>
    <n v="-0.17330780900000001"/>
    <n v="128725.8282"/>
    <n v="83.112503239999995"/>
    <n v="0.14919426299999999"/>
    <n v="-1.0820151680000001"/>
  </r>
  <r>
    <x v="194"/>
    <x v="9"/>
    <s v="E12000007"/>
    <n v="559906.68850000005"/>
    <n v="75.309842979999999"/>
    <n v="0.651009277"/>
    <n v="5.0939744229999997"/>
    <n v="342213.85350000003"/>
    <n v="72.517640420000006"/>
    <n v="-0.47873423999999998"/>
    <n v="1.8675249739999999"/>
    <n v="287434.19400000002"/>
    <n v="70.285802770000004"/>
    <n v="0.30903227700000002"/>
    <n v="1.9863602419999999"/>
    <n v="257165.383"/>
    <n v="71.071628610000005"/>
    <n v="1.2649526879999999"/>
    <n v="2.4958282710000002"/>
  </r>
  <r>
    <x v="194"/>
    <x v="8"/>
    <s v="E12000005"/>
    <n v="239069.1367"/>
    <n v="91.502935399999998"/>
    <n v="-0.26459870800000002"/>
    <n v="0.16101267399999999"/>
    <n v="136239.98449999999"/>
    <n v="89.30702187"/>
    <n v="-0.99997244299999999"/>
    <n v="-2.7211952070000001"/>
    <n v="111928.106"/>
    <n v="89.733424240000005"/>
    <n v="-0.98349115499999995"/>
    <n v="-3.3602231759999999"/>
    <n v="96256.274829999995"/>
    <n v="91.697895950000003"/>
    <n v="-1.6909916149999999"/>
    <n v="-4.4549276129999997"/>
  </r>
  <r>
    <x v="195"/>
    <x v="0"/>
    <s v="E92000001"/>
    <n v="270692.80310000002"/>
    <n v="88.620491369999996"/>
    <n v="0.36096289100000001"/>
    <n v="0.24461599000000001"/>
    <n v="164315.83360000001"/>
    <n v="87.48233913"/>
    <n v="1.483475807"/>
    <n v="-1.8250715829999999"/>
    <n v="142530.06150000001"/>
    <n v="86.843269969999994"/>
    <n v="1.865336122"/>
    <n v="-1.2748171639999999"/>
    <n v="156518.05780000001"/>
    <n v="82.252407079999998"/>
    <n v="1.942120284"/>
    <n v="0.54686922999999998"/>
  </r>
  <r>
    <x v="195"/>
    <x v="6"/>
    <s v="E12000003"/>
    <n v="212354.00959999999"/>
    <n v="97.462122460000003"/>
    <n v="2.7536971559999999"/>
    <n v="-0.49576653799999998"/>
    <n v="128342.1678"/>
    <n v="95.871637879999994"/>
    <n v="3.0357925959999998"/>
    <n v="-2.7637712720000001"/>
    <n v="105488.99159999999"/>
    <n v="96.993067819999993"/>
    <n v="3.4742991810000001"/>
    <n v="-1.993533856"/>
    <n v="97788.993879999995"/>
    <n v="98.089776580000006"/>
    <n v="3.4329767439999999"/>
    <n v="-2.0637366070000001"/>
  </r>
  <r>
    <x v="195"/>
    <x v="7"/>
    <s v="E12000002"/>
    <n v="225746.3132"/>
    <n v="96.061931060000006"/>
    <n v="0.27431176200000001"/>
    <n v="-1.2850424170000001"/>
    <n v="134294.94279999999"/>
    <n v="93.977008589999997"/>
    <n v="1.140003801"/>
    <n v="-3.9859388309999999"/>
    <n v="100004.6274"/>
    <n v="95.802057619999999"/>
    <n v="2.064164216"/>
    <n v="-3.8760355479999999"/>
    <n v="96910.052859999996"/>
    <n v="95.772853380000001"/>
    <n v="1.6899332929999999"/>
    <n v="-4.1975376679999998"/>
  </r>
  <r>
    <x v="195"/>
    <x v="9"/>
    <s v="E12000007"/>
    <n v="556812.62199999997"/>
    <n v="74.89367781"/>
    <n v="-0.55260395600000001"/>
    <n v="4.9548496870000003"/>
    <n v="346656.65039999998"/>
    <n v="73.459101869999998"/>
    <n v="1.298251628"/>
    <n v="2.6255661799999999"/>
    <n v="295120.69030000002"/>
    <n v="72.165368849999993"/>
    <n v="2.6741760179999998"/>
    <n v="3.7437173370000001"/>
    <n v="264752.34899999999"/>
    <n v="73.168403949999998"/>
    <n v="2.9502283550000001"/>
    <n v="5.1027054559999998"/>
  </r>
  <r>
    <x v="195"/>
    <x v="1"/>
    <s v="E12000004"/>
    <n v="201597.9994"/>
    <n v="89.927875420000007"/>
    <n v="0.19110653599999999"/>
    <n v="-0.45699916299999999"/>
    <n v="124361.9062"/>
    <n v="88.449275850000006"/>
    <n v="0.96583823300000005"/>
    <n v="-2.1241799879999999"/>
    <n v="103520.3885"/>
    <n v="88.966556519999997"/>
    <n v="0.51845837299999997"/>
    <n v="-2.4718837439999999"/>
    <n v="85351.190730000002"/>
    <n v="90.661087039999998"/>
    <n v="-0.157696011"/>
    <n v="-3.1689092479999998"/>
  </r>
  <r>
    <x v="195"/>
    <x v="3"/>
    <s v="E12000006"/>
    <n v="285959.26299999998"/>
    <n v="83.762640950000005"/>
    <n v="-0.23977061199999999"/>
    <n v="7.9488938999999995E-2"/>
    <n v="188709.3431"/>
    <n v="82.243626719999995"/>
    <n v="0.67019448699999995"/>
    <n v="-1.5976003679999999"/>
    <n v="158374.29819999999"/>
    <n v="82.703506369999999"/>
    <n v="1.021043862"/>
    <n v="-0.90003422399999999"/>
    <n v="129310.2411"/>
    <n v="83.489832509999999"/>
    <n v="0.45399820299999999"/>
    <n v="-1.676295326"/>
  </r>
  <r>
    <x v="195"/>
    <x v="2"/>
    <s v="E12000001"/>
    <n v="200679.2997"/>
    <n v="103.2210967"/>
    <n v="2.1976790890000002"/>
    <n v="-1.050003384"/>
    <n v="119458.18949999999"/>
    <n v="101.025381"/>
    <n v="3.365330486"/>
    <n v="-3.4340664959999998"/>
    <n v="97464.779450000002"/>
    <n v="102.25585890000001"/>
    <n v="3.4623462159999998"/>
    <n v="-3.6394682600000001"/>
    <n v="85274.696809999994"/>
    <n v="101.75218409999999"/>
    <n v="3.6181083250000001"/>
    <n v="-4.7628403779999999"/>
  </r>
  <r>
    <x v="195"/>
    <x v="4"/>
    <s v="E12000008"/>
    <n v="377584.91729999997"/>
    <n v="83.027713550000001"/>
    <n v="0.141352325"/>
    <n v="1.8245191119999999"/>
    <n v="226381.99600000001"/>
    <n v="81.122263700000005"/>
    <n v="1.4105076329999999"/>
    <n v="-0.56365813899999995"/>
    <n v="180256.5097"/>
    <n v="81.800325360000002"/>
    <n v="1.416647738"/>
    <n v="-0.73656960100000002"/>
    <n v="142912.46239999999"/>
    <n v="84.065890339999996"/>
    <n v="1.6712427540000001"/>
    <n v="-1.1848515079999999"/>
  </r>
  <r>
    <x v="195"/>
    <x v="5"/>
    <s v="E12000009"/>
    <n v="293419.1214"/>
    <n v="89.068868800000004"/>
    <n v="-0.158184515"/>
    <n v="-0.317632042"/>
    <n v="185627.41269999999"/>
    <n v="87.1957515"/>
    <n v="0.68631090900000002"/>
    <n v="-1.6366064600000001"/>
    <n v="156142.4056"/>
    <n v="88.240356019999993"/>
    <n v="0.721601151"/>
    <n v="-1.4729667200000001"/>
    <n v="127001.81110000001"/>
    <n v="89.574979119999995"/>
    <n v="0.13718460699999999"/>
    <n v="-1.6593181370000001"/>
  </r>
  <r>
    <x v="195"/>
    <x v="8"/>
    <s v="E12000005"/>
    <n v="240591.9235"/>
    <n v="92.085777109999995"/>
    <n v="0.63696503900000001"/>
    <n v="-0.35959775399999999"/>
    <n v="138817.66190000001"/>
    <n v="90.996721809999997"/>
    <n v="1.892012413"/>
    <n v="-3.0105216440000002"/>
    <n v="114344.7455"/>
    <n v="91.6708584"/>
    <n v="2.1590997820000002"/>
    <n v="-3.2477579040000002"/>
    <n v="97987.928750000006"/>
    <n v="93.347544459999995"/>
    <n v="1.799003672"/>
    <n v="-2.8882827089999998"/>
  </r>
  <r>
    <x v="196"/>
    <x v="0"/>
    <s v="E92000001"/>
    <n v="268693.72389999998"/>
    <n v="87.966024840000003"/>
    <n v="-0.73850474200000005"/>
    <n v="-1.431074009"/>
    <n v="164505.62090000001"/>
    <n v="87.583382549999996"/>
    <n v="0.11550150200000001"/>
    <n v="-1.9234400110000001"/>
    <n v="141518.71239999999"/>
    <n v="86.227057070000001"/>
    <n v="-0.70956896899999999"/>
    <n v="-2.4954069169999999"/>
    <n v="155477.4418"/>
    <n v="81.705548980000003"/>
    <n v="-0.66485360699999996"/>
    <n v="-0.65297942200000003"/>
  </r>
  <r>
    <x v="196"/>
    <x v="4"/>
    <s v="E12000008"/>
    <n v="374108.3849"/>
    <n v="82.26325362"/>
    <n v="-0.92072863599999999"/>
    <n v="-0.239342045"/>
    <n v="227260.8388"/>
    <n v="81.437190340000001"/>
    <n v="0.38821234700000001"/>
    <n v="-0.77421134300000005"/>
    <n v="180609.23149999999"/>
    <n v="81.960390390000001"/>
    <n v="0.19567774299999999"/>
    <n v="-1.453518055"/>
    <n v="145012.75140000001"/>
    <n v="85.301350560000003"/>
    <n v="1.469633185"/>
    <n v="-1.155185632"/>
  </r>
  <r>
    <x v="196"/>
    <x v="5"/>
    <s v="E12000009"/>
    <n v="291059.86430000002"/>
    <n v="88.352704279999998"/>
    <n v="-0.80405704899999997"/>
    <n v="-2.3119624669999999"/>
    <n v="185795.37729999999"/>
    <n v="87.274650399999999"/>
    <n v="9.0484802000000003E-2"/>
    <n v="-2.2114077970000001"/>
    <n v="154829.09409999999"/>
    <n v="87.498167670000001"/>
    <n v="-0.84109854799999995"/>
    <n v="-3.2597582530000002"/>
    <n v="127151.0223"/>
    <n v="89.680218490000001"/>
    <n v="0.117487468"/>
    <n v="-2.877176876"/>
  </r>
  <r>
    <x v="196"/>
    <x v="2"/>
    <s v="E12000001"/>
    <n v="200688.35519999999"/>
    <n v="103.22575449999999"/>
    <n v="4.5124079999999999E-3"/>
    <n v="-1.0614735150000001"/>
    <n v="120121.3365"/>
    <n v="101.58620209999999"/>
    <n v="0.55512892599999997"/>
    <n v="-1.976420125"/>
    <n v="97684.612909999996"/>
    <n v="102.4864987"/>
    <n v="0.225551694"/>
    <n v="-3.0832232620000002"/>
    <n v="86665.911410000001"/>
    <n v="103.4122208"/>
    <n v="1.6314506520000001"/>
    <n v="-3.3034399639999998"/>
  </r>
  <r>
    <x v="196"/>
    <x v="8"/>
    <s v="E12000005"/>
    <n v="239568.17540000001"/>
    <n v="91.693940839999996"/>
    <n v="-0.42551225799999998"/>
    <n v="-1.5220580319999999"/>
    <n v="139175.88759999999"/>
    <n v="91.231543259999995"/>
    <n v="0.25805484699999998"/>
    <n v="-2.6460113519999999"/>
    <n v="114076.1112"/>
    <n v="91.455492719999995"/>
    <n v="-0.234933643"/>
    <n v="-3.3174986180000001"/>
    <n v="99637.361820000006"/>
    <n v="94.918865850000003"/>
    <n v="1.6833023199999999"/>
    <n v="-2.366818807"/>
  </r>
  <r>
    <x v="196"/>
    <x v="6"/>
    <s v="E12000003"/>
    <n v="210861.1397"/>
    <n v="96.776953980000002"/>
    <n v="-0.70301001100000005"/>
    <n v="-1.436550159"/>
    <n v="128780.3489"/>
    <n v="96.198959250000001"/>
    <n v="0.34141627200000002"/>
    <n v="-2.220237724"/>
    <n v="104915.9305"/>
    <n v="96.466160209999998"/>
    <n v="-0.54324254100000002"/>
    <n v="-3.014616712"/>
    <n v="99558.277960000007"/>
    <n v="99.864502680000001"/>
    <n v="1.8092875319999999"/>
    <n v="-1.874486627"/>
  </r>
  <r>
    <x v="196"/>
    <x v="9"/>
    <s v="E12000007"/>
    <n v="539789.46680000005"/>
    <n v="72.603990659999994"/>
    <n v="-3.0572502400000001"/>
    <n v="1.4203369880000001"/>
    <n v="342356.89179999998"/>
    <n v="72.547951299999994"/>
    <n v="-1.2403508219999999"/>
    <n v="1.3259043960000001"/>
    <n v="286936.02289999998"/>
    <n v="70.163985819999994"/>
    <n v="-2.773328899"/>
    <n v="0.49587717199999998"/>
    <n v="254025.8946"/>
    <n v="70.203982460000006"/>
    <n v="-4.0515049249999997"/>
    <n v="1.272205362"/>
  </r>
  <r>
    <x v="196"/>
    <x v="7"/>
    <s v="E12000002"/>
    <n v="222045.50940000001"/>
    <n v="94.487126329999995"/>
    <n v="-1.6393640089999999"/>
    <n v="-3.282803769"/>
    <n v="133936.42259999999"/>
    <n v="93.726123049999998"/>
    <n v="-0.26696480900000003"/>
    <n v="-4.0737709300000002"/>
    <n v="98888.434039999993"/>
    <n v="94.732770939999995"/>
    <n v="-1.1161416639999999"/>
    <n v="-5.1176811009999996"/>
    <n v="98862.127529999998"/>
    <n v="97.702021250000001"/>
    <n v="2.0143159609999999"/>
    <n v="-2.4770580999999998"/>
  </r>
  <r>
    <x v="196"/>
    <x v="1"/>
    <s v="E12000004"/>
    <n v="201497.42189999999"/>
    <n v="89.883010249999998"/>
    <n v="-4.9890170999999997E-2"/>
    <n v="-2.3674050850000001"/>
    <n v="124835.158"/>
    <n v="88.785864279999998"/>
    <n v="0.38054401399999999"/>
    <n v="-3.0505042090000001"/>
    <n v="103669.251"/>
    <n v="89.094490550000003"/>
    <n v="0.14380013899999999"/>
    <n v="-3.8737897129999999"/>
    <n v="87244.529630000005"/>
    <n v="92.672214960000005"/>
    <n v="2.2182923080000001"/>
    <n v="-3.1806574840000001"/>
  </r>
  <r>
    <x v="196"/>
    <x v="3"/>
    <s v="E12000006"/>
    <n v="284943.06530000002"/>
    <n v="83.464978259999995"/>
    <n v="-0.355364497"/>
    <n v="-1.053238195"/>
    <n v="189343.71840000001"/>
    <n v="82.520101240000002"/>
    <n v="0.33616528400000001"/>
    <n v="-1.3159700240000001"/>
    <n v="157836.56529999999"/>
    <n v="82.422700710000001"/>
    <n v="-0.33953296399999999"/>
    <n v="-1.641652176"/>
    <n v="131584.8406"/>
    <n v="84.958439540000001"/>
    <n v="1.7590249979999999"/>
    <n v="-0.54014316100000004"/>
  </r>
  <r>
    <x v="197"/>
    <x v="0"/>
    <s v="E92000001"/>
    <n v="267669.61229999998"/>
    <n v="87.63074709"/>
    <n v="-0.38114459299999998"/>
    <n v="-1.732302746"/>
    <n v="164895.79010000001"/>
    <n v="87.791110029999999"/>
    <n v="0.23717682300000001"/>
    <n v="-2.2298626229999998"/>
    <n v="142124.07629999999"/>
    <n v="86.595904059999995"/>
    <n v="0.42776247000000001"/>
    <n v="-3.0352760060000001"/>
    <n v="155417.0816"/>
    <n v="81.673828850000007"/>
    <n v="-3.8822490000000001E-2"/>
    <n v="-1.1340140219999999"/>
  </r>
  <r>
    <x v="197"/>
    <x v="2"/>
    <s v="E12000001"/>
    <n v="198516.42860000001"/>
    <n v="102.1086056"/>
    <n v="-1.0822384970000001"/>
    <n v="-2.1722004510000001"/>
    <n v="119715.15119999999"/>
    <n v="101.24269270000001"/>
    <n v="-0.3381458"/>
    <n v="-3.0366974349999998"/>
    <n v="97700.856320000006"/>
    <n v="102.50354059999999"/>
    <n v="1.6628423999999999E-2"/>
    <n v="-4.0737407179999998"/>
    <n v="87066.048020000002"/>
    <n v="103.88967510000001"/>
    <n v="0.46170011100000002"/>
    <n v="-2.4984184580000002"/>
  </r>
  <r>
    <x v="197"/>
    <x v="9"/>
    <s v="E12000007"/>
    <n v="534579.25820000004"/>
    <n v="71.903195339999996"/>
    <n v="-0.96522975899999996"/>
    <n v="-0.308833576"/>
    <n v="340812.34299999999"/>
    <n v="72.220650019999994"/>
    <n v="-0.45115164299999999"/>
    <n v="0.233242172"/>
    <n v="287950.35430000001"/>
    <n v="70.412018590000002"/>
    <n v="0.35350438899999997"/>
    <n v="-0.137690547"/>
    <n v="256335.76579999999"/>
    <n v="70.84235108"/>
    <n v="0.90930542199999997"/>
    <n v="1.0524935710000001"/>
  </r>
  <r>
    <x v="197"/>
    <x v="5"/>
    <s v="E12000009"/>
    <n v="292162.58630000002"/>
    <n v="88.687441149999998"/>
    <n v="0.378864319"/>
    <n v="-1.5332326000000001"/>
    <n v="187866.88080000001"/>
    <n v="88.247708750000001"/>
    <n v="1.1149381309999999"/>
    <n v="-1.8069593370000001"/>
    <n v="157469.2083"/>
    <n v="88.990168639999993"/>
    <n v="1.7051796669999999"/>
    <n v="-2.8218907710000001"/>
    <n v="128911.71829999999"/>
    <n v="90.922045780000005"/>
    <n v="1.38472821"/>
    <n v="-1.53931281"/>
  </r>
  <r>
    <x v="197"/>
    <x v="6"/>
    <s v="E12000003"/>
    <n v="207701.20600000001"/>
    <n v="95.326668960000006"/>
    <n v="-1.498585107"/>
    <n v="-3.1251239000000002"/>
    <n v="127689.09110000001"/>
    <n v="95.383789399999998"/>
    <n v="-0.84737906600000001"/>
    <n v="-3.725583114"/>
    <n v="104102.7455"/>
    <n v="95.718467899999993"/>
    <n v="-0.77508248099999999"/>
    <n v="-4.3858091129999996"/>
    <n v="97401.381290000005"/>
    <n v="97.700971760000002"/>
    <n v="-2.166466427"/>
    <n v="-3.352380701"/>
  </r>
  <r>
    <x v="197"/>
    <x v="4"/>
    <s v="E12000008"/>
    <n v="374881.70630000002"/>
    <n v="82.433300430000003"/>
    <n v="0.206710539"/>
    <n v="-0.40230426200000002"/>
    <n v="228803.8547"/>
    <n v="81.990118319999993"/>
    <n v="0.678962497"/>
    <n v="-0.90048505999999995"/>
    <n v="181609.65169999999"/>
    <n v="82.414380600000001"/>
    <n v="0.55391417099999996"/>
    <n v="-2.105992595"/>
    <n v="144125.97899999999"/>
    <n v="84.779721370000004"/>
    <n v="-0.61151340300000001"/>
    <n v="-2.257379244"/>
  </r>
  <r>
    <x v="197"/>
    <x v="8"/>
    <s v="E12000005"/>
    <n v="238661.29939999999"/>
    <n v="91.346836999999994"/>
    <n v="-0.37854610300000002"/>
    <n v="-2.2955581559999998"/>
    <n v="139720.2573"/>
    <n v="91.588384419999997"/>
    <n v="0.391137921"/>
    <n v="-3.187480329"/>
    <n v="114670.6525"/>
    <n v="91.932140009999998"/>
    <n v="0.52117951399999995"/>
    <n v="-4.2094251360000001"/>
    <n v="98560.659090000001"/>
    <n v="93.893152189999995"/>
    <n v="-1.0806214839999999"/>
    <n v="-3.86867158"/>
  </r>
  <r>
    <x v="197"/>
    <x v="7"/>
    <s v="E12000002"/>
    <n v="220689.42600000001"/>
    <n v="93.910071569999999"/>
    <n v="-0.61072315799999999"/>
    <n v="-3.6248348469999998"/>
    <n v="134157.74429999999"/>
    <n v="93.880999700000004"/>
    <n v="0.165243846"/>
    <n v="-4.1324707719999996"/>
    <n v="99018.696379999994"/>
    <n v="94.857559170000002"/>
    <n v="0.13172657199999999"/>
    <n v="-5.8358316410000004"/>
    <n v="97055.274149999997"/>
    <n v="95.916370549999996"/>
    <n v="-1.8276497030000001"/>
    <n v="-4.0549516739999998"/>
  </r>
  <r>
    <x v="197"/>
    <x v="1"/>
    <s v="E12000004"/>
    <n v="200397.04939999999"/>
    <n v="89.392161349999995"/>
    <n v="-0.54609753400000005"/>
    <n v="-2.7625378810000001"/>
    <n v="125801.03509999999"/>
    <n v="89.472820010000007"/>
    <n v="0.77372196299999996"/>
    <n v="-2.74350447"/>
    <n v="104469.3505"/>
    <n v="89.782104799999999"/>
    <n v="0.771780884"/>
    <n v="-3.8910681870000001"/>
    <n v="86782.531950000004"/>
    <n v="92.181475329999998"/>
    <n v="-0.52954343999999998"/>
    <n v="-3.2323099040000001"/>
  </r>
  <r>
    <x v="197"/>
    <x v="3"/>
    <s v="E12000006"/>
    <n v="282670.83439999999"/>
    <n v="82.799400719999994"/>
    <n v="-0.797433316"/>
    <n v="-1.0090848539999999"/>
    <n v="189498.19279999999"/>
    <n v="82.587424549999994"/>
    <n v="8.1584132000000004E-2"/>
    <n v="-1.15001877"/>
    <n v="158340.87880000001"/>
    <n v="82.686054639999995"/>
    <n v="0.31951626"/>
    <n v="-1.8045107680000001"/>
    <n v="129978.6822"/>
    <n v="83.921414999999996"/>
    <n v="-1.220625689"/>
    <n v="-1.376991487"/>
  </r>
  <r>
    <x v="198"/>
    <x v="0"/>
    <s v="E92000001"/>
    <n v="272180.90490000002"/>
    <n v="89.107672100000002"/>
    <n v="1.6853958920000001"/>
    <n v="-2.32176699"/>
    <n v="166197.7752"/>
    <n v="88.484291580000004"/>
    <n v="0.78958056899999995"/>
    <n v="-2.3713509679999998"/>
    <n v="143899.60999999999"/>
    <n v="87.677733029999999"/>
    <n v="1.249284219"/>
    <n v="-2.3988181649999998"/>
    <n v="158332.90090000001"/>
    <n v="83.206132280000006"/>
    <n v="1.87612537"/>
    <n v="0.41183605000000001"/>
  </r>
  <r>
    <x v="198"/>
    <x v="7"/>
    <s v="E12000002"/>
    <n v="226405.33730000001"/>
    <n v="96.342365880000003"/>
    <n v="2.590024975"/>
    <n v="-2.2134301380000001"/>
    <n v="135519.44649999999"/>
    <n v="94.83389262"/>
    <n v="1.0150008159999999"/>
    <n v="-2.8405832869999998"/>
    <n v="100048.1749"/>
    <n v="95.843775089999994"/>
    <n v="1.0396809010000001"/>
    <n v="-3.7246788679999998"/>
    <n v="98742.620139999999"/>
    <n v="97.58391623"/>
    <n v="1.738541267"/>
    <n v="-0.37243573899999999"/>
  </r>
  <r>
    <x v="198"/>
    <x v="9"/>
    <s v="E12000007"/>
    <n v="555114.66529999999"/>
    <n v="74.665295369999996"/>
    <n v="3.8414148639999999"/>
    <n v="-0.90364441900000003"/>
    <n v="350495.315"/>
    <n v="74.272543229999997"/>
    <n v="2.8411447459999999"/>
    <n v="-0.27629938700000001"/>
    <n v="298117.1458"/>
    <n v="72.898087110000006"/>
    <n v="3.5307445670000002"/>
    <n v="-5.0809259000000002E-2"/>
    <n v="265622.60489999998"/>
    <n v="73.408912619999995"/>
    <n v="3.6229197590000002"/>
    <n v="2.418797579"/>
  </r>
  <r>
    <x v="198"/>
    <x v="4"/>
    <s v="E12000008"/>
    <n v="381745.15649999998"/>
    <n v="83.942514790000004"/>
    <n v="1.8308309220000001"/>
    <n v="-1.2786207679999999"/>
    <n v="230666.8101"/>
    <n v="82.657694199999995"/>
    <n v="0.81421503799999995"/>
    <n v="-1.254481143"/>
    <n v="183977.9172"/>
    <n v="83.489098459999994"/>
    <n v="1.304041663"/>
    <n v="-1.477854142"/>
    <n v="145871.36489999999"/>
    <n v="85.806415740000006"/>
    <n v="1.2110140970000001"/>
    <n v="-0.38392716599999999"/>
  </r>
  <r>
    <x v="198"/>
    <x v="5"/>
    <s v="E12000009"/>
    <n v="296744.1176"/>
    <n v="90.078188319999995"/>
    <n v="1.5681444369999999"/>
    <n v="-2.0659151040000001"/>
    <n v="189382.21059999999"/>
    <n v="88.95951264"/>
    <n v="0.80659758000000004"/>
    <n v="-1.6400948449999999"/>
    <n v="158901.7916"/>
    <n v="89.799760710000001"/>
    <n v="0.90975451799999996"/>
    <n v="-1.8538319190000001"/>
    <n v="128937.4161"/>
    <n v="90.940170519999995"/>
    <n v="1.9934378999999999E-2"/>
    <n v="-1.0329521429999999"/>
  </r>
  <r>
    <x v="198"/>
    <x v="1"/>
    <s v="E12000004"/>
    <n v="204578.399"/>
    <n v="91.257357880000001"/>
    <n v="2.0865325380000002"/>
    <n v="-2.3988071469999999"/>
    <n v="127178.6551"/>
    <n v="90.452617610000004"/>
    <n v="1.095078481"/>
    <n v="-2.0737958459999999"/>
    <n v="106235.5754"/>
    <n v="91.300017839999995"/>
    <n v="1.690663238"/>
    <n v="-1.9234314189999999"/>
    <n v="88621.736319999996"/>
    <n v="94.135100890000004"/>
    <n v="2.1193255550000001"/>
    <n v="-9.2304605999999997E-2"/>
  </r>
  <r>
    <x v="198"/>
    <x v="3"/>
    <s v="E12000006"/>
    <n v="288178.57740000001"/>
    <n v="84.412718290000001"/>
    <n v="1.9484652769999999"/>
    <n v="-2.2856221579999998"/>
    <n v="191492.37469999999"/>
    <n v="83.456532300000006"/>
    <n v="1.0523487789999999"/>
    <n v="-1.7953645220000001"/>
    <n v="160446.0313"/>
    <n v="83.785371249999997"/>
    <n v="1.3295066710000001"/>
    <n v="-1.4447063899999999"/>
    <n v="131588.97889999999"/>
    <n v="84.961111430000003"/>
    <n v="1.238892874"/>
    <n v="0.14249125300000001"/>
  </r>
  <r>
    <x v="198"/>
    <x v="2"/>
    <s v="E12000001"/>
    <n v="196510.80869999999"/>
    <n v="101.0769981"/>
    <n v="-1.010304195"/>
    <n v="-4.2427338219999999"/>
    <n v="117590.9621"/>
    <n v="99.446273250000004"/>
    <n v="-1.77436946"/>
    <n v="-4.605686639"/>
    <n v="96088.353010000006"/>
    <n v="100.8117714"/>
    <n v="-1.6504495239999999"/>
    <n v="-4.934385507"/>
    <n v="84532.460550000003"/>
    <n v="100.8665268"/>
    <n v="-2.90996034"/>
    <n v="-4.5202167849999997"/>
  </r>
  <r>
    <x v="198"/>
    <x v="6"/>
    <s v="E12000003"/>
    <n v="210241.8835"/>
    <n v="96.492739810000003"/>
    <n v="1.2232367479999999"/>
    <n v="-4.253243866"/>
    <n v="128280.09239999999"/>
    <n v="95.825267519999997"/>
    <n v="0.462843966"/>
    <n v="-4.5844712870000004"/>
    <n v="104638.7065"/>
    <n v="96.211263410000001"/>
    <n v="0.51483848300000001"/>
    <n v="-5.1046739409999997"/>
    <n v="98137.720809999999"/>
    <n v="98.43957614"/>
    <n v="0.75598468200000002"/>
    <n v="-1.996524835"/>
  </r>
  <r>
    <x v="198"/>
    <x v="8"/>
    <s v="E12000005"/>
    <n v="239491.59469999999"/>
    <n v="91.664629840000003"/>
    <n v="0.34789692300000002"/>
    <n v="-3.3009274849999999"/>
    <n v="139638.06030000001"/>
    <n v="91.53450325"/>
    <n v="-5.8829694000000002E-2"/>
    <n v="-3.4678047900000002"/>
    <n v="115187.8363"/>
    <n v="92.346769300000005"/>
    <n v="0.45101668299999997"/>
    <n v="-3.6349233929999998"/>
    <n v="99109.193069999994"/>
    <n v="94.415709419999999"/>
    <n v="0.55654455999999997"/>
    <n v="-1.696322176"/>
  </r>
  <r>
    <x v="199"/>
    <x v="0"/>
    <s v="E92000001"/>
    <n v="274480.56319999998"/>
    <n v="89.860543410000005"/>
    <n v="0.84490066500000005"/>
    <n v="-1.6497766620000001"/>
    <n v="167447.04949999999"/>
    <n v="89.149409700000007"/>
    <n v="0.75167932199999998"/>
    <n v="-2.401655565"/>
    <n v="143876.29670000001"/>
    <n v="87.663528249999999"/>
    <n v="-1.6201117000000001E-2"/>
    <n v="-2.13431448"/>
    <n v="155597.6299"/>
    <n v="81.768709490000006"/>
    <n v="-1.7275442940000001"/>
    <n v="-1.2217709379999999"/>
  </r>
  <r>
    <x v="199"/>
    <x v="1"/>
    <s v="E12000004"/>
    <n v="206856.62669999999"/>
    <n v="92.273618799999994"/>
    <n v="1.113620802"/>
    <n v="-1.818132665"/>
    <n v="128136.2381"/>
    <n v="91.133674369999994"/>
    <n v="0.75294311800000002"/>
    <n v="-2.442034703"/>
    <n v="105679.7778"/>
    <n v="90.822359289999994"/>
    <n v="-0.52317465399999996"/>
    <n v="-2.8782959959999999"/>
    <n v="86689.118499999997"/>
    <n v="92.08225041"/>
    <n v="-2.1807492220000002"/>
    <n v="-2.9591134220000002"/>
  </r>
  <r>
    <x v="199"/>
    <x v="8"/>
    <s v="E12000005"/>
    <n v="240823.24299999999"/>
    <n v="92.17431388"/>
    <n v="0.55603131100000003"/>
    <n v="-2.3187952709999999"/>
    <n v="140275.72829999999"/>
    <n v="91.952502640000006"/>
    <n v="0.45665773500000001"/>
    <n v="-3.1540039499999999"/>
    <n v="114822.8872"/>
    <n v="92.054187470000002"/>
    <n v="-0.31682951500000001"/>
    <n v="-3.123479138"/>
    <n v="97197.228050000005"/>
    <n v="92.594288739999996"/>
    <n v="-1.9291500189999999"/>
    <n v="-3.7166519089999999"/>
  </r>
  <r>
    <x v="199"/>
    <x v="6"/>
    <s v="E12000003"/>
    <n v="213425.31020000001"/>
    <n v="97.953807220000002"/>
    <n v="1.5141734099999999"/>
    <n v="-2.49628402"/>
    <n v="130111.0404"/>
    <n v="97.192986230000002"/>
    <n v="1.427304871"/>
    <n v="-3.3410321299999999"/>
    <n v="105204.4086"/>
    <n v="96.731404740000002"/>
    <n v="0.54062414800000003"/>
    <n v="-3.6853177389999998"/>
    <n v="96949.147989999998"/>
    <n v="97.24734746"/>
    <n v="-1.211127397"/>
    <n v="-3.8175780100000001"/>
  </r>
  <r>
    <x v="199"/>
    <x v="4"/>
    <s v="E12000008"/>
    <n v="381796.14779999998"/>
    <n v="83.953727330000007"/>
    <n v="1.3357403E-2"/>
    <n v="-0.91104757000000003"/>
    <n v="230584.30170000001"/>
    <n v="82.62812796"/>
    <n v="-3.5769496999999997E-2"/>
    <n v="-1.711416037"/>
    <n v="182067.09669999999"/>
    <n v="82.621968949999996"/>
    <n v="-1.0386140589999999"/>
    <n v="-1.8149783319999999"/>
    <n v="142338.4988"/>
    <n v="83.728265730000004"/>
    <n v="-2.4219051600000001"/>
    <n v="-2.6492266870000001"/>
  </r>
  <r>
    <x v="199"/>
    <x v="5"/>
    <s v="E12000009"/>
    <n v="300414.68280000001"/>
    <n v="91.192407070000002"/>
    <n v="1.2369462200000001"/>
    <n v="-1.7844899519999999"/>
    <n v="190790.60699999999"/>
    <n v="89.621086199999993"/>
    <n v="0.74367939199999999"/>
    <n v="-2.2356111909999998"/>
    <n v="159224.27309999999"/>
    <n v="89.982003879999994"/>
    <n v="0.202943927"/>
    <n v="-2.0351075170000001"/>
    <n v="127031.2259"/>
    <n v="89.595725549999997"/>
    <n v="-1.4783840479999999"/>
    <n v="-2.894155536"/>
  </r>
  <r>
    <x v="199"/>
    <x v="2"/>
    <s v="E12000001"/>
    <n v="196625.8358"/>
    <n v="101.13616330000001"/>
    <n v="5.8534731E-2"/>
    <n v="-6.5412994290000004"/>
    <n v="117806.1841"/>
    <n v="99.628285739999995"/>
    <n v="0.18302595699999999"/>
    <n v="-6.9444325610000002"/>
    <n v="95153.588669999997"/>
    <n v="99.831056799999999"/>
    <n v="-0.97281752600000004"/>
    <n v="-7.5902488310000003"/>
    <n v="82336.16489"/>
    <n v="98.245844559999995"/>
    <n v="-2.5981683759999998"/>
    <n v="-8.8394314440000006"/>
  </r>
  <r>
    <x v="199"/>
    <x v="7"/>
    <s v="E12000002"/>
    <n v="228269.236"/>
    <n v="97.135511519999994"/>
    <n v="0.82325738999999998"/>
    <n v="-2.5852203829999998"/>
    <n v="137399.68799999999"/>
    <n v="96.149649350000004"/>
    <n v="1.387433017"/>
    <n v="-3.296730594"/>
    <n v="100959.091"/>
    <n v="96.716411129999997"/>
    <n v="0.91047752500000001"/>
    <n v="-3.490424279"/>
    <n v="97421.18161"/>
    <n v="96.277984239999995"/>
    <n v="-1.3382656129999999"/>
    <n v="-3.4812676630000001"/>
  </r>
  <r>
    <x v="199"/>
    <x v="9"/>
    <s v="E12000007"/>
    <n v="558789.11289999995"/>
    <n v="75.159524279999999"/>
    <n v="0.66192587700000005"/>
    <n v="1.1046364909999999"/>
    <n v="354045.91700000002"/>
    <n v="75.024941979999994"/>
    <n v="1.0130240850000001"/>
    <n v="0.49386767799999998"/>
    <n v="299995.91119999997"/>
    <n v="73.357498469999996"/>
    <n v="0.63021044800000003"/>
    <n v="1.6899118790000001"/>
    <n v="261746.0068"/>
    <n v="72.33755481"/>
    <n v="-1.4594383209999999"/>
    <n v="1.705755465"/>
  </r>
  <r>
    <x v="199"/>
    <x v="3"/>
    <s v="E12000006"/>
    <n v="292340.76809999999"/>
    <n v="85.631899230000002"/>
    <n v="1.4443095349999999"/>
    <n v="-0.586791057"/>
    <n v="193192.33040000001"/>
    <n v="84.197409859999993"/>
    <n v="0.887740643"/>
    <n v="-1.0324868949999999"/>
    <n v="160310.3898"/>
    <n v="83.714538849999997"/>
    <n v="-8.4540296000000001E-2"/>
    <n v="-0.60549742799999995"/>
    <n v="129443.91190000001"/>
    <n v="83.576137750000001"/>
    <n v="-1.6301266080000001"/>
    <n v="-0.94706648900000001"/>
  </r>
  <r>
    <x v="200"/>
    <x v="0"/>
    <s v="E92000001"/>
    <n v="273858.6496"/>
    <n v="89.656938839999995"/>
    <n v="-0.22657839399999999"/>
    <n v="-1.8183540039999999"/>
    <n v="166130.21340000001"/>
    <n v="88.448321399999998"/>
    <n v="-0.78641945199999996"/>
    <n v="-2.1116295140000001"/>
    <n v="143652.01139999999"/>
    <n v="87.526871709999995"/>
    <n v="-0.155887573"/>
    <n v="-2.2828950680000002"/>
    <n v="155743.66159999999"/>
    <n v="81.845451139999994"/>
    <n v="9.3852098999999994E-2"/>
    <n v="-1.167265336"/>
  </r>
  <r>
    <x v="200"/>
    <x v="2"/>
    <s v="E12000001"/>
    <n v="196767.21230000001"/>
    <n v="101.2088815"/>
    <n v="7.1901298000000002E-2"/>
    <n v="-3.8552081249999999"/>
    <n v="117287.1695"/>
    <n v="99.189356869999997"/>
    <n v="-0.44056651699999999"/>
    <n v="-3.7611476819999998"/>
    <n v="95892.198810000002"/>
    <n v="100.6059748"/>
    <n v="0.77622941700000003"/>
    <n v="-4.3325965829999999"/>
    <n v="83112.05631"/>
    <n v="99.171660180000003"/>
    <n v="0.94234583299999997"/>
    <n v="-4.6594847359999996"/>
  </r>
  <r>
    <x v="200"/>
    <x v="6"/>
    <s v="E12000003"/>
    <n v="212495.45860000001"/>
    <n v="97.527041980000007"/>
    <n v="-0.43568009699999999"/>
    <n v="-2.4028950920000001"/>
    <n v="128484.1309"/>
    <n v="95.977684330000002"/>
    <n v="-1.2504008200000001"/>
    <n v="-2.8975915620000001"/>
    <n v="105094.1706"/>
    <n v="96.630045139999993"/>
    <n v="-0.104784583"/>
    <n v="-3.158007316"/>
    <n v="96465.044269999999"/>
    <n v="96.761754719999999"/>
    <n v="-0.49933777499999998"/>
    <n v="-3.2912687479999998"/>
  </r>
  <r>
    <x v="200"/>
    <x v="8"/>
    <s v="E12000005"/>
    <n v="245014.93859999999"/>
    <n v="93.778671750000001"/>
    <n v="1.7405693680000001"/>
    <n v="-2.0341145919999999"/>
    <n v="141022.7193"/>
    <n v="92.442164680000005"/>
    <n v="0.53251626399999996"/>
    <n v="-2.8431458150000002"/>
    <n v="116011.9099"/>
    <n v="93.007434000000003"/>
    <n v="1.0355276090000001"/>
    <n v="-3.3436884240000002"/>
    <n v="97927.372820000004"/>
    <n v="93.289856270000001"/>
    <n v="0.75119916799999997"/>
    <n v="-4.1520032469999997"/>
  </r>
  <r>
    <x v="200"/>
    <x v="7"/>
    <s v="E12000002"/>
    <n v="227314.05679999999"/>
    <n v="96.729053680000007"/>
    <n v="-0.41844412600000003"/>
    <n v="-2.4523444040000002"/>
    <n v="135862.65040000001"/>
    <n v="95.074060070000002"/>
    <n v="-1.118661678"/>
    <n v="-2.602812975"/>
    <n v="100552.4029"/>
    <n v="96.326813630000004"/>
    <n v="-0.402824601"/>
    <n v="-3.3259919980000001"/>
    <n v="97032.605649999998"/>
    <n v="95.893968060000006"/>
    <n v="-0.398861878"/>
    <n v="-3.0417458150000001"/>
  </r>
  <r>
    <x v="200"/>
    <x v="9"/>
    <s v="E12000007"/>
    <n v="566621.64099999995"/>
    <n v="76.213032799999993"/>
    <n v="1.4016966280000001"/>
    <n v="1.311992863"/>
    <n v="353417.21399999998"/>
    <n v="74.891715169999998"/>
    <n v="-0.17757668600000001"/>
    <n v="0.93805700299999994"/>
    <n v="299512.51280000003"/>
    <n v="73.239293860000004"/>
    <n v="-0.161135002"/>
    <n v="1.5498519529999999"/>
    <n v="262610.4106"/>
    <n v="72.576446149999995"/>
    <n v="0.33024525399999999"/>
    <n v="2.3373515180000002"/>
  </r>
  <r>
    <x v="200"/>
    <x v="3"/>
    <s v="E12000006"/>
    <n v="289478.58880000003"/>
    <n v="84.793515130000003"/>
    <n v="-0.97905582599999996"/>
    <n v="-1.516652589"/>
    <n v="190594.2789"/>
    <n v="83.06512266"/>
    <n v="-1.344800515"/>
    <n v="-2.1211308849999999"/>
    <n v="159118.33309999999"/>
    <n v="83.092043480000001"/>
    <n v="-0.74359289500000003"/>
    <n v="-2.5921562150000002"/>
    <n v="128920.6225"/>
    <n v="83.238273239999998"/>
    <n v="-0.404259541"/>
    <n v="-3.0228012290000001"/>
  </r>
  <r>
    <x v="200"/>
    <x v="1"/>
    <s v="E12000004"/>
    <n v="203685.05960000001"/>
    <n v="90.858861279999999"/>
    <n v="-1.533219935"/>
    <n v="-2.425866895"/>
    <n v="126186.6446"/>
    <n v="89.747075109999997"/>
    <n v="-1.521500439"/>
    <n v="-2.0484046029999998"/>
    <n v="105208.45239999999"/>
    <n v="90.417297149999996"/>
    <n v="-0.445993849"/>
    <n v="-2.1322457670000001"/>
    <n v="86141.905669999993"/>
    <n v="91.500994199999994"/>
    <n v="-0.63123589300000005"/>
    <n v="-2.6655428479999999"/>
  </r>
  <r>
    <x v="200"/>
    <x v="4"/>
    <s v="E12000008"/>
    <n v="384802.07520000002"/>
    <n v="84.614705220000005"/>
    <n v="0.78731215200000004"/>
    <n v="-0.45027198099999999"/>
    <n v="230584.70850000001"/>
    <n v="82.628273710000002"/>
    <n v="1.7640200000000001E-4"/>
    <n v="-1.1906342139999999"/>
    <n v="182761.74619999999"/>
    <n v="82.937200579999995"/>
    <n v="0.38153488400000002"/>
    <n v="-2.066491031"/>
    <n v="143009.42129999999"/>
    <n v="84.122924780000005"/>
    <n v="0.47135700000000003"/>
    <n v="-2.6949718620000001"/>
  </r>
  <r>
    <x v="200"/>
    <x v="5"/>
    <s v="E12000009"/>
    <n v="296830.4987"/>
    <n v="90.104409750000002"/>
    <n v="-1.1930788429999999"/>
    <n v="-2.9592002050000001"/>
    <n v="187357.9013"/>
    <n v="88.008623080000007"/>
    <n v="-1.7992006009999999"/>
    <n v="-3.046576843"/>
    <n v="157265.31469999999"/>
    <n v="88.874942730000001"/>
    <n v="-1.230313948"/>
    <n v="-3.2833448330000001"/>
    <n v="126058.295"/>
    <n v="88.909512759999998"/>
    <n v="-0.76589902099999996"/>
    <n v="-3.8650313889999999"/>
  </r>
  <r>
    <x v="201"/>
    <x v="0"/>
    <s v="E92000001"/>
    <n v="272416.83510000003"/>
    <n v="89.18491186"/>
    <n v="-0.52648125300000004"/>
    <n v="-1.095808506"/>
    <n v="165294.2095"/>
    <n v="88.003229959999999"/>
    <n v="-0.50322204100000001"/>
    <n v="-1.791950224"/>
    <n v="141528.72010000001"/>
    <n v="86.233154760000005"/>
    <n v="-1.478079731"/>
    <n v="-2.2636231250000001"/>
    <n v="153962.86230000001"/>
    <n v="80.909616450000001"/>
    <n v="-1.143416864"/>
    <n v="-1.170605506"/>
  </r>
  <r>
    <x v="201"/>
    <x v="3"/>
    <s v="E12000006"/>
    <n v="289660.63709999999"/>
    <n v="84.846840389999997"/>
    <n v="6.2888365000000002E-2"/>
    <n v="-6.4112939999999997E-3"/>
    <n v="190990.79569999999"/>
    <n v="83.237933290000001"/>
    <n v="0.20804234299999999"/>
    <n v="-0.62905819100000004"/>
    <n v="158428.7757"/>
    <n v="82.731954630000004"/>
    <n v="-0.43336140899999998"/>
    <n v="-0.99439455399999999"/>
    <n v="129000.8168"/>
    <n v="83.290051109999993"/>
    <n v="6.2204401999999999E-2"/>
    <n v="-1.2583012060000001"/>
  </r>
  <r>
    <x v="201"/>
    <x v="1"/>
    <s v="E12000004"/>
    <n v="202515.4467"/>
    <n v="90.337125909999997"/>
    <n v="-0.574226181"/>
    <n v="-2.355123173"/>
    <n v="125299.296"/>
    <n v="89.115970739999995"/>
    <n v="-0.70320327400000004"/>
    <n v="-2.2558209260000002"/>
    <n v="103135.15399999999"/>
    <n v="88.635481720000001"/>
    <n v="-1.9706576979999999"/>
    <n v="-3.088882715"/>
    <n v="84788.78585"/>
    <n v="90.063693639999997"/>
    <n v="-1.5708032059999999"/>
    <n v="-3.3092312430000002"/>
  </r>
  <r>
    <x v="201"/>
    <x v="6"/>
    <s v="E12000003"/>
    <n v="210222.02410000001"/>
    <n v="96.483625119999999"/>
    <n v="-1.0698743980000001"/>
    <n v="-1.596455781"/>
    <n v="126882.2262"/>
    <n v="94.781061080000001"/>
    <n v="-1.246772373"/>
    <n v="-2.7387326500000002"/>
    <n v="102115.7245"/>
    <n v="93.891478530000001"/>
    <n v="-2.8340736039999999"/>
    <n v="-3.8625099079999998"/>
    <n v="95055.816290000002"/>
    <n v="95.348192190000006"/>
    <n v="-1.4608690520000001"/>
    <n v="-2.9330386540000002"/>
  </r>
  <r>
    <x v="201"/>
    <x v="8"/>
    <s v="E12000005"/>
    <n v="241379.45069999999"/>
    <n v="92.387200590000006"/>
    <n v="-1.4837821179999999"/>
    <n v="-1.5548561080000001"/>
    <n v="138825.1655"/>
    <n v="91.001640550000005"/>
    <n v="-1.5582977"/>
    <n v="-2.6932890550000002"/>
    <n v="112883.58319999999"/>
    <n v="90.499436020000005"/>
    <n v="-2.69655647"/>
    <n v="-3.8768566830000002"/>
    <n v="95947.308449999997"/>
    <n v="91.403561199999999"/>
    <n v="-2.0219723190000001"/>
    <n v="-4.4701217660000001"/>
  </r>
  <r>
    <x v="201"/>
    <x v="9"/>
    <s v="E12000007"/>
    <n v="565503.08730000001"/>
    <n v="76.062582539999994"/>
    <n v="-0.19740753"/>
    <n v="3.1183317000000002"/>
    <n v="354001.95640000002"/>
    <n v="75.015626400000002"/>
    <n v="0.16545385700000001"/>
    <n v="2.437665709"/>
    <n v="294910.85739999998"/>
    <n v="72.114058760000006"/>
    <n v="-1.536381692"/>
    <n v="1.737981494"/>
    <n v="259319.552"/>
    <n v="71.666966520000003"/>
    <n v="-1.2531333280000001"/>
    <n v="2.1934693630000002"/>
  </r>
  <r>
    <x v="201"/>
    <x v="4"/>
    <s v="E12000008"/>
    <n v="379414.97810000001"/>
    <n v="83.430128350000004"/>
    <n v="-1.3999657329999999"/>
    <n v="-0.37652337299999999"/>
    <n v="228392.2525"/>
    <n v="81.842623840000002"/>
    <n v="-0.95082450799999996"/>
    <n v="-1.073638468"/>
    <n v="179952.69149999999"/>
    <n v="81.662452819999999"/>
    <n v="-1.537003611"/>
    <n v="-1.7331274059999999"/>
    <n v="140932.80119999999"/>
    <n v="82.901387369999995"/>
    <n v="-1.4520862299999999"/>
    <n v="-2.6732509759999998"/>
  </r>
  <r>
    <x v="201"/>
    <x v="7"/>
    <s v="E12000002"/>
    <n v="227731.486"/>
    <n v="96.906682549999999"/>
    <n v="0.18363548399999999"/>
    <n v="-1.187203926"/>
    <n v="135633.68049999999"/>
    <n v="94.91383141"/>
    <n v="-0.16853037200000001"/>
    <n v="-2.3452686749999998"/>
    <n v="99445.381689999995"/>
    <n v="95.26631356"/>
    <n v="-1.100939632"/>
    <n v="-3.1184590110000001"/>
    <n v="95228.139939999994"/>
    <n v="94.110677010000003"/>
    <n v="-1.8596488250000001"/>
    <n v="-4.4052394699999997"/>
  </r>
  <r>
    <x v="201"/>
    <x v="2"/>
    <s v="E12000001"/>
    <n v="197144.9944"/>
    <n v="101.4031969"/>
    <n v="0.19199440000000001"/>
    <n v="-5.6817098850000001"/>
    <n v="116815.5117"/>
    <n v="98.790477490000001"/>
    <n v="-0.402139301"/>
    <n v="-6.6075931739999998"/>
    <n v="94207.443310000002"/>
    <n v="98.838401750000003"/>
    <n v="-1.7569265510000001"/>
    <n v="-7.3313135379999999"/>
    <n v="82306.864629999996"/>
    <n v="98.210882659999996"/>
    <n v="-0.96880250300000004"/>
    <n v="-8.0652926370000007"/>
  </r>
  <r>
    <x v="201"/>
    <x v="5"/>
    <s v="E12000009"/>
    <n v="298142.83490000002"/>
    <n v="90.502776069999996"/>
    <n v="0.44211634"/>
    <n v="-1.4842393199999999"/>
    <n v="188294.36660000001"/>
    <n v="88.448513899999995"/>
    <n v="0.49982695700000002"/>
    <n v="-2.1663285860000001"/>
    <n v="156847.71100000001"/>
    <n v="88.638943459999993"/>
    <n v="-0.265540846"/>
    <n v="-2.6305257700000002"/>
    <n v="125776.42019999999"/>
    <n v="88.710705149999995"/>
    <n v="-0.223606685"/>
    <n v="-3.2322578919999998"/>
  </r>
  <r>
    <x v="202"/>
    <x v="0"/>
    <s v="E92000001"/>
    <n v="271146.75809999998"/>
    <n v="88.769108990000007"/>
    <n v="-0.46622557799999997"/>
    <n v="-1.029126355"/>
    <n v="165119.39259999999"/>
    <n v="87.910156830000005"/>
    <n v="-0.105761036"/>
    <n v="-0.95932161800000004"/>
    <n v="141213.3921"/>
    <n v="86.041026029999998"/>
    <n v="-0.222801464"/>
    <n v="-0.940112316"/>
    <n v="155872.56349999999"/>
    <n v="81.913190889999996"/>
    <n v="1.2403648519999999"/>
    <n v="0.940775048"/>
  </r>
  <r>
    <x v="202"/>
    <x v="8"/>
    <s v="E12000005"/>
    <n v="240368.62770000001"/>
    <n v="92.000311379999999"/>
    <n v="-0.41876927800000002"/>
    <n v="-2.3427299150000001"/>
    <n v="139799.3823"/>
    <n v="91.640251860000006"/>
    <n v="0.70175801999999998"/>
    <n v="-2.134895454"/>
    <n v="113935.8103"/>
    <n v="91.343012639999998"/>
    <n v="0.932134672"/>
    <n v="-2.3201908520000001"/>
    <n v="98587.431909999999"/>
    <n v="93.918657139999993"/>
    <n v="2.7516388940000001"/>
    <n v="-2.1851611019999999"/>
  </r>
  <r>
    <x v="202"/>
    <x v="9"/>
    <s v="E12000007"/>
    <n v="559120.30110000004"/>
    <n v="75.204070520000002"/>
    <n v="-1.1286916490000001"/>
    <n v="2.4531864030000001"/>
    <n v="348955.3848"/>
    <n v="73.946220659999994"/>
    <n v="-1.4255773"/>
    <n v="1.617217752"/>
    <n v="291888.07549999998"/>
    <n v="71.374902969999994"/>
    <n v="-1.024981543"/>
    <n v="2.5348525550000001"/>
    <n v="260316.7187"/>
    <n v="71.942548950000003"/>
    <n v="0.38453201999999997"/>
    <n v="4.0449618129999996"/>
  </r>
  <r>
    <x v="202"/>
    <x v="2"/>
    <s v="E12000001"/>
    <n v="196378.61629999999"/>
    <n v="101.0090038"/>
    <n v="-0.38873831399999997"/>
    <n v="-2.5986033810000002"/>
    <n v="117891.8658"/>
    <n v="99.7007464"/>
    <n v="0.92141362100000002"/>
    <n v="-2.0532479129999999"/>
    <n v="94888.937770000004"/>
    <n v="99.553396460000002"/>
    <n v="0.72339768100000001"/>
    <n v="-2.9709824170000001"/>
    <n v="83538.735700000005"/>
    <n v="99.68078611"/>
    <n v="1.4966808300000001"/>
    <n v="-4.0355839400000004"/>
  </r>
  <r>
    <x v="202"/>
    <x v="7"/>
    <s v="E12000002"/>
    <n v="221872.96679999999"/>
    <n v="94.41370422"/>
    <n v="-2.5725556389999999"/>
    <n v="-2.6505196020000001"/>
    <n v="133167.2782"/>
    <n v="93.187890699999997"/>
    <n v="-1.818429071"/>
    <n v="-2.9279613100000002"/>
    <n v="97268.188800000004"/>
    <n v="93.180614489999996"/>
    <n v="-2.189335346"/>
    <n v="-3.2551815249999998"/>
    <n v="96119.888349999994"/>
    <n v="94.991961119999999"/>
    <n v="0.93643371200000003"/>
    <n v="-2.450128227"/>
  </r>
  <r>
    <x v="202"/>
    <x v="6"/>
    <s v="E12000003"/>
    <n v="210117.89910000001"/>
    <n v="96.435835859999997"/>
    <n v="-4.9530957E-2"/>
    <n v="-0.99008743399999999"/>
    <n v="127478.40459999999"/>
    <n v="95.226406470000001"/>
    <n v="0.46986748099999998"/>
    <n v="-1.1832819619999999"/>
    <n v="102632.39750000001"/>
    <n v="94.366539500000002"/>
    <n v="0.50596813299999999"/>
    <n v="-1.8237911630000001"/>
    <n v="96633.624020000003"/>
    <n v="96.930852990000005"/>
    <n v="1.6598749909999999"/>
    <n v="-0.55408842300000005"/>
  </r>
  <r>
    <x v="202"/>
    <x v="3"/>
    <s v="E12000006"/>
    <n v="289483.32040000003"/>
    <n v="84.794901100000004"/>
    <n v="-6.1215344999999997E-2"/>
    <n v="1.8489304000000002E-2"/>
    <n v="191699.35759999999"/>
    <n v="83.546739919999993"/>
    <n v="0.370992667"/>
    <n v="0.18705308100000001"/>
    <n v="159071.41450000001"/>
    <n v="83.067542430000003"/>
    <n v="0.405632626"/>
    <n v="0.26373949299999999"/>
    <n v="131341.8585"/>
    <n v="84.801556899999994"/>
    <n v="1.8147495119999999"/>
    <n v="0.34771163500000002"/>
  </r>
  <r>
    <x v="202"/>
    <x v="1"/>
    <s v="E12000004"/>
    <n v="202681.67569999999"/>
    <n v="90.411276560000005"/>
    <n v="8.2082138999999998E-2"/>
    <n v="-1.765612784"/>
    <n v="125538.9743"/>
    <n v="89.286435890000007"/>
    <n v="0.19128462500000001"/>
    <n v="-1.207684687"/>
    <n v="103330.2381"/>
    <n v="88.803139189999996"/>
    <n v="0.18915389799999999"/>
    <n v="-1.6389943840000001"/>
    <n v="86488.584539999996"/>
    <n v="91.869240759999997"/>
    <n v="2.0047446930000001"/>
    <n v="-0.93629047200000004"/>
  </r>
  <r>
    <x v="202"/>
    <x v="4"/>
    <s v="E12000008"/>
    <n v="379142.75799999997"/>
    <n v="83.370269460000003"/>
    <n v="-7.1747323000000002E-2"/>
    <n v="-0.16882657700000001"/>
    <n v="229143.98869999999"/>
    <n v="82.112002759999996"/>
    <n v="0.32914258200000002"/>
    <n v="4.9591467E-2"/>
    <n v="181102.9215"/>
    <n v="82.184426689999995"/>
    <n v="0.63918466699999998"/>
    <n v="-7.4731420000000003E-3"/>
    <n v="143997.47339999999"/>
    <n v="84.704130070000005"/>
    <n v="2.174562763"/>
    <n v="-5.7544344999999997E-2"/>
  </r>
  <r>
    <x v="202"/>
    <x v="5"/>
    <s v="E12000009"/>
    <n v="295787.55949999997"/>
    <n v="89.787820229999994"/>
    <n v="-0.78998222200000001"/>
    <n v="-1.337006307"/>
    <n v="187714.58929999999"/>
    <n v="88.176172019999996"/>
    <n v="-0.30791006799999998"/>
    <n v="-1.175019448"/>
    <n v="155300.37580000001"/>
    <n v="87.764501910000007"/>
    <n v="-0.98652072400000002"/>
    <n v="-1.8171189750000001"/>
    <n v="127038.6297"/>
    <n v="89.600947489999996"/>
    <n v="1.0035342890000001"/>
    <n v="-1.37637232"/>
  </r>
  <r>
    <x v="203"/>
    <x v="0"/>
    <s v="E92000001"/>
    <n v="268681.2561"/>
    <n v="87.961943079999998"/>
    <n v="-0.90928693000000005"/>
    <n v="-0.82320932599999996"/>
    <n v="165018.2936"/>
    <n v="87.856331350000005"/>
    <n v="-6.1227829999999997E-2"/>
    <n v="-0.79353827099999996"/>
    <n v="141597.2409"/>
    <n v="86.274904340000006"/>
    <n v="0.271821857"/>
    <n v="-1.1578232129999999"/>
    <n v="155279.89240000001"/>
    <n v="81.601733999999993"/>
    <n v="-0.38022800400000001"/>
    <n v="0.331899377"/>
  </r>
  <r>
    <x v="203"/>
    <x v="8"/>
    <s v="E12000005"/>
    <n v="235131.6292"/>
    <n v="89.99586721"/>
    <n v="-2.1787362840000002"/>
    <n v="-3.2539167980000001"/>
    <n v="138052.4068"/>
    <n v="90.495087510000005"/>
    <n v="-1.2496303019999999"/>
    <n v="-3.0238858120000001"/>
    <n v="112712.9607"/>
    <n v="90.362646929999997"/>
    <n v="-1.073279367"/>
    <n v="-3.5415579990000001"/>
    <n v="96658.742910000001"/>
    <n v="92.081304470000006"/>
    <n v="-1.9563234039999999"/>
    <n v="-3.7413815939999999"/>
  </r>
  <r>
    <x v="203"/>
    <x v="1"/>
    <s v="E12000004"/>
    <n v="203076.0239"/>
    <n v="90.587185529999999"/>
    <n v="0.19456530399999999"/>
    <n v="0.151983856"/>
    <n v="126718.7377"/>
    <n v="90.125512920000006"/>
    <n v="0.93975867099999999"/>
    <n v="-2.8989929000000001E-2"/>
    <n v="104420.1076"/>
    <n v="89.739784950000001"/>
    <n v="1.0547439729999999"/>
    <n v="-1.0095926099999999"/>
    <n v="86235.92022"/>
    <n v="91.600857610000006"/>
    <n v="-0.29213603100000002"/>
    <n v="-1.2325473819999999"/>
  </r>
  <r>
    <x v="203"/>
    <x v="3"/>
    <s v="E12000006"/>
    <n v="287289.39840000001"/>
    <n v="84.152261659999994"/>
    <n v="-0.757875097"/>
    <n v="0.38847641500000002"/>
    <n v="191450.89240000001"/>
    <n v="83.438453429999996"/>
    <n v="-0.12961186299999999"/>
    <n v="0.38827937099999998"/>
    <n v="159120.2212"/>
    <n v="83.093029439999995"/>
    <n v="3.0682266999999999E-2"/>
    <n v="-9.8220170000000006E-3"/>
    <n v="129757.8116"/>
    <n v="83.778808710000007"/>
    <n v="-1.2060488389999999"/>
    <n v="-0.228232349"/>
  </r>
  <r>
    <x v="203"/>
    <x v="7"/>
    <s v="E12000002"/>
    <n v="220364.81460000001"/>
    <n v="93.771939509999996"/>
    <n v="-0.67973682400000002"/>
    <n v="-2.6205671970000002"/>
    <n v="134108.43780000001"/>
    <n v="93.846496020000004"/>
    <n v="0.70674989099999996"/>
    <n v="-1.9221090729999999"/>
    <n v="98478.457540000003"/>
    <n v="94.340023189999997"/>
    <n v="1.244259558"/>
    <n v="-3.1928073939999999"/>
    <n v="96019.177479999998"/>
    <n v="94.892432049999996"/>
    <n v="-0.104776303"/>
    <n v="-2.1512657700000002"/>
  </r>
  <r>
    <x v="203"/>
    <x v="9"/>
    <s v="E12000007"/>
    <n v="553602.49340000004"/>
    <n v="74.461901800000007"/>
    <n v="-0.98687307300000005"/>
    <n v="1.5324305439999999"/>
    <n v="350947.79220000003"/>
    <n v="74.368426470000003"/>
    <n v="0.57096334000000004"/>
    <n v="1.83026998"/>
    <n v="294428.42839999998"/>
    <n v="71.996091230000005"/>
    <n v="0.87031747999999998"/>
    <n v="2.2618967620000001"/>
    <n v="260999.79389999999"/>
    <n v="72.131327330000005"/>
    <n v="0.262401569"/>
    <n v="2.8518481570000001"/>
  </r>
  <r>
    <x v="203"/>
    <x v="2"/>
    <s v="E12000001"/>
    <n v="191894.50930000001"/>
    <n v="98.702565379999996"/>
    <n v="-2.2833988129999998"/>
    <n v="-3.8188578629999999"/>
    <n v="116059.8058"/>
    <n v="98.151379610000006"/>
    <n v="-1.5540172459999999"/>
    <n v="-3.06244673"/>
    <n v="94129.148199999996"/>
    <n v="98.756257890000001"/>
    <n v="-0.80071458900000003"/>
    <n v="-3.7716356740000001"/>
    <n v="81914.328850000005"/>
    <n v="97.742497839999999"/>
    <n v="-1.9444953700000001"/>
    <n v="-4.8905851260000004"/>
  </r>
  <r>
    <x v="203"/>
    <x v="4"/>
    <s v="E12000008"/>
    <n v="376032.0465"/>
    <n v="82.686250459999997"/>
    <n v="-0.820459151"/>
    <n v="0.18469746000000001"/>
    <n v="229664.50099999999"/>
    <n v="82.298524360000002"/>
    <n v="0.227155101"/>
    <n v="0.666494366"/>
    <n v="181457.66630000001"/>
    <n v="82.345409720000006"/>
    <n v="0.195880205"/>
    <n v="0.138150089"/>
    <n v="143612.96489999999"/>
    <n v="84.477949300000006"/>
    <n v="-0.26702448299999998"/>
    <n v="0.204404267"/>
  </r>
  <r>
    <x v="203"/>
    <x v="6"/>
    <s v="E12000003"/>
    <n v="207355.685"/>
    <n v="95.168088429999997"/>
    <n v="-1.3146020039999999"/>
    <n v="-2.359602239"/>
    <n v="127296.3836"/>
    <n v="95.090436740000001"/>
    <n v="-0.142785732"/>
    <n v="-2.1771756980000001"/>
    <n v="103319.79150000001"/>
    <n v="94.99857179"/>
    <n v="0.66976314000000003"/>
    <n v="-2.4641398670000001"/>
    <n v="96028.145510000002"/>
    <n v="96.323512129999997"/>
    <n v="-0.62657125000000002"/>
    <n v="-2.2838059400000001"/>
  </r>
  <r>
    <x v="203"/>
    <x v="5"/>
    <s v="E12000009"/>
    <n v="293092.23050000001"/>
    <n v="88.969639409999999"/>
    <n v="-0.911238098"/>
    <n v="-0.72828218099999997"/>
    <n v="186037.58369999999"/>
    <n v="87.388423290000006"/>
    <n v="-0.89338050300000005"/>
    <n v="-1.0275780290000001"/>
    <n v="154532.9767"/>
    <n v="87.330823640000006"/>
    <n v="-0.49413858799999999"/>
    <n v="-1.856011579"/>
    <n v="125782.8708"/>
    <n v="88.715254790000003"/>
    <n v="-0.98848586900000002"/>
    <n v="-1.299007735"/>
  </r>
  <r>
    <x v="204"/>
    <x v="0"/>
    <s v="E92000001"/>
    <n v="268744.40720000002"/>
    <n v="87.982617739999995"/>
    <n v="2.3504092000000001E-2"/>
    <n v="-1.0341171119999999"/>
    <n v="164444.93369999999"/>
    <n v="87.551072489999996"/>
    <n v="-0.34745231500000001"/>
    <n v="0.27560376399999997"/>
    <n v="141064.75640000001"/>
    <n v="85.950462619999996"/>
    <n v="-0.376055733"/>
    <n v="-4.4063109000000003E-2"/>
    <n v="153938.84150000001"/>
    <n v="80.896993179999996"/>
    <n v="-0.86363461699999999"/>
    <n v="0.144624172"/>
  </r>
  <r>
    <x v="204"/>
    <x v="1"/>
    <s v="E12000004"/>
    <n v="199290.5753"/>
    <n v="88.898590639999995"/>
    <n v="-1.8640549209999999"/>
    <n v="-0.99602946400000003"/>
    <n v="124625.2712"/>
    <n v="88.636587520000006"/>
    <n v="-1.6520576140000001"/>
    <n v="0.73146341500000001"/>
    <n v="102979.1811"/>
    <n v="88.501436949999999"/>
    <n v="-1.3799319919999999"/>
    <n v="0.48840443099999997"/>
    <n v="84188.644060000006"/>
    <n v="89.426215639999995"/>
    <n v="-2.3740410619999999"/>
    <n v="-1.097119046"/>
  </r>
  <r>
    <x v="204"/>
    <x v="3"/>
    <s v="E12000006"/>
    <n v="290061.53080000001"/>
    <n v="84.964269389999998"/>
    <n v="0.96492680600000003"/>
    <n v="0.62104402199999997"/>
    <n v="192874.0349"/>
    <n v="84.058689779999995"/>
    <n v="0.74334592899999996"/>
    <n v="2.101480767"/>
    <n v="160039.2145"/>
    <n v="83.572930349999993"/>
    <n v="0.57754653499999997"/>
    <n v="1.7494041730000001"/>
    <n v="129007.8744"/>
    <n v="83.294607869999993"/>
    <n v="-0.57795145199999998"/>
    <n v="0.29029718300000001"/>
  </r>
  <r>
    <x v="204"/>
    <x v="6"/>
    <s v="E12000003"/>
    <n v="204998.5471"/>
    <n v="94.086255019999996"/>
    <n v="-1.1367606750000001"/>
    <n v="-2.0045130040000001"/>
    <n v="124799.2749"/>
    <n v="93.225095800000005"/>
    <n v="-1.961649365"/>
    <n v="-0.98046136900000003"/>
    <n v="100365.87480000001"/>
    <n v="92.282559129999996"/>
    <n v="-2.8590036809999999"/>
    <n v="-1.9907036979999999"/>
    <n v="92764.713149999996"/>
    <n v="93.050041989999997"/>
    <n v="-3.3984123570000002"/>
    <n v="-3.0034110100000002"/>
  </r>
  <r>
    <x v="204"/>
    <x v="2"/>
    <s v="E12000001"/>
    <n v="188050.12760000001"/>
    <n v="96.725175160000006"/>
    <n v="-2.0033828100000002"/>
    <n v="-5.1685202009999998"/>
    <n v="114049.3713"/>
    <n v="96.45116204"/>
    <n v="-1.732240118"/>
    <n v="-2.7731923059999999"/>
    <n v="91889.400280000002"/>
    <n v="96.406410600000001"/>
    <n v="-2.3794414009999998"/>
    <n v="-3.4675300939999998"/>
    <n v="80537.454280000005"/>
    <n v="96.099572100000003"/>
    <n v="-1.6808714490000001"/>
    <n v="-3.2638098150000001"/>
  </r>
  <r>
    <x v="204"/>
    <x v="7"/>
    <s v="E12000002"/>
    <n v="218329.49840000001"/>
    <n v="92.905850479999998"/>
    <n v="-0.92361215200000002"/>
    <n v="-4.4269860689999998"/>
    <n v="131959.11420000001"/>
    <n v="92.342440850000003"/>
    <n v="-1.6026758940000001"/>
    <n v="-2.5025492709999999"/>
    <n v="96502.84878"/>
    <n v="92.447436929999995"/>
    <n v="-2.0061329190000001"/>
    <n v="-2.7786299130000001"/>
    <n v="93179.217990000005"/>
    <n v="92.085798310000001"/>
    <n v="-2.957700295"/>
    <n v="-4.385518491"/>
  </r>
  <r>
    <x v="204"/>
    <x v="8"/>
    <s v="E12000005"/>
    <n v="239897.76740000001"/>
    <n v="91.820091110000007"/>
    <n v="2.0270085199999999"/>
    <n v="-1.616023242"/>
    <n v="139464.16680000001"/>
    <n v="91.420513920000005"/>
    <n v="1.0226261350000001"/>
    <n v="-7.1033541000000006E-2"/>
    <n v="113492.6627"/>
    <n v="90.987738649999997"/>
    <n v="0.691758973"/>
    <n v="-0.94382933599999996"/>
    <n v="96085.761639999997"/>
    <n v="91.535457699999995"/>
    <n v="-0.59278783199999996"/>
    <n v="-2.4287481369999999"/>
  </r>
  <r>
    <x v="204"/>
    <x v="4"/>
    <s v="E12000008"/>
    <n v="376092.64110000001"/>
    <n v="82.699574690000006"/>
    <n v="1.6114211999999999E-2"/>
    <n v="-0.14636976099999999"/>
    <n v="228769.12409999999"/>
    <n v="81.977672889999994"/>
    <n v="-0.38986297800000003"/>
    <n v="1.5074562680000001"/>
    <n v="180248.89920000001"/>
    <n v="81.796871710000005"/>
    <n v="-0.66614278699999996"/>
    <n v="0.95007461900000001"/>
    <n v="139878.18890000001"/>
    <n v="82.281029189999998"/>
    <n v="-2.6005840930000002"/>
    <n v="-0.84238175900000001"/>
  </r>
  <r>
    <x v="204"/>
    <x v="9"/>
    <s v="E12000007"/>
    <n v="554779.85719999997"/>
    <n v="74.620262260000004"/>
    <n v="0.21267313299999999"/>
    <n v="-1.1709354919999999"/>
    <n v="352984.78610000003"/>
    <n v="74.800080510000001"/>
    <n v="0.58042647599999997"/>
    <n v="1.6986993770000001"/>
    <n v="297924.14909999998"/>
    <n v="72.850893959999993"/>
    <n v="1.1872904790000001"/>
    <n v="2.1754987570000002"/>
    <n v="262346.28810000001"/>
    <n v="72.503451819999995"/>
    <n v="0.51589857500000003"/>
    <n v="2.7946144940000002"/>
  </r>
  <r>
    <x v="204"/>
    <x v="5"/>
    <s v="E12000009"/>
    <n v="295984.18359999999"/>
    <n v="89.847506480000007"/>
    <n v="0.98670409100000001"/>
    <n v="-0.19367220299999999"/>
    <n v="189382.7366"/>
    <n v="88.959759719999994"/>
    <n v="1.798105938"/>
    <n v="1.608636972"/>
    <n v="157586.4638"/>
    <n v="89.056432909999998"/>
    <n v="1.975945254"/>
    <n v="0.90831756500000005"/>
    <n v="126012.7923"/>
    <n v="88.877419509999996"/>
    <n v="0.18279237100000001"/>
    <n v="-0.59771854800000002"/>
  </r>
  <r>
    <x v="205"/>
    <x v="0"/>
    <s v="E92000001"/>
    <n v="268744.46580000001"/>
    <n v="87.982636929999998"/>
    <n v="2.1800000000000001E-5"/>
    <n v="-0.41555354500000002"/>
    <n v="164145.4626"/>
    <n v="87.391632979999997"/>
    <n v="-0.18211028400000001"/>
    <n v="0.52575150400000004"/>
    <n v="141631.1127"/>
    <n v="86.295542350000005"/>
    <n v="0.40148676799999999"/>
    <n v="0.71098811699999998"/>
    <n v="153278.0246"/>
    <n v="80.549724789999999"/>
    <n v="-0.42927230700000002"/>
    <n v="-0.35432288499999998"/>
  </r>
  <r>
    <x v="205"/>
    <x v="8"/>
    <s v="E12000005"/>
    <n v="235793.55119999999"/>
    <n v="90.249215699999993"/>
    <n v="-1.7108188259999999"/>
    <n v="-1.6311148390000001"/>
    <n v="137528.7917"/>
    <n v="90.151851190000002"/>
    <n v="-1.387722159"/>
    <n v="-6.3448925000000003E-2"/>
    <n v="113264.8045"/>
    <n v="90.805063329999996"/>
    <n v="-0.200769169"/>
    <n v="0.199010932"/>
    <n v="95989.055330000003"/>
    <n v="91.443331090000001"/>
    <n v="-0.100645823"/>
    <n v="-1.963909755"/>
  </r>
  <r>
    <x v="205"/>
    <x v="6"/>
    <s v="E12000003"/>
    <n v="205992.6097"/>
    <n v="94.54249059"/>
    <n v="0.48491202900000002"/>
    <n v="-2.8685807250000002"/>
    <n v="125553.3701"/>
    <n v="93.788405130000001"/>
    <n v="0.60424644999999999"/>
    <n v="-1.6590971299999999"/>
    <n v="101825.19809999999"/>
    <n v="93.624350750000005"/>
    <n v="1.454003476"/>
    <n v="-1.993911945"/>
    <n v="93865.700270000001"/>
    <n v="94.154415569999998"/>
    <n v="1.1868598379999999"/>
    <n v="-3.8430430929999999"/>
  </r>
  <r>
    <x v="205"/>
    <x v="9"/>
    <s v="E12000007"/>
    <n v="569458.8064"/>
    <n v="76.594643669999996"/>
    <n v="2.645905215"/>
    <n v="2.3681352310000001"/>
    <n v="354994.81630000001"/>
    <n v="75.226020739999996"/>
    <n v="0.56943820000000001"/>
    <n v="3.238174307"/>
    <n v="297506.96419999999"/>
    <n v="72.748880420000006"/>
    <n v="-0.140030604"/>
    <n v="3.8242362810000001"/>
    <n v="257936.72080000001"/>
    <n v="71.284799750000005"/>
    <n v="-1.6808193870000001"/>
    <n v="1.568685208"/>
  </r>
  <r>
    <x v="205"/>
    <x v="1"/>
    <s v="E12000004"/>
    <n v="198573.554"/>
    <n v="88.578745220000002"/>
    <n v="-0.35978683299999997"/>
    <n v="-1.432759933"/>
    <n v="124017.1562"/>
    <n v="88.204081090000003"/>
    <n v="-0.487954736"/>
    <n v="-0.479297221"/>
    <n v="103214.90760000001"/>
    <n v="88.704022850000001"/>
    <n v="0.228906901"/>
    <n v="-0.273201625"/>
    <n v="84746.226150000002"/>
    <n v="90.018486199999998"/>
    <n v="0.66230082499999998"/>
    <n v="-1.585369187"/>
  </r>
  <r>
    <x v="205"/>
    <x v="3"/>
    <s v="E12000006"/>
    <n v="286890.5723"/>
    <n v="84.035438290000002"/>
    <n v="-1.093202008"/>
    <n v="1.105057838"/>
    <n v="190850.16200000001"/>
    <n v="83.176642079999993"/>
    <n v="-1.0493236260000001"/>
    <n v="2.3455047000000002"/>
    <n v="159242.2176"/>
    <n v="83.156736300000006"/>
    <n v="-0.49800102899999998"/>
    <n v="2.3352609420000001"/>
    <n v="128377.6382"/>
    <n v="82.887692560000005"/>
    <n v="-0.48852538699999998"/>
    <n v="-0.121698896"/>
  </r>
  <r>
    <x v="205"/>
    <x v="5"/>
    <s v="E12000009"/>
    <n v="296458.78980000003"/>
    <n v="89.991575620000006"/>
    <n v="0.160348514"/>
    <n v="1.064748735"/>
    <n v="188656.22589999999"/>
    <n v="88.618492000000003"/>
    <n v="-0.38362032499999998"/>
    <n v="1.773277207"/>
    <n v="157516.8823"/>
    <n v="89.017110529999997"/>
    <n v="-4.4154450999999997E-2"/>
    <n v="1.452846659"/>
    <n v="125242.0745"/>
    <n v="88.333828560000001"/>
    <n v="-0.611618734"/>
    <n v="-0.77275865399999999"/>
  </r>
  <r>
    <x v="205"/>
    <x v="4"/>
    <s v="E12000008"/>
    <n v="378447.47610000003"/>
    <n v="83.217382880000002"/>
    <n v="0.62613161799999995"/>
    <n v="0.30007078500000001"/>
    <n v="228381.9284"/>
    <n v="81.838924270000007"/>
    <n v="-0.169251715"/>
    <n v="1.3999361640000001"/>
    <n v="180714.1439"/>
    <n v="82.007999549999994"/>
    <n v="0.25811236700000001"/>
    <n v="1.1756921"/>
    <n v="141199.20749999999"/>
    <n v="83.058096509999999"/>
    <n v="0.944406419"/>
    <n v="-0.91339891699999998"/>
  </r>
  <r>
    <x v="205"/>
    <x v="2"/>
    <s v="E12000001"/>
    <n v="190007.14970000001"/>
    <n v="97.731786"/>
    <n v="1.0406916749999999"/>
    <n v="-3.5019367859999999"/>
    <n v="114200.5833"/>
    <n v="96.579041489999994"/>
    <n v="0.13258467299999999"/>
    <n v="-2.4398231990000001"/>
    <n v="93021.244449999998"/>
    <n v="97.593892870000005"/>
    <n v="1.2317461700000001"/>
    <n v="-1.7908742660000001"/>
    <n v="81012.296340000001"/>
    <n v="96.666167090000002"/>
    <n v="0.58959158700000003"/>
    <n v="-3.7889884020000002"/>
  </r>
  <r>
    <x v="205"/>
    <x v="7"/>
    <s v="E12000002"/>
    <n v="220026.5926"/>
    <n v="93.628015770000005"/>
    <n v="0.77730872900000003"/>
    <n v="-2.1066883060000001"/>
    <n v="132918.45319999999"/>
    <n v="93.013767700000002"/>
    <n v="0.72699708600000001"/>
    <n v="-0.54486142400000004"/>
    <n v="98313.934569999998"/>
    <n v="94.182414089999995"/>
    <n v="1.8767174360000001"/>
    <n v="-1.0767435649999999"/>
    <n v="94661.049289999995"/>
    <n v="93.550240930000001"/>
    <n v="1.5903023590000001"/>
    <n v="-2.7398537620000001"/>
  </r>
  <r>
    <x v="206"/>
    <x v="0"/>
    <s v="E92000001"/>
    <n v="264961.09210000001"/>
    <n v="86.744020930000005"/>
    <n v="-1.4077959440000001"/>
    <n v="-1.7641029560000001"/>
    <n v="164505.495"/>
    <n v="87.583315529999993"/>
    <n v="0.21933741100000001"/>
    <n v="1.600612997"/>
    <n v="142553.4823"/>
    <n v="86.857540189999995"/>
    <n v="0.65124782400000003"/>
    <n v="1.8820747959999999"/>
    <n v="154801.19630000001"/>
    <n v="81.350172580000006"/>
    <n v="0.99373126099999998"/>
    <n v="0.82390744900000001"/>
  </r>
  <r>
    <x v="206"/>
    <x v="4"/>
    <s v="E12000008"/>
    <n v="372717.57579999999"/>
    <n v="81.957426530000006"/>
    <n v="-1.5140542829999999"/>
    <n v="-1.149541825"/>
    <n v="229346.01689999999"/>
    <n v="82.184398040000005"/>
    <n v="0.42213870199999998"/>
    <n v="2.7382760880000001"/>
    <n v="182818.2898"/>
    <n v="82.962860070000005"/>
    <n v="1.1643504609999999"/>
    <n v="2.8579668659999999"/>
    <n v="143289.67989999999"/>
    <n v="84.287782300000003"/>
    <n v="1.4805128460000001"/>
    <n v="1.9396040560000001"/>
  </r>
  <r>
    <x v="206"/>
    <x v="2"/>
    <s v="E12000001"/>
    <n v="191488.86240000001"/>
    <n v="98.493917499999995"/>
    <n v="0.77981946800000002"/>
    <n v="-2.482631059"/>
    <n v="116923.36870000001"/>
    <n v="98.881691770000003"/>
    <n v="2.3842132189999998"/>
    <n v="1.1719891019999999"/>
    <n v="95789.162519999998"/>
    <n v="100.49787360000001"/>
    <n v="2.9755762579999998"/>
    <n v="1.6836189619999999"/>
    <n v="84219.196110000004"/>
    <n v="100.4927308"/>
    <n v="3.9585345909999998"/>
    <n v="2.3355592199999999"/>
  </r>
  <r>
    <x v="206"/>
    <x v="7"/>
    <s v="E12000002"/>
    <n v="218398.31270000001"/>
    <n v="92.935133089999994"/>
    <n v="-0.74003776899999996"/>
    <n v="-2.9895984150000001"/>
    <n v="133370.29240000001"/>
    <n v="93.329956080000002"/>
    <n v="0.33993718000000001"/>
    <n v="0.44363248300000002"/>
    <n v="99214.168040000004"/>
    <n v="95.044816370000007"/>
    <n v="0.91567230099999997"/>
    <n v="1.257425858"/>
    <n v="95754.376829999994"/>
    <n v="94.630738730000004"/>
    <n v="1.154992"/>
    <n v="0.477256024"/>
  </r>
  <r>
    <x v="206"/>
    <x v="9"/>
    <s v="E12000007"/>
    <n v="544126.97309999994"/>
    <n v="73.187403810000006"/>
    <n v="-4.4484048649999997"/>
    <n v="-2.8182759169999998"/>
    <n v="345598.8861"/>
    <n v="73.234953820000001"/>
    <n v="-2.6467795380000001"/>
    <n v="0.98915710800000001"/>
    <n v="294550.07290000003"/>
    <n v="72.025836729999995"/>
    <n v="-0.99388977499999998"/>
    <n v="2.4756549639999998"/>
    <n v="259215.8922"/>
    <n v="71.638318519999999"/>
    <n v="0.495924484"/>
    <n v="0.79735039299999999"/>
  </r>
  <r>
    <x v="206"/>
    <x v="1"/>
    <s v="E12000004"/>
    <n v="198099.34890000001"/>
    <n v="88.367214050000001"/>
    <n v="-0.23880578799999999"/>
    <n v="-1.5476689990000001"/>
    <n v="125390.43610000001"/>
    <n v="89.180791810000002"/>
    <n v="1.1073305339999999"/>
    <n v="1.800871887"/>
    <n v="104545.48360000001"/>
    <n v="89.847534440000004"/>
    <n v="1.2891315999999999"/>
    <n v="1.513827257"/>
    <n v="85820.966979999997"/>
    <n v="91.160089159999998"/>
    <n v="1.2681872430000001"/>
    <n v="0.39183987799999997"/>
  </r>
  <r>
    <x v="206"/>
    <x v="3"/>
    <s v="E12000006"/>
    <n v="281053.44650000002"/>
    <n v="82.325638549999994"/>
    <n v="-2.034617511"/>
    <n v="-1.951222011"/>
    <n v="189864.7959"/>
    <n v="82.747198150000003"/>
    <n v="-0.51630352999999996"/>
    <n v="1.2865903750000001"/>
    <n v="159212.05410000001"/>
    <n v="83.140984840000002"/>
    <n v="-1.8941895E-2"/>
    <n v="1.5554169870000001"/>
    <n v="129430.87790000001"/>
    <n v="83.567722309999994"/>
    <n v="0.82042306399999998"/>
    <n v="0.54771430099999996"/>
  </r>
  <r>
    <x v="206"/>
    <x v="6"/>
    <s v="E12000003"/>
    <n v="203602.80609999999"/>
    <n v="93.445664919999999"/>
    <n v="-1.160140452"/>
    <n v="-1.480828542"/>
    <n v="126270.663"/>
    <n v="94.324223149999995"/>
    <n v="0.57130518600000002"/>
    <n v="1.37274494"/>
    <n v="103333.12"/>
    <n v="95.010826879999996"/>
    <n v="1.4808926579999999"/>
    <n v="1.3596017469999999"/>
    <n v="95057.453519999995"/>
    <n v="95.349834450000003"/>
    <n v="1.2696365599999999"/>
    <n v="0.54378298300000005"/>
  </r>
  <r>
    <x v="206"/>
    <x v="8"/>
    <s v="E12000005"/>
    <n v="234582.79389999999"/>
    <n v="89.785802259999997"/>
    <n v="-0.51348195699999999"/>
    <n v="-1.876588036"/>
    <n v="139215.70420000001"/>
    <n v="91.257643549999997"/>
    <n v="1.2265886349999999"/>
    <n v="2.1841750439999998"/>
    <n v="114669.9457"/>
    <n v="91.931573380000003"/>
    <n v="1.24058066"/>
    <n v="2.4496436670000001"/>
    <n v="97613.550499999998"/>
    <n v="92.990895530000003"/>
    <n v="1.6923754040000001"/>
    <n v="1.4100646130000001"/>
  </r>
  <r>
    <x v="206"/>
    <x v="5"/>
    <s v="E12000009"/>
    <n v="288823.32860000001"/>
    <n v="87.673792469999995"/>
    <n v="-2.575555692"/>
    <n v="-1.7219963709999999"/>
    <n v="187684.25709999999"/>
    <n v="88.16192393"/>
    <n v="-0.51520631900000002"/>
    <n v="1.8019654730000001"/>
    <n v="157228.39110000001"/>
    <n v="88.854076219999996"/>
    <n v="-0.18314940199999999"/>
    <n v="1.4221296130000001"/>
    <n v="126351.10340000001"/>
    <n v="89.116031899999996"/>
    <n v="0.88550824800000005"/>
    <n v="-0.37587923299999998"/>
  </r>
  <r>
    <x v="207"/>
    <x v="0"/>
    <s v="E92000001"/>
    <n v="271606.80219999998"/>
    <n v="88.919720049999995"/>
    <n v="2.5081833840000001"/>
    <n v="0.337651802"/>
    <n v="165786.06969999999"/>
    <n v="88.265098069999993"/>
    <n v="0.778438835"/>
    <n v="0.89476223700000002"/>
    <n v="142988.37119999999"/>
    <n v="87.122517110000004"/>
    <n v="0.305070709"/>
    <n v="0.32155299700000001"/>
    <n v="157909.3541"/>
    <n v="82.983552570000001"/>
    <n v="2.007838375"/>
    <n v="0.88890467200000001"/>
  </r>
  <r>
    <x v="207"/>
    <x v="1"/>
    <s v="E12000004"/>
    <n v="202923.66130000001"/>
    <n v="90.519220329999996"/>
    <n v="2.4352994539999999"/>
    <n v="0.65757687099999995"/>
    <n v="126127.22139999999"/>
    <n v="89.704811820000003"/>
    <n v="0.587592911"/>
    <n v="1.419498304"/>
    <n v="104346.8303"/>
    <n v="89.676809669999997"/>
    <n v="-0.190016089"/>
    <n v="0.79833723300000003"/>
    <n v="86145.8943"/>
    <n v="91.50523097"/>
    <n v="0.37861065700000002"/>
    <n v="0.93109839800000005"/>
  </r>
  <r>
    <x v="207"/>
    <x v="3"/>
    <s v="E12000006"/>
    <n v="290122.72720000002"/>
    <n v="84.982194930000006"/>
    <n v="3.2268882749999999"/>
    <n v="1.455964096"/>
    <n v="192800.2347"/>
    <n v="84.026526059999995"/>
    <n v="1.5460679530000001"/>
    <n v="2.167826748"/>
    <n v="161113.0355"/>
    <n v="84.133682710000002"/>
    <n v="1.1939934050000001"/>
    <n v="1.7292813849999999"/>
    <n v="131871.87849999999"/>
    <n v="85.14376704"/>
    <n v="1.8859491260000001"/>
    <n v="1.9810011270000001"/>
  </r>
  <r>
    <x v="207"/>
    <x v="6"/>
    <s v="E12000003"/>
    <n v="205984.0753"/>
    <n v="94.53857361"/>
    <n v="1.1695659629999999"/>
    <n v="-2.999676982"/>
    <n v="125690.12910000001"/>
    <n v="93.890564150000003"/>
    <n v="-0.45975358799999999"/>
    <n v="-2.0663814340000002"/>
    <n v="101735.0505"/>
    <n v="93.541463469999997"/>
    <n v="-1.546522078"/>
    <n v="-3.5586093189999999"/>
    <n v="94997.758979999999"/>
    <n v="95.2899563"/>
    <n v="-6.2798382999999999E-2"/>
    <n v="-2.8543446430000001"/>
  </r>
  <r>
    <x v="207"/>
    <x v="9"/>
    <s v="E12000007"/>
    <n v="561806.06290000002"/>
    <n v="75.565316949999996"/>
    <n v="3.249074314"/>
    <n v="0.896790172"/>
    <n v="354723.60810000001"/>
    <n v="75.168549720000001"/>
    <n v="2.6402637059999998"/>
    <n v="2.3270742630000001"/>
    <n v="301792.10190000001"/>
    <n v="73.796717970000003"/>
    <n v="2.4586749979999998"/>
    <n v="2.2605706159999999"/>
    <n v="267992.92170000001"/>
    <n v="74.063986310000004"/>
    <n v="3.3859920809999999"/>
    <n v="1.224001501"/>
  </r>
  <r>
    <x v="207"/>
    <x v="2"/>
    <s v="E12000001"/>
    <n v="194077.6459"/>
    <n v="99.825480189999993"/>
    <n v="1.3519237799999999"/>
    <n v="-3.2896536169999999"/>
    <n v="116486.0514"/>
    <n v="98.511854029999995"/>
    <n v="-0.37402044099999998"/>
    <n v="-2.4880153639999998"/>
    <n v="94433.656180000005"/>
    <n v="99.075734569999995"/>
    <n v="-1.415093634"/>
    <n v="-3.109967819"/>
    <n v="83091.669410000002"/>
    <n v="99.147333950000004"/>
    <n v="-1.338800126"/>
    <n v="-2.5599943330000001"/>
  </r>
  <r>
    <x v="207"/>
    <x v="7"/>
    <s v="E12000002"/>
    <n v="222097.315"/>
    <n v="94.509171190000004"/>
    <n v="1.6936954259999999"/>
    <n v="-1.616415425"/>
    <n v="134181.9553"/>
    <n v="93.897942090000001"/>
    <n v="0.60857846000000004"/>
    <n v="-8.4133876999999996E-2"/>
    <n v="98482.761849999995"/>
    <n v="94.344146609999996"/>
    <n v="-0.73719934200000004"/>
    <n v="-1.5217950849999999"/>
    <n v="96355.74987"/>
    <n v="95.225054900000003"/>
    <n v="0.62803712"/>
    <n v="-0.57197677800000002"/>
  </r>
  <r>
    <x v="207"/>
    <x v="8"/>
    <s v="E12000005"/>
    <n v="237759.6"/>
    <n v="91.001714500000006"/>
    <n v="1.354236649"/>
    <n v="-1.1772313169999999"/>
    <n v="138346.96530000001"/>
    <n v="90.6881743"/>
    <n v="-0.62402361900000003"/>
    <n v="-0.339075407"/>
    <n v="113422.66680000001"/>
    <n v="90.931622480000001"/>
    <n v="-1.087712158"/>
    <n v="-0.80640231399999995"/>
    <n v="97333.949930000002"/>
    <n v="92.724535930000002"/>
    <n v="-0.28643621899999999"/>
    <n v="-0.66740752699999994"/>
  </r>
  <r>
    <x v="207"/>
    <x v="5"/>
    <s v="E12000009"/>
    <n v="297458.6249"/>
    <n v="90.295080650000003"/>
    <n v="2.9898195400000001"/>
    <n v="1.3767008279999999"/>
    <n v="189301.09779999999"/>
    <n v="88.921411129999996"/>
    <n v="0.86146849700000006"/>
    <n v="1.9790638949999999"/>
    <n v="158233.0122"/>
    <n v="89.421815170000002"/>
    <n v="0.63895655799999995"/>
    <n v="1.338910219"/>
    <n v="128056.24649999999"/>
    <n v="90.318677410000006"/>
    <n v="1.3495276759999999"/>
    <n v="0.83025226299999999"/>
  </r>
  <r>
    <x v="207"/>
    <x v="4"/>
    <s v="E12000008"/>
    <n v="384571.9987"/>
    <n v="84.564113340000006"/>
    <n v="3.1805376550000002"/>
    <n v="1.850466218"/>
    <n v="233058.69089999999"/>
    <n v="83.514806460000003"/>
    <n v="1.6188089800000001"/>
    <n v="2.9493047259999998"/>
    <n v="184542.35690000001"/>
    <n v="83.745240960000004"/>
    <n v="0.94304956600000001"/>
    <n v="2.3776379840000001"/>
    <n v="145757.17249999999"/>
    <n v="85.739243959999996"/>
    <n v="1.722030902"/>
    <n v="1.9905262589999999"/>
  </r>
  <r>
    <x v="208"/>
    <x v="0"/>
    <s v="E92000001"/>
    <n v="271021.0442"/>
    <n v="88.727952250000001"/>
    <n v="-0.21566397200000001"/>
    <n v="0.86616101999999995"/>
    <n v="166360.14600000001"/>
    <n v="88.570738349999999"/>
    <n v="0.346275359"/>
    <n v="1.1273323500000001"/>
    <n v="143755.9613"/>
    <n v="87.590208169999997"/>
    <n v="0.53681995999999998"/>
    <n v="1.5808855610000001"/>
    <n v="158509.04999999999"/>
    <n v="83.298701059999999"/>
    <n v="0.37977223199999999"/>
    <n v="1.9498701060000001"/>
  </r>
  <r>
    <x v="208"/>
    <x v="2"/>
    <s v="E12000001"/>
    <n v="192261.0448"/>
    <n v="98.891096039999994"/>
    <n v="-0.93601768500000004"/>
    <n v="-4.1992024849999998"/>
    <n v="116162.2959"/>
    <n v="98.238055149999994"/>
    <n v="-0.27793495800000001"/>
    <n v="-3.2958678680000002"/>
    <n v="94363.292549999998"/>
    <n v="99.001912070000003"/>
    <n v="-7.4511176999999998E-2"/>
    <n v="-3.4000445579999998"/>
    <n v="82563.761530000003"/>
    <n v="98.517419320000002"/>
    <n v="-0.63533188900000004"/>
    <n v="-4.7332911060000002"/>
  </r>
  <r>
    <x v="208"/>
    <x v="7"/>
    <s v="E12000002"/>
    <n v="220546.1545"/>
    <n v="93.849105159999993"/>
    <n v="-0.69841478899999998"/>
    <n v="-0.67524667100000002"/>
    <n v="133532.1906"/>
    <n v="93.443249339999994"/>
    <n v="-0.48424145000000002"/>
    <n v="-0.301808831"/>
    <n v="97855.483429999993"/>
    <n v="93.743228790000003"/>
    <n v="-0.63694234599999999"/>
    <n v="-1.044561598"/>
    <n v="95278.445129999993"/>
    <n v="94.16039189"/>
    <n v="-1.1180492479999999"/>
    <n v="-3.6249294719999998"/>
  </r>
  <r>
    <x v="208"/>
    <x v="9"/>
    <s v="E12000007"/>
    <n v="570423.71580000001"/>
    <n v="76.724428110000005"/>
    <n v="1.5339195370000001"/>
    <n v="5.6752217189999996"/>
    <n v="361779.33860000002"/>
    <n v="76.663711070000005"/>
    <n v="1.989078355"/>
    <n v="5.6731578300000001"/>
    <n v="308408.2795"/>
    <n v="75.414560820000005"/>
    <n v="2.1922964729999999"/>
    <n v="7.4832906589999997"/>
    <n v="271469.69010000001"/>
    <n v="75.024844999999999"/>
    <n v="1.2973359019999999"/>
    <n v="6.8669359889999999"/>
  </r>
  <r>
    <x v="208"/>
    <x v="1"/>
    <s v="E12000004"/>
    <n v="201796.65489999999"/>
    <n v="90.016490689999998"/>
    <n v="-0.55538441199999999"/>
    <n v="0.14850463999999999"/>
    <n v="126082.2941"/>
    <n v="89.672858410000003"/>
    <n v="-3.5620626000000002E-2"/>
    <n v="0.99902629399999998"/>
    <n v="104670.7678"/>
    <n v="89.955205109999994"/>
    <n v="0.31044307100000001"/>
    <n v="0.96606933900000003"/>
    <n v="86063.087409999993"/>
    <n v="91.41727247"/>
    <n v="-9.6124019000000005E-2"/>
    <n v="-1.354173413"/>
  </r>
  <r>
    <x v="208"/>
    <x v="3"/>
    <s v="E12000006"/>
    <n v="290910.6286"/>
    <n v="85.21298548"/>
    <n v="0.27157518899999999"/>
    <n v="2.094300219"/>
    <n v="194198.71189999999"/>
    <n v="84.636012780000001"/>
    <n v="0.72535037700000005"/>
    <n v="2.5641165109999999"/>
    <n v="162179.22870000001"/>
    <n v="84.690451830000001"/>
    <n v="0.66176720600000005"/>
    <n v="2.75136717"/>
    <n v="131574.65530000001"/>
    <n v="84.951863360000004"/>
    <n v="-0.22538781299999999"/>
    <n v="-7.740462E-3"/>
  </r>
  <r>
    <x v="208"/>
    <x v="6"/>
    <s v="E12000003"/>
    <n v="208386.99050000001"/>
    <n v="95.641417020000006"/>
    <n v="1.166553891"/>
    <n v="-1.17335473"/>
    <n v="127239.0701"/>
    <n v="95.047623520000002"/>
    <n v="1.232348937"/>
    <n v="-1.1968276330000001"/>
    <n v="103150.9595"/>
    <n v="94.843337259999998"/>
    <n v="1.3917611919999999"/>
    <n v="-1.6822717460000001"/>
    <n v="95917.446020000003"/>
    <n v="96.212472149999996"/>
    <n v="0.96811446599999995"/>
    <n v="-3.656985647"/>
  </r>
  <r>
    <x v="208"/>
    <x v="8"/>
    <s v="E12000005"/>
    <n v="235812.26610000001"/>
    <n v="90.256378749999996"/>
    <n v="-0.81903484900000001"/>
    <n v="-1.5677830829999999"/>
    <n v="138135.54240000001"/>
    <n v="90.549583889999994"/>
    <n v="-0.152820822"/>
    <n v="-0.74750392799999998"/>
    <n v="113682.78350000001"/>
    <n v="91.140159620000006"/>
    <n v="0.229334011"/>
    <n v="-0.34479405200000002"/>
    <n v="96896.797349999993"/>
    <n v="92.308085449999993"/>
    <n v="-0.44912651599999998"/>
    <n v="-2.7505389729999998"/>
  </r>
  <r>
    <x v="208"/>
    <x v="5"/>
    <s v="E12000009"/>
    <n v="295099.3787"/>
    <n v="89.578919440000007"/>
    <n v="-0.79313425199999998"/>
    <n v="1.387863756"/>
    <n v="189402.43609999999"/>
    <n v="88.969013279999999"/>
    <n v="5.3532830000000003E-2"/>
    <n v="1.9414146859999999"/>
    <n v="158105.9638"/>
    <n v="89.350016609999997"/>
    <n v="-8.0291995000000005E-2"/>
    <n v="2.1164431060000002"/>
    <n v="127738.882"/>
    <n v="90.094838760000002"/>
    <n v="-0.24783207400000001"/>
    <n v="0.46233190800000001"/>
  </r>
  <r>
    <x v="208"/>
    <x v="4"/>
    <s v="E12000008"/>
    <n v="384018.81520000001"/>
    <n v="84.442472989999999"/>
    <n v="-0.14384393400000001"/>
    <n v="2.6490799740000002"/>
    <n v="233798.33480000001"/>
    <n v="83.779852239999997"/>
    <n v="0.31736383000000001"/>
    <n v="2.8766487299999999"/>
    <n v="185229.08290000001"/>
    <n v="84.056876919999993"/>
    <n v="0.37212378400000001"/>
    <n v="2.5579264880000001"/>
    <n v="145637.76990000001"/>
    <n v="85.669007370000003"/>
    <n v="-8.1918835999999995E-2"/>
    <n v="0.43100936499999998"/>
  </r>
  <r>
    <x v="209"/>
    <x v="0"/>
    <s v="E92000001"/>
    <n v="271301.14110000001"/>
    <n v="88.819651500000006"/>
    <n v="0.10334877000000001"/>
    <n v="1.3567206169999999"/>
    <n v="167513.48980000001"/>
    <n v="89.184782760000004"/>
    <n v="0.69328134100000005"/>
    <n v="1.5874873"/>
    <n v="146691.19500000001"/>
    <n v="89.378639980000003"/>
    <n v="2.0418170600000001"/>
    <n v="3.2134729110000002"/>
    <n v="159561.47219999999"/>
    <n v="83.851763509999998"/>
    <n v="0.663950869"/>
    <n v="2.666624895"/>
  </r>
  <r>
    <x v="209"/>
    <x v="7"/>
    <s v="E12000002"/>
    <n v="221341.62359999999"/>
    <n v="94.187601479999998"/>
    <n v="0.36068145699999998"/>
    <n v="0.29552730799999999"/>
    <n v="135167.3058"/>
    <n v="94.587471379999997"/>
    <n v="1.224510123"/>
    <n v="0.75251827599999999"/>
    <n v="101272.39320000001"/>
    <n v="97.016547189999997"/>
    <n v="3.4917918239999999"/>
    <n v="2.276031599"/>
    <n v="96678.859979999994"/>
    <n v="95.544373449999995"/>
    <n v="1.4698128779999999"/>
    <n v="-0.38783483299999999"/>
  </r>
  <r>
    <x v="209"/>
    <x v="9"/>
    <s v="E12000007"/>
    <n v="567821.22560000001"/>
    <n v="76.374382049999994"/>
    <n v="-0.45623808799999999"/>
    <n v="6.2183421550000002"/>
    <n v="361737.65330000001"/>
    <n v="76.654877650000003"/>
    <n v="-1.1522297000000001E-2"/>
    <n v="6.1398334569999999"/>
    <n v="312797.81829999998"/>
    <n v="76.487927409999998"/>
    <n v="1.4232882630000001"/>
    <n v="8.6290791569999996"/>
    <n v="274238.89789999998"/>
    <n v="75.790158360000007"/>
    <n v="1.020079902"/>
    <n v="6.9842505340000001"/>
  </r>
  <r>
    <x v="209"/>
    <x v="2"/>
    <s v="E12000001"/>
    <n v="192727.58"/>
    <n v="99.131062380000003"/>
    <n v="0.242657174"/>
    <n v="-2.9160551510000001"/>
    <n v="117476.17939999999"/>
    <n v="99.349201870000002"/>
    <n v="1.1310756529999999"/>
    <n v="-1.8702493440000001"/>
    <n v="97009.043210000003"/>
    <n v="101.77772"/>
    <n v="2.8037922270000002"/>
    <n v="-0.70809319500000001"/>
    <n v="83914.116989999995"/>
    <n v="100.12870169999999"/>
    <n v="1.635530446"/>
    <n v="-3.6201609010000002"/>
  </r>
  <r>
    <x v="209"/>
    <x v="3"/>
    <s v="E12000006"/>
    <n v="289564.34659999999"/>
    <n v="84.818635130000004"/>
    <n v="-0.46278199399999997"/>
    <n v="2.438706555"/>
    <n v="193799.62950000001"/>
    <n v="84.462084020000006"/>
    <n v="-0.20550207200000001"/>
    <n v="2.2699091089999999"/>
    <n v="163385.13130000001"/>
    <n v="85.320177569999998"/>
    <n v="0.74356167100000004"/>
    <n v="3.1856918890000001"/>
    <n v="130600.8749"/>
    <n v="84.323136930000004"/>
    <n v="-0.74009728600000002"/>
    <n v="0.47868822"/>
  </r>
  <r>
    <x v="209"/>
    <x v="1"/>
    <s v="E12000004"/>
    <n v="201692.75709999999"/>
    <n v="89.970144450000006"/>
    <n v="-5.1486388000000001E-2"/>
    <n v="0.64657023000000002"/>
    <n v="127213.46799999999"/>
    <n v="90.477377399999995"/>
    <n v="0.89717113000000004"/>
    <n v="1.1227514620000001"/>
    <n v="106899.3165"/>
    <n v="91.870444259999999"/>
    <n v="2.129103207"/>
    <n v="2.3260085849999999"/>
    <n v="86881.288209999999"/>
    <n v="92.286375449999994"/>
    <n v="0.95069887399999997"/>
    <n v="0.113797396"/>
  </r>
  <r>
    <x v="209"/>
    <x v="6"/>
    <s v="E12000003"/>
    <n v="208619.59390000001"/>
    <n v="95.748172819999994"/>
    <n v="0.111620899"/>
    <n v="0.44216782799999998"/>
    <n v="127906.9247"/>
    <n v="95.546511150000001"/>
    <n v="0.52488174700000001"/>
    <n v="0.17059685199999999"/>
    <n v="105636.01760000001"/>
    <n v="97.128252570000001"/>
    <n v="2.409146899"/>
    <n v="1.472845"/>
    <n v="96309.231169999999"/>
    <n v="96.605462369999998"/>
    <n v="0.408460781"/>
    <n v="-1.1212881219999999"/>
  </r>
  <r>
    <x v="209"/>
    <x v="5"/>
    <s v="E12000009"/>
    <n v="295719.61410000001"/>
    <n v="89.767195060000006"/>
    <n v="0.21017849299999999"/>
    <n v="1.217482315"/>
    <n v="190401.2887"/>
    <n v="89.438209619999995"/>
    <n v="0.52737051499999998"/>
    <n v="1.349044508"/>
    <n v="160844.4032"/>
    <n v="90.897583819999994"/>
    <n v="1.7320278979999999"/>
    <n v="2.1433999030000002"/>
    <n v="128147.21950000001"/>
    <n v="90.382841139999996"/>
    <n v="0.31966578899999998"/>
    <n v="-0.59304059600000003"/>
  </r>
  <r>
    <x v="209"/>
    <x v="8"/>
    <s v="E12000005"/>
    <n v="239966.71950000001"/>
    <n v="91.846482330000001"/>
    <n v="1.761763102"/>
    <n v="0.54697605500000002"/>
    <n v="141420.93220000001"/>
    <n v="92.703198229999998"/>
    <n v="2.378381268"/>
    <n v="1.2171999950000001"/>
    <n v="117616.2782"/>
    <n v="94.293665520000005"/>
    <n v="3.4600618590000001"/>
    <n v="2.5687703009999998"/>
    <n v="98872.415299999993"/>
    <n v="94.190144660000001"/>
    <n v="2.0388888000000001"/>
    <n v="0.31630898299999999"/>
  </r>
  <r>
    <x v="209"/>
    <x v="4"/>
    <s v="E12000008"/>
    <n v="382953.67450000002"/>
    <n v="84.208257599999996"/>
    <n v="-0.27736680800000002"/>
    <n v="2.153204058"/>
    <n v="234156.90410000001"/>
    <n v="83.908342790000006"/>
    <n v="0.15336687600000001"/>
    <n v="2.3395800640000002"/>
    <n v="187931.49119999999"/>
    <n v="85.283228629999996"/>
    <n v="1.458954646"/>
    <n v="3.4810041749999998"/>
    <n v="145843.43470000001"/>
    <n v="85.78998627"/>
    <n v="0.141216654"/>
    <n v="1.1916350870000001"/>
  </r>
  <r>
    <x v="210"/>
    <x v="0"/>
    <s v="E92000001"/>
    <n v="275768.27409999998"/>
    <n v="90.282119339999994"/>
    <n v="1.646558862"/>
    <n v="1.3180091190000001"/>
    <n v="168482.25649999999"/>
    <n v="89.700557619999998"/>
    <n v="0.57832159500000002"/>
    <n v="1.3745558819999999"/>
    <n v="146520.36739999999"/>
    <n v="89.274555050000004"/>
    <n v="-0.11645392"/>
    <n v="1.821240092"/>
    <n v="160186.21489999999"/>
    <n v="84.18007446"/>
    <n v="0.39153732499999999"/>
    <n v="1.1705173099999999"/>
  </r>
  <r>
    <x v="210"/>
    <x v="3"/>
    <s v="E12000006"/>
    <n v="295323.81809999997"/>
    <n v="86.505688520000007"/>
    <n v="1.9890126539999999"/>
    <n v="2.4794489130000001"/>
    <n v="196147.52919999999"/>
    <n v="85.485349659999997"/>
    <n v="1.211508869"/>
    <n v="2.4309868880000001"/>
    <n v="164711.03969999999"/>
    <n v="86.012570690000004"/>
    <n v="0.81152329300000003"/>
    <n v="2.6582199310000001"/>
    <n v="132573.8322"/>
    <n v="85.596987110000001"/>
    <n v="1.510676932"/>
    <n v="0.74843144699999997"/>
  </r>
  <r>
    <x v="210"/>
    <x v="8"/>
    <s v="E12000005"/>
    <n v="242755.5735"/>
    <n v="92.913907109999997"/>
    <n v="1.1621836320000001"/>
    <n v="1.3628782189999999"/>
    <n v="140892.4062"/>
    <n v="92.35674281"/>
    <n v="-0.373725429"/>
    <n v="0.89828372999999995"/>
    <n v="116410.7457"/>
    <n v="93.32718303"/>
    <n v="-1.02497075"/>
    <n v="1.061665436"/>
    <n v="97942.59474"/>
    <n v="93.304357330000002"/>
    <n v="-0.940424645"/>
    <n v="-1.177083874"/>
  </r>
  <r>
    <x v="210"/>
    <x v="2"/>
    <s v="E12000001"/>
    <n v="195106.9247"/>
    <n v="100.3548985"/>
    <n v="1.2345636600000001"/>
    <n v="-0.71440552300000004"/>
    <n v="117325.31419999999"/>
    <n v="99.221615659999998"/>
    <n v="-0.12842198099999999"/>
    <n v="-0.22590850500000001"/>
    <n v="96034.720499999996"/>
    <n v="100.75550250000001"/>
    <n v="-1.0043627639999999"/>
    <n v="-5.5815824E-2"/>
    <n v="83086.703259999995"/>
    <n v="99.141408209999994"/>
    <n v="-0.98602446899999996"/>
    <n v="-1.710298361"/>
  </r>
  <r>
    <x v="210"/>
    <x v="5"/>
    <s v="E12000009"/>
    <n v="300747.15710000001"/>
    <n v="91.293331359999996"/>
    <n v="1.7001047010000001"/>
    <n v="1.3489869889999999"/>
    <n v="191638.92480000001"/>
    <n v="90.019570990000005"/>
    <n v="0.65001454700000005"/>
    <n v="1.1916188910000001"/>
    <n v="161494.2611"/>
    <n v="91.264836369999998"/>
    <n v="0.40402893899999998"/>
    <n v="1.631491711"/>
    <n v="128992.24099999999"/>
    <n v="90.978838760000002"/>
    <n v="0.65941456499999995"/>
    <n v="4.2520518E-2"/>
  </r>
  <r>
    <x v="210"/>
    <x v="9"/>
    <s v="E12000007"/>
    <n v="580112.92740000004"/>
    <n v="78.027668489999996"/>
    <n v="2.1647133460000001"/>
    <n v="4.5032609819999996"/>
    <n v="366703.51040000003"/>
    <n v="77.707179420000003"/>
    <n v="1.372778608"/>
    <n v="4.6243686329999996"/>
    <n v="315143.6116"/>
    <n v="77.06154033"/>
    <n v="0.74993916400000005"/>
    <n v="5.7113339849999996"/>
    <n v="275098.95669999998"/>
    <n v="76.027848899999995"/>
    <n v="0.31361662499999998"/>
    <n v="3.5675998889999998"/>
  </r>
  <r>
    <x v="210"/>
    <x v="6"/>
    <s v="E12000003"/>
    <n v="210291.57750000001"/>
    <n v="96.515547389999995"/>
    <n v="0.80145086899999995"/>
    <n v="2.3636575E-2"/>
    <n v="128295.49950000001"/>
    <n v="95.836776639999997"/>
    <n v="0.30379497"/>
    <n v="1.201053E-2"/>
    <n v="105200.0258"/>
    <n v="96.727374870000006"/>
    <n v="-0.41273027600000001"/>
    <n v="0.53643558700000005"/>
    <n v="96130.311379999999"/>
    <n v="96.425992249999993"/>
    <n v="-0.185776369"/>
    <n v="-2.0455024000000002"/>
  </r>
  <r>
    <x v="210"/>
    <x v="1"/>
    <s v="E12000004"/>
    <n v="205902.2083"/>
    <n v="91.847876409999998"/>
    <n v="2.0870611800000001"/>
    <n v="0.64709141599999997"/>
    <n v="128535.3771"/>
    <n v="91.417551930000002"/>
    <n v="1.0391266320000001"/>
    <n v="1.066784296"/>
    <n v="106842.1888"/>
    <n v="91.821348090000001"/>
    <n v="-5.3440662999999999E-2"/>
    <n v="0.57100782999999999"/>
    <n v="87193.451300000001"/>
    <n v="92.61795893"/>
    <n v="0.35929841600000001"/>
    <n v="-1.6116644529999999"/>
  </r>
  <r>
    <x v="210"/>
    <x v="7"/>
    <s v="E12000002"/>
    <n v="223063.35750000001"/>
    <n v="94.920251710000002"/>
    <n v="0.77786271500000004"/>
    <n v="-1.476104675"/>
    <n v="134910.7015"/>
    <n v="94.407904680000001"/>
    <n v="-0.18984195800000001"/>
    <n v="-0.44919377199999999"/>
    <n v="99375.406109999996"/>
    <n v="95.199278609999993"/>
    <n v="-1.8731532179999999"/>
    <n v="-0.67244479800000001"/>
    <n v="96265.217229999995"/>
    <n v="95.135584620000003"/>
    <n v="-0.427852334"/>
    <n v="-2.5089499439999998"/>
  </r>
  <r>
    <x v="210"/>
    <x v="4"/>
    <s v="E12000008"/>
    <n v="390704.99099999998"/>
    <n v="85.912706209999996"/>
    <n v="2.0240872579999998"/>
    <n v="2.3470721989999999"/>
    <n v="236656.3125"/>
    <n v="84.803986769999995"/>
    <n v="1.0674075460000001"/>
    <n v="2.5966034900000001"/>
    <n v="188543.1066"/>
    <n v="85.560779409999995"/>
    <n v="0.32544590099999998"/>
    <n v="2.4813789829999999"/>
    <n v="146917.26869999999"/>
    <n v="86.421651350000005"/>
    <n v="0.73629231799999995"/>
    <n v="0.71700420300000001"/>
  </r>
  <r>
    <x v="211"/>
    <x v="0"/>
    <s v="E92000001"/>
    <n v="275476.02149999997"/>
    <n v="90.186440529999999"/>
    <n v="-0.10597759"/>
    <n v="0.36266986899999998"/>
    <n v="169229.94680000001"/>
    <n v="90.098630610000001"/>
    <n v="0.44377984100000001"/>
    <n v="1.064752876"/>
    <n v="147399.04550000001"/>
    <n v="89.809931779999999"/>
    <n v="0.59969688499999996"/>
    <n v="2.4484566910000001"/>
    <n v="159581.03210000001"/>
    <n v="83.862042500000001"/>
    <n v="-0.377799569"/>
    <n v="2.5600661009999999"/>
  </r>
  <r>
    <x v="211"/>
    <x v="8"/>
    <s v="E12000005"/>
    <n v="241764.9853"/>
    <n v="92.53476268"/>
    <n v="-0.40805993299999999"/>
    <n v="0.39105124699999999"/>
    <n v="141270.0748"/>
    <n v="92.604309319999999"/>
    <n v="0.26805461600000002"/>
    <n v="0.70885147800000003"/>
    <n v="116744.4932"/>
    <n v="93.594750349999998"/>
    <n v="0.286698169"/>
    <n v="1.6735391610000001"/>
    <n v="97331.519320000007"/>
    <n v="92.722220410000006"/>
    <n v="-0.62391182199999995"/>
    <n v="0.13816367399999999"/>
  </r>
  <r>
    <x v="211"/>
    <x v="2"/>
    <s v="E12000001"/>
    <n v="199178.2138"/>
    <n v="102.4490005"/>
    <n v="2.086696372"/>
    <n v="1.298088812"/>
    <n v="120174.5667"/>
    <n v="101.6312188"/>
    <n v="2.4285062499999999"/>
    <n v="2.0104060210000001"/>
    <n v="98446.821290000007"/>
    <n v="103.286175"/>
    <n v="2.511696578"/>
    <n v="3.460965233"/>
    <n v="83783.318280000007"/>
    <n v="99.972628979999996"/>
    <n v="0.83841936900000003"/>
    <n v="1.7576157269999999"/>
  </r>
  <r>
    <x v="211"/>
    <x v="7"/>
    <s v="E12000002"/>
    <n v="223362.91829999999"/>
    <n v="95.047723930000004"/>
    <n v="0.13429401399999999"/>
    <n v="-2.1493556420000002"/>
    <n v="135727.37700000001"/>
    <n v="94.979398369999998"/>
    <n v="0.60534517799999998"/>
    <n v="-1.2171141409999999"/>
    <n v="101270.05409999999"/>
    <n v="97.01430637"/>
    <n v="1.9065562069999999"/>
    <n v="0.30800899300000001"/>
    <n v="95929.843399999998"/>
    <n v="94.804146270000004"/>
    <n v="-0.34838525799999998"/>
    <n v="-1.5308151489999999"/>
  </r>
  <r>
    <x v="211"/>
    <x v="5"/>
    <s v="E12000009"/>
    <n v="298384.85060000001"/>
    <n v="90.576241170000003"/>
    <n v="-0.78547927200000001"/>
    <n v="-0.67567675900000002"/>
    <n v="191265.91690000001"/>
    <n v="89.844356039999994"/>
    <n v="-0.194640955"/>
    <n v="0.24912646299999999"/>
    <n v="160639.0324"/>
    <n v="90.781523160000006"/>
    <n v="-0.52957221099999996"/>
    <n v="0.88853242300000002"/>
    <n v="126293.6354"/>
    <n v="89.075499489999999"/>
    <n v="-2.092068099"/>
    <n v="-0.58063713800000005"/>
  </r>
  <r>
    <x v="211"/>
    <x v="1"/>
    <s v="E12000004"/>
    <n v="203727.22020000001"/>
    <n v="90.877668060000005"/>
    <n v="-1.056320938"/>
    <n v="-1.5128384029999999"/>
    <n v="127535.11990000001"/>
    <n v="90.706144199999997"/>
    <n v="-0.77819599100000003"/>
    <n v="-0.46912424699999999"/>
    <n v="106422.7684"/>
    <n v="91.460893580000004"/>
    <n v="-0.39256068"/>
    <n v="0.70305847499999996"/>
    <n v="85470.709050000005"/>
    <n v="90.788040870000003"/>
    <n v="-1.9757702290000001"/>
    <n v="-1.40549295"/>
  </r>
  <r>
    <x v="211"/>
    <x v="3"/>
    <s v="E12000006"/>
    <n v="294755.54320000001"/>
    <n v="86.339230529999995"/>
    <n v="-0.19242432400000001"/>
    <n v="0.82601379600000002"/>
    <n v="196754.83600000001"/>
    <n v="85.750027149999994"/>
    <n v="0.30961736299999998"/>
    <n v="1.8440202480000001"/>
    <n v="165147.95240000001"/>
    <n v="86.240727699999994"/>
    <n v="0.26526008000000001"/>
    <n v="3.0176226100000001"/>
    <n v="131779.247"/>
    <n v="85.083959050000004"/>
    <n v="-0.59935293999999995"/>
    <n v="1.8041289549999999"/>
  </r>
  <r>
    <x v="211"/>
    <x v="6"/>
    <s v="E12000003"/>
    <n v="210982.8682"/>
    <n v="96.832822579999998"/>
    <n v="0.32872962"/>
    <n v="-1.144401295"/>
    <n v="129069.89780000001"/>
    <n v="96.415252359999997"/>
    <n v="0.60360515100000001"/>
    <n v="-0.80019546500000005"/>
    <n v="105796.641"/>
    <n v="97.275939600000001"/>
    <n v="0.56712459100000001"/>
    <n v="0.56293492599999995"/>
    <n v="96021.933130000005"/>
    <n v="96.317280640000007"/>
    <n v="-0.11274097299999999"/>
    <n v="-0.956392994"/>
  </r>
  <r>
    <x v="211"/>
    <x v="9"/>
    <s v="E12000007"/>
    <n v="582142.13219999999"/>
    <n v="78.300605200000007"/>
    <n v="0.349794781"/>
    <n v="4.1792187280000004"/>
    <n v="368878.32299999997"/>
    <n v="78.168038249999995"/>
    <n v="0.59307111300000004"/>
    <n v="4.1894018070000003"/>
    <n v="316895.3541"/>
    <n v="77.489890979999998"/>
    <n v="0.55585528799999995"/>
    <n v="5.6332244070000002"/>
    <n v="275526.58610000001"/>
    <n v="76.1460309"/>
    <n v="0.15544567500000001"/>
    <n v="5.2648670529999997"/>
  </r>
  <r>
    <x v="211"/>
    <x v="4"/>
    <s v="E12000008"/>
    <n v="392434.93280000001"/>
    <n v="86.293105710000006"/>
    <n v="0.44277443300000002"/>
    <n v="2.7865092589999998"/>
    <n v="238651.52960000001"/>
    <n v="85.518957630000003"/>
    <n v="0.84308637399999997"/>
    <n v="3.4986024040000001"/>
    <n v="189983.80379999999"/>
    <n v="86.214567169999995"/>
    <n v="0.76412085799999996"/>
    <n v="4.3482360250000003"/>
    <n v="146380.5632"/>
    <n v="86.105943229999994"/>
    <n v="-0.36531137499999999"/>
    <n v="2.8397548600000002"/>
  </r>
  <r>
    <x v="212"/>
    <x v="0"/>
    <s v="E92000001"/>
    <n v="274904.79940000002"/>
    <n v="89.999431549999997"/>
    <n v="-0.20735819699999999"/>
    <n v="0.38200357800000001"/>
    <n v="168224.15119999999"/>
    <n v="89.563141430000002"/>
    <n v="-0.594336647"/>
    <n v="1.26041965"/>
    <n v="146750.83919999999"/>
    <n v="89.414981040000001"/>
    <n v="-0.439762875"/>
    <n v="2.1571767550000001"/>
    <n v="159875.2696"/>
    <n v="84.016668359999997"/>
    <n v="0.18438122600000001"/>
    <n v="2.6528257769999999"/>
  </r>
  <r>
    <x v="212"/>
    <x v="8"/>
    <s v="E12000005"/>
    <n v="241639.67920000001"/>
    <n v="92.4868022"/>
    <n v="-5.1829695000000002E-2"/>
    <n v="-1.377572885"/>
    <n v="140769.51439999999"/>
    <n v="92.276185659999996"/>
    <n v="-0.35432871799999999"/>
    <n v="-0.17954904099999999"/>
    <n v="116732.32829999999"/>
    <n v="93.584997650000005"/>
    <n v="-1.0420136999999999E-2"/>
    <n v="0.620986543"/>
    <n v="97531.121759999995"/>
    <n v="92.912370350000003"/>
    <n v="0.20507483000000001"/>
    <n v="-0.40463768999999999"/>
  </r>
  <r>
    <x v="212"/>
    <x v="3"/>
    <s v="E12000006"/>
    <n v="293009.54369999998"/>
    <n v="85.827795690000002"/>
    <n v="-0.59235511100000005"/>
    <n v="1.219763744"/>
    <n v="194877.42920000001"/>
    <n v="84.931812489999999"/>
    <n v="-0.95418588800000004"/>
    <n v="2.2472606659999999"/>
    <n v="164310.69930000001"/>
    <n v="85.80351177"/>
    <n v="-0.50697152099999998"/>
    <n v="3.2632104979999998"/>
    <n v="131676.2303"/>
    <n v="85.017445809999998"/>
    <n v="-7.8173653999999995E-2"/>
    <n v="2.1374453149999999"/>
  </r>
  <r>
    <x v="212"/>
    <x v="1"/>
    <s v="E12000004"/>
    <n v="202986.89799999999"/>
    <n v="90.547428690000004"/>
    <n v="-0.36338891499999998"/>
    <n v="-0.34276524000000003"/>
    <n v="126728.57980000001"/>
    <n v="90.132512890000001"/>
    <n v="-0.63240623900000004"/>
    <n v="0.42947112900000001"/>
    <n v="106121.6642"/>
    <n v="91.202121349999999"/>
    <n v="-0.28293210200000002"/>
    <n v="0.86800228099999999"/>
    <n v="85976.542679999999"/>
    <n v="91.325343590000003"/>
    <n v="0.59182103100000005"/>
    <n v="-0.191965786"/>
  </r>
  <r>
    <x v="212"/>
    <x v="6"/>
    <s v="E12000003"/>
    <n v="208946.24040000001"/>
    <n v="95.898090679999996"/>
    <n v="-0.96530481099999998"/>
    <n v="-1.6702560209999999"/>
    <n v="127712.5809"/>
    <n v="95.401336259999994"/>
    <n v="-1.051613806"/>
    <n v="-0.60050216899999997"/>
    <n v="104834.1715"/>
    <n v="96.390985959999995"/>
    <n v="-0.90973538300000001"/>
    <n v="-0.247396326"/>
    <n v="95860.645250000001"/>
    <n v="96.155496670000005"/>
    <n v="-0.16796983600000001"/>
    <n v="-0.62654719000000003"/>
  </r>
  <r>
    <x v="212"/>
    <x v="9"/>
    <s v="E12000007"/>
    <n v="579775.81499999994"/>
    <n v="77.982325430000003"/>
    <n v="-0.40648443000000001"/>
    <n v="2.3215092789999998"/>
    <n v="365663.89049999998"/>
    <n v="77.486876289999998"/>
    <n v="-0.87140726199999996"/>
    <n v="3.4652178980000001"/>
    <n v="314229.57579999999"/>
    <n v="76.838032679999998"/>
    <n v="-0.84121721199999999"/>
    <n v="4.9136721899999998"/>
    <n v="274947.59960000002"/>
    <n v="75.986019040000002"/>
    <n v="-0.210138151"/>
    <n v="4.6979055440000002"/>
  </r>
  <r>
    <x v="212"/>
    <x v="2"/>
    <s v="E12000001"/>
    <n v="195726.32550000001"/>
    <n v="100.67349249999999"/>
    <n v="-1.7330651960000001"/>
    <n v="-0.52899405499999996"/>
    <n v="118369.4461"/>
    <n v="100.1046345"/>
    <n v="-1.5020820859999999"/>
    <n v="0.92275786500000001"/>
    <n v="96993.794880000001"/>
    <n v="101.7617221"/>
    <n v="-1.475950557"/>
    <n v="1.148785908"/>
    <n v="84541.598249999995"/>
    <n v="100.8774301"/>
    <n v="0.90504886299999998"/>
    <n v="1.720017524"/>
  </r>
  <r>
    <x v="212"/>
    <x v="7"/>
    <s v="E12000002"/>
    <n v="224870.9823"/>
    <n v="95.689451090000006"/>
    <n v="0.67516310899999998"/>
    <n v="-1.0747573239999999"/>
    <n v="135430.22640000001"/>
    <n v="94.771458139999993"/>
    <n v="-0.21893193699999999"/>
    <n v="-0.31828022700000003"/>
    <n v="100540.656"/>
    <n v="96.315560360000006"/>
    <n v="-0.72025047799999997"/>
    <n v="-1.1682379999999999E-2"/>
    <n v="96522.971890000001"/>
    <n v="95.39031464"/>
    <n v="0.61829402"/>
    <n v="-0.52521908799999995"/>
  </r>
  <r>
    <x v="212"/>
    <x v="4"/>
    <s v="E12000008"/>
    <n v="394313.00780000002"/>
    <n v="86.706078439999999"/>
    <n v="0.47856978100000003"/>
    <n v="2.4716427360000002"/>
    <n v="238264.34020000001"/>
    <n v="85.38021123"/>
    <n v="-0.162240515"/>
    <n v="3.3305034619999998"/>
    <n v="190162.51629999999"/>
    <n v="86.295666859999997"/>
    <n v="9.4067266999999996E-2"/>
    <n v="4.0494087680000002"/>
    <n v="147499.55350000001"/>
    <n v="86.764170750000005"/>
    <n v="0.76443912800000002"/>
    <n v="3.1397457740000001"/>
  </r>
  <r>
    <x v="212"/>
    <x v="5"/>
    <s v="E12000009"/>
    <n v="296858.28879999998"/>
    <n v="90.112845579999998"/>
    <n v="-0.51160832099999998"/>
    <n v="9.3622810000000001E-3"/>
    <n v="190430.65239999999"/>
    <n v="89.452002800000002"/>
    <n v="-0.43670327399999997"/>
    <n v="1.6400435200000001"/>
    <n v="160651.80119999999"/>
    <n v="90.788739179999993"/>
    <n v="7.9487840000000004E-3"/>
    <n v="2.1533588560000001"/>
    <n v="126870.5031"/>
    <n v="89.482367019999998"/>
    <n v="0.45676704499999998"/>
    <n v="0.64431154400000001"/>
  </r>
  <r>
    <x v="213"/>
    <x v="0"/>
    <s v="E92000001"/>
    <n v="272923.66029999999"/>
    <n v="89.35083831"/>
    <n v="-0.72066370800000001"/>
    <n v="0.186047668"/>
    <n v="167351.1721"/>
    <n v="89.098364239999995"/>
    <n v="-0.51893801799999995"/>
    <n v="1.244425098"/>
    <n v="145202.93040000001"/>
    <n v="88.471843460000002"/>
    <n v="-1.0547869809999999"/>
    <n v="2.5960881379999998"/>
    <n v="159802.96030000001"/>
    <n v="83.978668819999996"/>
    <n v="-4.5228575E-2"/>
    <n v="3.7931861609999999"/>
  </r>
  <r>
    <x v="213"/>
    <x v="7"/>
    <s v="E12000002"/>
    <n v="218659.85449999999"/>
    <n v="93.046427059999999"/>
    <n v="-2.7620850620000001"/>
    <n v="-3.9834770810000002"/>
    <n v="133065.3567"/>
    <n v="93.116567970000006"/>
    <n v="-1.7461904690000001"/>
    <n v="-1.893573792"/>
    <n v="97880.55704"/>
    <n v="93.767248710000004"/>
    <n v="-2.6457943500000001"/>
    <n v="-1.5735518630000001"/>
    <n v="94574.214210000006"/>
    <n v="93.464424829999999"/>
    <n v="-2.0189573940000001"/>
    <n v="-0.68669380099999999"/>
  </r>
  <r>
    <x v="213"/>
    <x v="2"/>
    <s v="E12000001"/>
    <n v="195726.57930000001"/>
    <n v="100.6736231"/>
    <n v="1.2969199999999999E-4"/>
    <n v="-0.71947809100000004"/>
    <n v="117238.94100000001"/>
    <n v="99.148570199999995"/>
    <n v="-0.95506493599999998"/>
    <n v="0.36247695600000002"/>
    <n v="95644.441869999995"/>
    <n v="100.3460389"/>
    <n v="-1.3911745740000001"/>
    <n v="1.525355647"/>
    <n v="81987.459099999993"/>
    <n v="97.829758929999997"/>
    <n v="-3.0211625940000002"/>
    <n v="-0.38806669300000002"/>
  </r>
  <r>
    <x v="213"/>
    <x v="5"/>
    <s v="E12000009"/>
    <n v="298592.8174"/>
    <n v="90.639370549999995"/>
    <n v="0.58429512800000005"/>
    <n v="0.150928493"/>
    <n v="190425.8505"/>
    <n v="89.449747189999997"/>
    <n v="-2.5215810000000002E-3"/>
    <n v="1.1319956069999999"/>
    <n v="159481.40340000001"/>
    <n v="90.127315289999999"/>
    <n v="-0.72853076000000005"/>
    <n v="1.679139862"/>
    <n v="127847.7745"/>
    <n v="90.171641120000004"/>
    <n v="0.77029041899999995"/>
    <n v="1.646854195"/>
  </r>
  <r>
    <x v="213"/>
    <x v="4"/>
    <s v="E12000008"/>
    <n v="386779.32500000001"/>
    <n v="85.049485649999994"/>
    <n v="-1.910584383"/>
    <n v="1.9409742409999999"/>
    <n v="235222.64739999999"/>
    <n v="84.290243810000007"/>
    <n v="-1.2766042639999999"/>
    <n v="2.990642115"/>
    <n v="186981.0013"/>
    <n v="84.851896719999999"/>
    <n v="-1.673050559"/>
    <n v="3.905643038"/>
    <n v="145764.64129999999"/>
    <n v="85.743637329999999"/>
    <n v="-1.1762152690000001"/>
    <n v="3.428470919"/>
  </r>
  <r>
    <x v="213"/>
    <x v="8"/>
    <s v="E12000005"/>
    <n v="238717.7794"/>
    <n v="91.368454549999996"/>
    <n v="-1.2091970089999999"/>
    <n v="-1.1026917490000001"/>
    <n v="139742.32750000001"/>
    <n v="91.602851729999998"/>
    <n v="-0.72969414399999999"/>
    <n v="0.66065971899999998"/>
    <n v="115004.1226"/>
    <n v="92.199484979999994"/>
    <n v="-1.4804858759999999"/>
    <n v="1.878518841"/>
    <n v="97238.006330000004"/>
    <n v="92.633135899999999"/>
    <n v="-0.30053528299999999"/>
    <n v="1.3452153069999999"/>
  </r>
  <r>
    <x v="213"/>
    <x v="9"/>
    <s v="E12000007"/>
    <n v="580841.44090000005"/>
    <n v="78.125656669999998"/>
    <n v="0.18379964700000001"/>
    <n v="2.7123377409999998"/>
    <n v="367791.89789999998"/>
    <n v="77.937816749999996"/>
    <n v="0.58195720699999998"/>
    <n v="3.8954421739999998"/>
    <n v="314955.88669999997"/>
    <n v="77.015636259999994"/>
    <n v="0.23114020399999999"/>
    <n v="6.7969790999999997"/>
    <n v="277248.03739999997"/>
    <n v="76.621780580000006"/>
    <n v="0.83668225900000004"/>
    <n v="6.9136651149999997"/>
  </r>
  <r>
    <x v="213"/>
    <x v="6"/>
    <s v="E12000003"/>
    <n v="207246.51310000001"/>
    <n v="95.117982819999995"/>
    <n v="-0.81347591399999997"/>
    <n v="-1.4154135539999999"/>
    <n v="126750.1349"/>
    <n v="94.682388770000003"/>
    <n v="-0.75360316000000005"/>
    <n v="-0.104105512"/>
    <n v="103360.1338"/>
    <n v="95.035665010000002"/>
    <n v="-1.4060660629999999"/>
    <n v="1.2186265439999999"/>
    <n v="94430.180110000001"/>
    <n v="94.720631659999995"/>
    <n v="-1.4922339950000001"/>
    <n v="-0.65817769800000003"/>
  </r>
  <r>
    <x v="213"/>
    <x v="3"/>
    <s v="E12000006"/>
    <n v="294419.8052"/>
    <n v="86.240886799999998"/>
    <n v="0.48130224999999999"/>
    <n v="1.643015114"/>
    <n v="196138.37890000001"/>
    <n v="85.481361719999995"/>
    <n v="0.64704757899999998"/>
    <n v="2.6951995910000002"/>
    <n v="164258.13690000001"/>
    <n v="85.776063539999996"/>
    <n v="-3.1989630999999998E-2"/>
    <n v="3.67948385"/>
    <n v="132081.19949999999"/>
    <n v="85.278916260000003"/>
    <n v="0.30754916900000001"/>
    <n v="2.3878784120000001"/>
  </r>
  <r>
    <x v="213"/>
    <x v="1"/>
    <s v="E12000004"/>
    <n v="202822.5692"/>
    <n v="90.474125650000005"/>
    <n v="-8.0955398999999997E-2"/>
    <n v="0.151653865"/>
    <n v="127253.3925"/>
    <n v="90.505772699999994"/>
    <n v="0.41412337999999999"/>
    <n v="1.559543082"/>
    <n v="105895.171"/>
    <n v="91.007470600000005"/>
    <n v="-0.21342787699999999"/>
    <n v="2.6761166420000002"/>
    <n v="86671.26298"/>
    <n v="92.063284060000001"/>
    <n v="0.80803470300000002"/>
    <n v="2.2201958820000001"/>
  </r>
  <r>
    <x v="214"/>
    <x v="0"/>
    <s v="E92000001"/>
    <n v="273413.89750000002"/>
    <n v="89.511334140000002"/>
    <n v="0.17962430800000001"/>
    <n v="0.83612999399999999"/>
    <n v="167787.13260000001"/>
    <n v="89.330471160000002"/>
    <n v="0.26050637500000001"/>
    <n v="1.6156430369999999"/>
    <n v="145833.71650000001"/>
    <n v="88.856180080000001"/>
    <n v="0.43441687699999998"/>
    <n v="3.2718741069999999"/>
    <n v="158881.29569999999"/>
    <n v="83.494321350000007"/>
    <n v="-0.57675059699999998"/>
    <n v="1.9302513299999999"/>
  </r>
  <r>
    <x v="214"/>
    <x v="9"/>
    <s v="E12000007"/>
    <n v="579766.45600000001"/>
    <n v="77.981066600000005"/>
    <n v="-0.18507373599999999"/>
    <n v="3.692614056"/>
    <n v="366471.7243"/>
    <n v="77.658062240000007"/>
    <n v="-0.35894578900000002"/>
    <n v="5.0196501529999997"/>
    <n v="313950.64549999998"/>
    <n v="76.769826330000001"/>
    <n v="-0.31916887399999999"/>
    <n v="7.558571894"/>
    <n v="275026.74949999998"/>
    <n v="76.007893350000003"/>
    <n v="-0.80119154999999997"/>
    <n v="5.650820629"/>
  </r>
  <r>
    <x v="214"/>
    <x v="3"/>
    <s v="E12000006"/>
    <n v="292346.58120000002"/>
    <n v="85.633601979999995"/>
    <n v="-0.70417274299999999"/>
    <n v="0.98909352800000006"/>
    <n v="195195.82180000001"/>
    <n v="85.070574910000005"/>
    <n v="-0.48055717599999997"/>
    <n v="1.8239311220000001"/>
    <n v="164239.3444"/>
    <n v="85.766250029999995"/>
    <n v="-1.1440848E-2"/>
    <n v="3.248811173"/>
    <n v="131871.03169999999"/>
    <n v="85.143220339999999"/>
    <n v="-0.159120124"/>
    <n v="0.402897599"/>
  </r>
  <r>
    <x v="214"/>
    <x v="5"/>
    <s v="E12000009"/>
    <n v="297660.739"/>
    <n v="90.356433420000002"/>
    <n v="-0.31215698800000002"/>
    <n v="0.63328543599999998"/>
    <n v="190309.83319999999"/>
    <n v="89.395249730000003"/>
    <n v="-6.0925224E-2"/>
    <n v="1.382547784"/>
    <n v="159757.91699999999"/>
    <n v="90.283580709999995"/>
    <n v="0.173382969"/>
    <n v="2.870270713"/>
    <n v="126640.4593"/>
    <n v="89.320116029999994"/>
    <n v="-0.94433801900000003"/>
    <n v="-0.31342466000000002"/>
  </r>
  <r>
    <x v="214"/>
    <x v="7"/>
    <s v="E12000002"/>
    <n v="223290.30790000001"/>
    <n v="95.016825999999995"/>
    <n v="2.1176513730000002"/>
    <n v="0.63880745100000003"/>
    <n v="134780.25829999999"/>
    <n v="94.316623010000001"/>
    <n v="1.288766402"/>
    <n v="1.2112435420000001"/>
    <n v="99659.348610000001"/>
    <n v="95.471288779999995"/>
    <n v="1.8173083839999999"/>
    <n v="2.458316366"/>
    <n v="94671.442739999999"/>
    <n v="93.560512419999995"/>
    <n v="0.1028066"/>
    <n v="-1.5069156130000001"/>
  </r>
  <r>
    <x v="214"/>
    <x v="4"/>
    <s v="E12000008"/>
    <n v="385844.31109999999"/>
    <n v="84.843884029999998"/>
    <n v="-0.24174351199999999"/>
    <n v="1.767554045"/>
    <n v="235193.99160000001"/>
    <n v="84.279975210000003"/>
    <n v="-1.2182428E-2"/>
    <n v="2.640262543"/>
    <n v="187360.62450000001"/>
    <n v="85.024169580000006"/>
    <n v="0.203027705"/>
    <n v="3.4553296750000002"/>
    <n v="144628.2286"/>
    <n v="85.075161359999996"/>
    <n v="-0.77962165500000002"/>
    <n v="0.438032117"/>
  </r>
  <r>
    <x v="214"/>
    <x v="2"/>
    <s v="E12000001"/>
    <n v="194142.47560000001"/>
    <n v="99.858825929999995"/>
    <n v="-0.80934520600000004"/>
    <n v="-1.138688441"/>
    <n v="117285.895"/>
    <n v="99.188278999999994"/>
    <n v="4.0049792000000001E-2"/>
    <n v="-0.51400558399999996"/>
    <n v="95764.841310000003"/>
    <n v="100.4723568"/>
    <n v="0.12588231499999999"/>
    <n v="0.92308287300000003"/>
    <n v="82267.763680000004"/>
    <n v="98.164226290000002"/>
    <n v="0.34188713300000001"/>
    <n v="-1.521416393"/>
  </r>
  <r>
    <x v="214"/>
    <x v="6"/>
    <s v="E12000003"/>
    <n v="208472.1807"/>
    <n v="95.680515970000002"/>
    <n v="0.59140568599999999"/>
    <n v="-0.78323569100000001"/>
    <n v="127547.0995"/>
    <n v="95.277721569999997"/>
    <n v="0.628768247"/>
    <n v="5.3887471999999999E-2"/>
    <n v="104590.32580000001"/>
    <n v="96.166779210000001"/>
    <n v="1.190199695"/>
    <n v="1.9077097919999999"/>
    <n v="95300.824840000001"/>
    <n v="95.593954350000004"/>
    <n v="0.92199838300000003"/>
    <n v="-1.3792292129999999"/>
  </r>
  <r>
    <x v="214"/>
    <x v="8"/>
    <s v="E12000005"/>
    <n v="241852.20310000001"/>
    <n v="92.568145009999995"/>
    <n v="1.3130247930000001"/>
    <n v="0.61720838600000005"/>
    <n v="140981.25529999999"/>
    <n v="92.414984500000003"/>
    <n v="0.88658022000000003"/>
    <n v="0.84540648900000004"/>
    <n v="115976.4087"/>
    <n v="92.978972499999998"/>
    <n v="0.84543586900000001"/>
    <n v="1.791007112"/>
    <n v="97050.357440000007"/>
    <n v="92.454373430000004"/>
    <n v="-0.192978962"/>
    <n v="-1.5590977909999999"/>
  </r>
  <r>
    <x v="214"/>
    <x v="1"/>
    <s v="E12000004"/>
    <n v="203601.58989999999"/>
    <n v="90.821627500000005"/>
    <n v="0.384089756"/>
    <n v="0.453871421"/>
    <n v="127349.9953"/>
    <n v="90.574479019999998"/>
    <n v="7.5913747000000004E-2"/>
    <n v="1.4425966450000001"/>
    <n v="105835.57339999999"/>
    <n v="90.956251750000007"/>
    <n v="-5.6279831000000002E-2"/>
    <n v="2.4245905909999999"/>
    <n v="85643.530440000002"/>
    <n v="90.971613880000007"/>
    <n v="-1.185782361"/>
    <n v="-0.97707010299999997"/>
  </r>
  <r>
    <x v="215"/>
    <x v="0"/>
    <s v="E92000001"/>
    <n v="272599.78379999998"/>
    <n v="89.244806339999997"/>
    <n v="-0.29775870999999998"/>
    <n v="1.4584298769999999"/>
    <n v="167007.14189999999"/>
    <n v="88.915201330000002"/>
    <n v="-0.464869176"/>
    <n v="1.2052290000000001"/>
    <n v="145717.30249999999"/>
    <n v="88.785249309999998"/>
    <n v="-7.9826488000000001E-2"/>
    <n v="2.9097047269999998"/>
    <n v="159610.0588"/>
    <n v="83.877296450000003"/>
    <n v="0.45868401399999997"/>
    <n v="2.7886202170000001"/>
  </r>
  <r>
    <x v="215"/>
    <x v="9"/>
    <s v="E12000007"/>
    <n v="584430.10239999997"/>
    <n v="78.608346979999993"/>
    <n v="0.80440087000000005"/>
    <n v="5.5685458990000001"/>
    <n v="368742.62070000003"/>
    <n v="78.139281929999996"/>
    <n v="0.61966481699999998"/>
    <n v="5.0705059060000002"/>
    <n v="319691.24719999998"/>
    <n v="78.173566059999999"/>
    <n v="1.8285045019999999"/>
    <n v="8.5802919640000006"/>
    <n v="280599.54820000002"/>
    <n v="77.54802239"/>
    <n v="2.0262751259999998"/>
    <n v="7.509490338"/>
  </r>
  <r>
    <x v="215"/>
    <x v="6"/>
    <s v="E12000003"/>
    <n v="209179.0122"/>
    <n v="96.004923779999999"/>
    <n v="0.33905315600000002"/>
    <n v="0.87932348699999996"/>
    <n v="127011.90889999999"/>
    <n v="94.877934060000001"/>
    <n v="-0.41960230100000001"/>
    <n v="-0.22347429899999999"/>
    <n v="103695.3101"/>
    <n v="95.343846729999996"/>
    <n v="-0.85573468200000002"/>
    <n v="0.36345276300000001"/>
    <n v="94182.864000000001"/>
    <n v="94.472554840000001"/>
    <n v="-1.173086222"/>
    <n v="-1.9216048610000001"/>
  </r>
  <r>
    <x v="215"/>
    <x v="8"/>
    <s v="E12000005"/>
    <n v="241659.67660000001"/>
    <n v="92.494456159999999"/>
    <n v="-7.9604984000000004E-2"/>
    <n v="2.7763374280000002"/>
    <n v="141154.26500000001"/>
    <n v="92.528394509999998"/>
    <n v="0.122718204"/>
    <n v="2.2468700300000002"/>
    <n v="116813.08530000001"/>
    <n v="93.649741039999995"/>
    <n v="0.72141960999999999"/>
    <n v="3.6376691170000002"/>
    <n v="97452.706109999999"/>
    <n v="92.837668210000004"/>
    <n v="0.41457722400000002"/>
    <n v="0.82140858100000003"/>
  </r>
  <r>
    <x v="215"/>
    <x v="5"/>
    <s v="E12000009"/>
    <n v="291324.1017"/>
    <n v="88.4329149"/>
    <n v="-2.1288119110000001"/>
    <n v="-0.60326703199999998"/>
    <n v="186883.66339999999"/>
    <n v="87.785856789999997"/>
    <n v="-1.800311483"/>
    <n v="0.45478963900000002"/>
    <n v="157419.93909999999"/>
    <n v="88.962325269999994"/>
    <n v="-1.463450417"/>
    <n v="1.86818532"/>
    <n v="124017.8815"/>
    <n v="87.470399439999994"/>
    <n v="-2.0708846639999998"/>
    <n v="-1.4032032569999999"/>
  </r>
  <r>
    <x v="215"/>
    <x v="4"/>
    <s v="E12000008"/>
    <n v="388790.9656"/>
    <n v="85.491828299999995"/>
    <n v="0.76369001199999997"/>
    <n v="3.3930403509999998"/>
    <n v="236380.52280000001"/>
    <n v="84.705159609999995"/>
    <n v="0.50449041900000002"/>
    <n v="2.9242750929999999"/>
    <n v="188610.79430000001"/>
    <n v="85.591496079999999"/>
    <n v="0.66725321100000001"/>
    <n v="3.9420368090000002"/>
    <n v="145035.89980000001"/>
    <n v="85.314967229999993"/>
    <n v="0.281875296"/>
    <n v="0.990812311"/>
  </r>
  <r>
    <x v="215"/>
    <x v="7"/>
    <s v="E12000002"/>
    <n v="221375.736"/>
    <n v="94.202117369999996"/>
    <n v="-0.85743617000000005"/>
    <n v="0.45874902400000001"/>
    <n v="133409.26730000001"/>
    <n v="93.357229989999993"/>
    <n v="-1.0172045949999999"/>
    <n v="-0.52134714800000004"/>
    <n v="98917.652549999999"/>
    <n v="94.76076157"/>
    <n v="-0.74423129600000004"/>
    <n v="0.44598079299999999"/>
    <n v="94359.191890000002"/>
    <n v="93.251925700000001"/>
    <n v="-0.32982581399999999"/>
    <n v="-1.728806308"/>
  </r>
  <r>
    <x v="215"/>
    <x v="3"/>
    <s v="E12000006"/>
    <n v="292176.10960000003"/>
    <n v="85.583667779999999"/>
    <n v="-5.8311451E-2"/>
    <n v="1.70097166"/>
    <n v="194185.47260000001"/>
    <n v="84.630242800000005"/>
    <n v="-0.51760800900000004"/>
    <n v="1.4283454680000001"/>
    <n v="163311.85209999999"/>
    <n v="85.281910960000005"/>
    <n v="-0.56471989499999997"/>
    <n v="2.6342540790000002"/>
    <n v="130340.1899"/>
    <n v="84.154824349999998"/>
    <n v="-1.160862821"/>
    <n v="0.448819511"/>
  </r>
  <r>
    <x v="215"/>
    <x v="1"/>
    <s v="E12000004"/>
    <n v="202888.43280000001"/>
    <n v="90.503505799999999"/>
    <n v="-0.35027086600000001"/>
    <n v="-9.2374798999999994E-2"/>
    <n v="126479.3564"/>
    <n v="89.955258990000004"/>
    <n v="-0.683658392"/>
    <n v="-0.18890757499999999"/>
    <n v="105684.4504"/>
    <n v="90.82637502"/>
    <n v="-0.14279032699999999"/>
    <n v="1.210823126"/>
    <n v="85724.672630000001"/>
    <n v="91.057804110000006"/>
    <n v="9.4744098999999998E-2"/>
    <n v="-0.59284760999999997"/>
  </r>
  <r>
    <x v="215"/>
    <x v="2"/>
    <s v="E12000001"/>
    <n v="191213.649"/>
    <n v="98.352359149999998"/>
    <n v="-1.508596523"/>
    <n v="-0.35480965599999997"/>
    <n v="114925.2545"/>
    <n v="97.191893449999995"/>
    <n v="-2.0127232419999999"/>
    <n v="-0.97755748200000003"/>
    <n v="94261.398790000007"/>
    <n v="98.895009520000002"/>
    <n v="-1.5699316109999999"/>
    <n v="0.140499078"/>
    <n v="81566.847540000002"/>
    <n v="97.327873289999999"/>
    <n v="-0.85199367199999998"/>
    <n v="-0.42420089"/>
  </r>
  <r>
    <x v="216"/>
    <x v="0"/>
    <s v="E92000001"/>
    <n v="270679.94439999998"/>
    <n v="88.616281659999999"/>
    <n v="-0.704270324"/>
    <n v="0.720214892"/>
    <n v="166524.6249"/>
    <n v="88.658307550000004"/>
    <n v="-0.28891997800000002"/>
    <n v="1.264673326"/>
    <n v="143507.23250000001"/>
    <n v="87.438658200000006"/>
    <n v="-1.5166833660000001"/>
    <n v="1.7314573310000001"/>
    <n v="157946.67439999999"/>
    <n v="83.003164900000002"/>
    <n v="-1.042155137"/>
    <n v="2.6035228730000002"/>
  </r>
  <r>
    <x v="216"/>
    <x v="8"/>
    <s v="E12000005"/>
    <n v="238243.44810000001"/>
    <n v="91.186905769999996"/>
    <n v="-1.413652707"/>
    <n v="-0.68959345100000002"/>
    <n v="139649.6586"/>
    <n v="91.542106090000004"/>
    <n v="-1.0659305450000001"/>
    <n v="0.13300315099999999"/>
    <n v="114162.9451"/>
    <n v="91.525108009999997"/>
    <n v="-2.2687014429999999"/>
    <n v="0.59059535399999996"/>
    <n v="95375.090830000001"/>
    <n v="90.858441909999996"/>
    <n v="-2.1319215909999998"/>
    <n v="-0.73962134999999996"/>
  </r>
  <r>
    <x v="216"/>
    <x v="6"/>
    <s v="E12000003"/>
    <n v="201135.44190000001"/>
    <n v="92.313241959999999"/>
    <n v="-3.8453046739999999"/>
    <n v="-1.8844549209999999"/>
    <n v="123828.3762"/>
    <n v="92.499834190000001"/>
    <n v="-2.506483609"/>
    <n v="-0.77796820499999997"/>
    <n v="99808.316349999994"/>
    <n v="91.769905570000006"/>
    <n v="-3.7484759419999998"/>
    <n v="-0.55552594499999997"/>
    <n v="91822.560920000004"/>
    <n v="92.104991859999998"/>
    <n v="-2.5060854809999999"/>
    <n v="-1.0156364389999999"/>
  </r>
  <r>
    <x v="216"/>
    <x v="1"/>
    <s v="E12000004"/>
    <n v="200466.4154"/>
    <n v="89.423103789999999"/>
    <n v="-1.1937681309999999"/>
    <n v="0.59001289700000004"/>
    <n v="125871.9192"/>
    <n v="89.523234540000004"/>
    <n v="-0.48026592200000001"/>
    <n v="1.000317192"/>
    <n v="104184.09390000001"/>
    <n v="89.536952170000006"/>
    <n v="-1.419656848"/>
    <n v="1.170054696"/>
    <n v="84401.120699999999"/>
    <n v="89.651910939999993"/>
    <n v="-1.5439568159999999"/>
    <n v="0.25238158999999999"/>
  </r>
  <r>
    <x v="216"/>
    <x v="5"/>
    <s v="E12000009"/>
    <n v="294295.27960000001"/>
    <n v="89.334831080000001"/>
    <n v="1.019887421"/>
    <n v="-0.57060615199999998"/>
    <n v="190669.12719999999"/>
    <n v="89.564022840000007"/>
    <n v="2.0255723670000001"/>
    <n v="0.67925444700000004"/>
    <n v="158336.717"/>
    <n v="89.480421590000006"/>
    <n v="0.58237723200000002"/>
    <n v="0.47608990699999998"/>
    <n v="124458.4378"/>
    <n v="87.781125900000006"/>
    <n v="0.35523612500000001"/>
    <n v="-1.233489463"/>
  </r>
  <r>
    <x v="216"/>
    <x v="4"/>
    <s v="E12000008"/>
    <n v="388888.91220000002"/>
    <n v="85.51336594"/>
    <n v="2.5192628000000002E-2"/>
    <n v="3.402425289"/>
    <n v="236960.99460000001"/>
    <n v="84.913167290000004"/>
    <n v="0.24556671299999999"/>
    <n v="3.5808462240000001"/>
    <n v="187069.24590000001"/>
    <n v="84.891942080000007"/>
    <n v="-0.81731717000000004"/>
    <n v="3.783849322"/>
    <n v="144010.40289999999"/>
    <n v="84.711735649999994"/>
    <n v="-0.70706418299999996"/>
    <n v="2.9541517420000001"/>
  </r>
  <r>
    <x v="216"/>
    <x v="7"/>
    <s v="E12000002"/>
    <n v="216592.91399999999"/>
    <n v="92.166880930000005"/>
    <n v="-2.1604996710000002"/>
    <n v="-0.79539614199999997"/>
    <n v="131424.6244"/>
    <n v="91.968415160000006"/>
    <n v="-1.4876349950000001"/>
    <n v="-0.40504201699999998"/>
    <n v="95076.335470000005"/>
    <n v="91.080871060000007"/>
    <n v="-3.8833483929999999"/>
    <n v="-1.478208497"/>
    <n v="91839.634879999998"/>
    <n v="90.761934650000001"/>
    <n v="-2.6701765430000002"/>
    <n v="-1.437641502"/>
  </r>
  <r>
    <x v="216"/>
    <x v="2"/>
    <s v="E12000001"/>
    <n v="188814.96580000001"/>
    <n v="97.118576160000003"/>
    <n v="-1.2544518549999999"/>
    <n v="0.40672038199999999"/>
    <n v="114487.70630000001"/>
    <n v="96.821860430000001"/>
    <n v="-0.38072416199999998"/>
    <n v="0.38433792700000002"/>
    <n v="92562.940870000006"/>
    <n v="97.113060450000006"/>
    <n v="-1.8018594459999999"/>
    <n v="0.73299051699999995"/>
    <n v="80818.399019999997"/>
    <n v="96.43480332"/>
    <n v="-0.91758911700000001"/>
    <n v="0.34883737100000001"/>
  </r>
  <r>
    <x v="216"/>
    <x v="9"/>
    <s v="E12000007"/>
    <n v="585417.10560000001"/>
    <n v="78.741103120000005"/>
    <n v="0.168883014"/>
    <n v="5.5224154140000001"/>
    <n v="371472.3173"/>
    <n v="78.717724790000005"/>
    <n v="0.74027153000000001"/>
    <n v="5.237486713"/>
    <n v="316618.59700000001"/>
    <n v="77.422216030000001"/>
    <n v="-0.96113054799999997"/>
    <n v="6.274901818"/>
    <n v="277250.63459999999"/>
    <n v="76.622498359999994"/>
    <n v="-1.1934850189999999"/>
    <n v="5.6811730120000004"/>
  </r>
  <r>
    <x v="216"/>
    <x v="3"/>
    <s v="E12000006"/>
    <n v="292265.72460000002"/>
    <n v="85.609917620000004"/>
    <n v="3.0671554E-2"/>
    <n v="0.75990558900000005"/>
    <n v="195539.02840000001"/>
    <n v="85.220151770000001"/>
    <n v="0.69704275000000004"/>
    <n v="1.3817274530000001"/>
    <n v="162802.35500000001"/>
    <n v="85.015850150000006"/>
    <n v="-0.311978013"/>
    <n v="1.7265396669999999"/>
    <n v="129988.9319"/>
    <n v="83.92803275"/>
    <n v="-0.26949328700000003"/>
    <n v="0.76046324600000004"/>
  </r>
  <r>
    <x v="217"/>
    <x v="0"/>
    <s v="E92000001"/>
    <n v="270741.28159999999"/>
    <n v="88.636362469999995"/>
    <n v="2.2660406000000001E-2"/>
    <n v="0.74301653199999995"/>
    <n v="166104.83499999999"/>
    <n v="88.434809880000003"/>
    <n v="-0.252088802"/>
    <n v="1.193680523"/>
    <n v="144347.24849999999"/>
    <n v="87.950478219999994"/>
    <n v="0.58534751900000004"/>
    <n v="1.917753598"/>
    <n v="158875.3346"/>
    <n v="83.491188690000001"/>
    <n v="0.58795805400000001"/>
    <n v="3.6517367510000001"/>
  </r>
  <r>
    <x v="217"/>
    <x v="8"/>
    <s v="E12000005"/>
    <n v="238802.49239999999"/>
    <n v="91.400878169999999"/>
    <n v="0.23465255099999999"/>
    <n v="1.2760913890000001"/>
    <n v="139527.47459999999"/>
    <n v="91.462012979999997"/>
    <n v="-8.7493183000000002E-2"/>
    <n v="1.4532832929999999"/>
    <n v="114926.93700000001"/>
    <n v="92.137604830000001"/>
    <n v="0.66921179799999997"/>
    <n v="1.4674748909999999"/>
    <n v="96236.611510000002"/>
    <n v="91.679163819999999"/>
    <n v="0.90329736199999999"/>
    <n v="0.25790042099999999"/>
  </r>
  <r>
    <x v="217"/>
    <x v="4"/>
    <s v="E12000008"/>
    <n v="386592.16190000001"/>
    <n v="85.008330049999998"/>
    <n v="-0.59059292200000002"/>
    <n v="2.1521310929999999"/>
    <n v="234511.36610000001"/>
    <n v="84.035361570000006"/>
    <n v="-1.0337686720000001"/>
    <n v="2.6838540700000002"/>
    <n v="186264.2726"/>
    <n v="84.526645540000004"/>
    <n v="-0.430307673"/>
    <n v="3.0712198900000001"/>
    <n v="143582.59959999999"/>
    <n v="84.460087439999995"/>
    <n v="-0.29706415800000002"/>
    <n v="1.6879641970000001"/>
  </r>
  <r>
    <x v="217"/>
    <x v="5"/>
    <s v="E12000009"/>
    <n v="294113.08610000001"/>
    <n v="89.279525300000003"/>
    <n v="-6.1908416000000001E-2"/>
    <n v="-0.79124108599999998"/>
    <n v="188754.6581"/>
    <n v="88.664729080000001"/>
    <n v="-1.004079247"/>
    <n v="5.2175428000000003E-2"/>
    <n v="157943.27160000001"/>
    <n v="89.258074780000001"/>
    <n v="-0.248486552"/>
    <n v="0.27069431100000002"/>
    <n v="124630.9411"/>
    <n v="87.902793340000002"/>
    <n v="0.13860318499999999"/>
    <n v="-0.48796166499999999"/>
  </r>
  <r>
    <x v="217"/>
    <x v="2"/>
    <s v="E12000001"/>
    <n v="186445.421"/>
    <n v="95.899780699999994"/>
    <n v="-1.254956057"/>
    <n v="-1.874523502"/>
    <n v="112873.83500000001"/>
    <n v="95.457014990000005"/>
    <n v="-1.4096459619999999"/>
    <n v="-1.161770183"/>
    <n v="91579.226439999999"/>
    <n v="96.080989529999997"/>
    <n v="-1.0627519190000001"/>
    <n v="-1.550202879"/>
    <n v="78665.694810000001"/>
    <n v="93.866135670000006"/>
    <n v="-2.6636313500000002"/>
    <n v="-2.896599202"/>
  </r>
  <r>
    <x v="217"/>
    <x v="7"/>
    <s v="E12000002"/>
    <n v="220350.03219999999"/>
    <n v="93.765649170000003"/>
    <n v="1.7346450529999999"/>
    <n v="0.14700023700000001"/>
    <n v="133026.9896"/>
    <n v="93.089719419999994"/>
    <n v="1.2192275480000001"/>
    <n v="8.1656421000000007E-2"/>
    <n v="98102.654219999997"/>
    <n v="93.980012529999996"/>
    <n v="3.1830410050000002"/>
    <n v="-0.21490377399999999"/>
    <n v="93297.770139999993"/>
    <n v="92.202959300000003"/>
    <n v="1.5876971419999999"/>
    <n v="-1.440169069"/>
  </r>
  <r>
    <x v="217"/>
    <x v="6"/>
    <s v="E12000003"/>
    <n v="205932.0325"/>
    <n v="94.514688019999994"/>
    <n v="2.384756522"/>
    <n v="-2.9407490000000001E-2"/>
    <n v="125586.12059999999"/>
    <n v="93.812869800000001"/>
    <n v="1.419500505"/>
    <n v="2.6084969999999999E-2"/>
    <n v="102308.10400000001"/>
    <n v="94.068364110000005"/>
    <n v="2.5045885380000001"/>
    <n v="0.47424986800000002"/>
    <n v="93743.989820000003"/>
    <n v="94.03233075"/>
    <n v="2.092545533"/>
    <n v="-0.12966446300000001"/>
  </r>
  <r>
    <x v="217"/>
    <x v="1"/>
    <s v="E12000004"/>
    <n v="200483.52220000001"/>
    <n v="89.430734700000002"/>
    <n v="8.5334929999999996E-3"/>
    <n v="0.96184415999999995"/>
    <n v="125569.52099999999"/>
    <n v="89.308161470000002"/>
    <n v="-0.24024273600000001"/>
    <n v="1.2517338979999999"/>
    <n v="104680.6179"/>
    <n v="89.963670329999999"/>
    <n v="0.47658329999999999"/>
    <n v="1.4200567719999999"/>
    <n v="84376.238190000004"/>
    <n v="89.625480440000004"/>
    <n v="-2.9481251999999999E-2"/>
    <n v="-0.43658339699999998"/>
  </r>
  <r>
    <x v="217"/>
    <x v="9"/>
    <s v="E12000007"/>
    <n v="584924.49140000006"/>
    <n v="78.674844410000006"/>
    <n v="-8.4147548000000003E-2"/>
    <n v="2.715856681"/>
    <n v="369427.86949999997"/>
    <n v="78.284491209999999"/>
    <n v="-0.55036343499999996"/>
    <n v="4.0657081709999998"/>
    <n v="318272.96470000001"/>
    <n v="77.826755809999995"/>
    <n v="0.52251123600000005"/>
    <n v="6.980004868"/>
    <n v="280688.90960000001"/>
    <n v="77.572718789999996"/>
    <n v="1.24013241"/>
    <n v="8.8208412870000004"/>
  </r>
  <r>
    <x v="217"/>
    <x v="3"/>
    <s v="E12000006"/>
    <n v="288691.5626"/>
    <n v="84.562980909999993"/>
    <n v="-1.222915218"/>
    <n v="0.62776208600000005"/>
    <n v="193043.88029999999"/>
    <n v="84.13271211"/>
    <n v="-1.2760358140000001"/>
    <n v="1.14944533"/>
    <n v="161768.69690000001"/>
    <n v="84.47607094"/>
    <n v="-0.63491596800000005"/>
    <n v="1.5865637560000001"/>
    <n v="129694.3921"/>
    <n v="83.737861570000007"/>
    <n v="-0.226588389"/>
    <n v="1.025687869"/>
  </r>
  <r>
    <x v="218"/>
    <x v="0"/>
    <s v="E92000001"/>
    <n v="273464.19540000003"/>
    <n v="89.527800859999999"/>
    <n v="1.0057253820000001"/>
    <n v="3.2091894029999999"/>
    <n v="166808.36249999999"/>
    <n v="88.809370430000001"/>
    <n v="0.42354423699999999"/>
    <n v="1.3998726699999999"/>
    <n v="144872.57879999999"/>
    <n v="88.270560919999994"/>
    <n v="0.36393514199999999"/>
    <n v="1.626825628"/>
    <n v="159636.65049999999"/>
    <n v="83.891270739999996"/>
    <n v="0.479190744"/>
    <n v="3.1236542890000001"/>
  </r>
  <r>
    <x v="218"/>
    <x v="6"/>
    <s v="E12000003"/>
    <n v="205352.92800000001"/>
    <n v="94.248901869999997"/>
    <n v="-0.28121148000000001"/>
    <n v="0.85957647400000003"/>
    <n v="124922.33349999999"/>
    <n v="93.317020580000005"/>
    <n v="-0.52855138400000001"/>
    <n v="-1.067809024"/>
    <n v="102226.3073"/>
    <n v="93.993155229999999"/>
    <n v="-7.9951300000000003E-2"/>
    <n v="-1.071111251"/>
    <n v="93200.99957"/>
    <n v="93.487670359999996"/>
    <n v="-0.579226727"/>
    <n v="-1.9529809380000001"/>
  </r>
  <r>
    <x v="218"/>
    <x v="7"/>
    <s v="E12000002"/>
    <n v="221945.5681"/>
    <n v="94.444598260000006"/>
    <n v="0.724091492"/>
    <n v="1.6242137089999999"/>
    <n v="132715.06719999999"/>
    <n v="92.871442130000005"/>
    <n v="-0.23448055000000001"/>
    <n v="-0.49128272499999998"/>
    <n v="97594.636159999995"/>
    <n v="93.493343300000006"/>
    <n v="-0.51784334099999996"/>
    <n v="-1.632359487"/>
    <n v="93367.800950000004"/>
    <n v="92.27216833"/>
    <n v="7.5061619999999996E-2"/>
    <n v="-2.4923935180000001"/>
  </r>
  <r>
    <x v="218"/>
    <x v="4"/>
    <s v="E12000008"/>
    <n v="389384.13270000002"/>
    <n v="85.622260710000006"/>
    <n v="0.72220058099999995"/>
    <n v="4.4716315900000003"/>
    <n v="235594.00810000001"/>
    <n v="84.42331806"/>
    <n v="0.46165862400000002"/>
    <n v="2.724264062"/>
    <n v="187128.88"/>
    <n v="84.919004020000003"/>
    <n v="0.46418319099999999"/>
    <n v="2.3578550100000002"/>
    <n v="145029.92499999999"/>
    <n v="85.311452639999999"/>
    <n v="1.0080088970000001"/>
    <n v="1.214494333"/>
  </r>
  <r>
    <x v="218"/>
    <x v="1"/>
    <s v="E12000004"/>
    <n v="202609.47089999999"/>
    <n v="90.379067789999993"/>
    <n v="1.0604107039999999"/>
    <n v="2.2766970350000002"/>
    <n v="126060.2481"/>
    <n v="89.65717875"/>
    <n v="0.39080109899999999"/>
    <n v="0.53418110200000002"/>
    <n v="105164.3792"/>
    <n v="90.379420150000001"/>
    <n v="0.46213078899999999"/>
    <n v="0.59198698900000002"/>
    <n v="85437.962570000003"/>
    <n v="90.753257160000004"/>
    <n v="1.2583215350000001"/>
    <n v="-0.44628302399999997"/>
  </r>
  <r>
    <x v="218"/>
    <x v="3"/>
    <s v="E12000006"/>
    <n v="296032.47659999999"/>
    <n v="86.713267419999994"/>
    <n v="2.5428225040000001"/>
    <n v="5.3296019919999997"/>
    <n v="196230.89509999999"/>
    <n v="85.521682310000003"/>
    <n v="1.6509276340000001"/>
    <n v="3.3529644780000001"/>
    <n v="164509.23579999999"/>
    <n v="85.907188099999999"/>
    <n v="1.694109517"/>
    <n v="3.327123517"/>
    <n v="132318.8682"/>
    <n v="85.432368280000006"/>
    <n v="2.0235848879999998"/>
    <n v="2.231299264"/>
  </r>
  <r>
    <x v="218"/>
    <x v="5"/>
    <s v="E12000009"/>
    <n v="295560.63640000002"/>
    <n v="89.718936580000005"/>
    <n v="0.49217475100000002"/>
    <n v="2.3326743959999998"/>
    <n v="189789.53090000001"/>
    <n v="89.150845390000001"/>
    <n v="0.54826345600000004"/>
    <n v="1.121710384"/>
    <n v="158261.92000000001"/>
    <n v="89.438151770000005"/>
    <n v="0.20174867799999999"/>
    <n v="0.65734243199999998"/>
    <n v="127171.3302"/>
    <n v="89.694541779999994"/>
    <n v="2.0383293560000002"/>
    <n v="0.64916476899999997"/>
  </r>
  <r>
    <x v="218"/>
    <x v="8"/>
    <s v="E12000005"/>
    <n v="240410.71309999999"/>
    <n v="92.016419400000004"/>
    <n v="0.67345219899999997"/>
    <n v="2.484376235"/>
    <n v="139675.34460000001"/>
    <n v="91.558943600000006"/>
    <n v="0.10597910300000001"/>
    <n v="0.33016418199999997"/>
    <n v="115155.77929999999"/>
    <n v="92.321069010000002"/>
    <n v="0.199119764"/>
    <n v="0.42367993700000001"/>
    <n v="96962.919569999998"/>
    <n v="92.371076340000002"/>
    <n v="0.75471076100000001"/>
    <n v="-0.66653750300000003"/>
  </r>
  <r>
    <x v="218"/>
    <x v="2"/>
    <s v="E12000001"/>
    <n v="192980.3155"/>
    <n v="99.261059020000005"/>
    <n v="3.5049906179999999"/>
    <n v="0.77887198000000002"/>
    <n v="115549.0338"/>
    <n v="97.719421420000003"/>
    <n v="2.370078758"/>
    <n v="-1.1754151100000001"/>
    <n v="93953.428740000003"/>
    <n v="98.571900580000005"/>
    <n v="2.5925118550000001"/>
    <n v="-1.916431591"/>
    <n v="81572.491200000004"/>
    <n v="97.334607480000003"/>
    <n v="3.6951258120000001"/>
    <n v="-3.1426385319999999"/>
  </r>
  <r>
    <x v="218"/>
    <x v="9"/>
    <s v="E12000007"/>
    <n v="587251.58849999995"/>
    <n v="78.987848920000005"/>
    <n v="0.39784572899999998"/>
    <n v="7.9254691509999997"/>
    <n v="369861.87040000001"/>
    <n v="78.376459190000006"/>
    <n v="0.117479184"/>
    <n v="7.020562054"/>
    <n v="317191.0344"/>
    <n v="77.562193210000004"/>
    <n v="-0.33993785399999998"/>
    <n v="7.6866256960000001"/>
    <n v="278831.02049999998"/>
    <n v="77.059262430000004"/>
    <n v="-0.66190327599999998"/>
    <n v="7.5671009829999996"/>
  </r>
  <r>
    <x v="219"/>
    <x v="0"/>
    <s v="E92000001"/>
    <n v="274648.7806"/>
    <n v="89.915615090000003"/>
    <n v="0.43317743199999997"/>
    <n v="1.1199934460000001"/>
    <n v="168231.19159999999"/>
    <n v="89.566889750000001"/>
    <n v="0.85297229600000002"/>
    <n v="1.4748657279999999"/>
    <n v="146484.8193"/>
    <n v="89.252895649999999"/>
    <n v="1.112867896"/>
    <n v="2.445267442"/>
    <n v="162125.3365"/>
    <n v="85.19910969"/>
    <n v="1.5589690540000001"/>
    <n v="2.669874997"/>
  </r>
  <r>
    <x v="219"/>
    <x v="7"/>
    <s v="E12000002"/>
    <n v="221550.65710000001"/>
    <n v="94.276551609999999"/>
    <n v="-0.17793146200000001"/>
    <n v="-0.246134399"/>
    <n v="133518.18640000001"/>
    <n v="93.433449469999999"/>
    <n v="0.60514548099999999"/>
    <n v="-0.49467817400000003"/>
    <n v="98244.768370000005"/>
    <n v="94.116154519999995"/>
    <n v="0.666155685"/>
    <n v="-0.241660032"/>
    <n v="93617.725290000002"/>
    <n v="92.519159909999999"/>
    <n v="0.26767722399999999"/>
    <n v="-2.841578814"/>
  </r>
  <r>
    <x v="219"/>
    <x v="1"/>
    <s v="E12000004"/>
    <n v="203308.70970000001"/>
    <n v="90.6909809"/>
    <n v="0.345116537"/>
    <n v="0.18975038599999999"/>
    <n v="127146.9005"/>
    <n v="90.430032909999994"/>
    <n v="0.86201034700000001"/>
    <n v="0.80845282299999999"/>
    <n v="105690.3135"/>
    <n v="90.831413850000004"/>
    <n v="0.500106885"/>
    <n v="1.287517021"/>
    <n v="85583.041089999999"/>
    <n v="90.907361350000002"/>
    <n v="0.16980568300000001"/>
    <n v="-0.65337207500000005"/>
  </r>
  <r>
    <x v="219"/>
    <x v="4"/>
    <s v="E12000008"/>
    <n v="392755.33179999999"/>
    <n v="86.363558740000002"/>
    <n v="0.86577722800000001"/>
    <n v="2.1279066580000001"/>
    <n v="238576.31909999999"/>
    <n v="85.492006489999994"/>
    <n v="1.2658687799999999"/>
    <n v="2.3674844209999999"/>
    <n v="190184.07060000001"/>
    <n v="86.305448159999997"/>
    <n v="1.6326665069999999"/>
    <n v="3.0571375380000001"/>
    <n v="145983.24950000001"/>
    <n v="85.872230000000002"/>
    <n v="0.65732951399999995"/>
    <n v="0.15510521599999999"/>
  </r>
  <r>
    <x v="219"/>
    <x v="3"/>
    <s v="E12000006"/>
    <n v="294906.17800000001"/>
    <n v="86.383354179999998"/>
    <n v="-0.38046455400000001"/>
    <n v="1.6487680149999999"/>
    <n v="197326.14929999999"/>
    <n v="85.999017870000003"/>
    <n v="0.55814566899999996"/>
    <n v="2.347463243"/>
    <n v="165466.85310000001"/>
    <n v="86.407258569999996"/>
    <n v="0.58210550800000005"/>
    <n v="2.7023372609999998"/>
    <n v="132579.98130000001"/>
    <n v="85.600957320000006"/>
    <n v="0.19733626100000001"/>
    <n v="0.53696271699999998"/>
  </r>
  <r>
    <x v="219"/>
    <x v="2"/>
    <s v="E12000001"/>
    <n v="192692.69820000001"/>
    <n v="99.113120649999999"/>
    <n v="-0.149039688"/>
    <n v="-0.71360492200000003"/>
    <n v="115754.4405"/>
    <n v="97.893133230000004"/>
    <n v="0.1777659"/>
    <n v="-0.62806735700000005"/>
    <n v="94207.032930000001"/>
    <n v="98.837971199999998"/>
    <n v="0.26992542400000002"/>
    <n v="-0.23998143199999999"/>
    <n v="81743.800109999996"/>
    <n v="97.539018110000001"/>
    <n v="0.21000817899999999"/>
    <n v="-1.622147335"/>
  </r>
  <r>
    <x v="219"/>
    <x v="6"/>
    <s v="E12000003"/>
    <n v="206070.67739999999"/>
    <n v="94.578320579999996"/>
    <n v="0.34951994400000003"/>
    <n v="4.2043124000000001E-2"/>
    <n v="125538.84179999999"/>
    <n v="93.777552499999999"/>
    <n v="0.49351330700000001"/>
    <n v="-0.120365293"/>
    <n v="102185.258"/>
    <n v="93.955411909999995"/>
    <n v="-4.0155387000000001E-2"/>
    <n v="0.44252936399999998"/>
    <n v="93108.880969999998"/>
    <n v="93.395268419999994"/>
    <n v="-9.8838636999999993E-2"/>
    <n v="-1.988339538"/>
  </r>
  <r>
    <x v="219"/>
    <x v="9"/>
    <s v="E12000007"/>
    <n v="592751.9523"/>
    <n v="79.727671360000002"/>
    <n v="0.93662816400000004"/>
    <n v="5.5082868439999997"/>
    <n v="374399.8014"/>
    <n v="79.338080250000004"/>
    <n v="1.2269258750000001"/>
    <n v="5.546908309"/>
    <n v="325253.51990000001"/>
    <n v="79.533699299999995"/>
    <n v="2.5418390259999999"/>
    <n v="7.7740331649999996"/>
    <n v="288624.47779999999"/>
    <n v="79.765835749999994"/>
    <n v="3.5123270519999998"/>
    <n v="7.6985451600000001"/>
  </r>
  <r>
    <x v="219"/>
    <x v="8"/>
    <s v="E12000005"/>
    <n v="241092.4811"/>
    <n v="92.277363899999997"/>
    <n v="0.28358471099999999"/>
    <n v="1.4017861069999999"/>
    <n v="140144.76860000001"/>
    <n v="91.866656950000007"/>
    <n v="0.33608223799999998"/>
    <n v="1.299488778"/>
    <n v="115626.7782"/>
    <n v="92.698671649999994"/>
    <n v="0.40901024899999999"/>
    <n v="1.943272449"/>
    <n v="96229.223870000002"/>
    <n v="91.672126039999995"/>
    <n v="-0.75667658000000004"/>
    <n v="-1.1349853400000001"/>
  </r>
  <r>
    <x v="219"/>
    <x v="5"/>
    <s v="E12000009"/>
    <n v="299490.23879999999"/>
    <n v="90.911787390000001"/>
    <n v="1.3295418459999999"/>
    <n v="0.682990404"/>
    <n v="193355.57990000001"/>
    <n v="90.825944559999996"/>
    <n v="1.8789492880000001"/>
    <n v="2.1418164709999998"/>
    <n v="161321.21720000001"/>
    <n v="91.167044489999995"/>
    <n v="1.9330595420000001"/>
    <n v="1.9516818380000001"/>
    <n v="127693.6292"/>
    <n v="90.062921750000001"/>
    <n v="0.41070499999999999"/>
    <n v="-0.28317029399999999"/>
  </r>
  <r>
    <x v="220"/>
    <x v="0"/>
    <s v="E92000001"/>
    <n v="274489.54550000001"/>
    <n v="89.863484069999998"/>
    <n v="-5.7977712000000001E-2"/>
    <n v="1.279790405"/>
    <n v="169208.62220000001"/>
    <n v="90.087277299999997"/>
    <n v="0.58100437599999999"/>
    <n v="1.7122347330000001"/>
    <n v="147209.78099999999"/>
    <n v="89.694613340000004"/>
    <n v="0.49490572300000002"/>
    <n v="2.402557565"/>
    <n v="163063.51259999999"/>
    <n v="85.692134249999995"/>
    <n v="0.57867337399999996"/>
    <n v="2.8733139460000001"/>
  </r>
  <r>
    <x v="220"/>
    <x v="1"/>
    <s v="E12000004"/>
    <n v="205321.71280000001"/>
    <n v="91.588931720000005"/>
    <n v="0.99012141300000001"/>
    <n v="1.7468366280000001"/>
    <n v="128733.67969999999"/>
    <n v="91.558589729999994"/>
    <n v="1.2479889529999999"/>
    <n v="2.1029008710000001"/>
    <n v="107169.5347"/>
    <n v="92.102672749999996"/>
    <n v="1.3995806580000001"/>
    <n v="2.3872633529999998"/>
    <n v="87084.018679999994"/>
    <n v="92.501718249999996"/>
    <n v="1.7538259629999999"/>
    <n v="1.186259178"/>
  </r>
  <r>
    <x v="220"/>
    <x v="3"/>
    <s v="E12000006"/>
    <n v="292781.6728"/>
    <n v="85.761048189999997"/>
    <n v="-0.72040035099999999"/>
    <n v="0.64316806000000004"/>
    <n v="196659.4327"/>
    <n v="85.708448300000001"/>
    <n v="-0.33787545000000002"/>
    <n v="1.2671148910000001"/>
    <n v="164929.33170000001"/>
    <n v="86.126563390000001"/>
    <n v="-0.32485138899999999"/>
    <n v="1.695718378"/>
    <n v="132683.12590000001"/>
    <n v="85.667553179999999"/>
    <n v="7.7798034000000002E-2"/>
    <n v="0.84246512399999995"/>
  </r>
  <r>
    <x v="220"/>
    <x v="6"/>
    <s v="E12000003"/>
    <n v="208046.79190000001"/>
    <n v="95.48527928"/>
    <n v="0.958949889"/>
    <n v="-0.16325326700000001"/>
    <n v="127591.2102"/>
    <n v="95.310672269999998"/>
    <n v="1.63484729"/>
    <n v="0.276754687"/>
    <n v="104135.5586"/>
    <n v="95.748638299999996"/>
    <n v="1.908592971"/>
    <n v="0.95452255200000002"/>
    <n v="95017.90496"/>
    <n v="95.31016425"/>
    <n v="2.0503135349999999"/>
    <n v="-0.93782841100000003"/>
  </r>
  <r>
    <x v="220"/>
    <x v="4"/>
    <s v="E12000008"/>
    <n v="391764.13740000001"/>
    <n v="86.145603510000001"/>
    <n v="-0.25236944"/>
    <n v="2.0169121720000001"/>
    <n v="239242.2886"/>
    <n v="85.730651600000002"/>
    <n v="0.27914318300000002"/>
    <n v="2.3284826829999998"/>
    <n v="190360.5386"/>
    <n v="86.385529259999998"/>
    <n v="9.2788001999999994E-2"/>
    <n v="2.7703293590000002"/>
    <n v="147354.82800000001"/>
    <n v="86.679038340000005"/>
    <n v="0.93954510899999999"/>
    <n v="1.1789922610000001"/>
  </r>
  <r>
    <x v="220"/>
    <x v="8"/>
    <s v="E12000005"/>
    <n v="240844.86040000001"/>
    <n v="92.18258788"/>
    <n v="-0.10270776500000001"/>
    <n v="2.134152904"/>
    <n v="141483.61910000001"/>
    <n v="92.744290269999993"/>
    <n v="0.95533389899999999"/>
    <n v="2.423761968"/>
    <n v="116462.2074"/>
    <n v="93.368440129999996"/>
    <n v="0.72252220700000003"/>
    <n v="2.444894246"/>
    <n v="97884.93419"/>
    <n v="93.249427389999994"/>
    <n v="1.7205899090000001"/>
    <n v="1.0197827559999999"/>
  </r>
  <r>
    <x v="220"/>
    <x v="2"/>
    <s v="E12000001"/>
    <n v="192134.59229999999"/>
    <n v="98.826054139999997"/>
    <n v="-0.28963522600000002"/>
    <n v="-6.5771241999999994E-2"/>
    <n v="116451.7705"/>
    <n v="98.482862760000003"/>
    <n v="0.60242175499999995"/>
    <n v="0.24919835100000001"/>
    <n v="94800.1391"/>
    <n v="99.46023271"/>
    <n v="0.62957737800000002"/>
    <n v="0.462941196"/>
    <n v="82403.11954"/>
    <n v="98.325736739999996"/>
    <n v="0.80656811900000003"/>
    <n v="-0.194567198"/>
  </r>
  <r>
    <x v="220"/>
    <x v="7"/>
    <s v="E12000002"/>
    <n v="220854.19519999999"/>
    <n v="93.98018587"/>
    <n v="-0.31435784100000003"/>
    <n v="0.13967178099999999"/>
    <n v="134034.86739999999"/>
    <n v="93.795012830000005"/>
    <n v="0.38697422500000001"/>
    <n v="0.37644613199999999"/>
    <n v="98825.070030000003"/>
    <n v="94.672069719999996"/>
    <n v="0.59066927000000002"/>
    <n v="0.99083522199999996"/>
    <n v="95180.292140000005"/>
    <n v="94.063390690000006"/>
    <n v="1.6690929510000001"/>
    <n v="-0.103016987"/>
  </r>
  <r>
    <x v="220"/>
    <x v="5"/>
    <s v="E12000009"/>
    <n v="297634.23619999998"/>
    <n v="90.348388349999993"/>
    <n v="-0.61972055500000001"/>
    <n v="0.85898436899999997"/>
    <n v="192479.6103"/>
    <n v="90.414470679999994"/>
    <n v="-0.45303561399999998"/>
    <n v="1.624675101"/>
    <n v="161027.56969999999"/>
    <n v="91.001096259999997"/>
    <n v="-0.18202655400000001"/>
    <n v="1.847878398"/>
    <n v="128449.524"/>
    <n v="90.596057950000002"/>
    <n v="0.59195969999999998"/>
    <n v="0.55632397499999997"/>
  </r>
  <r>
    <x v="220"/>
    <x v="9"/>
    <s v="E12000007"/>
    <n v="600796.08990000002"/>
    <n v="80.809642249999996"/>
    <n v="1.3570832660000001"/>
    <n v="5.3245286280000004"/>
    <n v="379979.38079999998"/>
    <n v="80.520434289999997"/>
    <n v="1.4902730630000001"/>
    <n v="5.0307024829999998"/>
    <n v="327098.7525"/>
    <n v="79.984910929999998"/>
    <n v="0.56732132000000002"/>
    <n v="6.0603019729999996"/>
    <n v="288558.6875"/>
    <n v="79.747653560000003"/>
    <n v="-2.2794451E-2"/>
    <n v="6.2949927649999999"/>
  </r>
  <r>
    <x v="221"/>
    <x v="0"/>
    <s v="E92000001"/>
    <n v="276076.78720000002"/>
    <n v="90.383121590000002"/>
    <n v="0.57825214300000005"/>
    <n v="1.7602749710000001"/>
    <n v="170400.3175"/>
    <n v="90.721740150000002"/>
    <n v="0.70427575499999995"/>
    <n v="1.723340404"/>
    <n v="149113.11249999999"/>
    <n v="90.854309229999998"/>
    <n v="1.2929381689999999"/>
    <n v="1.651031221"/>
    <n v="163902.13320000001"/>
    <n v="86.132840990000005"/>
    <n v="0.51429077199999995"/>
    <n v="2.7203691229999998"/>
  </r>
  <r>
    <x v="221"/>
    <x v="5"/>
    <s v="E12000009"/>
    <n v="297882.57140000002"/>
    <n v="90.423771770000002"/>
    <n v="8.3436367999999997E-2"/>
    <n v="0.73142165800000003"/>
    <n v="192609.79"/>
    <n v="90.475620699999993"/>
    <n v="6.7632998E-2"/>
    <n v="1.159919328"/>
    <n v="162029.49530000001"/>
    <n v="91.567311889999999"/>
    <n v="0.62220747300000001"/>
    <n v="0.73679413000000005"/>
    <n v="128350.6569"/>
    <n v="90.526326470000001"/>
    <n v="-7.6969654999999998E-2"/>
    <n v="0.158752852"/>
  </r>
  <r>
    <x v="221"/>
    <x v="8"/>
    <s v="E12000005"/>
    <n v="244005.0336"/>
    <n v="93.392133900000005"/>
    <n v="1.312119842"/>
    <n v="1.6828642069999999"/>
    <n v="143447.5245"/>
    <n v="94.031654900000007"/>
    <n v="1.388079667"/>
    <n v="1.4330214020000001"/>
    <n v="118808.17140000001"/>
    <n v="95.249213400000002"/>
    <n v="2.0143565209999998"/>
    <n v="1.0133744140000001"/>
    <n v="98356.149909999993"/>
    <n v="93.698327890000002"/>
    <n v="0.48139759700000001"/>
    <n v="-0.52215311600000003"/>
  </r>
  <r>
    <x v="221"/>
    <x v="6"/>
    <s v="E12000003"/>
    <n v="208241.9731"/>
    <n v="95.57485973"/>
    <n v="9.3815988000000003E-2"/>
    <n v="-0.18100929199999999"/>
    <n v="128082.625"/>
    <n v="95.677759339999994"/>
    <n v="0.38514791900000001"/>
    <n v="0.137365766"/>
    <n v="105248.2524"/>
    <n v="96.771717390000006"/>
    <n v="1.068505104"/>
    <n v="-0.367076703"/>
    <n v="95331.638720000003"/>
    <n v="95.624863000000005"/>
    <n v="0.33018383200000001"/>
    <n v="-1.015055813"/>
  </r>
  <r>
    <x v="221"/>
    <x v="1"/>
    <s v="E12000004"/>
    <n v="204466.61350000001"/>
    <n v="91.207493099999994"/>
    <n v="-0.41646803399999999"/>
    <n v="1.3752880519999999"/>
    <n v="129208.8505"/>
    <n v="91.896542980000007"/>
    <n v="0.36911146500000003"/>
    <n v="1.5685308490000001"/>
    <n v="108267.947"/>
    <n v="93.046660299999999"/>
    <n v="1.0249295860000001"/>
    <n v="1.2802986220000001"/>
    <n v="87460.665500000003"/>
    <n v="92.901797139999999"/>
    <n v="0.43250968499999998"/>
    <n v="0.66686083600000001"/>
  </r>
  <r>
    <x v="221"/>
    <x v="3"/>
    <s v="E12000006"/>
    <n v="296501.49459999998"/>
    <n v="86.850651290000002"/>
    <n v="1.2705104780000001"/>
    <n v="2.3957190060000002"/>
    <n v="198652.20850000001"/>
    <n v="86.576943249999999"/>
    <n v="1.013313119"/>
    <n v="2.5039155219999998"/>
    <n v="167404.55660000001"/>
    <n v="87.419132829999995"/>
    <n v="1.500779074"/>
    <n v="2.4600924640000001"/>
    <n v="133023.25709999999"/>
    <n v="85.887160649999998"/>
    <n v="0.25634847300000002"/>
    <n v="1.8547978380000001"/>
  </r>
  <r>
    <x v="221"/>
    <x v="2"/>
    <s v="E12000001"/>
    <n v="190749.1452"/>
    <n v="98.113437689999998"/>
    <n v="-0.72108154999999996"/>
    <n v="-1.026544718"/>
    <n v="116013.7556"/>
    <n v="98.112435110000007"/>
    <n v="-0.37613412699999998"/>
    <n v="-1.2448683460000001"/>
    <n v="95162.429860000004"/>
    <n v="99.840332610000004"/>
    <n v="0.382162691"/>
    <n v="-1.90354763"/>
    <n v="82158.70134"/>
    <n v="98.034090019999994"/>
    <n v="-0.29661279299999999"/>
    <n v="-2.0919193479999998"/>
  </r>
  <r>
    <x v="221"/>
    <x v="7"/>
    <s v="E12000002"/>
    <n v="222561.0062"/>
    <n v="94.706485939999993"/>
    <n v="0.772822546"/>
    <n v="0.55090527199999995"/>
    <n v="135436.11230000001"/>
    <n v="94.775576939999993"/>
    <n v="1.045433099"/>
    <n v="0.19886942399999999"/>
    <n v="100716.79889999999"/>
    <n v="96.484301049999999"/>
    <n v="1.914219616"/>
    <n v="-0.54861377200000006"/>
    <n v="95287.140339999998"/>
    <n v="94.168985059999997"/>
    <n v="0.112258735"/>
    <n v="-1.4395284020000001"/>
  </r>
  <r>
    <x v="221"/>
    <x v="9"/>
    <s v="E12000007"/>
    <n v="600374.68700000003"/>
    <n v="80.752961769999999"/>
    <n v="-7.0140738999999994E-2"/>
    <n v="5.7330476600000004"/>
    <n v="380448.40860000002"/>
    <n v="80.61982476"/>
    <n v="0.123435082"/>
    <n v="5.1724655000000004"/>
    <n v="330385.36129999999"/>
    <n v="80.78857988"/>
    <n v="1.004775695"/>
    <n v="5.6226552549999997"/>
    <n v="290693.65179999999"/>
    <n v="80.337683940000005"/>
    <n v="0.73987177199999998"/>
    <n v="6.0001531530000003"/>
  </r>
  <r>
    <x v="221"/>
    <x v="4"/>
    <s v="E12000008"/>
    <n v="396060.81760000001"/>
    <n v="87.090406959999996"/>
    <n v="1.096751791"/>
    <n v="3.4226445719999998"/>
    <n v="241952.06280000001"/>
    <n v="86.701678540000003"/>
    <n v="1.1326485040000001"/>
    <n v="3.3290322040000002"/>
    <n v="193229.1182"/>
    <n v="87.687289440000001"/>
    <n v="1.506919259"/>
    <n v="2.8189139230000002"/>
    <n v="148503.43859999999"/>
    <n v="87.354689519999994"/>
    <n v="0.77948624600000005"/>
    <n v="1.8238763179999999"/>
  </r>
  <r>
    <x v="222"/>
    <x v="0"/>
    <s v="E92000001"/>
    <n v="280209.36660000001"/>
    <n v="91.736061969999994"/>
    <n v="1.4968949359999999"/>
    <n v="1.6104436099999999"/>
    <n v="172054.7628"/>
    <n v="91.602572800000004"/>
    <n v="0.97091683600000001"/>
    <n v="2.1204050859999999"/>
    <n v="150427.25589999999"/>
    <n v="91.655014080000001"/>
    <n v="0.88130640500000001"/>
    <n v="2.6664473719999999"/>
    <n v="166628.0619"/>
    <n v="87.565354279999994"/>
    <n v="1.6631441259999999"/>
    <n v="4.0214740119999997"/>
  </r>
  <r>
    <x v="222"/>
    <x v="5"/>
    <s v="E12000009"/>
    <n v="301542.0344"/>
    <n v="91.534620419999996"/>
    <n v="1.228491832"/>
    <n v="0.264300853"/>
    <n v="194457.40909999999"/>
    <n v="91.34351264"/>
    <n v="0.95925502500000004"/>
    <n v="1.4707264550000001"/>
    <n v="163456.41589999999"/>
    <n v="92.373703849999998"/>
    <n v="0.88065484500000002"/>
    <n v="1.214999698"/>
    <n v="128908.69040000001"/>
    <n v="90.919910119999997"/>
    <n v="0.43477258299999999"/>
    <n v="-6.4771801000000004E-2"/>
  </r>
  <r>
    <x v="222"/>
    <x v="2"/>
    <s v="E12000001"/>
    <n v="197034.43350000001"/>
    <n v="101.3463289"/>
    <n v="3.2950544759999998"/>
    <n v="0.98792433599999996"/>
    <n v="118991.18150000001"/>
    <n v="100.63043399999999"/>
    <n v="2.5664421370000001"/>
    <n v="1.4198703720000001"/>
    <n v="97341.482189999995"/>
    <n v="102.12650069999999"/>
    <n v="2.289824173"/>
    <n v="1.3607179579999999"/>
    <n v="83522.409010000003"/>
    <n v="99.661304650000005"/>
    <n v="1.6598457019999999"/>
    <n v="0.52439888999999995"/>
  </r>
  <r>
    <x v="222"/>
    <x v="7"/>
    <s v="E12000002"/>
    <n v="224997.5754"/>
    <n v="95.743320339999997"/>
    <n v="1.094787111"/>
    <n v="0.86711593600000003"/>
    <n v="135641.2181"/>
    <n v="94.919106060000004"/>
    <n v="0.151441039"/>
    <n v="0.54148154999999998"/>
    <n v="99968.180170000007"/>
    <n v="95.767142079999999"/>
    <n v="-0.74329083900000004"/>
    <n v="0.59649975700000002"/>
    <n v="95862.692219999997"/>
    <n v="94.73778308"/>
    <n v="0.60401842699999997"/>
    <n v="-0.41814168699999998"/>
  </r>
  <r>
    <x v="222"/>
    <x v="8"/>
    <s v="E12000005"/>
    <n v="246335.856"/>
    <n v="94.28424862"/>
    <n v="0.95523539400000002"/>
    <n v="1.4748508090000001"/>
    <n v="143984.17920000001"/>
    <n v="94.383438859999998"/>
    <n v="0.37411226800000003"/>
    <n v="2.1944213189999999"/>
    <n v="119271.6746"/>
    <n v="95.62080666"/>
    <n v="0.390127381"/>
    <n v="2.4576158389999998"/>
    <n v="99274.280780000001"/>
    <n v="94.572979119999999"/>
    <n v="0.93347581800000001"/>
    <n v="1.3596597500000001"/>
  </r>
  <r>
    <x v="222"/>
    <x v="6"/>
    <s v="E12000003"/>
    <n v="210800.20980000001"/>
    <n v="96.748989600000002"/>
    <n v="1.228492377"/>
    <n v="0.241870061"/>
    <n v="128944.5485"/>
    <n v="96.321616449999993"/>
    <n v="0.67294333299999998"/>
    <n v="0.50590161899999997"/>
    <n v="105323.9029"/>
    <n v="96.841275159999995"/>
    <n v="7.1878204000000001E-2"/>
    <n v="0.117753935"/>
    <n v="95593.57346"/>
    <n v="95.887603409999997"/>
    <n v="0.27476159999999999"/>
    <n v="-0.55834410000000001"/>
  </r>
  <r>
    <x v="222"/>
    <x v="1"/>
    <s v="E12000004"/>
    <n v="207618.02489999999"/>
    <n v="92.613259709999994"/>
    <n v="1.541284128"/>
    <n v="0.83331627600000002"/>
    <n v="129999.0238"/>
    <n v="92.45853382"/>
    <n v="0.61154731200000001"/>
    <n v="1.1387111860000001"/>
    <n v="108596.8557"/>
    <n v="93.329328029999999"/>
    <n v="0.30379138"/>
    <n v="1.6422977560000001"/>
    <n v="87238.709109999996"/>
    <n v="92.666032340000001"/>
    <n v="-0.25377852000000001"/>
    <n v="5.1905055999999998E-2"/>
  </r>
  <r>
    <x v="222"/>
    <x v="4"/>
    <s v="E12000008"/>
    <n v="402426.8395"/>
    <n v="88.490241069999996"/>
    <n v="1.607334442"/>
    <n v="3.0001788629999999"/>
    <n v="244613.90530000001"/>
    <n v="87.655529509999994"/>
    <n v="1.1001528270000001"/>
    <n v="3.362510238"/>
    <n v="195125.99650000001"/>
    <n v="88.548091970000002"/>
    <n v="0.981673091"/>
    <n v="3.491450849"/>
    <n v="150078.74729999999"/>
    <n v="88.281338820000002"/>
    <n v="1.0607894170000001"/>
    <n v="2.1518768009999998"/>
  </r>
  <r>
    <x v="222"/>
    <x v="3"/>
    <s v="E12000006"/>
    <n v="301945.32510000002"/>
    <n v="88.445247719999998"/>
    <n v="1.836021267"/>
    <n v="2.2421175290000002"/>
    <n v="201704.6764"/>
    <n v="87.907274999999998"/>
    <n v="1.5365889530000001"/>
    <n v="2.8331466719999998"/>
    <n v="169573.82550000001"/>
    <n v="88.551931179999997"/>
    <n v="1.2958242799999999"/>
    <n v="2.9523132169999999"/>
    <n v="135441.38329999999"/>
    <n v="87.448436479999998"/>
    <n v="1.817822152"/>
    <n v="2.1629842789999998"/>
  </r>
  <r>
    <x v="222"/>
    <x v="9"/>
    <s v="E12000007"/>
    <n v="612056.36690000002"/>
    <n v="82.324197639999994"/>
    <n v="1.9457315740000001"/>
    <n v="5.5064174530000001"/>
    <n v="388303.30310000002"/>
    <n v="82.284334860000001"/>
    <n v="2.0646411809999998"/>
    <n v="5.8902606869999996"/>
    <n v="339350.87329999998"/>
    <n v="82.980901540000005"/>
    <n v="2.713652927"/>
    <n v="7.681342968"/>
    <n v="298764.34590000001"/>
    <n v="82.568145029999997"/>
    <n v="2.7763572230000002"/>
    <n v="8.6025005639999996"/>
  </r>
  <r>
    <x v="223"/>
    <x v="0"/>
    <s v="E92000001"/>
    <n v="282174.72139999998"/>
    <n v="92.379487659999995"/>
    <n v="0.70138796400000003"/>
    <n v="2.4316816590000001"/>
    <n v="173891.6851"/>
    <n v="92.580556830000006"/>
    <n v="1.0676381619999999"/>
    <n v="2.7546769599999998"/>
    <n v="151571.49549999999"/>
    <n v="92.352196899999996"/>
    <n v="0.76065977200000001"/>
    <n v="2.83071713"/>
    <n v="167111.17230000001"/>
    <n v="87.819235489999997"/>
    <n v="0.28993340299999998"/>
    <n v="4.7186937850000001"/>
  </r>
  <r>
    <x v="223"/>
    <x v="7"/>
    <s v="E12000002"/>
    <n v="227098.6054"/>
    <n v="96.637372569999997"/>
    <n v="0.93380115900000005"/>
    <n v="1.6724741860000001"/>
    <n v="137799.03140000001"/>
    <n v="96.429102169999993"/>
    <n v="1.5908242020000001"/>
    <n v="1.5263349989999999"/>
    <n v="101651.03810000001"/>
    <n v="97.379280030000004"/>
    <n v="1.683393605"/>
    <n v="0.376206015"/>
    <n v="96617.651029999994"/>
    <n v="95.48388276"/>
    <n v="0.78754184199999999"/>
    <n v="0.71699025999999999"/>
  </r>
  <r>
    <x v="223"/>
    <x v="2"/>
    <s v="E12000001"/>
    <n v="198593.1721"/>
    <n v="102.14807930000001"/>
    <n v="0.79109962"/>
    <n v="-0.29372774499999998"/>
    <n v="120836.54120000001"/>
    <n v="102.19104830000001"/>
    <n v="1.550837351"/>
    <n v="0.55084407000000002"/>
    <n v="98625.512029999998"/>
    <n v="103.4736496"/>
    <n v="1.319098305"/>
    <n v="0.18150991499999999"/>
    <n v="85474.516470000002"/>
    <n v="101.9906146"/>
    <n v="2.3372259990000002"/>
    <n v="2.0185380940000002"/>
  </r>
  <r>
    <x v="223"/>
    <x v="4"/>
    <s v="E12000008"/>
    <n v="403873.81469999999"/>
    <n v="88.808418610000004"/>
    <n v="0.35956229699999998"/>
    <n v="2.9148480370000001"/>
    <n v="246201.38879999999"/>
    <n v="88.224392159999994"/>
    <n v="0.648975207"/>
    <n v="3.1635494739999999"/>
    <n v="195654.78109999999"/>
    <n v="88.788054209999999"/>
    <n v="0.27099651699999999"/>
    <n v="2.9849793670000002"/>
    <n v="149976.99179999999"/>
    <n v="88.221482820000006"/>
    <n v="-6.7801419000000002E-2"/>
    <n v="2.4569030989999998"/>
  </r>
  <r>
    <x v="223"/>
    <x v="5"/>
    <s v="E12000009"/>
    <n v="303567.85889999999"/>
    <n v="92.149569749999998"/>
    <n v="0.671821581"/>
    <n v="1.7370212780000001"/>
    <n v="196759.2746"/>
    <n v="92.424780130000002"/>
    <n v="1.183737585"/>
    <n v="2.8721048300000001"/>
    <n v="164484.0552"/>
    <n v="92.954450989999998"/>
    <n v="0.62869313999999998"/>
    <n v="2.3935794010000002"/>
    <n v="129430.52989999999"/>
    <n v="91.287966049999994"/>
    <n v="0.40481334800000002"/>
    <n v="2.4838104470000002"/>
  </r>
  <r>
    <x v="223"/>
    <x v="1"/>
    <s v="E12000004"/>
    <n v="209720.55009999999"/>
    <n v="93.551144129999997"/>
    <n v="1.012689137"/>
    <n v="2.941840531"/>
    <n v="131696.6011"/>
    <n v="93.665892929999998"/>
    <n v="1.3058384810000001"/>
    <n v="3.2630079850000002"/>
    <n v="109496.5739"/>
    <n v="94.10255574"/>
    <n v="0.82849381899999996"/>
    <n v="2.8882969090000001"/>
    <n v="87936.247889999999"/>
    <n v="93.406966620000006"/>
    <n v="0.79957484400000001"/>
    <n v="2.8846593899999999"/>
  </r>
  <r>
    <x v="223"/>
    <x v="3"/>
    <s v="E12000006"/>
    <n v="303995.46409999998"/>
    <n v="89.045770520000005"/>
    <n v="0.67897689100000003"/>
    <n v="3.134774272"/>
    <n v="203193.9773"/>
    <n v="88.556344629999998"/>
    <n v="0.738357127"/>
    <n v="3.2726724150000002"/>
    <n v="170182.90109999999"/>
    <n v="88.869992190000005"/>
    <n v="0.359180212"/>
    <n v="3.0487503569999999"/>
    <n v="135007.90909999999"/>
    <n v="87.168561620000006"/>
    <n v="-0.320045582"/>
    <n v="2.450053569"/>
  </r>
  <r>
    <x v="223"/>
    <x v="6"/>
    <s v="E12000003"/>
    <n v="211460.3775"/>
    <n v="97.051980540000002"/>
    <n v="0.31317220099999998"/>
    <n v="0.226326111"/>
    <n v="129533.1902"/>
    <n v="96.761331970000001"/>
    <n v="0.45650762900000003"/>
    <n v="0.35894695300000001"/>
    <n v="105672.3942"/>
    <n v="97.16169945"/>
    <n v="0.33087574199999997"/>
    <n v="-0.117439268"/>
    <n v="95686.329429999998"/>
    <n v="95.980644679999997"/>
    <n v="9.7031597999999997E-2"/>
    <n v="-0.34950733699999997"/>
  </r>
  <r>
    <x v="223"/>
    <x v="8"/>
    <s v="E12000005"/>
    <n v="248718.45439999999"/>
    <n v="95.196180429999998"/>
    <n v="0.96721543399999999"/>
    <n v="2.876127485"/>
    <n v="145514.1078"/>
    <n v="95.386326260000004"/>
    <n v="1.0625671299999999"/>
    <n v="3.0041981409999998"/>
    <n v="120177.9884"/>
    <n v="96.34740377"/>
    <n v="0.75987343799999996"/>
    <n v="2.941033988"/>
    <n v="99661.078020000001"/>
    <n v="94.941458920000002"/>
    <n v="0.38962482199999998"/>
    <n v="2.3934268369999998"/>
  </r>
  <r>
    <x v="223"/>
    <x v="9"/>
    <s v="E12000007"/>
    <n v="621017.27509999997"/>
    <n v="83.529478089999998"/>
    <n v="1.464065835"/>
    <n v="6.6779469740000001"/>
    <n v="394859.7133"/>
    <n v="83.673686549999999"/>
    <n v="1.6884765479999999"/>
    <n v="7.0433497200000001"/>
    <n v="343054.3847"/>
    <n v="83.886514989999995"/>
    <n v="1.091351661"/>
    <n v="8.2547851449999996"/>
    <n v="299889.69510000001"/>
    <n v="82.879152660000003"/>
    <n v="0.37666781399999999"/>
    <n v="8.8423804560000008"/>
  </r>
  <r>
    <x v="224"/>
    <x v="0"/>
    <s v="E92000001"/>
    <n v="284027.4498"/>
    <n v="92.986041279999995"/>
    <n v="0.65658907399999999"/>
    <n v="3.3184762189999999"/>
    <n v="173186.89730000001"/>
    <n v="92.205325270000003"/>
    <n v="-0.40530276799999998"/>
    <n v="2.95007946"/>
    <n v="151607.43309999999"/>
    <n v="92.374093619999996"/>
    <n v="2.3710018999999999E-2"/>
    <n v="3.3094147650000001"/>
    <n v="168755.1398"/>
    <n v="88.683163160000007"/>
    <n v="0.98375676199999995"/>
    <n v="5.5542487989999998"/>
  </r>
  <r>
    <x v="224"/>
    <x v="8"/>
    <s v="E12000005"/>
    <n v="246581.34820000001"/>
    <n v="94.37820997"/>
    <n v="-0.85924713600000002"/>
    <n v="2.045056948"/>
    <n v="143266.33259999999"/>
    <n v="93.912881380000002"/>
    <n v="-1.5447128880000001"/>
    <n v="1.7736924359999999"/>
    <n v="118682.2623"/>
    <n v="95.148271289999997"/>
    <n v="-1.2445924150000001"/>
    <n v="1.670431886"/>
    <n v="98636.281950000004"/>
    <n v="93.965193810000002"/>
    <n v="-1.028281139"/>
    <n v="1.1331359350000001"/>
  </r>
  <r>
    <x v="224"/>
    <x v="9"/>
    <s v="E12000007"/>
    <n v="627915.12860000005"/>
    <n v="84.457268889999995"/>
    <n v="1.1107345740000001"/>
    <n v="8.3030910159999998"/>
    <n v="394235.65740000003"/>
    <n v="83.541444499999997"/>
    <n v="-0.158044976"/>
    <n v="7.8136692270000001"/>
    <n v="346089.24790000002"/>
    <n v="84.628625009999993"/>
    <n v="0.88465949600000005"/>
    <n v="10.138979429999999"/>
    <n v="306464.10100000002"/>
    <n v="84.696091359999997"/>
    <n v="2.1922747070000002"/>
    <n v="11.462730150000001"/>
  </r>
  <r>
    <x v="224"/>
    <x v="2"/>
    <s v="E12000001"/>
    <n v="199398.09820000001"/>
    <n v="102.56209990000001"/>
    <n v="0.40531407400000002"/>
    <n v="1.875972838"/>
    <n v="119392.7911"/>
    <n v="100.97007379999999"/>
    <n v="-1.1947959370000001"/>
    <n v="0.864534778"/>
    <n v="97452.961909999998"/>
    <n v="102.2434604"/>
    <n v="-1.1888912890000001"/>
    <n v="0.47339835299999999"/>
    <n v="84214.373130000007"/>
    <n v="100.4869758"/>
    <n v="-1.4742912829999999"/>
    <n v="-0.38705811800000001"/>
  </r>
  <r>
    <x v="224"/>
    <x v="7"/>
    <s v="E12000002"/>
    <n v="228601.23420000001"/>
    <n v="97.276786889999997"/>
    <n v="0.66166359699999999"/>
    <n v="1.658840946"/>
    <n v="137370.96290000001"/>
    <n v="96.129548080000006"/>
    <n v="-0.31064698400000001"/>
    <n v="1.4330157670000001"/>
    <n v="101166.04369999999"/>
    <n v="96.914666859999997"/>
    <n v="-0.47711707199999998"/>
    <n v="0.622024613"/>
    <n v="96999.021800000002"/>
    <n v="95.860778300000007"/>
    <n v="0.39472162500000002"/>
    <n v="0.49319856299999998"/>
  </r>
  <r>
    <x v="224"/>
    <x v="6"/>
    <s v="E12000003"/>
    <n v="214575.011"/>
    <n v="98.481474570000003"/>
    <n v="1.472915875"/>
    <n v="2.6938845869999999"/>
    <n v="130500.8253"/>
    <n v="97.484155630000004"/>
    <n v="0.74701705799999996"/>
    <n v="2.1832182360000001"/>
    <n v="106561.52129999999"/>
    <n v="97.979217579999997"/>
    <n v="0.84139957899999995"/>
    <n v="1.647697245"/>
    <n v="96590.924620000005"/>
    <n v="96.888022250000006"/>
    <n v="0.94537557500000002"/>
    <n v="0.76181353399999996"/>
  </r>
  <r>
    <x v="224"/>
    <x v="5"/>
    <s v="E12000009"/>
    <n v="308782.12569999998"/>
    <n v="93.732387009999997"/>
    <n v="1.7176610370000001"/>
    <n v="4.016676425"/>
    <n v="196920.05619999999"/>
    <n v="92.500304970000002"/>
    <n v="8.1714922999999995E-2"/>
    <n v="3.407751728"/>
    <n v="165287.67499999999"/>
    <n v="93.408598569999995"/>
    <n v="0.48857002100000002"/>
    <n v="2.8856655739999999"/>
    <n v="130312.4"/>
    <n v="91.909953220000006"/>
    <n v="0.68134627999999997"/>
    <n v="2.7129213019999998"/>
  </r>
  <r>
    <x v="224"/>
    <x v="1"/>
    <s v="E12000004"/>
    <n v="210089.1753"/>
    <n v="93.715578690000001"/>
    <n v="0.175769696"/>
    <n v="3.498884565"/>
    <n v="130351.215"/>
    <n v="92.709021000000007"/>
    <n v="-1.0215798979999999"/>
    <n v="2.8585779169999999"/>
    <n v="109198.8634"/>
    <n v="93.846700049999995"/>
    <n v="-0.27189027399999999"/>
    <n v="2.899689892"/>
    <n v="88051.977100000004"/>
    <n v="93.529895620000005"/>
    <n v="0.13160581299999999"/>
    <n v="2.4139542629999999"/>
  </r>
  <r>
    <x v="224"/>
    <x v="3"/>
    <s v="E12000006"/>
    <n v="305161.4425"/>
    <n v="89.387306679999995"/>
    <n v="0.38355125200000001"/>
    <n v="4.1472706700000002"/>
    <n v="202134.04920000001"/>
    <n v="88.094404960000006"/>
    <n v="-0.52163362499999999"/>
    <n v="3.7236841869999999"/>
    <n v="169957.8314"/>
    <n v="88.752460119999995"/>
    <n v="-0.132251698"/>
    <n v="3.4368620679999999"/>
    <n v="134845.261"/>
    <n v="87.063546979999998"/>
    <n v="-0.120473073"/>
    <n v="2.4066838879999999"/>
  </r>
  <r>
    <x v="224"/>
    <x v="4"/>
    <s v="E12000008"/>
    <n v="407008.54619999998"/>
    <n v="89.497719419999996"/>
    <n v="0.77616607000000004"/>
    <n v="3.219660067"/>
    <n v="245610.5815"/>
    <n v="88.012680840000002"/>
    <n v="-0.23996914499999999"/>
    <n v="3.083231552"/>
    <n v="195947.3125"/>
    <n v="88.920804829999994"/>
    <n v="0.14951405300000001"/>
    <n v="3.0420275650000002"/>
    <n v="150575.57320000001"/>
    <n v="88.573588389999998"/>
    <n v="0.39911545300000001"/>
    <n v="2.0854433590000001"/>
  </r>
  <r>
    <x v="225"/>
    <x v="0"/>
    <s v="E92000001"/>
    <n v="283961.36099999998"/>
    <n v="92.964404860000002"/>
    <n v="-2.3268460000000001E-2"/>
    <n v="4.0442447120000002"/>
    <n v="173058.3193"/>
    <n v="92.136869869999998"/>
    <n v="-7.4242348E-2"/>
    <n v="3.4102821730000001"/>
    <n v="150022.06460000001"/>
    <n v="91.408131859999997"/>
    <n v="-1.045706351"/>
    <n v="3.3188959169999999"/>
    <n v="168284.93609999999"/>
    <n v="88.436064610000003"/>
    <n v="-0.27863072999999999"/>
    <n v="5.3077714289999998"/>
  </r>
  <r>
    <x v="225"/>
    <x v="1"/>
    <s v="E12000004"/>
    <n v="212190.25210000001"/>
    <n v="94.652817020000001"/>
    <n v="1.000088077"/>
    <n v="4.6186590220000001"/>
    <n v="131624.76019999999"/>
    <n v="93.614797969999998"/>
    <n v="0.977010606"/>
    <n v="3.4351679179999999"/>
    <n v="108981.734"/>
    <n v="93.66009665"/>
    <n v="-0.19883853000000001"/>
    <n v="2.9147343939999999"/>
    <n v="87882.404269999999"/>
    <n v="93.34977327"/>
    <n v="-0.192582647"/>
    <n v="1.397396606"/>
  </r>
  <r>
    <x v="225"/>
    <x v="9"/>
    <s v="E12000007"/>
    <n v="629327.78110000002"/>
    <n v="84.647276680000004"/>
    <n v="0.22497506"/>
    <n v="8.3476034469999991"/>
    <n v="398385.63540000003"/>
    <n v="84.420855450000005"/>
    <n v="1.0526642909999999"/>
    <n v="8.3182195379999992"/>
    <n v="343921.14020000002"/>
    <n v="84.098461259999993"/>
    <n v="-0.62645912800000003"/>
    <n v="9.1966064850000002"/>
    <n v="305736.09860000003"/>
    <n v="84.49489663"/>
    <n v="-0.23754900800000001"/>
    <n v="10.27529769"/>
  </r>
  <r>
    <x v="225"/>
    <x v="7"/>
    <s v="E12000002"/>
    <n v="226084.54399999999"/>
    <n v="96.205858550000002"/>
    <n v="-1.1009084259999999"/>
    <n v="3.3955430500000001"/>
    <n v="135539.06890000001"/>
    <n v="94.847623999999996"/>
    <n v="-1.3335380269999999"/>
    <n v="1.8590204370000001"/>
    <n v="98466.157529999997"/>
    <n v="94.328240070000007"/>
    <n v="-2.6687671439999998"/>
    <n v="0.59828070799999999"/>
    <n v="95456.440409999996"/>
    <n v="94.336298470000003"/>
    <n v="-1.5903061270000001"/>
    <n v="0.93284010799999995"/>
  </r>
  <r>
    <x v="225"/>
    <x v="6"/>
    <s v="E12000003"/>
    <n v="212330.19750000001"/>
    <n v="97.45119364"/>
    <n v="-1.0461672420000001"/>
    <n v="2.4529650009999999"/>
    <n v="128645.95699999999"/>
    <n v="96.098568520000001"/>
    <n v="-1.4213459610000001"/>
    <n v="1.495716115"/>
    <n v="103971.8845"/>
    <n v="95.598146229999998"/>
    <n v="-2.4301800010000001"/>
    <n v="0.59186328700000002"/>
    <n v="95043.669930000004"/>
    <n v="95.336008469999996"/>
    <n v="-1.6018634190000001"/>
    <n v="0.64967557799999998"/>
  </r>
  <r>
    <x v="225"/>
    <x v="2"/>
    <s v="E12000001"/>
    <n v="189685.61850000001"/>
    <n v="97.566403730000005"/>
    <n v="-4.8708988550000001"/>
    <n v="-3.0864284460000002"/>
    <n v="113601.701"/>
    <n v="96.072568779999997"/>
    <n v="-4.8504520940000004"/>
    <n v="-3.1024163159999998"/>
    <n v="91735.164780000006"/>
    <n v="96.244593339999994"/>
    <n v="-5.8672379149999996"/>
    <n v="-4.087301901"/>
    <n v="79673.523650000003"/>
    <n v="95.068705589999993"/>
    <n v="-5.3920124459999998"/>
    <n v="-2.8223041449999999"/>
  </r>
  <r>
    <x v="225"/>
    <x v="4"/>
    <s v="E12000008"/>
    <n v="408171.76530000003"/>
    <n v="89.753501400000005"/>
    <n v="0.285797197"/>
    <n v="5.5309161659999999"/>
    <n v="246875.20740000001"/>
    <n v="88.465849919999997"/>
    <n v="0.51489066900000002"/>
    <n v="4.9538427250000003"/>
    <n v="195372.66380000001"/>
    <n v="88.660029469999998"/>
    <n v="-0.29326697499999999"/>
    <n v="4.4879759950000002"/>
    <n v="150174.13769999999"/>
    <n v="88.337450630000006"/>
    <n v="-0.266600646"/>
    <n v="3.025079625"/>
  </r>
  <r>
    <x v="225"/>
    <x v="5"/>
    <s v="E12000009"/>
    <n v="307287.60230000003"/>
    <n v="93.278716810000006"/>
    <n v="-0.48400580999999998"/>
    <n v="2.9119203310000001"/>
    <n v="197053.7059"/>
    <n v="92.563084950000004"/>
    <n v="6.7870024000000001E-2"/>
    <n v="3.48054394"/>
    <n v="163834.01149999999"/>
    <n v="92.587093469999999"/>
    <n v="-0.87947481400000005"/>
    <n v="2.7292260700000002"/>
    <n v="130258.86900000001"/>
    <n v="91.872197549999996"/>
    <n v="-4.1078978000000002E-2"/>
    <n v="1.8859104769999999"/>
  </r>
  <r>
    <x v="225"/>
    <x v="3"/>
    <s v="E12000006"/>
    <n v="307249.95990000002"/>
    <n v="89.999071200000003"/>
    <n v="0.68439753299999995"/>
    <n v="4.3577756990000003"/>
    <n v="204272.1629"/>
    <n v="89.026241330000005"/>
    <n v="1.0577702090000001"/>
    <n v="4.1469620220000003"/>
    <n v="170831.4149"/>
    <n v="89.208647900000003"/>
    <n v="0.51400014999999999"/>
    <n v="4.001797485"/>
    <n v="136663.83230000001"/>
    <n v="88.237717059999994"/>
    <n v="1.348635705"/>
    <n v="3.4695572280000002"/>
  </r>
  <r>
    <x v="225"/>
    <x v="8"/>
    <s v="E12000005"/>
    <n v="249427.93429999999"/>
    <n v="95.467731560000004"/>
    <n v="1.15442069"/>
    <n v="4.4865342459999997"/>
    <n v="145020.30739999999"/>
    <n v="95.062633890000001"/>
    <n v="1.2242756159999999"/>
    <n v="3.776937169"/>
    <n v="119149.0334"/>
    <n v="95.522484480000003"/>
    <n v="0.39329478699999998"/>
    <n v="3.6041410690000002"/>
    <n v="99329.314780000001"/>
    <n v="94.625406889999994"/>
    <n v="0.70261451200000002"/>
    <n v="2.1507109519999998"/>
  </r>
  <r>
    <x v="226"/>
    <x v="0"/>
    <s v="E92000001"/>
    <n v="282732.80540000001"/>
    <n v="92.562195419999995"/>
    <n v="-0.43264887099999999"/>
    <n v="3.4083519249999998"/>
    <n v="174278.23970000001"/>
    <n v="92.786359869999998"/>
    <n v="0.70491867399999997"/>
    <n v="3.8686560910000001"/>
    <n v="151320.91310000001"/>
    <n v="92.199517549999996"/>
    <n v="0.86577165300000003"/>
    <n v="3.7626392129999999"/>
    <n v="169563.0178"/>
    <n v="89.107714240000007"/>
    <n v="0.759474804"/>
    <n v="6.7230834399999999"/>
  </r>
  <r>
    <x v="226"/>
    <x v="8"/>
    <s v="E12000005"/>
    <n v="248285.54889999999"/>
    <n v="95.030487230000006"/>
    <n v="-0.45800222099999999"/>
    <n v="2.6600319259999998"/>
    <n v="145746.05119999999"/>
    <n v="95.538368059999996"/>
    <n v="0.50044287399999998"/>
    <n v="3.3797371549999999"/>
    <n v="119608.41409999999"/>
    <n v="95.890772709999993"/>
    <n v="0.38555134899999999"/>
    <n v="3.1316760509999999"/>
    <n v="99850.25275"/>
    <n v="95.121674970000001"/>
    <n v="0.52445541500000004"/>
    <n v="2.8849922769999998"/>
  </r>
  <r>
    <x v="226"/>
    <x v="6"/>
    <s v="E12000003"/>
    <n v="211656.23149999999"/>
    <n v="97.141869790000001"/>
    <n v="-0.31741412800000002"/>
    <n v="1.5273264339999999"/>
    <n v="129772.2251"/>
    <n v="96.939891090000003"/>
    <n v="0.87547876999999996"/>
    <n v="1.7445521260000001"/>
    <n v="104983.2542"/>
    <n v="96.528061789999995"/>
    <n v="0.97273388699999996"/>
    <n v="0.37568335200000003"/>
    <n v="95731.843569999997"/>
    <n v="96.026298819999994"/>
    <n v="0.72406046999999996"/>
    <n v="0.45227177099999999"/>
  </r>
  <r>
    <x v="226"/>
    <x v="2"/>
    <s v="E12000001"/>
    <n v="194019.31599999999"/>
    <n v="99.795477700000006"/>
    <n v="2.2846737070000001"/>
    <n v="-6.3437781999999998E-2"/>
    <n v="117680.59450000001"/>
    <n v="99.522075060000006"/>
    <n v="3.5905215359999998"/>
    <n v="0.33652772399999997"/>
    <n v="94763.927630000006"/>
    <n v="99.42224118"/>
    <n v="3.3016377690000001"/>
    <n v="-1.045178655"/>
    <n v="82200.60209"/>
    <n v="98.084087179999997"/>
    <n v="3.171791995"/>
    <n v="-8.1637791000000001E-2"/>
  </r>
  <r>
    <x v="226"/>
    <x v="4"/>
    <s v="E12000008"/>
    <n v="407719.40179999999"/>
    <n v="89.654030520000006"/>
    <n v="-0.110826736"/>
    <n v="5.669408636"/>
    <n v="249403.6243"/>
    <n v="89.371888830000003"/>
    <n v="1.024167979"/>
    <n v="6.0416648239999997"/>
    <n v="197903.2775"/>
    <n v="89.808420909999995"/>
    <n v="1.2952752679999999"/>
    <n v="5.6269309730000003"/>
    <n v="151893.29060000001"/>
    <n v="89.348713829999994"/>
    <n v="1.1447729099999999"/>
    <n v="5.0232669589999999"/>
  </r>
  <r>
    <x v="226"/>
    <x v="1"/>
    <s v="E12000004"/>
    <n v="209273.42920000001"/>
    <n v="93.351694550000005"/>
    <n v="-1.374626251"/>
    <n v="2.785753921"/>
    <n v="131371.9001"/>
    <n v="93.434957539999999"/>
    <n v="-0.192106835"/>
    <n v="3.1581506739999998"/>
    <n v="108787.76179999999"/>
    <n v="93.493394850000001"/>
    <n v="-0.17798593099999999"/>
    <n v="2.789410352"/>
    <n v="87462.222370000003"/>
    <n v="92.90345087"/>
    <n v="-0.47811835000000003"/>
    <n v="2.1235602099999999"/>
  </r>
  <r>
    <x v="226"/>
    <x v="3"/>
    <s v="E12000006"/>
    <n v="304046.20299999998"/>
    <n v="89.060632850000005"/>
    <n v="-1.0427200430000001"/>
    <n v="4.0019697780000003"/>
    <n v="203864.9296"/>
    <n v="88.848760200000001"/>
    <n v="-0.199358217"/>
    <n v="4.4412363509999997"/>
    <n v="170142.5938"/>
    <n v="88.848943570000003"/>
    <n v="-0.40321687699999997"/>
    <n v="3.594296752"/>
    <n v="136160.36139999999"/>
    <n v="87.912648419999996"/>
    <n v="-0.36840100799999997"/>
    <n v="3.2526701130000002"/>
  </r>
  <r>
    <x v="226"/>
    <x v="7"/>
    <s v="E12000002"/>
    <n v="225522.09109999999"/>
    <n v="95.966517719999999"/>
    <n v="-0.248779888"/>
    <n v="0.99949846799999997"/>
    <n v="136762.0527"/>
    <n v="95.703444500000003"/>
    <n v="0.90231095699999997"/>
    <n v="1.4703892540000001"/>
    <n v="99900.102719999995"/>
    <n v="95.701925509999995"/>
    <n v="1.456282273"/>
    <n v="0.24157705300000001"/>
    <n v="95355.158630000005"/>
    <n v="94.236205190000007"/>
    <n v="-0.106102614"/>
    <n v="0.72219865800000005"/>
  </r>
  <r>
    <x v="226"/>
    <x v="9"/>
    <s v="E12000007"/>
    <n v="631278.89419999998"/>
    <n v="84.909709739999997"/>
    <n v="0.310031312"/>
    <n v="8.8850325409999993"/>
    <n v="401463.72279999999"/>
    <n v="85.073124890000003"/>
    <n v="0.77264016400000002"/>
    <n v="9.5483487920000005"/>
    <n v="348310.97389999998"/>
    <n v="85.171899960000005"/>
    <n v="1.276407058"/>
    <n v="10.944499990000001"/>
    <n v="309269.64490000001"/>
    <n v="85.471446779999994"/>
    <n v="1.15575045"/>
    <n v="12.45075085"/>
  </r>
  <r>
    <x v="226"/>
    <x v="5"/>
    <s v="E12000009"/>
    <n v="306167.32339999999"/>
    <n v="92.938650440000004"/>
    <n v="-0.36457016599999997"/>
    <n v="2.8578120199999999"/>
    <n v="197904.91560000001"/>
    <n v="92.962928180000006"/>
    <n v="0.43196835300000003"/>
    <n v="3.9909038319999999"/>
    <n v="164448.80360000001"/>
    <n v="92.934529380000001"/>
    <n v="0.375253059"/>
    <n v="2.936246712"/>
    <n v="130316.7291"/>
    <n v="91.913006539999998"/>
    <n v="4.4419306999999998E-2"/>
    <n v="2.902918879"/>
  </r>
  <r>
    <x v="227"/>
    <x v="0"/>
    <s v="E92000001"/>
    <n v="283606.15639999998"/>
    <n v="92.848116559999994"/>
    <n v="0.30889624700000001"/>
    <n v="4.0375573310000004"/>
    <n v="176029.6698"/>
    <n v="93.718827520000005"/>
    <n v="1.0049619889999999"/>
    <n v="5.4024802449999996"/>
    <n v="153456.6274"/>
    <n v="93.500803840000003"/>
    <n v="1.4113807970000001"/>
    <n v="5.3111914029999996"/>
    <n v="173719.8762"/>
    <n v="91.292200890000004"/>
    <n v="2.4515123810000001"/>
    <n v="8.840180535"/>
  </r>
  <r>
    <x v="227"/>
    <x v="5"/>
    <s v="E12000009"/>
    <n v="305772.19209999999"/>
    <n v="92.818706320000004"/>
    <n v="-0.12905730600000001"/>
    <n v="4.9594558979999999"/>
    <n v="198919.1427"/>
    <n v="93.439346479999998"/>
    <n v="0.51248202300000001"/>
    <n v="6.4400917130000002"/>
    <n v="165711.45139999999"/>
    <n v="93.648086269999993"/>
    <n v="0.76780599800000005"/>
    <n v="5.267129637"/>
    <n v="132432.95999999999"/>
    <n v="93.405594239999999"/>
    <n v="1.623913473"/>
    <n v="6.7853752009999999"/>
  </r>
  <r>
    <x v="227"/>
    <x v="7"/>
    <s v="E12000002"/>
    <n v="225643.13209999999"/>
    <n v="96.018024359999998"/>
    <n v="5.3671471999999998E-2"/>
    <n v="1.9276711040000001"/>
    <n v="138028.41699999999"/>
    <n v="96.589621750000006"/>
    <n v="0.925961704"/>
    <n v="3.4623903889999998"/>
    <n v="101274.2916"/>
    <n v="97.018365849999995"/>
    <n v="1.3755630649999999"/>
    <n v="2.3824252129999999"/>
    <n v="97174.874679999994"/>
    <n v="96.034567620000004"/>
    <n v="1.908356162"/>
    <n v="2.9840047749999998"/>
  </r>
  <r>
    <x v="227"/>
    <x v="9"/>
    <s v="E12000007"/>
    <n v="632545.84490000003"/>
    <n v="85.080120019999995"/>
    <n v="0.20069587"/>
    <n v="8.2329336449999992"/>
    <n v="405660.61979999999"/>
    <n v="85.962478329999996"/>
    <n v="1.0453988190000001"/>
    <n v="10.011861140000001"/>
    <n v="355888.50919999997"/>
    <n v="87.024821979999999"/>
    <n v="2.17550862"/>
    <n v="11.32256896"/>
    <n v="319008.93030000001"/>
    <n v="88.163048829999994"/>
    <n v="3.1491242449999999"/>
    <n v="13.68832643"/>
  </r>
  <r>
    <x v="227"/>
    <x v="2"/>
    <s v="E12000001"/>
    <n v="192807.81529999999"/>
    <n v="99.172332080000004"/>
    <n v="-0.62442270899999996"/>
    <n v="0.83370946400000001"/>
    <n v="117125.751"/>
    <n v="99.052845779999998"/>
    <n v="-0.47148261000000002"/>
    <n v="1.914719694"/>
    <n v="95274.695720000003"/>
    <n v="99.958117119999997"/>
    <n v="0.53899000100000005"/>
    <n v="1.0749860950000001"/>
    <n v="81786.474629999997"/>
    <n v="97.589938559999993"/>
    <n v="-0.50380101200000005"/>
    <n v="0.26926023999999998"/>
  </r>
  <r>
    <x v="227"/>
    <x v="3"/>
    <s v="E12000006"/>
    <n v="308368.04710000003"/>
    <n v="90.326579159999994"/>
    <n v="1.4214432050000001"/>
    <n v="5.54184169"/>
    <n v="208190.36859999999"/>
    <n v="90.733880400000004"/>
    <n v="2.121718064"/>
    <n v="7.2121234660000004"/>
    <n v="174701.04620000001"/>
    <n v="91.229380329999998"/>
    <n v="2.6791953460000002"/>
    <n v="6.9738931869999998"/>
    <n v="141078.02669999999"/>
    <n v="91.087764730000004"/>
    <n v="3.611671775"/>
    <n v="8.2383160249999996"/>
  </r>
  <r>
    <x v="227"/>
    <x v="4"/>
    <s v="E12000008"/>
    <n v="407443.20329999999"/>
    <n v="89.593296809999998"/>
    <n v="-6.7742305000000003E-2"/>
    <n v="4.79749772"/>
    <n v="251341.3787"/>
    <n v="90.066268350000001"/>
    <n v="0.77695518100000005"/>
    <n v="6.3291407050000004"/>
    <n v="199519.0441"/>
    <n v="90.541655050000003"/>
    <n v="0.81644252799999995"/>
    <n v="5.783470554"/>
    <n v="154479.6488"/>
    <n v="90.870096239999995"/>
    <n v="1.702746849"/>
    <n v="6.5113182350000001"/>
  </r>
  <r>
    <x v="227"/>
    <x v="6"/>
    <s v="E12000003"/>
    <n v="212178.44500000001"/>
    <n v="97.381545239999994"/>
    <n v="0.24672723699999999"/>
    <n v="1.4339071379999999"/>
    <n v="131252.35980000001"/>
    <n v="98.045552150000006"/>
    <n v="1.1405635460000001"/>
    <n v="3.3386246449999999"/>
    <n v="106601.3492"/>
    <n v="98.015837820000002"/>
    <n v="1.541288617"/>
    <n v="2.8024787990000002"/>
    <n v="97684.579360000003"/>
    <n v="97.985040889999993"/>
    <n v="2.0397975330000002"/>
    <n v="3.7179962550000001"/>
  </r>
  <r>
    <x v="227"/>
    <x v="8"/>
    <s v="E12000005"/>
    <n v="247636.96059999999"/>
    <n v="94.782242179999997"/>
    <n v="-0.26122673899999999"/>
    <n v="2.4734304300000001"/>
    <n v="146299.908"/>
    <n v="95.901428159999995"/>
    <n v="0.38001496099999998"/>
    <n v="3.6454038450000001"/>
    <n v="120164.81140000001"/>
    <n v="96.336839679999997"/>
    <n v="0.46518237499999998"/>
    <n v="2.8693070779999998"/>
    <n v="101290.16650000001"/>
    <n v="96.493399139999994"/>
    <n v="1.442073188"/>
    <n v="3.9377668570000002"/>
  </r>
  <r>
    <x v="227"/>
    <x v="1"/>
    <s v="E12000004"/>
    <n v="211483.8137"/>
    <n v="94.337692379999993"/>
    <n v="1.056218458"/>
    <n v="4.2365061380000002"/>
    <n v="133860.43309999999"/>
    <n v="95.204864009999994"/>
    <n v="1.894265828"/>
    <n v="5.8357955690000001"/>
    <n v="111034.8523"/>
    <n v="95.424569070000004"/>
    <n v="2.0655728839999998"/>
    <n v="5.0626197980000001"/>
    <n v="90057.195319999999"/>
    <n v="95.659863130000005"/>
    <n v="2.9669643369999998"/>
    <n v="5.0539973570000001"/>
  </r>
  <r>
    <x v="228"/>
    <x v="0"/>
    <s v="E92000001"/>
    <n v="285833.74359999999"/>
    <n v="93.577392959999997"/>
    <n v="0.78545092999999999"/>
    <n v="5.5984196239999999"/>
    <n v="175039.52189999999"/>
    <n v="93.191669250000004"/>
    <n v="-0.56248918599999997"/>
    <n v="5.1132960040000004"/>
    <n v="152674.57829999999"/>
    <n v="93.024302950000006"/>
    <n v="-0.50962223900000003"/>
    <n v="6.3880723469999996"/>
    <n v="173439.9295"/>
    <n v="91.145085030000004"/>
    <n v="-0.16114832800000001"/>
    <n v="9.8091682920000007"/>
  </r>
  <r>
    <x v="228"/>
    <x v="7"/>
    <s v="E12000002"/>
    <n v="225610.6539"/>
    <n v="96.004203899999993"/>
    <n v="-1.4393609999999999E-2"/>
    <n v="4.1634510499999999"/>
    <n v="135921.90220000001"/>
    <n v="95.115523350000004"/>
    <n v="-1.526145737"/>
    <n v="3.4219445679999998"/>
    <n v="99806.897599999997"/>
    <n v="95.612637210000003"/>
    <n v="-1.4489304430000001"/>
    <n v="4.9755410729999996"/>
    <n v="95731.278269999995"/>
    <n v="94.607911220000005"/>
    <n v="-1.4855654949999999"/>
    <n v="4.2374334310000004"/>
  </r>
  <r>
    <x v="228"/>
    <x v="6"/>
    <s v="E12000003"/>
    <n v="211663.76180000001"/>
    <n v="97.145325929999998"/>
    <n v="-0.242570917"/>
    <n v="5.2344429320000003"/>
    <n v="129123.4485"/>
    <n v="96.455254760000003"/>
    <n v="-1.6219984970000001"/>
    <n v="4.2761380139999998"/>
    <n v="104935.92939999999"/>
    <n v="96.484548439999998"/>
    <n v="-1.5622877040000001"/>
    <n v="5.1374607350000003"/>
    <n v="95800.49987"/>
    <n v="96.095166289999995"/>
    <n v="-1.928737886"/>
    <n v="4.3322021380000004"/>
  </r>
  <r>
    <x v="228"/>
    <x v="9"/>
    <s v="E12000007"/>
    <n v="651985.57620000001"/>
    <n v="87.694846979999994"/>
    <n v="3.073252552"/>
    <n v="11.37111814"/>
    <n v="413770.20760000002"/>
    <n v="87.680959810000004"/>
    <n v="1.99910649"/>
    <n v="11.386552460000001"/>
    <n v="360183.58840000001"/>
    <n v="88.075090520000003"/>
    <n v="1.2068608839999999"/>
    <n v="13.75945437"/>
    <n v="320786.93109999999"/>
    <n v="88.654426830000006"/>
    <n v="0.55735141200000005"/>
    <n v="15.7028663"/>
  </r>
  <r>
    <x v="228"/>
    <x v="8"/>
    <s v="E12000005"/>
    <n v="250264.4933"/>
    <n v="95.787921769999997"/>
    <n v="1.061042198"/>
    <n v="5.0456981240000003"/>
    <n v="145829.00640000001"/>
    <n v="95.592746250000005"/>
    <n v="-0.321874147"/>
    <n v="4.424892915"/>
    <n v="119928.1259"/>
    <n v="96.147087470000002"/>
    <n v="-0.19696744299999999"/>
    <n v="5.0499579460000001"/>
    <n v="101040.2838"/>
    <n v="96.255350030000002"/>
    <n v="-0.24669988400000001"/>
    <n v="5.9399082840000004"/>
  </r>
  <r>
    <x v="228"/>
    <x v="1"/>
    <s v="E12000004"/>
    <n v="212361.08"/>
    <n v="94.729019140000005"/>
    <n v="0.41481485000000001"/>
    <n v="5.9334949479999999"/>
    <n v="132431.13389999999"/>
    <n v="94.188310920000006"/>
    <n v="-1.0677533159999999"/>
    <n v="5.2110230419999999"/>
    <n v="110098.8897"/>
    <n v="94.620192489999994"/>
    <n v="-0.842944939"/>
    <n v="5.6772541370000003"/>
    <n v="89138.586349999998"/>
    <n v="94.684105360000004"/>
    <n v="-1.020028393"/>
    <n v="5.6130364310000003"/>
  </r>
  <r>
    <x v="228"/>
    <x v="3"/>
    <s v="E12000006"/>
    <n v="309635.16480000003"/>
    <n v="90.697740870000004"/>
    <n v="0.41091083900000003"/>
    <n v="5.9430301840000004"/>
    <n v="206139.24960000001"/>
    <n v="89.839958199999998"/>
    <n v="-0.98521323500000002"/>
    <n v="5.4210258189999996"/>
    <n v="172517.97959999999"/>
    <n v="90.089376779999995"/>
    <n v="-1.2496013290000001"/>
    <n v="5.9677420520000002"/>
    <n v="139065.98689999999"/>
    <n v="89.788680709999994"/>
    <n v="-1.4261893750000001"/>
    <n v="6.9829445149999998"/>
  </r>
  <r>
    <x v="228"/>
    <x v="4"/>
    <s v="E12000008"/>
    <n v="415973.90269999998"/>
    <n v="91.469125099999999"/>
    <n v="2.0937149910000001"/>
    <n v="6.9647114190000003"/>
    <n v="252786.04319999999"/>
    <n v="90.583952890000006"/>
    <n v="0.57478182300000003"/>
    <n v="6.6783347989999999"/>
    <n v="200099.50109999999"/>
    <n v="90.805066199999999"/>
    <n v="0.29092814099999997"/>
    <n v="6.9654716040000002"/>
    <n v="154778.01980000001"/>
    <n v="91.045608040000005"/>
    <n v="0.19314582599999999"/>
    <n v="7.4769715720000001"/>
  </r>
  <r>
    <x v="228"/>
    <x v="5"/>
    <s v="E12000009"/>
    <n v="307431.89159999997"/>
    <n v="93.322516559999997"/>
    <n v="0.54278955500000003"/>
    <n v="4.4637521930000004"/>
    <n v="197893.6017"/>
    <n v="92.957613660000007"/>
    <n v="-0.51555670300000001"/>
    <n v="3.7890111559999999"/>
    <n v="165186.13750000001"/>
    <n v="93.351216949999994"/>
    <n v="-0.31700521500000001"/>
    <n v="4.3258573059999996"/>
    <n v="131397.26300000001"/>
    <n v="92.675112170000006"/>
    <n v="-0.78205386700000001"/>
    <n v="5.5752147430000001"/>
  </r>
  <r>
    <x v="228"/>
    <x v="2"/>
    <s v="E12000001"/>
    <n v="190762.179"/>
    <n v="98.120141709999999"/>
    <n v="-1.0609716950000001"/>
    <n v="1.031281128"/>
    <n v="115169.2968"/>
    <n v="97.398279189999997"/>
    <n v="-1.670387734"/>
    <n v="0.59533947899999995"/>
    <n v="93147.62659"/>
    <n v="97.726487590000005"/>
    <n v="-2.232564596"/>
    <n v="0.63166286299999996"/>
    <n v="82358.643760000006"/>
    <n v="98.272666979999997"/>
    <n v="0.69958894199999999"/>
    <n v="1.9058095150000001"/>
  </r>
  <r>
    <x v="229"/>
    <x v="0"/>
    <s v="E92000001"/>
    <n v="287172.93209999998"/>
    <n v="94.015821849999995"/>
    <n v="0.46852009900000002"/>
    <n v="6.0691337479999996"/>
    <n v="176448.89749999999"/>
    <n v="93.942025880000003"/>
    <n v="0.80517565000000002"/>
    <n v="6.2274301239999996"/>
    <n v="153598.7519"/>
    <n v="93.587400040000006"/>
    <n v="0.60532255899999998"/>
    <n v="6.4091997379999999"/>
    <n v="174058.6887"/>
    <n v="91.47025155"/>
    <n v="0.35675705200000002"/>
    <n v="9.5567723779999998"/>
  </r>
  <r>
    <x v="229"/>
    <x v="6"/>
    <s v="E12000003"/>
    <n v="214272.99770000001"/>
    <n v="98.342862370000006"/>
    <n v="1.2327267669999999"/>
    <n v="4.0503486029999998"/>
    <n v="131214.40919999999"/>
    <n v="98.017203039999998"/>
    <n v="1.619350115"/>
    <n v="4.4816166979999998"/>
    <n v="106756.8956"/>
    <n v="98.158856760000006"/>
    <n v="1.7353123930000001"/>
    <n v="4.3484254189999998"/>
    <n v="97167.837039999999"/>
    <n v="97.466709159999994"/>
    <n v="1.4272756170000001"/>
    <n v="3.6523378540000002"/>
  </r>
  <r>
    <x v="229"/>
    <x v="1"/>
    <s v="E12000004"/>
    <n v="214158.13039999999"/>
    <n v="95.530638819999993"/>
    <n v="0.84622398499999996"/>
    <n v="6.8208140439999996"/>
    <n v="134119.36369999999"/>
    <n v="95.389021869999993"/>
    <n v="1.274798265"/>
    <n v="6.8088518459999996"/>
    <n v="111342.3018"/>
    <n v="95.688794540000004"/>
    <n v="1.129359416"/>
    <n v="6.3638179629999998"/>
    <n v="89383.86176"/>
    <n v="94.94463992"/>
    <n v="0.27516187600000003"/>
    <n v="5.9348741709999997"/>
  </r>
  <r>
    <x v="229"/>
    <x v="2"/>
    <s v="E12000001"/>
    <n v="190244.3738"/>
    <n v="97.853804220000001"/>
    <n v="-0.27144017399999998"/>
    <n v="2.037568286"/>
    <n v="115682.60189999999"/>
    <n v="97.832379520000003"/>
    <n v="0.44569609799999999"/>
    <n v="2.488412753"/>
    <n v="93213.267630000002"/>
    <n v="97.79535534"/>
    <n v="7.0469892000000006E-2"/>
    <n v="1.7842924090000001"/>
    <n v="83123.192290000006"/>
    <n v="99.184947949999994"/>
    <n v="0.92831607999999999"/>
    <n v="5.6663803660000003"/>
  </r>
  <r>
    <x v="229"/>
    <x v="7"/>
    <s v="E12000002"/>
    <n v="227970.73869999999"/>
    <n v="97.008491840000005"/>
    <n v="1.046087456"/>
    <n v="3.4584548759999998"/>
    <n v="137808.73680000001"/>
    <n v="96.435893809999996"/>
    <n v="1.3881755650000001"/>
    <n v="3.594569205"/>
    <n v="100954.98050000001"/>
    <n v="96.712473309999993"/>
    <n v="1.1503041190000001"/>
    <n v="2.9074913979999999"/>
    <n v="96894.798569999999"/>
    <n v="95.757778079999994"/>
    <n v="1.215402447"/>
    <n v="3.8554280840000001"/>
  </r>
  <r>
    <x v="229"/>
    <x v="9"/>
    <s v="E12000007"/>
    <n v="657774.40659999999"/>
    <n v="88.473469399999999"/>
    <n v="0.887877052"/>
    <n v="12.45458451"/>
    <n v="415632.28779999999"/>
    <n v="88.075548350000005"/>
    <n v="0.45002762000000002"/>
    <n v="12.50702021"/>
    <n v="361192.14319999999"/>
    <n v="88.321710749999994"/>
    <n v="0.28001132899999998"/>
    <n v="13.485021740000001"/>
    <n v="323086.16389999999"/>
    <n v="89.289855360000004"/>
    <n v="0.71674765699999998"/>
    <n v="15.104713029999999"/>
  </r>
  <r>
    <x v="229"/>
    <x v="8"/>
    <s v="E12000005"/>
    <n v="249037.8621"/>
    <n v="95.318432659999999"/>
    <n v="-0.49013392900000002"/>
    <n v="4.2861234680000004"/>
    <n v="145561.19709999999"/>
    <n v="95.417193889999993"/>
    <n v="-0.183646114"/>
    <n v="4.3243973929999999"/>
    <n v="119126.9999"/>
    <n v="95.504820069999994"/>
    <n v="-0.66800505099999996"/>
    <n v="3.65455044"/>
    <n v="99171.98014"/>
    <n v="94.475523100000004"/>
    <n v="-1.849068055"/>
    <n v="3.0501579240000001"/>
  </r>
  <r>
    <x v="229"/>
    <x v="4"/>
    <s v="E12000008"/>
    <n v="415922.63959999999"/>
    <n v="91.457852770000002"/>
    <n v="-1.2323647E-2"/>
    <n v="7.586930261"/>
    <n v="253677.08970000001"/>
    <n v="90.903252609999996"/>
    <n v="0.35249037700000002"/>
    <n v="8.1726203240000004"/>
    <n v="200720.16889999999"/>
    <n v="91.086724989999993"/>
    <n v="0.310179596"/>
    <n v="7.7609603519999997"/>
    <n v="154656.8064"/>
    <n v="90.974306260000006"/>
    <n v="-7.8314358000000001E-2"/>
    <n v="7.7127777269999998"/>
  </r>
  <r>
    <x v="229"/>
    <x v="3"/>
    <s v="E12000006"/>
    <n v="311437.6042"/>
    <n v="91.225707959999994"/>
    <n v="0.58211713799999998"/>
    <n v="7.8790115680000001"/>
    <n v="207989.39129999999"/>
    <n v="90.646290100000002"/>
    <n v="0.897520337"/>
    <n v="7.7420278260000002"/>
    <n v="174154.35079999999"/>
    <n v="90.94389443"/>
    <n v="0.94852209899999995"/>
    <n v="7.6563971579999999"/>
    <n v="139829.88560000001"/>
    <n v="90.281895919999997"/>
    <n v="0.54930666900000003"/>
    <n v="7.8149050200000003"/>
  </r>
  <r>
    <x v="229"/>
    <x v="5"/>
    <s v="E12000009"/>
    <n v="309246.79100000003"/>
    <n v="93.87343851"/>
    <n v="0.59034193499999998"/>
    <n v="5.1455394669999999"/>
    <n v="199182.09779999999"/>
    <n v="93.562865770000002"/>
    <n v="0.65110547600000002"/>
    <n v="5.5243350400000004"/>
    <n v="165674.489"/>
    <n v="93.627197780000003"/>
    <n v="0.29563710199999998"/>
    <n v="4.8949330499999997"/>
    <n v="131149.69270000001"/>
    <n v="92.500499730000001"/>
    <n v="-0.188413528"/>
    <n v="5.2304440090000002"/>
  </r>
  <r>
    <x v="230"/>
    <x v="0"/>
    <s v="E92000001"/>
    <n v="286204.50260000001"/>
    <n v="93.698773540000005"/>
    <n v="-0.33722867899999998"/>
    <n v="4.6588575140000001"/>
    <n v="177127.84479999999"/>
    <n v="94.303499819999999"/>
    <n v="0.38478406399999998"/>
    <n v="6.186429843"/>
    <n v="154402.3106"/>
    <n v="94.077006670000003"/>
    <n v="0.52315442700000003"/>
    <n v="6.5780093480000001"/>
    <n v="175657.03839999999"/>
    <n v="92.310206449999995"/>
    <n v="0.91828204400000002"/>
    <n v="10.035532460000001"/>
  </r>
  <r>
    <x v="230"/>
    <x v="5"/>
    <s v="E12000009"/>
    <n v="309182.74900000001"/>
    <n v="93.853998239999996"/>
    <n v="-2.0709023E-2"/>
    <n v="4.6089062299999997"/>
    <n v="201111.61230000001"/>
    <n v="94.46922687"/>
    <n v="0.96871882200000003"/>
    <n v="5.965598484"/>
    <n v="167407.7445"/>
    <n v="94.606708010000006"/>
    <n v="1.046181287"/>
    <n v="5.7789166439999997"/>
    <n v="133239.45019999999"/>
    <n v="93.974415590000007"/>
    <n v="1.593413945"/>
    <n v="4.7716100939999997"/>
  </r>
  <r>
    <x v="230"/>
    <x v="2"/>
    <s v="E12000001"/>
    <n v="192927.2164"/>
    <n v="99.233747039999997"/>
    <n v="1.4102086549999999"/>
    <n v="-2.7515303000000001E-2"/>
    <n v="117483.40459999999"/>
    <n v="99.355312170000005"/>
    <n v="1.556675459"/>
    <n v="1.6740692070000001"/>
    <n v="94734.318740000002"/>
    <n v="99.391176810000005"/>
    <n v="1.6317967900000001"/>
    <n v="0.83114581600000004"/>
    <n v="82834.929910000006"/>
    <n v="98.840985110000005"/>
    <n v="-0.34678935399999999"/>
    <n v="1.547627994"/>
  </r>
  <r>
    <x v="230"/>
    <x v="9"/>
    <s v="E12000007"/>
    <n v="656427.08429999999"/>
    <n v="88.292248810000004"/>
    <n v="-0.20483044"/>
    <n v="11.779533199999999"/>
    <n v="417648.57610000001"/>
    <n v="88.502814709999996"/>
    <n v="0.48511348799999998"/>
    <n v="12.92014927"/>
    <n v="365214.47149999999"/>
    <n v="89.305283959999997"/>
    <n v="1.113625629"/>
    <n v="15.140225239999999"/>
    <n v="326778.33689999999"/>
    <n v="90.310244449999999"/>
    <n v="1.1427827779999999"/>
    <n v="17.195832930000002"/>
  </r>
  <r>
    <x v="230"/>
    <x v="4"/>
    <s v="E12000008"/>
    <n v="416064.5257"/>
    <n v="91.489052319999999"/>
    <n v="3.4113588E-2"/>
    <n v="6.8519466429999998"/>
    <n v="256375.66450000001"/>
    <n v="91.870266319999999"/>
    <n v="1.0637833999999999"/>
    <n v="8.8209613499999993"/>
    <n v="203092.1924"/>
    <n v="92.163148190000001"/>
    <n v="1.181756391"/>
    <n v="8.5306513479999992"/>
    <n v="156453.13029999999"/>
    <n v="92.030964049999994"/>
    <n v="1.16149035"/>
    <n v="7.8764470620000004"/>
  </r>
  <r>
    <x v="230"/>
    <x v="3"/>
    <s v="E12000006"/>
    <n v="310911.31910000002"/>
    <n v="91.071549529999999"/>
    <n v="-0.168985731"/>
    <n v="5.0260845180000002"/>
    <n v="209501.64420000001"/>
    <n v="91.305362770000002"/>
    <n v="0.727081792"/>
    <n v="6.762823536"/>
    <n v="175361.60019999999"/>
    <n v="91.574323500000006"/>
    <n v="0.69320658400000001"/>
    <n v="6.5968116590000001"/>
    <n v="140928.51860000001"/>
    <n v="90.991234070000004"/>
    <n v="0.785692575"/>
    <n v="6.5067443410000001"/>
  </r>
  <r>
    <x v="230"/>
    <x v="7"/>
    <s v="E12000002"/>
    <n v="224645.0563"/>
    <n v="95.59331272"/>
    <n v="-1.4588198349999999"/>
    <n v="1.2162839139999999"/>
    <n v="136563.1496"/>
    <n v="95.564255889999998"/>
    <n v="-0.90385216400000001"/>
    <n v="2.8995067790000002"/>
    <n v="100055.5549"/>
    <n v="95.850845039999996"/>
    <n v="-0.89091742299999999"/>
    <n v="2.5215717600000001"/>
    <n v="96152.041469999996"/>
    <n v="95.023736929999998"/>
    <n v="-0.76656034299999998"/>
    <n v="2.9820135909999999"/>
  </r>
  <r>
    <x v="230"/>
    <x v="1"/>
    <s v="E12000004"/>
    <n v="212489.11259999999"/>
    <n v="94.786131310000002"/>
    <n v="-0.77933897600000002"/>
    <n v="4.8761993610000003"/>
    <n v="134333.30970000001"/>
    <n v="95.541185619999993"/>
    <n v="0.15951913500000001"/>
    <n v="6.5627838719999998"/>
    <n v="111332.5506"/>
    <n v="95.680414260000006"/>
    <n v="-8.7578570000000008E-3"/>
    <n v="5.8652667789999997"/>
    <n v="89838.382150000005"/>
    <n v="95.427437080000004"/>
    <n v="0.508503861"/>
    <n v="5.1504266339999996"/>
  </r>
  <r>
    <x v="230"/>
    <x v="8"/>
    <s v="E12000005"/>
    <n v="250425.30119999999"/>
    <n v="95.84947047"/>
    <n v="0.55711974099999995"/>
    <n v="4.1656164139999996"/>
    <n v="147461.3259"/>
    <n v="96.662752179999998"/>
    <n v="1.3053813940000001"/>
    <n v="5.5743419259999998"/>
    <n v="121105.08319999999"/>
    <n v="97.090661119999993"/>
    <n v="1.6604827310000001"/>
    <n v="5.1663094420000002"/>
    <n v="101231.2931"/>
    <n v="96.437313810000006"/>
    <n v="2.0765068480000002"/>
    <n v="4.4020678699999998"/>
  </r>
  <r>
    <x v="230"/>
    <x v="6"/>
    <s v="E12000003"/>
    <n v="210409.9485"/>
    <n v="96.569875030000006"/>
    <n v="-1.802863264"/>
    <n v="2.4625996849999998"/>
    <n v="129933.6911"/>
    <n v="97.060506219999994"/>
    <n v="-0.97604990899999999"/>
    <n v="4.0115786120000001"/>
    <n v="105345.7858"/>
    <n v="96.861395630000004"/>
    <n v="-1.3217973110000001"/>
    <n v="3.0515417839999999"/>
    <n v="95795.667170000001"/>
    <n v="96.090318730000007"/>
    <n v="-1.412164674"/>
    <n v="2.7839482549999999"/>
  </r>
  <r>
    <x v="231"/>
    <x v="0"/>
    <s v="E92000001"/>
    <n v="292607.01360000001"/>
    <n v="95.794853180000004"/>
    <n v="2.2370406360000001"/>
    <n v="6.5386174390000003"/>
    <n v="180531.2311"/>
    <n v="96.115474910000003"/>
    <n v="1.921429313"/>
    <n v="7.3113906010000003"/>
    <n v="158217.62779999999"/>
    <n v="96.401671469999997"/>
    <n v="2.4710233499999998"/>
    <n v="8.0095729819999999"/>
    <n v="179534.79399999999"/>
    <n v="94.348020739999995"/>
    <n v="2.2075720300000001"/>
    <n v="10.73827073"/>
  </r>
  <r>
    <x v="231"/>
    <x v="4"/>
    <s v="E12000008"/>
    <n v="424154.43560000003"/>
    <n v="93.267954739999993"/>
    <n v="1.9443882830000001"/>
    <n v="7.994570972"/>
    <n v="259336.15520000001"/>
    <n v="92.93113563"/>
    <n v="1.1547471819999999"/>
    <n v="8.7015493579999994"/>
    <n v="206602.76629999999"/>
    <n v="93.756245089999993"/>
    <n v="1.7285617280000001"/>
    <n v="8.633055143"/>
    <n v="158364.9197"/>
    <n v="93.155542560000001"/>
    <n v="1.221956678"/>
    <n v="8.4815691389999994"/>
  </r>
  <r>
    <x v="231"/>
    <x v="1"/>
    <s v="E12000004"/>
    <n v="217302.73560000001"/>
    <n v="96.933369319999997"/>
    <n v="2.2653503989999999"/>
    <n v="6.8831413660000003"/>
    <n v="136566.15599999999"/>
    <n v="97.129241329999999"/>
    <n v="1.6621687270000001"/>
    <n v="7.4081676219999997"/>
    <n v="113613.0432"/>
    <n v="97.640294569999995"/>
    <n v="2.0483610209999998"/>
    <n v="7.496173872"/>
    <n v="91037.133149999994"/>
    <n v="96.700765180000005"/>
    <n v="1.334341711"/>
    <n v="6.3728654640000002"/>
  </r>
  <r>
    <x v="231"/>
    <x v="3"/>
    <s v="E12000006"/>
    <n v="317771.11290000001"/>
    <n v="93.080907240000002"/>
    <n v="2.2063506259999999"/>
    <n v="7.7532912710000002"/>
    <n v="213138.81479999999"/>
    <n v="92.890520629999997"/>
    <n v="1.7361059860000001"/>
    <n v="8.0134668199999997"/>
    <n v="179325.9192"/>
    <n v="93.644502090000003"/>
    <n v="2.2606539830000001"/>
    <n v="8.3757356010000006"/>
    <n v="143398.32329999999"/>
    <n v="92.585876319999997"/>
    <n v="1.7525229369999999"/>
    <n v="8.1598608400000003"/>
  </r>
  <r>
    <x v="231"/>
    <x v="9"/>
    <s v="E12000007"/>
    <n v="688121.92169999995"/>
    <n v="92.555339910000001"/>
    <n v="4.8283865940000004"/>
    <n v="16.08935559"/>
    <n v="435644.03480000002"/>
    <n v="92.316185180000005"/>
    <n v="4.3087561389999998"/>
    <n v="16.357977000000002"/>
    <n v="381772.7512"/>
    <n v="93.354252410000001"/>
    <n v="4.5338509340000002"/>
    <n v="17.3769776"/>
    <n v="337738.01809999999"/>
    <n v="93.339121739999996"/>
    <n v="3.3538579249999998"/>
    <n v="17.016415439999999"/>
  </r>
  <r>
    <x v="231"/>
    <x v="2"/>
    <s v="E12000001"/>
    <n v="196444.13920000001"/>
    <n v="101.0427061"/>
    <n v="1.8229272480000001"/>
    <n v="1.9468516300000001"/>
    <n v="119305.5999"/>
    <n v="100.8963366"/>
    <n v="1.5510236580000001"/>
    <n v="3.0678386030000002"/>
    <n v="96808.309410000002"/>
    <n v="101.56711869999999"/>
    <n v="2.1892706880000001"/>
    <n v="2.7612338400000001"/>
    <n v="83326.285210000002"/>
    <n v="99.427284169999993"/>
    <n v="0.59317403700000004"/>
    <n v="1.9359084129999999"/>
  </r>
  <r>
    <x v="231"/>
    <x v="7"/>
    <s v="E12000002"/>
    <n v="230791.7795"/>
    <n v="98.208930629999998"/>
    <n v="2.7361933980000002"/>
    <n v="4.1711103720000002"/>
    <n v="140137.5313"/>
    <n v="98.06553925"/>
    <n v="2.6173838100000002"/>
    <n v="4.9576354220000001"/>
    <n v="102863.393"/>
    <n v="98.540687230000003"/>
    <n v="2.8062790610000001"/>
    <n v="4.7011405599999998"/>
    <n v="98893.762860000003"/>
    <n v="97.733285359999996"/>
    <n v="2.8514437670000001"/>
    <n v="5.6357250219999999"/>
  </r>
  <r>
    <x v="231"/>
    <x v="5"/>
    <s v="E12000009"/>
    <n v="315000.18579999998"/>
    <n v="95.619910820000001"/>
    <n v="1.8815528560000001"/>
    <n v="5.1787821699999999"/>
    <n v="204067.66880000001"/>
    <n v="95.857791019999993"/>
    <n v="1.4698587009999999"/>
    <n v="5.5400981299999996"/>
    <n v="170894.40530000001"/>
    <n v="96.577115669999998"/>
    <n v="2.0827356840000002"/>
    <n v="5.9342399529999996"/>
    <n v="134878.55970000001"/>
    <n v="95.130487270000003"/>
    <n v="1.2301983249999999"/>
    <n v="5.6266945709999998"/>
  </r>
  <r>
    <x v="231"/>
    <x v="6"/>
    <s v="E12000003"/>
    <n v="217204.4118"/>
    <n v="99.688265939999994"/>
    <n v="3.2291549609999999"/>
    <n v="5.4028717479999999"/>
    <n v="133160.54240000001"/>
    <n v="99.470965120000002"/>
    <n v="2.4834600509999998"/>
    <n v="6.0711891820000004"/>
    <n v="108484.21369999999"/>
    <n v="99.747059239999999"/>
    <n v="2.979167903"/>
    <n v="6.1642509069999996"/>
    <n v="98251.262289999999"/>
    <n v="98.553466850000007"/>
    <n v="2.563367629"/>
    <n v="5.5229761829999999"/>
  </r>
  <r>
    <x v="231"/>
    <x v="8"/>
    <s v="E12000005"/>
    <n v="254080.59270000001"/>
    <n v="97.248521440000005"/>
    <n v="1.459633492"/>
    <n v="5.3871906789999997"/>
    <n v="149125.09409999999"/>
    <n v="97.753373170000003"/>
    <n v="1.12827429"/>
    <n v="6.4078920579999998"/>
    <n v="122924.8823"/>
    <n v="98.549604840000001"/>
    <n v="1.5026612290000001"/>
    <n v="6.3117767369999997"/>
    <n v="102399.10890000001"/>
    <n v="97.549825749999997"/>
    <n v="1.153611494"/>
    <n v="6.4116541910000002"/>
  </r>
  <r>
    <x v="232"/>
    <x v="0"/>
    <s v="E92000001"/>
    <n v="293682.16749999998"/>
    <n v="96.146841350000003"/>
    <n v="0.36743954200000001"/>
    <n v="6.9921140270000004"/>
    <n v="182211.6562"/>
    <n v="97.010139260000003"/>
    <n v="0.93082237599999995"/>
    <n v="7.6846167010000004"/>
    <n v="159886.56690000001"/>
    <n v="97.418552610000006"/>
    <n v="1.0548376669999999"/>
    <n v="8.6113747329999999"/>
    <n v="182556.21609999999"/>
    <n v="95.93581992"/>
    <n v="1.6829173079999999"/>
    <n v="11.95405594"/>
  </r>
  <r>
    <x v="232"/>
    <x v="1"/>
    <s v="E12000004"/>
    <n v="217651.60310000001"/>
    <n v="97.088990469999999"/>
    <n v="0.160544454"/>
    <n v="6.0051565680000003"/>
    <n v="137308.9296"/>
    <n v="97.657520340000005"/>
    <n v="0.543892865"/>
    <n v="6.6612325820000002"/>
    <n v="114348.496"/>
    <n v="98.272350739999993"/>
    <n v="0.64733128900000003"/>
    <n v="6.6986959300000004"/>
    <n v="91920.760380000007"/>
    <n v="97.639364920000006"/>
    <n v="0.97062286399999997"/>
    <n v="5.5541094409999996"/>
  </r>
  <r>
    <x v="232"/>
    <x v="4"/>
    <s v="E12000008"/>
    <n v="429120.22859999997"/>
    <n v="94.359890410000006"/>
    <n v="1.1707511740000001"/>
    <n v="9.5353524350000001"/>
    <n v="264601.77059999999"/>
    <n v="94.818028769999998"/>
    <n v="2.0304208369999999"/>
    <n v="10.599916139999999"/>
    <n v="210420.2157"/>
    <n v="95.488601979999999"/>
    <n v="1.847724264"/>
    <n v="10.53772871"/>
    <n v="161440.94990000001"/>
    <n v="94.964966399999994"/>
    <n v="1.9423684240000001"/>
    <n v="9.5593216349999999"/>
  </r>
  <r>
    <x v="232"/>
    <x v="5"/>
    <s v="E12000009"/>
    <n v="313480.7317"/>
    <n v="95.158672769999995"/>
    <n v="-0.48236611299999999"/>
    <n v="5.3241507779999999"/>
    <n v="203934.92240000001"/>
    <n v="95.795435330000004"/>
    <n v="-6.5050198000000004E-2"/>
    <n v="5.9514418520000003"/>
    <n v="170984.61199999999"/>
    <n v="96.628093949999993"/>
    <n v="5.2785049000000001E-2"/>
    <n v="6.1834394489999998"/>
    <n v="135923.75330000001"/>
    <n v="95.867667229999995"/>
    <n v="0.77491451600000005"/>
    <n v="5.8188064700000002"/>
  </r>
  <r>
    <x v="232"/>
    <x v="8"/>
    <s v="E12000005"/>
    <n v="254333.60800000001"/>
    <n v="97.345362199999997"/>
    <n v="9.9580704000000006E-2"/>
    <n v="5.6005959970000001"/>
    <n v="149666.07769999999"/>
    <n v="98.107994700000006"/>
    <n v="0.362771656"/>
    <n v="5.7833257590000002"/>
    <n v="123349.6611"/>
    <n v="98.890152529999995"/>
    <n v="0.34555967100000001"/>
    <n v="5.9138959440000001"/>
    <n v="102945.895"/>
    <n v="98.070717849999994"/>
    <n v="0.53397543599999997"/>
    <n v="5.1703164340000001"/>
  </r>
  <r>
    <x v="232"/>
    <x v="6"/>
    <s v="E12000003"/>
    <n v="216912.59220000001"/>
    <n v="99.554332220000006"/>
    <n v="-0.13435254499999999"/>
    <n v="4.2614452930000004"/>
    <n v="134229.71470000001"/>
    <n v="100.26963720000001"/>
    <n v="0.80291978100000005"/>
    <n v="5.2029481940000002"/>
    <n v="109400.38099999999"/>
    <n v="100.5894399"/>
    <n v="0.84451673999999999"/>
    <n v="5.055739322"/>
    <n v="99300.242819999999"/>
    <n v="99.605673870000004"/>
    <n v="1.067650942"/>
    <n v="4.506874636"/>
  </r>
  <r>
    <x v="232"/>
    <x v="7"/>
    <s v="E12000002"/>
    <n v="229963.32399999999"/>
    <n v="97.856397560000005"/>
    <n v="-0.358962332"/>
    <n v="4.1244988520000003"/>
    <n v="140919.79370000001"/>
    <n v="98.612951359999997"/>
    <n v="0.55821047000000001"/>
    <n v="5.1366681249999999"/>
    <n v="103655.6664"/>
    <n v="99.299666290000005"/>
    <n v="0.77021896700000003"/>
    <n v="4.8880272580000002"/>
    <n v="98985.746580000006"/>
    <n v="97.824189680000003"/>
    <n v="9.3012655999999999E-2"/>
    <n v="3.9981537619999998"/>
  </r>
  <r>
    <x v="232"/>
    <x v="9"/>
    <s v="E12000007"/>
    <n v="692487.47970000003"/>
    <n v="93.142526129999993"/>
    <n v="0.63441635799999996"/>
    <n v="15.261648900000001"/>
    <n v="441185.56939999998"/>
    <n v="93.490477240000004"/>
    <n v="1.2720327"/>
    <n v="16.107765759999999"/>
    <n v="388248.69699999999"/>
    <n v="94.937804610000001"/>
    <n v="1.696282879"/>
    <n v="18.694643150000001"/>
    <n v="345722.62219999998"/>
    <n v="95.545790499999995"/>
    <n v="2.3641413409999998"/>
    <n v="19.810158959999999"/>
  </r>
  <r>
    <x v="232"/>
    <x v="2"/>
    <s v="E12000001"/>
    <n v="196086.0275"/>
    <n v="100.8585083"/>
    <n v="-0.18229694599999999"/>
    <n v="2.0565974890000001"/>
    <n v="119577.2157"/>
    <n v="101.12604109999999"/>
    <n v="0.22766386399999999"/>
    <n v="2.6838966950000001"/>
    <n v="97202.335519999993"/>
    <n v="101.980514"/>
    <n v="0.40701683100000002"/>
    <n v="2.533958749"/>
    <n v="83875.993319999994"/>
    <n v="100.0832115"/>
    <n v="0.65970552500000001"/>
    <n v="1.7874005120000001"/>
  </r>
  <r>
    <x v="232"/>
    <x v="3"/>
    <s v="E12000006"/>
    <n v="321971.71950000001"/>
    <n v="94.311340900000005"/>
    <n v="1.3218969380000001"/>
    <n v="9.9699022910000004"/>
    <n v="217098.71720000001"/>
    <n v="94.616332009999994"/>
    <n v="1.85789827"/>
    <n v="10.393238800000001"/>
    <n v="182657.4474"/>
    <n v="95.384235540000006"/>
    <n v="1.8578062909999999"/>
    <n v="10.748916230000001"/>
    <n v="146210.22380000001"/>
    <n v="94.401394600000003"/>
    <n v="1.9609019839999999"/>
    <n v="10.19504012"/>
  </r>
  <r>
    <x v="233"/>
    <x v="0"/>
    <s v="E92000001"/>
    <n v="295993.85810000001"/>
    <n v="96.903651850000003"/>
    <n v="0.78714026599999998"/>
    <n v="7.2143229189999998"/>
    <n v="184121.71650000001"/>
    <n v="98.027062220000005"/>
    <n v="1.0482646170000001"/>
    <n v="8.0524492330000008"/>
    <n v="161283.69510000001"/>
    <n v="98.269819909999995"/>
    <n v="0.87382462500000002"/>
    <n v="8.1619801439999993"/>
    <n v="184220.38269999999"/>
    <n v="96.810362470000001"/>
    <n v="0.91159126099999999"/>
    <n v="12.39657412"/>
  </r>
  <r>
    <x v="233"/>
    <x v="8"/>
    <s v="E12000005"/>
    <n v="256779.0269"/>
    <n v="98.281338360000007"/>
    <n v="0.961500511"/>
    <n v="5.2351351780000002"/>
    <n v="151969.679"/>
    <n v="99.618034300000005"/>
    <n v="1.5391606019999999"/>
    <n v="5.9409561609999999"/>
    <n v="125064.5346"/>
    <n v="100.2649768"/>
    <n v="1.3902539309999999"/>
    <n v="5.265936784"/>
    <n v="104069.1176"/>
    <n v="99.140748369999997"/>
    <n v="1.0910805370000001"/>
    <n v="5.8084499520000001"/>
  </r>
  <r>
    <x v="233"/>
    <x v="1"/>
    <s v="E12000004"/>
    <n v="218914.81109999999"/>
    <n v="97.652476309999997"/>
    <n v="0.58038078100000001"/>
    <n v="7.0662869840000004"/>
    <n v="139034.2476"/>
    <n v="98.884609389999994"/>
    <n v="1.256522841"/>
    <n v="7.6042756139999996"/>
    <n v="115773.7712"/>
    <n v="99.497247860000002"/>
    <n v="1.246431072"/>
    <n v="6.9326373920000002"/>
    <n v="92372.585760000002"/>
    <n v="98.119299400000003"/>
    <n v="0.491537901"/>
    <n v="5.6161478259999997"/>
  </r>
  <r>
    <x v="233"/>
    <x v="3"/>
    <s v="E12000006"/>
    <n v="325086.91139999998"/>
    <n v="95.223836950000006"/>
    <n v="0.96753586400000002"/>
    <n v="9.6409013950000002"/>
    <n v="219357.03400000001"/>
    <n v="95.600555479999997"/>
    <n v="1.0402257699999999"/>
    <n v="10.422650519999999"/>
    <n v="183792.66339999999"/>
    <n v="95.977048530000005"/>
    <n v="0.62149996200000002"/>
    <n v="9.7895225210000003"/>
    <n v="147260.9014"/>
    <n v="95.079770060000001"/>
    <n v="0.71860745100000001"/>
    <n v="10.70312412"/>
  </r>
  <r>
    <x v="233"/>
    <x v="7"/>
    <s v="E12000002"/>
    <n v="232431.4443"/>
    <n v="98.906657940000002"/>
    <n v="1.0732669530000001"/>
    <n v="4.4349359570000004"/>
    <n v="142727.44709999999"/>
    <n v="99.877912319999993"/>
    <n v="1.2827533760000001"/>
    <n v="5.3835972779999999"/>
    <n v="105065.6838"/>
    <n v="100.6504295"/>
    <n v="1.3602897350000001"/>
    <n v="4.3179339710000004"/>
    <n v="100476.9448"/>
    <n v="99.297889350000005"/>
    <n v="1.506477772"/>
    <n v="5.4464899359999999"/>
  </r>
  <r>
    <x v="233"/>
    <x v="2"/>
    <s v="E12000001"/>
    <n v="200233.32130000001"/>
    <n v="102.9917039"/>
    <n v="2.1150378870000002"/>
    <n v="4.9720674029999996"/>
    <n v="122218.7643"/>
    <n v="103.35998960000001"/>
    <n v="2.2090735000000001"/>
    <n v="5.348511148"/>
    <n v="99263.564620000005"/>
    <n v="104.143067"/>
    <n v="2.1205551169999999"/>
    <n v="4.3096154249999996"/>
    <n v="85997.736629999999"/>
    <n v="102.6149357"/>
    <n v="2.529619297"/>
    <n v="4.6727068770000004"/>
  </r>
  <r>
    <x v="233"/>
    <x v="9"/>
    <s v="E12000007"/>
    <n v="699099.05940000003"/>
    <n v="94.031811849999997"/>
    <n v="0.95475800499999997"/>
    <n v="16.44379326"/>
    <n v="446328.56170000002"/>
    <n v="94.58031527"/>
    <n v="1.165720898"/>
    <n v="17.316448600000001"/>
    <n v="393924.3676"/>
    <n v="96.325666830000003"/>
    <n v="1.461864668"/>
    <n v="19.231786199999998"/>
    <n v="349361.62550000002"/>
    <n v="96.551485319999998"/>
    <n v="1.052578883"/>
    <n v="20.18206224"/>
  </r>
  <r>
    <x v="233"/>
    <x v="4"/>
    <s v="E12000008"/>
    <n v="432724.45020000002"/>
    <n v="95.152428110000002"/>
    <n v="0.839909511"/>
    <n v="9.2570713910000002"/>
    <n v="267124.87319999997"/>
    <n v="95.722163370000004"/>
    <n v="0.95354713700000004"/>
    <n v="10.40404867"/>
    <n v="211783.696"/>
    <n v="96.107348729999998"/>
    <n v="0.64797969300000002"/>
    <n v="9.6023715020000004"/>
    <n v="162808.0857"/>
    <n v="95.769161370000006"/>
    <n v="0.84683330800000001"/>
    <n v="9.6325359240000008"/>
  </r>
  <r>
    <x v="233"/>
    <x v="6"/>
    <s v="E12000003"/>
    <n v="217243.4596"/>
    <n v="99.706187319999998"/>
    <n v="0.152534902"/>
    <n v="4.3226091000000002"/>
    <n v="134443.11420000001"/>
    <n v="100.42904660000001"/>
    <n v="0.15898078900000001"/>
    <n v="4.9659265899999996"/>
    <n v="109428.60309999999"/>
    <n v="100.61538899999999"/>
    <n v="2.5797104000000001E-2"/>
    <n v="3.9718956489999999"/>
    <n v="98503.253849999994"/>
    <n v="98.806233489999997"/>
    <n v="-0.80260525900000002"/>
    <n v="3.326928154"/>
  </r>
  <r>
    <x v="233"/>
    <x v="5"/>
    <s v="E12000009"/>
    <n v="314788.58740000002"/>
    <n v="95.555679029999993"/>
    <n v="0.41720448900000001"/>
    <n v="5.6753961500000001"/>
    <n v="204890.33679999999"/>
    <n v="96.244227249999994"/>
    <n v="0.46848987199999997"/>
    <n v="6.3758684370000003"/>
    <n v="170869.78390000001"/>
    <n v="96.563201419999999"/>
    <n v="-6.7157005000000006E-2"/>
    <n v="5.4559748749999999"/>
    <n v="136882.62229999999"/>
    <n v="96.543962120000003"/>
    <n v="0.70544628099999995"/>
    <n v="6.6473874310000003"/>
  </r>
  <r>
    <x v="234"/>
    <x v="0"/>
    <s v="E92000001"/>
    <n v="301318.4682"/>
    <n v="98.646843989999994"/>
    <n v="1.7988920980000001"/>
    <n v="7.5333319019999996"/>
    <n v="186221.68030000001"/>
    <n v="99.145090460000006"/>
    <n v="1.140530193"/>
    <n v="8.2339583170000008"/>
    <n v="163880.58720000001"/>
    <n v="99.852100849999999"/>
    <n v="1.6101392450000001"/>
    <n v="8.9434133550000006"/>
    <n v="186483.23050000001"/>
    <n v="97.999520340000004"/>
    <n v="1.2283373849999999"/>
    <n v="11.915861189999999"/>
  </r>
  <r>
    <x v="234"/>
    <x v="1"/>
    <s v="E12000004"/>
    <n v="222044.2904"/>
    <n v="99.048459510000001"/>
    <n v="1.4295420430000001"/>
    <n v="6.9484648560000002"/>
    <n v="139498.91020000001"/>
    <n v="99.215088910000006"/>
    <n v="0.33420724099999999"/>
    <n v="7.3076597860000003"/>
    <n v="116433.03879999999"/>
    <n v="100.0638297"/>
    <n v="0.56944474499999997"/>
    <n v="7.2158471750000004"/>
    <n v="92801.173389999996"/>
    <n v="98.574550470000005"/>
    <n v="0.46397708900000001"/>
    <n v="6.3761423539999997"/>
  </r>
  <r>
    <x v="234"/>
    <x v="3"/>
    <s v="E12000006"/>
    <n v="331478.43229999999"/>
    <n v="97.096029040000005"/>
    <n v="1.9660960430000001"/>
    <n v="9.7809453150000003"/>
    <n v="222716.6825"/>
    <n v="97.064763200000002"/>
    <n v="1.5315891349999999"/>
    <n v="10.417213139999999"/>
    <n v="187416.1845"/>
    <n v="97.869261499999993"/>
    <n v="1.971526525"/>
    <n v="10.52188269"/>
    <n v="149152.06969999999"/>
    <n v="96.300812739999998"/>
    <n v="1.284229734"/>
    <n v="10.122966870000001"/>
  </r>
  <r>
    <x v="234"/>
    <x v="4"/>
    <s v="E12000008"/>
    <n v="442305.32400000002"/>
    <n v="97.259180810000004"/>
    <n v="2.2140819170000001"/>
    <n v="9.9094992160000004"/>
    <n v="271389.1814"/>
    <n v="97.250245750000005"/>
    <n v="1.5963725959999999"/>
    <n v="10.94593382"/>
    <n v="215888.49799999999"/>
    <n v="97.970106079999994"/>
    <n v="1.938204907"/>
    <n v="10.640561419999999"/>
    <n v="164213.4492"/>
    <n v="96.595843180000003"/>
    <n v="0.86320251999999997"/>
    <n v="9.4181901559999996"/>
  </r>
  <r>
    <x v="234"/>
    <x v="5"/>
    <s v="E12000009"/>
    <n v="322812.23310000001"/>
    <n v="97.991297549999999"/>
    <n v="2.5488998060000001"/>
    <n v="7.0538088209999996"/>
    <n v="209553.4615"/>
    <n v="98.434661570000003"/>
    <n v="2.2759124260000001"/>
    <n v="7.7631664560000004"/>
    <n v="175410.22940000001"/>
    <n v="99.129131740000005"/>
    <n v="2.657254816"/>
    <n v="7.3131503880000004"/>
    <n v="137124.87659999999"/>
    <n v="96.714825239999996"/>
    <n v="0.17697960300000001"/>
    <n v="6.3736480970000002"/>
  </r>
  <r>
    <x v="234"/>
    <x v="6"/>
    <s v="E12000003"/>
    <n v="220668.38870000001"/>
    <n v="101.27809480000001"/>
    <n v="1.576539578"/>
    <n v="4.6812945969999999"/>
    <n v="135720.41959999999"/>
    <n v="101.38319420000001"/>
    <n v="0.95007128100000005"/>
    <n v="5.2548720690000001"/>
    <n v="110751.01459999999"/>
    <n v="101.8312955"/>
    <n v="1.2084696749999999"/>
    <n v="5.1527825470000002"/>
    <n v="99752.794559999995"/>
    <n v="100.0596176"/>
    <n v="1.2685273450000001"/>
    <n v="4.3509421740000001"/>
  </r>
  <r>
    <x v="234"/>
    <x v="8"/>
    <s v="E12000005"/>
    <n v="259176.23250000001"/>
    <n v="99.198861010000002"/>
    <n v="0.93356751500000001"/>
    <n v="5.212548709"/>
    <n v="151759.64319999999"/>
    <n v="99.480353199999996"/>
    <n v="-0.13820900999999999"/>
    <n v="5.4002210570000004"/>
    <n v="125334.5448"/>
    <n v="100.48144550000001"/>
    <n v="0.21589665299999999"/>
    <n v="5.0832439110000003"/>
    <n v="103625.3"/>
    <n v="98.717948419999999"/>
    <n v="-0.42646435199999999"/>
    <n v="4.3828261910000004"/>
  </r>
  <r>
    <x v="234"/>
    <x v="9"/>
    <s v="E12000007"/>
    <n v="728490.61899999995"/>
    <n v="97.985102260000005"/>
    <n v="4.20420529"/>
    <n v="19.02345248"/>
    <n v="465102.73950000003"/>
    <n v="98.558702060000002"/>
    <n v="4.2063581369999996"/>
    <n v="19.778208370000002"/>
    <n v="407974.65350000001"/>
    <n v="99.761359740000003"/>
    <n v="3.5667470790000002"/>
    <n v="20.222072650000001"/>
    <n v="357491.7683"/>
    <n v="98.798375960000001"/>
    <n v="2.327142496"/>
    <n v="19.656770689999998"/>
  </r>
  <r>
    <x v="234"/>
    <x v="7"/>
    <s v="E12000002"/>
    <n v="235136.78520000001"/>
    <n v="100.0578629"/>
    <n v="1.1639306869999999"/>
    <n v="4.5063640210000004"/>
    <n v="143235.0294"/>
    <n v="100.23310859999999"/>
    <n v="0.35563044900000002"/>
    <n v="5.5984540430000003"/>
    <n v="105749.36900000001"/>
    <n v="101.3053836"/>
    <n v="0.650721683"/>
    <n v="5.7830289500000003"/>
    <n v="100310.30319999999"/>
    <n v="99.133203170000002"/>
    <n v="-0.16585064199999999"/>
    <n v="4.6395640059999996"/>
  </r>
  <r>
    <x v="234"/>
    <x v="2"/>
    <s v="E12000001"/>
    <n v="200485.163"/>
    <n v="103.1212409"/>
    <n v="0.12577411499999999"/>
    <n v="1.7513332319999999"/>
    <n v="122042.2242"/>
    <n v="103.2106903"/>
    <n v="-0.14444599299999999"/>
    <n v="2.5640913849999998"/>
    <n v="99329.886169999998"/>
    <n v="104.2126487"/>
    <n v="6.6813586999999994E-2"/>
    <n v="2.042709785"/>
    <n v="86383.833270000003"/>
    <n v="103.07563709999999"/>
    <n v="0.44896140000000001"/>
    <n v="3.4259359740000002"/>
  </r>
  <r>
    <x v="235"/>
    <x v="0"/>
    <s v="E92000001"/>
    <n v="305531.72480000003"/>
    <n v="100.02619679999999"/>
    <n v="1.398273592"/>
    <n v="8.2774967539999995"/>
    <n v="188677.56280000001"/>
    <n v="100.4526111"/>
    <n v="1.3187951819999999"/>
    <n v="8.5029239220000008"/>
    <n v="165810.54740000001"/>
    <n v="101.0280216"/>
    <n v="1.177662515"/>
    <n v="9.3942808089999996"/>
    <n v="188844.4301"/>
    <n v="99.240363450000004"/>
    <n v="1.266172632"/>
    <n v="13.00526917"/>
  </r>
  <r>
    <x v="235"/>
    <x v="9"/>
    <s v="E12000007"/>
    <n v="739313.37410000002"/>
    <n v="99.440809079999994"/>
    <n v="1.4856409699999999"/>
    <n v="19.048761410000001"/>
    <n v="471551.69530000002"/>
    <n v="99.925283379999996"/>
    <n v="1.3865658679999999"/>
    <n v="19.4225897"/>
    <n v="414689.36119999998"/>
    <n v="101.403296"/>
    <n v="1.645863947"/>
    <n v="20.88152191"/>
    <n v="362767.53610000003"/>
    <n v="100.25641589999999"/>
    <n v="1.475773215"/>
    <n v="20.966989550000001"/>
  </r>
  <r>
    <x v="235"/>
    <x v="6"/>
    <s v="E12000003"/>
    <n v="223267.99179999999"/>
    <n v="102.4712102"/>
    <n v="1.1780586959999999"/>
    <n v="5.5838424480000004"/>
    <n v="137471.58780000001"/>
    <n v="102.69131729999999"/>
    <n v="1.290276158"/>
    <n v="6.1284660449999997"/>
    <n v="112106.3486"/>
    <n v="103.0774729"/>
    <n v="1.223766683"/>
    <n v="6.0885858690000001"/>
    <n v="100866.54829999999"/>
    <n v="101.17679699999999"/>
    <n v="1.116513774"/>
    <n v="5.4137501700000001"/>
  </r>
  <r>
    <x v="235"/>
    <x v="4"/>
    <s v="E12000008"/>
    <n v="448927.04100000003"/>
    <n v="98.715240069999993"/>
    <n v="1.497091843"/>
    <n v="11.155272910000001"/>
    <n v="275295.85859999998"/>
    <n v="98.650173769999995"/>
    <n v="1.43951103"/>
    <n v="11.817345919999999"/>
    <n v="218458.3168"/>
    <n v="99.136288739999998"/>
    <n v="1.1903454060000001"/>
    <n v="11.654985140000001"/>
    <n v="166534.17989999999"/>
    <n v="97.9609746"/>
    <n v="1.4132403339999999"/>
    <n v="11.03981872"/>
  </r>
  <r>
    <x v="235"/>
    <x v="1"/>
    <s v="E12000004"/>
    <n v="225712.49789999999"/>
    <n v="100.68475599999999"/>
    <n v="1.6520161200000001"/>
    <n v="7.6253604030000002"/>
    <n v="141839.02429999999"/>
    <n v="100.8794362"/>
    <n v="1.6775142789999999"/>
    <n v="7.7013553569999997"/>
    <n v="118018.7696"/>
    <n v="101.42662420000001"/>
    <n v="1.3619251320000001"/>
    <n v="7.7830706640000002"/>
    <n v="93948.752269999997"/>
    <n v="99.793522899999999"/>
    <n v="1.2365995299999999"/>
    <n v="6.8373446979999999"/>
  </r>
  <r>
    <x v="235"/>
    <x v="3"/>
    <s v="E12000006"/>
    <n v="335533.64630000002"/>
    <n v="98.283874569999995"/>
    <n v="1.2233719009999999"/>
    <n v="10.37455682"/>
    <n v="225330.99419999999"/>
    <n v="98.204136969999993"/>
    <n v="1.173828412"/>
    <n v="10.894524130000001"/>
    <n v="189223.82070000001"/>
    <n v="98.813214250000001"/>
    <n v="0.96450380899999999"/>
    <n v="11.18850335"/>
    <n v="150295.0857"/>
    <n v="97.038807000000006"/>
    <n v="0.76634271300000001"/>
    <n v="11.3231711"/>
  </r>
  <r>
    <x v="235"/>
    <x v="2"/>
    <s v="E12000001"/>
    <n v="200458.861"/>
    <n v="103.10771219999999"/>
    <n v="-1.3119153999999999E-2"/>
    <n v="0.93945269099999995"/>
    <n v="122117.8704"/>
    <n v="103.274664"/>
    <n v="6.1983668999999998E-2"/>
    <n v="1.0603822169999999"/>
    <n v="99505.405199999994"/>
    <n v="104.3967957"/>
    <n v="0.17670314100000001"/>
    <n v="0.89215574200000003"/>
    <n v="86095.909010000003"/>
    <n v="102.7320778"/>
    <n v="-0.33330804200000003"/>
    <n v="0.72699157700000006"/>
  </r>
  <r>
    <x v="235"/>
    <x v="7"/>
    <s v="E12000002"/>
    <n v="238222.6937"/>
    <n v="101.3710109"/>
    <n v="1.31238864"/>
    <n v="4.8983516470000001"/>
    <n v="145084.43479999999"/>
    <n v="101.5272868"/>
    <n v="1.2911683920000001"/>
    <n v="5.2869771889999999"/>
    <n v="106938.8063"/>
    <n v="102.44483630000001"/>
    <n v="1.124770123"/>
    <n v="5.2018830830000002"/>
    <n v="101035.20909999999"/>
    <n v="99.849602640000001"/>
    <n v="0.72266349699999999"/>
    <n v="4.5722060610000002"/>
  </r>
  <r>
    <x v="235"/>
    <x v="8"/>
    <s v="E12000005"/>
    <n v="263033.50630000001"/>
    <n v="100.67522"/>
    <n v="1.488282238"/>
    <n v="5.7555246269999998"/>
    <n v="154314.44159999999"/>
    <n v="101.15505570000001"/>
    <n v="1.6834504699999999"/>
    <n v="6.0477530079999999"/>
    <n v="127251.6268"/>
    <n v="102.0183815"/>
    <n v="1.529571904"/>
    <n v="5.8859683379999996"/>
    <n v="105315.4203"/>
    <n v="100.3280302"/>
    <n v="1.6309919639999999"/>
    <n v="5.6735712339999997"/>
  </r>
  <r>
    <x v="235"/>
    <x v="5"/>
    <s v="E12000009"/>
    <n v="328256.36849999998"/>
    <n v="99.643892589999993"/>
    <n v="1.6864712319999999"/>
    <n v="8.1327811489999995"/>
    <n v="212100.32860000001"/>
    <n v="99.631015020000007"/>
    <n v="1.2153782339999999"/>
    <n v="7.7968645240000001"/>
    <n v="177070.23749999999"/>
    <n v="100.0672479"/>
    <n v="0.946357644"/>
    <n v="7.651916377"/>
    <n v="138943.80840000001"/>
    <n v="97.997726420000006"/>
    <n v="1.3264783099999999"/>
    <n v="7.3501039170000002"/>
  </r>
  <r>
    <x v="236"/>
    <x v="0"/>
    <s v="E92000001"/>
    <n v="305752.58470000001"/>
    <n v="100.09850280000001"/>
    <n v="7.2287061999999999E-2"/>
    <n v="7.6489560919999997"/>
    <n v="188359.9914"/>
    <n v="100.283535"/>
    <n v="-0.16831435"/>
    <n v="8.7611097190000002"/>
    <n v="165872.74909999999"/>
    <n v="101.065921"/>
    <n v="3.7513724999999998E-2"/>
    <n v="9.4093776949999999"/>
    <n v="190050.32209999999"/>
    <n v="99.874076410000001"/>
    <n v="0.63856372400000005"/>
    <n v="12.618982969999999"/>
  </r>
  <r>
    <x v="236"/>
    <x v="4"/>
    <s v="E12000008"/>
    <n v="451082.26620000001"/>
    <n v="99.189155790000001"/>
    <n v="0.48008363399999998"/>
    <n v="10.828696450000001"/>
    <n v="276514.75060000003"/>
    <n v="99.086954419999998"/>
    <n v="0.44275710499999998"/>
    <n v="12.582588640000001"/>
    <n v="220063.10339999999"/>
    <n v="99.864540210000001"/>
    <n v="0.73459626300000003"/>
    <n v="12.30728332"/>
    <n v="168716.0001"/>
    <n v="99.244394229999997"/>
    <n v="1.31013359"/>
    <n v="12.04739024"/>
  </r>
  <r>
    <x v="236"/>
    <x v="5"/>
    <s v="E12000009"/>
    <n v="329746.97399999999"/>
    <n v="100.0963735"/>
    <n v="0.45409795600000002"/>
    <n v="6.789527788"/>
    <n v="213332.7451"/>
    <n v="100.2099245"/>
    <n v="0.58105351699999996"/>
    <n v="8.3346963830000007"/>
    <n v="178766.48019999999"/>
    <n v="101.02584109999999"/>
    <n v="0.95794906999999996"/>
    <n v="8.1547551990000002"/>
    <n v="140839.19190000001"/>
    <n v="99.334549390000006"/>
    <n v="1.3641367200000001"/>
    <n v="8.0781198540000005"/>
  </r>
  <r>
    <x v="236"/>
    <x v="6"/>
    <s v="E12000003"/>
    <n v="219761.2389"/>
    <n v="100.8617488"/>
    <n v="-1.570647401"/>
    <n v="2.4169766620000002"/>
    <n v="135357.5472"/>
    <n v="101.1121284"/>
    <n v="-1.5378018630000001"/>
    <n v="3.7216024540000001"/>
    <n v="110677.0004"/>
    <n v="101.76324219999999"/>
    <n v="-1.2749931590000001"/>
    <n v="3.8620686489999998"/>
    <n v="100118.7118"/>
    <n v="100.42666029999999"/>
    <n v="-0.74141178799999996"/>
    <n v="3.6522967039999998"/>
  </r>
  <r>
    <x v="236"/>
    <x v="8"/>
    <s v="E12000005"/>
    <n v="262531.7083"/>
    <n v="100.48315839999999"/>
    <n v="-0.19077344500000001"/>
    <n v="6.4685995619999996"/>
    <n v="153523.82610000001"/>
    <n v="100.6367972"/>
    <n v="-0.51234062400000002"/>
    <n v="7.1597375660000004"/>
    <n v="126780.0955"/>
    <n v="101.6403521"/>
    <n v="-0.370550247"/>
    <n v="6.823120071"/>
    <n v="105117.4531"/>
    <n v="100.13943810000001"/>
    <n v="-0.18797546200000001"/>
    <n v="6.5707780619999996"/>
  </r>
  <r>
    <x v="236"/>
    <x v="3"/>
    <s v="E12000006"/>
    <n v="338518.08779999998"/>
    <n v="99.158071480000004"/>
    <n v="0.88946117899999999"/>
    <n v="10.93081911"/>
    <n v="226856.11429999999"/>
    <n v="98.868817430000007"/>
    <n v="0.67683549899999995"/>
    <n v="12.230529819999999"/>
    <n v="190622.45019999999"/>
    <n v="99.543582509999993"/>
    <n v="0.73914026799999999"/>
    <n v="12.15867411"/>
    <n v="152817.85949999999"/>
    <n v="98.667649109999999"/>
    <n v="1.6785471329999999"/>
    <n v="13.328313100000001"/>
  </r>
  <r>
    <x v="236"/>
    <x v="2"/>
    <s v="E12000001"/>
    <n v="198632.1177"/>
    <n v="102.16811130000001"/>
    <n v="-0.91128091600000005"/>
    <n v="-0.384146353"/>
    <n v="121106.5355"/>
    <n v="102.4193815"/>
    <n v="-0.82816294800000001"/>
    <n v="1.4353834160000001"/>
    <n v="98336.879379999998"/>
    <n v="103.17082859999999"/>
    <n v="-1.174334011"/>
    <n v="0.907019609"/>
    <n v="85962.098110000006"/>
    <n v="102.5724108"/>
    <n v="-0.155420734"/>
    <n v="2.0753286200000001"/>
  </r>
  <r>
    <x v="236"/>
    <x v="9"/>
    <s v="E12000007"/>
    <n v="738827.50959999999"/>
    <n v="99.375458230000007"/>
    <n v="-6.5718343999999998E-2"/>
    <n v="17.663594310000001"/>
    <n v="468585.48249999998"/>
    <n v="99.296721000000005"/>
    <n v="-0.62903237199999995"/>
    <n v="18.859234000000001"/>
    <n v="411839.51659999997"/>
    <n v="100.7064283"/>
    <n v="-0.68722394399999998"/>
    <n v="18.99806744"/>
    <n v="362757.34240000002"/>
    <n v="100.2535987"/>
    <n v="-2.8099800000000001E-3"/>
    <n v="18.368624969999999"/>
  </r>
  <r>
    <x v="236"/>
    <x v="7"/>
    <s v="E12000002"/>
    <n v="237615.65059999999"/>
    <n v="101.1126956"/>
    <n v="-0.25482169999999998"/>
    <n v="3.9432929529999998"/>
    <n v="144588.4632"/>
    <n v="101.1802155"/>
    <n v="-0.34185028499999998"/>
    <n v="5.2540218029999997"/>
    <n v="106726.58689999999"/>
    <n v="102.2415352"/>
    <n v="-0.19844933400000001"/>
    <n v="5.4964522310000001"/>
    <n v="101947.697"/>
    <n v="100.7513829"/>
    <n v="0.903138518"/>
    <n v="5.1017784849999996"/>
  </r>
  <r>
    <x v="236"/>
    <x v="1"/>
    <s v="E12000004"/>
    <n v="225565.9264"/>
    <n v="100.6193741"/>
    <n v="-6.4937261999999996E-2"/>
    <n v="7.3667532250000001"/>
    <n v="141825.4362"/>
    <n v="100.869772"/>
    <n v="-9.5799430000000005E-3"/>
    <n v="8.8025425320000004"/>
    <n v="118524.5649"/>
    <n v="101.86131020000001"/>
    <n v="0.42857189699999998"/>
    <n v="8.5401086129999992"/>
    <n v="94837.86649"/>
    <n v="100.737951"/>
    <n v="0.94638215400000003"/>
    <n v="7.7066860019999996"/>
  </r>
  <r>
    <x v="237"/>
    <x v="0"/>
    <s v="E92000001"/>
    <n v="306036.70120000001"/>
    <n v="100.19151789999999"/>
    <n v="9.2923651999999995E-2"/>
    <n v="7.7740647980000004"/>
    <n v="188458.49299999999"/>
    <n v="100.3359775"/>
    <n v="5.2294292999999999E-2"/>
    <n v="8.8988346239999991"/>
    <n v="165004.80119999999"/>
    <n v="100.53708210000001"/>
    <n v="-0.52326133699999999"/>
    <n v="9.9870219969999994"/>
    <n v="189664.33410000001"/>
    <n v="99.671234339999998"/>
    <n v="-0.20309782100000001"/>
    <n v="12.70428504"/>
  </r>
  <r>
    <x v="237"/>
    <x v="4"/>
    <s v="E12000008"/>
    <n v="453030.28490000003"/>
    <n v="99.617508529999995"/>
    <n v="0.43185441000000002"/>
    <n v="10.99010844"/>
    <n v="277520.19400000002"/>
    <n v="99.447247390000001"/>
    <n v="0.36361291899999998"/>
    <n v="12.413148659999999"/>
    <n v="219514.87119999999"/>
    <n v="99.615752650000005"/>
    <n v="-0.249125025"/>
    <n v="12.35700376"/>
    <n v="168762.4345"/>
    <n v="99.271708489999995"/>
    <n v="2.7522221999999999E-2"/>
    <n v="12.377828190000001"/>
  </r>
  <r>
    <x v="237"/>
    <x v="6"/>
    <s v="E12000003"/>
    <n v="222773.7818"/>
    <n v="102.2443873"/>
    <n v="1.370825387"/>
    <n v="4.9185581650000003"/>
    <n v="136580.37419999999"/>
    <n v="102.0255805"/>
    <n v="0.90340510699999999"/>
    <n v="6.1676381439999997"/>
    <n v="110573.7347"/>
    <n v="101.6682934"/>
    <n v="-9.3303636999999995E-2"/>
    <n v="6.3496494739999996"/>
    <n v="100169.5784"/>
    <n v="100.4776834"/>
    <n v="5.0806327999999998E-2"/>
    <n v="5.3932139699999997"/>
  </r>
  <r>
    <x v="237"/>
    <x v="8"/>
    <s v="E12000005"/>
    <n v="262350.33850000001"/>
    <n v="100.4137398"/>
    <n v="-6.9084886999999998E-2"/>
    <n v="5.18081674"/>
    <n v="153667.3211"/>
    <n v="100.7308601"/>
    <n v="9.3467622E-2"/>
    <n v="5.9626226740000003"/>
    <n v="126268.2259"/>
    <n v="101.22998320000001"/>
    <n v="-0.40374603199999998"/>
    <n v="5.9750316870000004"/>
    <n v="105618.242"/>
    <n v="100.6165113"/>
    <n v="0.47640885999999999"/>
    <n v="6.3313909080000004"/>
  </r>
  <r>
    <x v="237"/>
    <x v="1"/>
    <s v="E12000004"/>
    <n v="224518.15830000001"/>
    <n v="100.1519907"/>
    <n v="-0.46450633499999999"/>
    <n v="5.8098362970000004"/>
    <n v="141049.0668"/>
    <n v="100.3175988"/>
    <n v="-0.54741197799999997"/>
    <n v="7.1599800120000001"/>
    <n v="117080.38250000001"/>
    <n v="100.62016389999999"/>
    <n v="-1.2184667730000001"/>
    <n v="7.4311980679999996"/>
    <n v="94237.271829999998"/>
    <n v="100.09999190000001"/>
    <n v="-0.63328571899999997"/>
    <n v="7.2311034379999999"/>
  </r>
  <r>
    <x v="237"/>
    <x v="3"/>
    <s v="E12000006"/>
    <n v="339814.47389999998"/>
    <n v="99.537806430000003"/>
    <n v="0.38295919499999997"/>
    <n v="10.598704079999999"/>
    <n v="228357.34400000001"/>
    <n v="99.523085879999996"/>
    <n v="0.66175409799999996"/>
    <n v="11.7907309"/>
    <n v="190984.53640000001"/>
    <n v="99.732664959999994"/>
    <n v="0.18994941200000001"/>
    <n v="11.79708168"/>
    <n v="154026.10870000001"/>
    <n v="99.447761470000003"/>
    <n v="0.790646548"/>
    <n v="12.70436814"/>
  </r>
  <r>
    <x v="237"/>
    <x v="2"/>
    <s v="E12000001"/>
    <n v="197521.9278"/>
    <n v="101.5970757"/>
    <n v="-0.55891761900000003"/>
    <n v="4.1312089539999999"/>
    <n v="119806.1571"/>
    <n v="101.3196561"/>
    <n v="-1.073747435"/>
    <n v="5.4615873610000003"/>
    <n v="96704.244460000002"/>
    <n v="101.4579382"/>
    <n v="-1.6602468290000001"/>
    <n v="5.4167665090000003"/>
    <n v="83615.696469999995"/>
    <n v="99.772617879999999"/>
    <n v="-2.7295769860000001"/>
    <n v="4.9479082139999999"/>
  </r>
  <r>
    <x v="237"/>
    <x v="7"/>
    <s v="E12000002"/>
    <n v="237306.5687"/>
    <n v="100.9811718"/>
    <n v="-0.13007640400000001"/>
    <n v="4.9636408200000002"/>
    <n v="144006.80350000001"/>
    <n v="100.7731812"/>
    <n v="-0.40228640999999998"/>
    <n v="6.2474493170000001"/>
    <n v="105833.0328"/>
    <n v="101.38553159999999"/>
    <n v="-0.83723670900000002"/>
    <n v="7.4816316780000003"/>
    <n v="101645.7292"/>
    <n v="100.45295849999999"/>
    <n v="-0.29619876299999998"/>
    <n v="6.483888114"/>
  </r>
  <r>
    <x v="237"/>
    <x v="9"/>
    <s v="E12000007"/>
    <n v="741039.84600000002"/>
    <n v="99.673026930000006"/>
    <n v="0.29943882399999999"/>
    <n v="17.751014380000001"/>
    <n v="470849.03769999999"/>
    <n v="99.776385039999994"/>
    <n v="0.48306130899999999"/>
    <n v="18.189260829999998"/>
    <n v="410172.89270000003"/>
    <n v="100.2988915"/>
    <n v="-0.40467799100000001"/>
    <n v="19.26364645"/>
    <n v="360746.01299999998"/>
    <n v="99.697736770000006"/>
    <n v="-0.55445588099999998"/>
    <n v="17.99261345"/>
  </r>
  <r>
    <x v="237"/>
    <x v="5"/>
    <s v="E12000009"/>
    <n v="327921.5049"/>
    <n v="99.542243049999996"/>
    <n v="-0.55359690299999997"/>
    <n v="6.7148503450000003"/>
    <n v="212021.51670000001"/>
    <n v="99.593994269999996"/>
    <n v="-0.61463998900000005"/>
    <n v="7.59580272"/>
    <n v="177110.97779999999"/>
    <n v="100.0902713"/>
    <n v="-0.92606981499999996"/>
    <n v="8.1039133490000008"/>
    <n v="140673.6936"/>
    <n v="99.217822670000004"/>
    <n v="-0.117508689"/>
    <n v="7.9954821129999996"/>
  </r>
  <r>
    <x v="238"/>
    <x v="0"/>
    <s v="E92000001"/>
    <n v="305354.891"/>
    <n v="99.968304209999999"/>
    <n v="-0.22278705500000001"/>
    <n v="8.0012242100000002"/>
    <n v="188216.61739999999"/>
    <n v="100.2072021"/>
    <n v="-0.12834421400000001"/>
    <n v="7.9977728020000001"/>
    <n v="164367.16709999999"/>
    <n v="100.148573"/>
    <n v="-0.38643365899999998"/>
    <n v="8.6215802729999993"/>
    <n v="188764.81090000001"/>
    <n v="99.19852247"/>
    <n v="-0.474271108"/>
    <n v="11.32428131"/>
  </r>
  <r>
    <x v="238"/>
    <x v="2"/>
    <s v="E12000001"/>
    <n v="196923.39300000001"/>
    <n v="101.2892143"/>
    <n v="-0.303021916"/>
    <n v="1.4967979149999999"/>
    <n v="120131.67909999999"/>
    <n v="101.5949488"/>
    <n v="0.27170716700000003"/>
    <n v="2.0828281240000002"/>
    <n v="96491.065279999995"/>
    <n v="101.2342798"/>
    <n v="-0.22044449099999999"/>
    <n v="1.822568669"/>
    <n v="84975.580740000005"/>
    <n v="101.39527030000001"/>
    <n v="1.6263504719999999"/>
    <n v="3.375861708"/>
  </r>
  <r>
    <x v="238"/>
    <x v="7"/>
    <s v="E12000002"/>
    <n v="236820.96090000001"/>
    <n v="100.7745309"/>
    <n v="-0.20463308399999999"/>
    <n v="5.0100944800000002"/>
    <n v="143840.6955"/>
    <n v="100.65694209999999"/>
    <n v="-0.115347297"/>
    <n v="5.1758822459999996"/>
    <n v="105227.3893"/>
    <n v="100.8053395"/>
    <n v="-0.57226320399999997"/>
    <n v="5.3326136689999997"/>
    <n v="100768.1336"/>
    <n v="99.585661110000004"/>
    <n v="-0.86338661900000002"/>
    <n v="5.6766461570000004"/>
  </r>
  <r>
    <x v="238"/>
    <x v="6"/>
    <s v="E12000003"/>
    <n v="222171.40340000001"/>
    <n v="101.96791930000001"/>
    <n v="-0.27039914399999998"/>
    <n v="4.9680426789999999"/>
    <n v="136265.68359999999"/>
    <n v="101.79050650000001"/>
    <n v="-0.23040686599999999"/>
    <n v="5.003735206"/>
    <n v="110184.5828"/>
    <n v="101.31048319999999"/>
    <n v="-0.35193880900000002"/>
    <n v="4.954436415"/>
    <n v="100261.2885"/>
    <n v="100.5696756"/>
    <n v="9.1554815999999997E-2"/>
    <n v="4.7313879529999996"/>
  </r>
  <r>
    <x v="238"/>
    <x v="4"/>
    <s v="E12000008"/>
    <n v="451654.69150000002"/>
    <n v="99.315027229999998"/>
    <n v="-0.30364270399999999"/>
    <n v="10.775864350000001"/>
    <n v="277082.33390000003"/>
    <n v="99.290343559999997"/>
    <n v="-0.157775944"/>
    <n v="11.097958050000001"/>
    <n v="219067.2677"/>
    <n v="99.412630390000004"/>
    <n v="-0.20390575899999999"/>
    <n v="10.69410796"/>
    <n v="168496.85690000001"/>
    <n v="99.115486910000001"/>
    <n v="-0.15736768400000001"/>
    <n v="10.931072929999999"/>
  </r>
  <r>
    <x v="238"/>
    <x v="5"/>
    <s v="E12000009"/>
    <n v="326536.15830000001"/>
    <n v="99.121714030000007"/>
    <n v="-0.42246286799999999"/>
    <n v="6.6528441779999996"/>
    <n v="211348.18299999999"/>
    <n v="99.277705650000001"/>
    <n v="-0.31757800600000002"/>
    <n v="6.7927910550000004"/>
    <n v="175481.68780000001"/>
    <n v="99.169514829999997"/>
    <n v="-0.91992604099999997"/>
    <n v="6.7090084790000004"/>
    <n v="139412.25"/>
    <n v="98.328120479999995"/>
    <n v="-0.89671609699999999"/>
    <n v="6.9795496659999996"/>
  </r>
  <r>
    <x v="238"/>
    <x v="9"/>
    <s v="E12000007"/>
    <n v="743114.7415"/>
    <n v="99.952109250000007"/>
    <n v="0.27999783499999997"/>
    <n v="17.715758959999999"/>
    <n v="472027.32819999999"/>
    <n v="100.0260735"/>
    <n v="0.25024803200000001"/>
    <n v="17.57658322"/>
    <n v="409211.2732"/>
    <n v="100.0637483"/>
    <n v="-0.23444247500000001"/>
    <n v="17.484461849999999"/>
    <n v="358449.51919999998"/>
    <n v="99.063065210000005"/>
    <n v="-0.63659575800000001"/>
    <n v="15.901940290000001"/>
  </r>
  <r>
    <x v="238"/>
    <x v="8"/>
    <s v="E12000005"/>
    <n v="262288.48119999998"/>
    <n v="100.3900641"/>
    <n v="-2.3578122999999999E-2"/>
    <n v="5.6398499360000001"/>
    <n v="153691.5888"/>
    <n v="100.7467678"/>
    <n v="1.5792358999999999E-2"/>
    <n v="5.4516314970000002"/>
    <n v="126034.9607"/>
    <n v="101.0429731"/>
    <n v="-0.184737861"/>
    <n v="5.3729886999999996"/>
    <n v="105308.5156"/>
    <n v="100.32145250000001"/>
    <n v="-0.29325089100000001"/>
    <n v="5.4664486549999998"/>
  </r>
  <r>
    <x v="238"/>
    <x v="1"/>
    <s v="E12000004"/>
    <n v="225031.7997"/>
    <n v="100.3811134"/>
    <n v="0.228774952"/>
    <n v="7.5300388409999996"/>
    <n v="140977.73670000001"/>
    <n v="100.2668671"/>
    <n v="-5.0571095000000003E-2"/>
    <n v="7.311941611"/>
    <n v="116585.52"/>
    <n v="100.1948737"/>
    <n v="-0.42266903"/>
    <n v="7.1678633850000004"/>
    <n v="93395.506340000007"/>
    <n v="99.205858250000006"/>
    <n v="-0.89324051599999998"/>
    <n v="6.7838248380000001"/>
  </r>
  <r>
    <x v="238"/>
    <x v="3"/>
    <s v="E12000006"/>
    <n v="338122.75650000002"/>
    <n v="99.042271779999993"/>
    <n v="-0.49783561799999998"/>
    <n v="11.207689200000001"/>
    <n v="227380.2298"/>
    <n v="99.097238320000002"/>
    <n v="-0.42788821999999999"/>
    <n v="11.534745210000001"/>
    <n v="190455.15960000001"/>
    <n v="99.4562229"/>
    <n v="-0.27718306599999998"/>
    <n v="11.938554249999999"/>
    <n v="153250.21109999999"/>
    <n v="98.946799150000004"/>
    <n v="-0.50374419299999995"/>
    <n v="12.55126643"/>
  </r>
  <r>
    <x v="239"/>
    <x v="0"/>
    <s v="E92000001"/>
    <n v="305638.16680000001"/>
    <n v="100.0610442"/>
    <n v="9.2769365000000006E-2"/>
    <n v="7.7685233370000004"/>
    <n v="188273.17420000001"/>
    <n v="100.2373132"/>
    <n v="3.0048766000000001E-2"/>
    <n v="6.9553640469999998"/>
    <n v="164958.69010000001"/>
    <n v="100.50898669999999"/>
    <n v="0.35987909299999998"/>
    <n v="7.4953183499999998"/>
    <n v="190422.61199999999"/>
    <n v="100.0697199"/>
    <n v="0.87823627599999998"/>
    <n v="9.6147523069999998"/>
  </r>
  <r>
    <x v="239"/>
    <x v="3"/>
    <s v="E12000006"/>
    <n v="339223.46149999998"/>
    <n v="99.364688200000003"/>
    <n v="0.32553415600000002"/>
    <n v="10.0060349"/>
    <n v="228001.10630000001"/>
    <n v="99.367829749999999"/>
    <n v="0.27305648300000002"/>
    <n v="9.5156840159999998"/>
    <n v="191251.32269999999"/>
    <n v="99.871981520000006"/>
    <n v="0.41803178000000002"/>
    <n v="9.4734844749999993"/>
    <n v="153977.66889999999"/>
    <n v="99.416486079999999"/>
    <n v="0.47468633300000002"/>
    <n v="9.1436225039999997"/>
  </r>
  <r>
    <x v="239"/>
    <x v="9"/>
    <s v="E12000007"/>
    <n v="739605.82010000001"/>
    <n v="99.480144330000002"/>
    <n v="-0.47219106"/>
    <n v="16.92525152"/>
    <n v="469349.04060000001"/>
    <n v="99.458524580000002"/>
    <n v="-0.56740095599999996"/>
    <n v="15.699926899999999"/>
    <n v="409482.28279999999"/>
    <n v="100.1300178"/>
    <n v="6.6227302000000002E-2"/>
    <n v="15.05914697"/>
    <n v="362321.88170000003"/>
    <n v="100.1332524"/>
    <n v="1.080309022"/>
    <n v="13.57734761"/>
  </r>
  <r>
    <x v="239"/>
    <x v="2"/>
    <s v="E12000001"/>
    <n v="197326.13709999999"/>
    <n v="101.4963692"/>
    <n v="0.204518159"/>
    <n v="2.343432934"/>
    <n v="119850.8067"/>
    <n v="101.357416"/>
    <n v="-0.23380374100000001"/>
    <n v="2.3266068099999999"/>
    <n v="96675.326700000005"/>
    <n v="101.427599"/>
    <n v="0.19096215899999999"/>
    <n v="1.4700975650000001"/>
    <n v="84881.527010000005"/>
    <n v="101.2830428"/>
    <n v="-0.110683244"/>
    <n v="3.7843083470000001"/>
  </r>
  <r>
    <x v="239"/>
    <x v="7"/>
    <s v="E12000002"/>
    <n v="236059.587"/>
    <n v="100.4505431"/>
    <n v="-0.32149769299999997"/>
    <n v="4.6163403199999999"/>
    <n v="143365.30429999999"/>
    <n v="100.32427250000001"/>
    <n v="-0.330498403"/>
    <n v="3.866513496"/>
    <n v="105245.1966"/>
    <n v="100.82239850000001"/>
    <n v="1.6922758E-2"/>
    <n v="3.920940774"/>
    <n v="101138.68"/>
    <n v="99.951859319999997"/>
    <n v="0.36772182199999998"/>
    <n v="4.0790434080000004"/>
  </r>
  <r>
    <x v="239"/>
    <x v="5"/>
    <s v="E12000009"/>
    <n v="326470.39880000002"/>
    <n v="99.10175237"/>
    <n v="-2.0138530000000002E-2"/>
    <n v="6.7691592629999997"/>
    <n v="211362.147"/>
    <n v="99.284265020000007"/>
    <n v="6.6070900000000004E-3"/>
    <n v="6.2553076010000002"/>
    <n v="176191.05989999999"/>
    <n v="99.570400489999997"/>
    <n v="0.40424283300000002"/>
    <n v="6.3240098720000004"/>
    <n v="141307.61780000001"/>
    <n v="99.664932429999993"/>
    <n v="1.359541852"/>
    <n v="6.7012455150000001"/>
  </r>
  <r>
    <x v="239"/>
    <x v="6"/>
    <s v="E12000003"/>
    <n v="222821.33110000001"/>
    <n v="102.2662105"/>
    <n v="0.29253436100000002"/>
    <n v="5.0160071779999997"/>
    <n v="136819.82370000001"/>
    <n v="102.20444929999999"/>
    <n v="0.40666148099999999"/>
    <n v="4.2418009689999998"/>
    <n v="111267.7501"/>
    <n v="102.3064138"/>
    <n v="0.98304793300000004"/>
    <n v="4.3774313640000004"/>
    <n v="101595.94929999999"/>
    <n v="101.9084415"/>
    <n v="1.331182541"/>
    <n v="4.0040812219999999"/>
  </r>
  <r>
    <x v="239"/>
    <x v="8"/>
    <s v="E12000005"/>
    <n v="262938.07520000002"/>
    <n v="100.6386941"/>
    <n v="0.247663947"/>
    <n v="6.1788493039999999"/>
    <n v="153871.3468"/>
    <n v="100.8646014"/>
    <n v="0.11696015899999999"/>
    <n v="5.1752860710000004"/>
    <n v="126627.20600000001"/>
    <n v="101.5177796"/>
    <n v="0.469905564"/>
    <n v="5.3779426209999999"/>
    <n v="105868.4406"/>
    <n v="100.8548614"/>
    <n v="0.53169970700000002"/>
    <n v="4.5199591459999997"/>
  </r>
  <r>
    <x v="239"/>
    <x v="4"/>
    <s v="E12000008"/>
    <n v="453550.60080000001"/>
    <n v="99.731921560000004"/>
    <n v="0.41976964"/>
    <n v="11.316276009999999"/>
    <n v="277813.8518"/>
    <n v="99.552477429999996"/>
    <n v="0.26400741700000002"/>
    <n v="10.53247709"/>
    <n v="220136.91589999999"/>
    <n v="99.898036300000001"/>
    <n v="0.488273876"/>
    <n v="10.33378641"/>
    <n v="169726.4602"/>
    <n v="99.838780670000006"/>
    <n v="0.72974848599999997"/>
    <n v="9.8697864279999994"/>
  </r>
  <r>
    <x v="239"/>
    <x v="1"/>
    <s v="E12000004"/>
    <n v="224125.36540000001"/>
    <n v="99.976775529999998"/>
    <n v="-0.40280274799999999"/>
    <n v="5.9775504399999999"/>
    <n v="140873.8193"/>
    <n v="100.19295839999999"/>
    <n v="-7.3711936000000006E-2"/>
    <n v="5.2393272870000001"/>
    <n v="116734.9608"/>
    <n v="100.3233048"/>
    <n v="0.128181293"/>
    <n v="5.1336209720000001"/>
    <n v="94360.75202"/>
    <n v="100.2311541"/>
    <n v="1.033503346"/>
    <n v="4.7786927930000003"/>
  </r>
  <r>
    <x v="240"/>
    <x v="0"/>
    <s v="E92000001"/>
    <n v="305451.70640000002"/>
    <n v="100"/>
    <n v="-6.1006926000000003E-2"/>
    <n v="6.8634173690000004"/>
    <n v="187827.435"/>
    <n v="100"/>
    <n v="-0.23675130899999999"/>
    <n v="7.3057289430000001"/>
    <n v="164123.3242"/>
    <n v="100"/>
    <n v="-0.50640919100000004"/>
    <n v="7.4987899179999999"/>
    <n v="190289.94209999999"/>
    <n v="100"/>
    <n v="-6.9671303000000004E-2"/>
    <n v="9.7151864690000007"/>
  </r>
  <r>
    <x v="240"/>
    <x v="6"/>
    <s v="E12000003"/>
    <n v="217883.6293"/>
    <n v="100"/>
    <n v="-2.2159915039999998"/>
    <n v="2.9385603910000002"/>
    <n v="133868.7548"/>
    <n v="100"/>
    <n v="-2.156901526"/>
    <n v="3.6750151610000001"/>
    <n v="108759.3103"/>
    <n v="100"/>
    <n v="-2.2544176440000001"/>
    <n v="3.6435383909999999"/>
    <n v="99693.359790000002"/>
    <n v="100"/>
    <n v="-1.8727020919999999"/>
    <n v="4.0635069010000002"/>
  </r>
  <r>
    <x v="240"/>
    <x v="4"/>
    <s v="E12000008"/>
    <n v="454769.74040000001"/>
    <n v="100"/>
    <n v="0.268799028"/>
    <n v="9.3265075950000007"/>
    <n v="279062.72039999999"/>
    <n v="100"/>
    <n v="0.44953433900000001"/>
    <n v="10.394829120000001"/>
    <n v="220361.6048"/>
    <n v="100"/>
    <n v="0.102067775"/>
    <n v="10.12601409"/>
    <n v="170000.53390000001"/>
    <n v="100"/>
    <n v="0.16147966599999999"/>
    <n v="9.8350619560000005"/>
  </r>
  <r>
    <x v="240"/>
    <x v="2"/>
    <s v="E12000001"/>
    <n v="194416.94200000001"/>
    <n v="100"/>
    <n v="-1.474308078"/>
    <n v="1.9158740110000001"/>
    <n v="118245.7203"/>
    <n v="100"/>
    <n v="-1.3392370170000001"/>
    <n v="2.6712184529999998"/>
    <n v="95314.61623"/>
    <n v="100"/>
    <n v="-1.407505432"/>
    <n v="2.3264034869999999"/>
    <n v="83806.256909999996"/>
    <n v="100"/>
    <n v="-1.2667893029999999"/>
    <n v="1.757694254"/>
  </r>
  <r>
    <x v="240"/>
    <x v="7"/>
    <s v="E12000002"/>
    <n v="235000.807"/>
    <n v="100"/>
    <n v="-0.44852234800000002"/>
    <n v="4.1621053400000001"/>
    <n v="142901.91269999999"/>
    <n v="100"/>
    <n v="-0.32322437900000001"/>
    <n v="5.1353096489999999"/>
    <n v="104386.7218"/>
    <n v="100"/>
    <n v="-0.81569028600000004"/>
    <n v="4.5886850519999998"/>
    <n v="101187.39230000001"/>
    <n v="100"/>
    <n v="4.8163869999999998E-2"/>
    <n v="5.6994058049999996"/>
  </r>
  <r>
    <x v="240"/>
    <x v="9"/>
    <s v="E12000007"/>
    <n v="743470.79520000005"/>
    <n v="100"/>
    <n v="0.52257229400000005"/>
    <n v="14.03178572"/>
    <n v="471904.28629999998"/>
    <n v="100"/>
    <n v="0.54442333399999998"/>
    <n v="14.049846410000001"/>
    <n v="408950.57419999997"/>
    <n v="100"/>
    <n v="-0.12984900399999999"/>
    <n v="13.53948024"/>
    <n v="361839.72139999998"/>
    <n v="100"/>
    <n v="-0.13307511499999999"/>
    <n v="12.797525820000001"/>
  </r>
  <r>
    <x v="240"/>
    <x v="8"/>
    <s v="E12000005"/>
    <n v="261269.3633"/>
    <n v="100"/>
    <n v="-0.63464068100000004"/>
    <n v="4.3972957700000004"/>
    <n v="152552.3768"/>
    <n v="100"/>
    <n v="-0.85719013200000005"/>
    <n v="4.6104478850000001"/>
    <n v="124734.01850000001"/>
    <n v="100"/>
    <n v="-1.4950875100000001"/>
    <n v="4.0073107019999998"/>
    <n v="104971.0834"/>
    <n v="100"/>
    <n v="-0.84761541900000004"/>
    <n v="3.8903291790000001"/>
  </r>
  <r>
    <x v="240"/>
    <x v="1"/>
    <s v="E12000004"/>
    <n v="224177.42939999999"/>
    <n v="100"/>
    <n v="2.322987E-2"/>
    <n v="5.5642726070000004"/>
    <n v="140602.51490000001"/>
    <n v="100"/>
    <n v="-0.19258681899999999"/>
    <n v="6.1702869729999996"/>
    <n v="116358.7674"/>
    <n v="100"/>
    <n v="-0.32226286399999998"/>
    <n v="5.685686499"/>
    <n v="94143.136289999995"/>
    <n v="100"/>
    <n v="-0.23062102300000001"/>
    <n v="5.6143474299999996"/>
  </r>
  <r>
    <x v="240"/>
    <x v="3"/>
    <s v="E12000006"/>
    <n v="341392.36749999999"/>
    <n v="100"/>
    <n v="0.63937381400000004"/>
    <n v="10.25632948"/>
    <n v="229451.6312"/>
    <n v="100"/>
    <n v="0.63619206500000003"/>
    <n v="11.309045559999999"/>
    <n v="191496.4736"/>
    <n v="100"/>
    <n v="0.12818257999999999"/>
    <n v="11.000878869999999"/>
    <n v="154881.42360000001"/>
    <n v="100"/>
    <n v="0.58693878600000005"/>
    <n v="11.37261313"/>
  </r>
  <r>
    <x v="240"/>
    <x v="5"/>
    <s v="E12000009"/>
    <n v="329429.49129999999"/>
    <n v="100"/>
    <n v="0.90638924600000004"/>
    <n v="7.1552757959999997"/>
    <n v="212885.84539999999"/>
    <n v="100"/>
    <n v="0.72089467699999998"/>
    <n v="7.5759112789999996"/>
    <n v="176951.24160000001"/>
    <n v="100"/>
    <n v="0.43145303299999999"/>
    <n v="7.1223314139999996"/>
    <n v="141782.6856"/>
    <n v="100"/>
    <n v="0.33619404600000002"/>
    <n v="7.9038348630000002"/>
  </r>
  <r>
    <x v="241"/>
    <x v="0"/>
    <s v="E92000001"/>
    <n v="306211.45189999999"/>
    <n v="100.2487285"/>
    <n v="0.248728532"/>
    <n v="6.6296359020000004"/>
    <n v="188027.18539999999"/>
    <n v="100.1063479"/>
    <n v="0.10634785200000001"/>
    <n v="6.5618363229999996"/>
    <n v="164756.29240000001"/>
    <n v="100.3856662"/>
    <n v="0.38566620099999999"/>
    <n v="7.2640827269999999"/>
    <n v="191035.7709"/>
    <n v="100.3919434"/>
    <n v="0.39194336899999999"/>
    <n v="9.753653967"/>
  </r>
  <r>
    <x v="241"/>
    <x v="5"/>
    <s v="E12000009"/>
    <n v="324821.82539999997"/>
    <n v="98.601319529999998"/>
    <n v="-1.3986804719999999"/>
    <n v="5.0364417169999998"/>
    <n v="209842.19649999999"/>
    <n v="98.570290619999994"/>
    <n v="-1.4297093809999999"/>
    <n v="5.351936158"/>
    <n v="175039.16279999999"/>
    <n v="98.919431810000006"/>
    <n v="-1.0805681920000001"/>
    <n v="5.6524537219999997"/>
    <n v="139642.40849999999"/>
    <n v="98.490452410000003"/>
    <n v="-1.509547594"/>
    <n v="6.4755895350000001"/>
  </r>
  <r>
    <x v="241"/>
    <x v="7"/>
    <s v="E12000002"/>
    <n v="237155.58549999999"/>
    <n v="100.9169239"/>
    <n v="0.91692386699999995"/>
    <n v="4.0289586570000004"/>
    <n v="143565.73610000001"/>
    <n v="100.46453080000001"/>
    <n v="0.46453076700000001"/>
    <n v="4.1775285139999996"/>
    <n v="105402.63860000001"/>
    <n v="100.9732241"/>
    <n v="0.97322413200000002"/>
    <n v="4.4055856220000003"/>
    <n v="102330.32829999999"/>
    <n v="101.1295241"/>
    <n v="1.129524092"/>
    <n v="5.6097229029999998"/>
  </r>
  <r>
    <x v="241"/>
    <x v="4"/>
    <s v="E12000008"/>
    <n v="455278.16369999998"/>
    <n v="100.11179799999999"/>
    <n v="0.111797981"/>
    <n v="9.4622221609999997"/>
    <n v="277827.13740000001"/>
    <n v="99.557238229999996"/>
    <n v="-0.442761768"/>
    <n v="9.5199955749999994"/>
    <n v="220045.97829999999"/>
    <n v="99.856768840000001"/>
    <n v="-0.143231155"/>
    <n v="9.6282349089999997"/>
    <n v="170062.51699999999"/>
    <n v="100.0364605"/>
    <n v="3.6460525000000001E-2"/>
    <n v="9.9612238219999991"/>
  </r>
  <r>
    <x v="241"/>
    <x v="8"/>
    <s v="E12000005"/>
    <n v="263457.91360000003"/>
    <n v="100.8376605"/>
    <n v="0.83766054499999998"/>
    <n v="5.7903049050000002"/>
    <n v="153773.7328"/>
    <n v="100.80061430000001"/>
    <n v="0.80061426199999997"/>
    <n v="5.6419814439999998"/>
    <n v="126368.2028"/>
    <n v="101.3101352"/>
    <n v="1.310135198"/>
    <n v="6.0785572090000004"/>
    <n v="106885.9518"/>
    <n v="101.8241865"/>
    <n v="1.824186538"/>
    <n v="7.7783781379999999"/>
  </r>
  <r>
    <x v="241"/>
    <x v="2"/>
    <s v="E12000001"/>
    <n v="196604.47649999999"/>
    <n v="101.1251769"/>
    <n v="1.125176934"/>
    <n v="3.343122669"/>
    <n v="119131.3432"/>
    <n v="100.74896819999999"/>
    <n v="0.74896822500000004"/>
    <n v="2.9812100209999999"/>
    <n v="96720.537049999999"/>
    <n v="101.4750317"/>
    <n v="1.4750317209999999"/>
    <n v="3.762628984"/>
    <n v="85148.98616"/>
    <n v="101.60218260000001"/>
    <n v="1.6021825810000001"/>
    <n v="2.4370982510000001"/>
  </r>
  <r>
    <x v="241"/>
    <x v="9"/>
    <s v="E12000007"/>
    <n v="748417.12199999997"/>
    <n v="100.66530210000001"/>
    <n v="0.66530208999999996"/>
    <n v="13.78021317"/>
    <n v="473701.90860000002"/>
    <n v="100.3809294"/>
    <n v="0.38092942299999999"/>
    <n v="13.971393089999999"/>
    <n v="410965.62910000002"/>
    <n v="100.492738"/>
    <n v="0.492738014"/>
    <n v="13.780334590000001"/>
    <n v="363573.54129999998"/>
    <n v="100.47916789999999"/>
    <n v="0.479167915"/>
    <n v="12.53144885"/>
  </r>
  <r>
    <x v="241"/>
    <x v="1"/>
    <s v="E12000004"/>
    <n v="224376.09510000001"/>
    <n v="100.0886198"/>
    <n v="8.8619838000000006E-2"/>
    <n v="4.7712242659999999"/>
    <n v="140756.00520000001"/>
    <n v="100.1091661"/>
    <n v="0.109166102"/>
    <n v="4.9483097059999999"/>
    <n v="117197.5224"/>
    <n v="100.7208353"/>
    <n v="0.72083531000000001"/>
    <n v="5.2587565659999997"/>
    <n v="95550.694149999996"/>
    <n v="101.4951253"/>
    <n v="1.4951253149999999"/>
    <n v="6.8992682419999998"/>
  </r>
  <r>
    <x v="241"/>
    <x v="3"/>
    <s v="E12000006"/>
    <n v="343205.54960000003"/>
    <n v="100.5311138"/>
    <n v="0.53111383300000004"/>
    <n v="10.20042056"/>
    <n v="229899.29740000001"/>
    <n v="100.19510270000001"/>
    <n v="0.19510265299999999"/>
    <n v="10.53414602"/>
    <n v="192319.96119999999"/>
    <n v="100.4300276"/>
    <n v="0.43002755199999998"/>
    <n v="10.43075314"/>
    <n v="156307.99739999999"/>
    <n v="100.92107489999999"/>
    <n v="0.92107487399999999"/>
    <n v="11.784399130000001"/>
  </r>
  <r>
    <x v="241"/>
    <x v="6"/>
    <s v="E12000003"/>
    <n v="220310.82190000001"/>
    <n v="101.1139857"/>
    <n v="1.113985741"/>
    <n v="2.817818505"/>
    <n v="134487.4558"/>
    <n v="100.46216990000001"/>
    <n v="0.46216987500000001"/>
    <n v="2.4944262400000001"/>
    <n v="109185.02989999999"/>
    <n v="100.3914328"/>
    <n v="0.39143283200000001"/>
    <n v="2.274451988"/>
    <n v="100343.0923"/>
    <n v="100.651731"/>
    <n v="0.65173097199999996"/>
    <n v="3.2678048070000001"/>
  </r>
  <r>
    <x v="242"/>
    <x v="0"/>
    <s v="E92000001"/>
    <n v="307160.00959999999"/>
    <n v="100.5592711"/>
    <n v="0.30977211399999999"/>
    <n v="7.3218648870000003"/>
    <n v="188398.5865"/>
    <n v="100.3040831"/>
    <n v="0.19752520900000001"/>
    <n v="6.3630547279999998"/>
    <n v="163969.8499"/>
    <n v="99.906488460000006"/>
    <n v="-0.47733681300000003"/>
    <n v="6.1965000809999999"/>
    <n v="190914.34340000001"/>
    <n v="100.3281315"/>
    <n v="-6.3562694000000003E-2"/>
    <n v="8.6858489520000006"/>
  </r>
  <r>
    <x v="242"/>
    <x v="1"/>
    <s v="E12000004"/>
    <n v="226534.14629999999"/>
    <n v="101.0512731"/>
    <n v="0.96180086799999998"/>
    <n v="6.6097662709999998"/>
    <n v="141514.73550000001"/>
    <n v="100.648794"/>
    <n v="0.53903942699999996"/>
    <n v="5.3459754840000002"/>
    <n v="116603.38529999999"/>
    <n v="100.2102273"/>
    <n v="-0.50695369499999998"/>
    <n v="4.7343158919999997"/>
    <n v="95060.936239999995"/>
    <n v="100.9748984"/>
    <n v="-0.51256342099999996"/>
    <n v="5.8132770970000003"/>
  </r>
  <r>
    <x v="242"/>
    <x v="2"/>
    <s v="E12000001"/>
    <n v="196151.29240000001"/>
    <n v="100.8920778"/>
    <n v="-0.230505506"/>
    <n v="1.6711359219999999"/>
    <n v="118675.98639999999"/>
    <n v="100.3638746"/>
    <n v="-0.38223086899999997"/>
    <n v="1.0151066719999999"/>
    <n v="95123.241750000001"/>
    <n v="99.799218120000006"/>
    <n v="-1.651454126"/>
    <n v="0.41054078500000002"/>
    <n v="84780.146970000002"/>
    <n v="101.16207319999999"/>
    <n v="-0.43316920399999997"/>
    <n v="2.3483053140000001"/>
  </r>
  <r>
    <x v="242"/>
    <x v="5"/>
    <s v="E12000009"/>
    <n v="328425.62540000002"/>
    <n v="99.695271390000002"/>
    <n v="1.109469796"/>
    <n v="6.2237872210000003"/>
    <n v="212375.87239999999"/>
    <n v="99.760447639999995"/>
    <n v="1.2074196150000001"/>
    <n v="5.6009993429999998"/>
    <n v="176038.04569999999"/>
    <n v="99.483927940000001"/>
    <n v="0.57066252799999995"/>
    <n v="5.1552580539999999"/>
    <n v="141301.3689"/>
    <n v="99.660525010000001"/>
    <n v="1.1880061260000001"/>
    <n v="6.0506994269999996"/>
  </r>
  <r>
    <x v="242"/>
    <x v="3"/>
    <s v="E12000006"/>
    <n v="344270.40419999999"/>
    <n v="100.843029"/>
    <n v="0.310267297"/>
    <n v="10.729453400000001"/>
    <n v="230842.07260000001"/>
    <n v="100.60598450000001"/>
    <n v="0.41008178200000001"/>
    <n v="10.18628202"/>
    <n v="191833.88130000001"/>
    <n v="100.1761952"/>
    <n v="-0.25274543300000002"/>
    <n v="9.3933227349999999"/>
    <n v="155684.23300000001"/>
    <n v="100.51833809999999"/>
    <n v="-0.39906112900000001"/>
    <n v="10.470353680000001"/>
  </r>
  <r>
    <x v="242"/>
    <x v="8"/>
    <s v="E12000005"/>
    <n v="262224.80040000001"/>
    <n v="100.3656905"/>
    <n v="-0.46804940499999997"/>
    <n v="4.7117839930000001"/>
    <n v="153061.89180000001"/>
    <n v="100.33399350000001"/>
    <n v="-0.46291459400000001"/>
    <n v="3.7979896499999999"/>
    <n v="125157.3832"/>
    <n v="100.339414"/>
    <n v="-0.95816790299999999"/>
    <n v="3.3461023399999998"/>
    <n v="105718.9727"/>
    <n v="100.71247169999999"/>
    <n v="-1.091798381"/>
    <n v="4.4330951780000003"/>
  </r>
  <r>
    <x v="242"/>
    <x v="9"/>
    <s v="E12000007"/>
    <n v="746670.32680000004"/>
    <n v="100.43035070000001"/>
    <n v="-0.233398613"/>
    <n v="13.747641529999999"/>
    <n v="474071.62939999998"/>
    <n v="100.459276"/>
    <n v="7.8049266000000006E-2"/>
    <n v="13.509696079999999"/>
    <n v="410638.8836"/>
    <n v="100.4128395"/>
    <n v="-7.9506767000000006E-2"/>
    <n v="12.437736080000001"/>
    <n v="363615.4583"/>
    <n v="100.4907523"/>
    <n v="1.1529180999999999E-2"/>
    <n v="11.27281623"/>
  </r>
  <r>
    <x v="242"/>
    <x v="7"/>
    <s v="E12000002"/>
    <n v="234474.4694"/>
    <n v="99.776027319999997"/>
    <n v="-1.130530445"/>
    <n v="4.3755305499999997"/>
    <n v="142214.03229999999"/>
    <n v="99.518634550000002"/>
    <n v="-0.94152255299999998"/>
    <n v="4.1379264899999999"/>
    <n v="103442.754"/>
    <n v="99.095701309999995"/>
    <n v="-1.8594264330000001"/>
    <n v="3.3853183800000002"/>
    <n v="100731.3686"/>
    <n v="99.549327559999995"/>
    <n v="-1.562547184"/>
    <n v="4.7625896169999997"/>
  </r>
  <r>
    <x v="242"/>
    <x v="6"/>
    <s v="E12000003"/>
    <n v="222475.61060000001"/>
    <n v="102.1075385"/>
    <n v="0.98260663000000004"/>
    <n v="5.7343591250000001"/>
    <n v="135677.59640000001"/>
    <n v="101.3512052"/>
    <n v="0.88494537200000001"/>
    <n v="4.4206435180000003"/>
    <n v="109112.3873"/>
    <n v="100.3246407"/>
    <n v="-6.6531672E-2"/>
    <n v="3.5754647940000002"/>
    <n v="100778.6701"/>
    <n v="101.08864850000001"/>
    <n v="0.43408843699999999"/>
    <n v="5.2016996449999997"/>
  </r>
  <r>
    <x v="242"/>
    <x v="4"/>
    <s v="E12000008"/>
    <n v="456703.22570000001"/>
    <n v="100.425157"/>
    <n v="0.313009062"/>
    <n v="9.7674032369999999"/>
    <n v="279293.658"/>
    <n v="100.0827547"/>
    <n v="0.52785360699999995"/>
    <n v="8.9392234479999999"/>
    <n v="219768.88620000001"/>
    <n v="99.731024579999996"/>
    <n v="-0.12592462700000001"/>
    <n v="8.2113909340000006"/>
    <n v="170284.07190000001"/>
    <n v="100.1667865"/>
    <n v="0.13027851900000001"/>
    <n v="8.8403099790000006"/>
  </r>
  <r>
    <x v="243"/>
    <x v="0"/>
    <s v="E92000001"/>
    <n v="310361.4607"/>
    <n v="101.607375"/>
    <n v="1.0422746949999999"/>
    <n v="6.0676765010000002"/>
    <n v="190528.6538"/>
    <n v="101.4381386"/>
    <n v="1.1306174369999999"/>
    <n v="5.5377801270000004"/>
    <n v="167022.50940000001"/>
    <n v="101.7664675"/>
    <n v="1.861719967"/>
    <n v="5.5650446259999997"/>
    <n v="192450.42739999999"/>
    <n v="101.13536499999999"/>
    <n v="0.80459328600000002"/>
    <n v="7.1939444589999999"/>
  </r>
  <r>
    <x v="243"/>
    <x v="8"/>
    <s v="E12000005"/>
    <n v="266621.86070000002"/>
    <n v="102.04865100000001"/>
    <n v="1.6768285489999999"/>
    <n v="4.9359409410000001"/>
    <n v="155290.10699999999"/>
    <n v="101.7946166"/>
    <n v="1.455760902"/>
    <n v="4.1341216779999996"/>
    <n v="127702.23510000001"/>
    <n v="102.3796368"/>
    <n v="2.0333214110000002"/>
    <n v="3.8864001099999999"/>
    <n v="106214.13129999999"/>
    <n v="101.18418130000001"/>
    <n v="0.46837257300000001"/>
    <n v="3.725640244"/>
  </r>
  <r>
    <x v="243"/>
    <x v="4"/>
    <s v="E12000008"/>
    <n v="461848.85310000001"/>
    <n v="101.5566367"/>
    <n v="1.1266895450000001"/>
    <n v="8.8869558800000004"/>
    <n v="282511.35090000002"/>
    <n v="101.23579049999999"/>
    <n v="1.1520823549999999"/>
    <n v="8.9363535459999994"/>
    <n v="223812.26"/>
    <n v="101.5659058"/>
    <n v="1.8398299229999999"/>
    <n v="8.3297498870000002"/>
    <n v="171992.924"/>
    <n v="101.17199050000001"/>
    <n v="1.003530193"/>
    <n v="8.6054438780000009"/>
  </r>
  <r>
    <x v="243"/>
    <x v="2"/>
    <s v="E12000001"/>
    <n v="202559.1042"/>
    <n v="104.18799009999999"/>
    <n v="3.2667701180000002"/>
    <n v="3.1128263999999999"/>
    <n v="122232.01730000001"/>
    <n v="103.3711977"/>
    <n v="2.996419881"/>
    <n v="2.4528750810000002"/>
    <n v="99115.349820000003"/>
    <n v="103.98756640000001"/>
    <n v="4.1967746159999999"/>
    <n v="2.3831016389999999"/>
    <n v="86936.965719999993"/>
    <n v="103.7356504"/>
    <n v="2.5440139290000001"/>
    <n v="4.3331831039999997"/>
  </r>
  <r>
    <x v="243"/>
    <x v="7"/>
    <s v="E12000002"/>
    <n v="238108.02040000001"/>
    <n v="101.32221389999999"/>
    <n v="1.549657418"/>
    <n v="3.1700612960000001"/>
    <n v="144094.6704"/>
    <n v="100.8346688"/>
    <n v="1.322399815"/>
    <n v="2.8237539479999998"/>
    <n v="105384.8952"/>
    <n v="100.95622640000001"/>
    <n v="1.8775033569999999"/>
    <n v="2.4513115010000002"/>
    <n v="101329.7353"/>
    <n v="100.1406727"/>
    <n v="0.59402221499999996"/>
    <n v="2.4632215300000002"/>
  </r>
  <r>
    <x v="243"/>
    <x v="5"/>
    <s v="E12000009"/>
    <n v="332246.429"/>
    <n v="100.8550958"/>
    <n v="1.1633694960000001"/>
    <n v="5.4749945860000002"/>
    <n v="214647.7512"/>
    <n v="100.82762940000001"/>
    <n v="1.0697443149999999"/>
    <n v="5.1845951079999999"/>
    <n v="179130.75219999999"/>
    <n v="101.2317012"/>
    <n v="1.7568398510000001"/>
    <n v="4.8195532920000002"/>
    <n v="141552.0336"/>
    <n v="99.837320059999996"/>
    <n v="0.177397264"/>
    <n v="4.9477648209999998"/>
  </r>
  <r>
    <x v="243"/>
    <x v="9"/>
    <s v="E12000007"/>
    <n v="759614.03489999997"/>
    <n v="102.1713347"/>
    <n v="1.7335238369999999"/>
    <n v="10.389454389999999"/>
    <n v="480437.89970000001"/>
    <n v="101.8083357"/>
    <n v="1.3428920710000001"/>
    <n v="10.28221699"/>
    <n v="419153.50339999999"/>
    <n v="102.49490520000001"/>
    <n v="2.0735055"/>
    <n v="9.7913620320000003"/>
    <n v="367468.67259999999"/>
    <n v="101.55564769999999"/>
    <n v="1.0596948429999999"/>
    <n v="8.8028746869999992"/>
  </r>
  <r>
    <x v="243"/>
    <x v="1"/>
    <s v="E12000004"/>
    <n v="227164.1286"/>
    <n v="101.33229249999999"/>
    <n v="0.27809593399999999"/>
    <n v="4.5380896650000002"/>
    <n v="142459.49890000001"/>
    <n v="101.3207331"/>
    <n v="0.66760774199999995"/>
    <n v="4.3153758169999996"/>
    <n v="118034.234"/>
    <n v="101.43991440000001"/>
    <n v="1.2271073509999999"/>
    <n v="3.8914464880000001"/>
    <n v="94613.199489999999"/>
    <n v="100.49930689999999"/>
    <n v="-0.47099973299999998"/>
    <n v="3.9281403180000001"/>
  </r>
  <r>
    <x v="243"/>
    <x v="6"/>
    <s v="E12000003"/>
    <n v="223123.9884"/>
    <n v="102.4051183"/>
    <n v="0.29143767999999998"/>
    <n v="2.7253482099999999"/>
    <n v="136210.3279"/>
    <n v="101.7491558"/>
    <n v="0.39264518599999998"/>
    <n v="2.2903072309999999"/>
    <n v="110252.4838"/>
    <n v="101.3729155"/>
    <n v="1.0448826959999999"/>
    <n v="1.6299791830000001"/>
    <n v="100196.7674"/>
    <n v="100.50495600000001"/>
    <n v="-0.57740652299999995"/>
    <n v="1.9801324650000001"/>
  </r>
  <r>
    <x v="243"/>
    <x v="3"/>
    <s v="E12000006"/>
    <n v="346057.99170000001"/>
    <n v="101.36664570000001"/>
    <n v="0.51923939699999999"/>
    <n v="8.9016520670000006"/>
    <n v="232639.9914"/>
    <n v="101.38955660000001"/>
    <n v="0.77885233799999998"/>
    <n v="9.1495191170000005"/>
    <n v="195377.99470000001"/>
    <n v="102.0269413"/>
    <n v="1.8474908759999999"/>
    <n v="8.9513415490000003"/>
    <n v="157268.10279999999"/>
    <n v="101.5409719"/>
    <n v="1.0173604489999999"/>
    <n v="9.6722048180000009"/>
  </r>
  <r>
    <x v="244"/>
    <x v="0"/>
    <s v="E92000001"/>
    <n v="312055.84940000001"/>
    <n v="102.16209069999999"/>
    <n v="0.54594045499999999"/>
    <n v="6.2563151389999998"/>
    <n v="193135.8089"/>
    <n v="102.8261973"/>
    <n v="1.3683795320000001"/>
    <n v="5.9953094519999999"/>
    <n v="168753.31229999999"/>
    <n v="102.8210421"/>
    <n v="1.0362692790000001"/>
    <n v="5.545647507"/>
    <n v="195666.484"/>
    <n v="102.8254472"/>
    <n v="1.6711091039999999"/>
    <n v="7.1814962729999996"/>
  </r>
  <r>
    <x v="244"/>
    <x v="4"/>
    <s v="E12000008"/>
    <n v="463136.73109999998"/>
    <n v="101.8398301"/>
    <n v="0.27885269400000001"/>
    <n v="7.9270330820000003"/>
    <n v="286166.26949999999"/>
    <n v="102.5455027"/>
    <n v="1.2937245079999999"/>
    <n v="8.1497939000000006"/>
    <n v="226066.15669999999"/>
    <n v="102.5887232"/>
    <n v="1.007047952"/>
    <n v="7.435569332"/>
    <n v="174359.65470000001"/>
    <n v="102.5641806"/>
    <n v="1.376062796"/>
    <n v="8.0021238350000008"/>
  </r>
  <r>
    <x v="244"/>
    <x v="7"/>
    <s v="E12000002"/>
    <n v="239525.30919999999"/>
    <n v="101.9253135"/>
    <n v="0.59522935200000004"/>
    <n v="4.1580479400000003"/>
    <n v="146801.39240000001"/>
    <n v="102.72878059999999"/>
    <n v="1.8784331139999999"/>
    <n v="4.1737207759999997"/>
    <n v="107590.7355"/>
    <n v="103.06936899999999"/>
    <n v="2.093127532"/>
    <n v="3.7962894010000001"/>
    <n v="103782.8109"/>
    <n v="102.5649624"/>
    <n v="2.4208842160000001"/>
    <n v="4.8462172360000002"/>
  </r>
  <r>
    <x v="244"/>
    <x v="9"/>
    <s v="E12000007"/>
    <n v="758190.19160000002"/>
    <n v="101.9798217"/>
    <n v="-0.187442991"/>
    <n v="9.4879277729999991"/>
    <n v="485443.68219999998"/>
    <n v="102.8690979"/>
    <n v="1.041920803"/>
    <n v="10.031632009999999"/>
    <n v="422193.06459999998"/>
    <n v="103.238164"/>
    <n v="0.72516657799999995"/>
    <n v="8.742944348"/>
    <n v="374212.84460000001"/>
    <n v="103.4195039"/>
    <n v="1.835305317"/>
    <n v="8.2407747269999998"/>
  </r>
  <r>
    <x v="244"/>
    <x v="5"/>
    <s v="E12000009"/>
    <n v="332528.42330000002"/>
    <n v="100.9406966"/>
    <n v="8.4875051000000007E-2"/>
    <n v="6.0761921470000004"/>
    <n v="215828.1373"/>
    <n v="101.3820984"/>
    <n v="0.54991776800000003"/>
    <n v="5.8318677250000004"/>
    <n v="179368.23639999999"/>
    <n v="101.36591009999999"/>
    <n v="0.132575891"/>
    <n v="4.9031455729999998"/>
    <n v="143614.1128"/>
    <n v="101.2917142"/>
    <n v="1.456764041"/>
    <n v="5.6578481180000004"/>
  </r>
  <r>
    <x v="244"/>
    <x v="3"/>
    <s v="E12000006"/>
    <n v="349886.65749999997"/>
    <n v="102.4881312"/>
    <n v="1.106365372"/>
    <n v="8.6699968740000006"/>
    <n v="236505.10509999999"/>
    <n v="103.074057"/>
    <n v="1.6614141"/>
    <n v="8.9389693900000005"/>
    <n v="197557.02660000001"/>
    <n v="103.16483789999999"/>
    <n v="1.1152903439999999"/>
    <n v="8.1571156420000008"/>
    <n v="159981.0387"/>
    <n v="103.2925932"/>
    <n v="1.7250388809999999"/>
    <n v="9.4185033889999996"/>
  </r>
  <r>
    <x v="244"/>
    <x v="8"/>
    <s v="E12000005"/>
    <n v="266419.73229999997"/>
    <n v="101.971287"/>
    <n v="-7.5810910999999995E-2"/>
    <n v="4.7520751939999997"/>
    <n v="156624.07440000001"/>
    <n v="102.669049"/>
    <n v="0.859016377"/>
    <n v="4.6490138769999998"/>
    <n v="128191.6841"/>
    <n v="102.772031"/>
    <n v="0.38327366600000001"/>
    <n v="3.9254448989999999"/>
    <n v="107486.8126"/>
    <n v="102.39659260000001"/>
    <n v="1.1982221980000001"/>
    <n v="4.4109749330000003"/>
  </r>
  <r>
    <x v="244"/>
    <x v="2"/>
    <s v="E12000001"/>
    <n v="199462.57370000001"/>
    <n v="102.59526339999999"/>
    <n v="-1.528704667"/>
    <n v="1.7219718589999999"/>
    <n v="121654.2066"/>
    <n v="102.8825451"/>
    <n v="-0.47271631800000002"/>
    <n v="1.7369453619999999"/>
    <n v="98327.454930000007"/>
    <n v="103.1609409"/>
    <n v="-0.79492720800000005"/>
    <n v="1.1575024460000001"/>
    <n v="86448.371870000003"/>
    <n v="103.15264639999999"/>
    <n v="-0.56200932400000003"/>
    <n v="3.066882965"/>
  </r>
  <r>
    <x v="244"/>
    <x v="6"/>
    <s v="E12000003"/>
    <n v="226750.79329999999"/>
    <n v="104.0696789"/>
    <n v="1.625466168"/>
    <n v="4.5355601769999998"/>
    <n v="139798.01269999999"/>
    <n v="104.42915739999999"/>
    <n v="2.633930076"/>
    <n v="4.1483348170000003"/>
    <n v="112909.928"/>
    <n v="103.8163333"/>
    <n v="2.4103259819999998"/>
    <n v="3.207984272"/>
    <n v="102862.2632"/>
    <n v="103.1786505"/>
    <n v="2.660261255"/>
    <n v="3.5871215379999999"/>
  </r>
  <r>
    <x v="244"/>
    <x v="1"/>
    <s v="E12000004"/>
    <n v="230011.8504"/>
    <n v="102.60259069999999"/>
    <n v="1.253596631"/>
    <n v="5.6789139989999997"/>
    <n v="144551.04389999999"/>
    <n v="102.8082919"/>
    <n v="1.4681682140000001"/>
    <n v="5.2743214839999997"/>
    <n v="119285.9761"/>
    <n v="102.5156753"/>
    <n v="1.060490731"/>
    <n v="4.317923092"/>
    <n v="96377.034580000007"/>
    <n v="102.37287430000001"/>
    <n v="1.864259009"/>
    <n v="4.8479518439999998"/>
  </r>
  <r>
    <x v="245"/>
    <x v="0"/>
    <s v="E92000001"/>
    <n v="314483.67200000002"/>
    <n v="102.95692099999999"/>
    <n v="0.77800900699999997"/>
    <n v="6.2466883759999998"/>
    <n v="194747.46160000001"/>
    <n v="103.684247"/>
    <n v="0.83446606599999995"/>
    <n v="5.7710439119999997"/>
    <n v="171012.96299999999"/>
    <n v="104.1978426"/>
    <n v="1.33902597"/>
    <n v="6.0323939690000001"/>
    <n v="195287.7156"/>
    <n v="102.62639919999999"/>
    <n v="-0.19357859099999999"/>
    <n v="6.0076592829999997"/>
  </r>
  <r>
    <x v="245"/>
    <x v="1"/>
    <s v="E12000004"/>
    <n v="231543.76699999999"/>
    <n v="103.28594080000001"/>
    <n v="0.66601637999999996"/>
    <n v="5.7688905640000003"/>
    <n v="145739.1004"/>
    <n v="103.6532672"/>
    <n v="0.82189408600000002"/>
    <n v="4.8224469189999999"/>
    <n v="120750.40820000001"/>
    <n v="103.7742243"/>
    <n v="1.2276649209999999"/>
    <n v="4.2985876359999997"/>
    <n v="95802.414839999998"/>
    <n v="101.7625061"/>
    <n v="-0.59622060799999999"/>
    <n v="3.7130378589999999"/>
  </r>
  <r>
    <x v="245"/>
    <x v="6"/>
    <s v="E12000003"/>
    <n v="226572.8224"/>
    <n v="103.9879972"/>
    <n v="-7.8487430999999996E-2"/>
    <n v="4.2944274990000002"/>
    <n v="139822.3406"/>
    <n v="104.4473304"/>
    <n v="1.7402192E-2"/>
    <n v="4.0011171130000003"/>
    <n v="113664.4852"/>
    <n v="104.5101196"/>
    <n v="0.66828242900000001"/>
    <n v="3.8709094099999999"/>
    <n v="102151.8602"/>
    <n v="102.4660623"/>
    <n v="-0.69063525699999995"/>
    <n v="3.7040464860000002"/>
  </r>
  <r>
    <x v="245"/>
    <x v="3"/>
    <s v="E12000006"/>
    <n v="350518.35239999997"/>
    <n v="102.6731661"/>
    <n v="0.180542705"/>
    <n v="7.8229667530000002"/>
    <n v="237820.497"/>
    <n v="103.6473333"/>
    <n v="0.55617910299999995"/>
    <n v="8.4170827389999996"/>
    <n v="199724.74799999999"/>
    <n v="104.29682819999999"/>
    <n v="1.0972636090000001"/>
    <n v="8.6685095669999992"/>
    <n v="159586.81880000001"/>
    <n v="103.03806299999999"/>
    <n v="-0.24641662"/>
    <n v="8.3701222380000004"/>
  </r>
  <r>
    <x v="245"/>
    <x v="8"/>
    <s v="E12000005"/>
    <n v="268939.34590000001"/>
    <n v="102.9356609"/>
    <n v="0.94573086500000003"/>
    <n v="4.7357134800000003"/>
    <n v="158503.21729999999"/>
    <n v="103.90085070000001"/>
    <n v="1.1997790509999999"/>
    <n v="4.2992380419999998"/>
    <n v="130171.7917"/>
    <n v="104.3594949"/>
    <n v="1.5446458759999999"/>
    <n v="4.0836973040000002"/>
    <n v="107310.97199999999"/>
    <n v="102.2290792"/>
    <n v="-0.163592769"/>
    <n v="3.11509737"/>
  </r>
  <r>
    <x v="245"/>
    <x v="5"/>
    <s v="E12000009"/>
    <n v="335533.46620000002"/>
    <n v="101.8528927"/>
    <n v="0.903695056"/>
    <n v="6.5900987740000003"/>
    <n v="218278.43609999999"/>
    <n v="102.5330903"/>
    <n v="1.1353008950000001"/>
    <n v="6.5342755749999997"/>
    <n v="182028.33050000001"/>
    <n v="102.8692022"/>
    <n v="1.4830351980000001"/>
    <n v="6.5304387979999996"/>
    <n v="143599.81709999999"/>
    <n v="101.28163139999999"/>
    <n v="-9.9542090000000003E-3"/>
    <n v="4.9072663070000004"/>
  </r>
  <r>
    <x v="245"/>
    <x v="2"/>
    <s v="E12000001"/>
    <n v="202839.27239999999"/>
    <n v="104.3320969"/>
    <n v="1.6928983520000001"/>
    <n v="1.3014572440000001"/>
    <n v="123714.5638"/>
    <n v="104.62498220000001"/>
    <n v="1.6936177560000001"/>
    <n v="1.223870631"/>
    <n v="100393.72100000001"/>
    <n v="105.3287785"/>
    <n v="2.1014131190000001"/>
    <n v="1.138540967"/>
    <n v="86314.689350000001"/>
    <n v="102.9931326"/>
    <n v="-0.15463856500000001"/>
    <n v="0.36855937"/>
  </r>
  <r>
    <x v="245"/>
    <x v="7"/>
    <s v="E12000002"/>
    <n v="238893.45939999999"/>
    <n v="101.6564422"/>
    <n v="-0.26379249100000002"/>
    <n v="2.7801811139999999"/>
    <n v="146596.9472"/>
    <n v="102.58571379999999"/>
    <n v="-0.13926651100000001"/>
    <n v="2.711111421"/>
    <n v="107506.5643"/>
    <n v="102.98873500000001"/>
    <n v="-7.8232732999999999E-2"/>
    <n v="2.3231948120000001"/>
    <n v="101549.2329"/>
    <n v="100.3575946"/>
    <n v="-2.1521656259999999"/>
    <n v="1.067198114"/>
  </r>
  <r>
    <x v="245"/>
    <x v="4"/>
    <s v="E12000008"/>
    <n v="471270.88370000001"/>
    <n v="103.6284612"/>
    <n v="1.7563177510000001"/>
    <n v="8.9078473549999995"/>
    <n v="290643.7"/>
    <n v="104.1499558"/>
    <n v="1.564625537"/>
    <n v="8.8044316499999997"/>
    <n v="230785.09899999999"/>
    <n v="104.73017710000001"/>
    <n v="2.0874165140000001"/>
    <n v="8.9720801980000005"/>
    <n v="175118.3475"/>
    <n v="103.01046909999999"/>
    <n v="0.43513093600000002"/>
    <n v="7.561210333"/>
  </r>
  <r>
    <x v="245"/>
    <x v="9"/>
    <s v="E12000007"/>
    <n v="772089.36210000003"/>
    <n v="103.8493196"/>
    <n v="1.8332036739999999"/>
    <n v="10.44062379"/>
    <n v="493081.13819999999"/>
    <n v="104.48753120000001"/>
    <n v="1.573293949"/>
    <n v="10.47492375"/>
    <n v="431687.03419999999"/>
    <n v="105.55970859999999"/>
    <n v="2.2487270499999998"/>
    <n v="9.5862733410000001"/>
    <n v="373768.60950000002"/>
    <n v="103.2967326"/>
    <n v="-0.118711896"/>
    <n v="6.9861662569999998"/>
  </r>
  <r>
    <x v="246"/>
    <x v="0"/>
    <s v="E92000001"/>
    <n v="320036.39539999998"/>
    <n v="104.7747938"/>
    <n v="1.7656634879999999"/>
    <n v="6.2120079419999996"/>
    <n v="197838.74050000001"/>
    <n v="105.330055"/>
    <n v="1.58732691"/>
    <n v="6.23829631"/>
    <n v="173425.40839999999"/>
    <n v="105.6677406"/>
    <n v="1.4106798570000001"/>
    <n v="5.8242537519999997"/>
    <n v="200004.0141"/>
    <n v="105.1048794"/>
    <n v="2.4150513259999999"/>
    <n v="7.2504018830000003"/>
  </r>
  <r>
    <x v="246"/>
    <x v="8"/>
    <s v="E12000005"/>
    <n v="272177.1116"/>
    <n v="104.17490530000001"/>
    <n v="1.203901836"/>
    <n v="5.0162312370000004"/>
    <n v="159724.6134"/>
    <n v="104.70149120000001"/>
    <n v="0.77058129399999997"/>
    <n v="5.2484112469999999"/>
    <n v="131123.6268"/>
    <n v="105.12258679999999"/>
    <n v="0.73121462100000001"/>
    <n v="4.6189038050000004"/>
    <n v="109226.32490000001"/>
    <n v="104.05372730000001"/>
    <n v="1.7848621069999999"/>
    <n v="5.4050747379999997"/>
  </r>
  <r>
    <x v="246"/>
    <x v="9"/>
    <s v="E12000007"/>
    <n v="787782.88150000002"/>
    <n v="105.960165"/>
    <n v="2.0326040220000001"/>
    <n v="8.1390564219999995"/>
    <n v="506181.33439999999"/>
    <n v="107.26355940000001"/>
    <n v="2.656803348"/>
    <n v="8.8321550129999995"/>
    <n v="443660.97560000001"/>
    <n v="108.4876764"/>
    <n v="2.7737551499999999"/>
    <n v="8.7471909839999995"/>
    <n v="385415.86609999998"/>
    <n v="106.515632"/>
    <n v="3.116167677"/>
    <n v="7.8111162859999999"/>
  </r>
  <r>
    <x v="246"/>
    <x v="6"/>
    <s v="E12000003"/>
    <n v="231243.47870000001"/>
    <n v="106.1316444"/>
    <n v="2.0614371440000001"/>
    <n v="4.7922994900000004"/>
    <n v="142705.28099999999"/>
    <n v="106.6008877"/>
    <n v="2.0618596149999999"/>
    <n v="5.1465073759999997"/>
    <n v="115646.9492"/>
    <n v="106.3329189"/>
    <n v="1.7441366380000001"/>
    <n v="4.4206678909999999"/>
    <n v="105000.7301"/>
    <n v="105.32369490000001"/>
    <n v="2.7888575759999998"/>
    <n v="5.2609408249999996"/>
  </r>
  <r>
    <x v="246"/>
    <x v="1"/>
    <s v="E12000004"/>
    <n v="234902.72440000001"/>
    <n v="104.7842885"/>
    <n v="1.450679235"/>
    <n v="5.7909320449999999"/>
    <n v="147743.68650000001"/>
    <n v="105.0789786"/>
    <n v="1.375462113"/>
    <n v="5.910280137"/>
    <n v="122149.4394"/>
    <n v="104.976567"/>
    <n v="1.1586140439999999"/>
    <n v="4.9096034949999998"/>
    <n v="97994.337100000004"/>
    <n v="104.09079300000001"/>
    <n v="2.2879613929999998"/>
    <n v="5.5960108269999997"/>
  </r>
  <r>
    <x v="246"/>
    <x v="3"/>
    <s v="E12000006"/>
    <n v="360371.26510000002"/>
    <n v="105.55926239999999"/>
    <n v="2.810954883"/>
    <n v="8.7163537729999998"/>
    <n v="243546.99"/>
    <n v="106.1430632"/>
    <n v="2.4079055550000001"/>
    <n v="9.3528276699999999"/>
    <n v="203516.69760000001"/>
    <n v="106.276995"/>
    <n v="1.898587765"/>
    <n v="8.590780552"/>
    <n v="163671.54740000001"/>
    <n v="105.6753894"/>
    <n v="2.559565155"/>
    <n v="9.7346807270000006"/>
  </r>
  <r>
    <x v="246"/>
    <x v="5"/>
    <s v="E12000009"/>
    <n v="339734.81459999998"/>
    <n v="103.1282334"/>
    <n v="1.252139884"/>
    <n v="5.2422367459999997"/>
    <n v="220959.08499999999"/>
    <n v="103.7922858"/>
    <n v="1.2280869400000001"/>
    <n v="5.4428227939999996"/>
    <n v="183834.07930000001"/>
    <n v="103.8896804"/>
    <n v="0.99201524399999996"/>
    <n v="4.8023709410000004"/>
    <n v="145107.3028"/>
    <n v="102.3448683"/>
    <n v="1.0497824659999999"/>
    <n v="5.8212823089999999"/>
  </r>
  <r>
    <x v="246"/>
    <x v="2"/>
    <s v="E12000001"/>
    <n v="203869.22760000001"/>
    <n v="104.8618632"/>
    <n v="0.50776917200000005"/>
    <n v="1.6879377099999999"/>
    <n v="123831.32769999999"/>
    <n v="104.72372900000001"/>
    <n v="9.4381671E-2"/>
    <n v="1.4659709409999999"/>
    <n v="99903.543030000001"/>
    <n v="104.81450479999999"/>
    <n v="-0.48825557800000002"/>
    <n v="0.57752694599999999"/>
    <n v="87159.179510000002"/>
    <n v="104.0008022"/>
    <n v="0.97838522400000005"/>
    <n v="0.89755943000000005"/>
  </r>
  <r>
    <x v="246"/>
    <x v="7"/>
    <s v="E12000002"/>
    <n v="243113.87820000001"/>
    <n v="103.45235889999999"/>
    <n v="1.766653115"/>
    <n v="3.3925329660000001"/>
    <n v="148795.87220000001"/>
    <n v="104.1244791"/>
    <n v="1.4999800720000001"/>
    <n v="3.8823204599999999"/>
    <n v="109020.2466"/>
    <n v="104.4388067"/>
    <n v="1.4079906129999999"/>
    <n v="3.0930469789999999"/>
    <n v="104684.4736"/>
    <n v="103.4560445"/>
    <n v="3.087409515"/>
    <n v="4.3606391950000001"/>
  </r>
  <r>
    <x v="246"/>
    <x v="4"/>
    <s v="E12000008"/>
    <n v="480280.4572"/>
    <n v="105.60958979999999"/>
    <n v="1.911761112"/>
    <n v="8.5857282549999994"/>
    <n v="295649.00319999998"/>
    <n v="105.94356809999999"/>
    <n v="1.722144052"/>
    <n v="8.9391263389999995"/>
    <n v="233695.3406"/>
    <n v="106.0508435"/>
    <n v="1.2610179690000001"/>
    <n v="8.2481664370000001"/>
    <n v="178513.5416"/>
    <n v="105.0076358"/>
    <n v="1.938799771"/>
    <n v="8.708234611"/>
  </r>
  <r>
    <x v="247"/>
    <x v="0"/>
    <s v="E92000001"/>
    <n v="324043.935"/>
    <n v="106.0867981"/>
    <n v="1.252213698"/>
    <n v="6.0590140689999998"/>
    <n v="199784.2683"/>
    <n v="106.365861"/>
    <n v="0.98339071099999997"/>
    <n v="5.8866063840000002"/>
    <n v="175207.8627"/>
    <n v="106.7537863"/>
    <n v="1.0277930500000001"/>
    <n v="5.6675015220000002"/>
    <n v="201842.27280000001"/>
    <n v="106.0709098"/>
    <n v="0.91911086099999995"/>
    <n v="6.8828308229999999"/>
  </r>
  <r>
    <x v="247"/>
    <x v="5"/>
    <s v="E12000009"/>
    <n v="344978.84299999999"/>
    <n v="104.7200849"/>
    <n v="1.5435652280000001"/>
    <n v="5.094333614"/>
    <n v="223911.1183"/>
    <n v="105.17896"/>
    <n v="1.336008997"/>
    <n v="5.5684919199999996"/>
    <n v="186474.19510000001"/>
    <n v="105.3816822"/>
    <n v="1.4361405860000001"/>
    <n v="5.3108629240000003"/>
    <n v="147136.81580000001"/>
    <n v="103.77629330000001"/>
    <n v="1.398629082"/>
    <n v="5.8966336610000001"/>
  </r>
  <r>
    <x v="247"/>
    <x v="7"/>
    <s v="E12000002"/>
    <n v="245845.99230000001"/>
    <n v="104.6149566"/>
    <n v="1.123800133"/>
    <n v="3.2000723629999999"/>
    <n v="149958.4969"/>
    <n v="104.9380614"/>
    <n v="0.78135545900000003"/>
    <n v="3.3594658879999999"/>
    <n v="109312.86109999999"/>
    <n v="104.71912450000001"/>
    <n v="0.268403805"/>
    <n v="2.2200124790000002"/>
    <n v="105513.9473"/>
    <n v="104.27578459999999"/>
    <n v="0.79235598699999998"/>
    <n v="4.4328488899999998"/>
  </r>
  <r>
    <x v="247"/>
    <x v="8"/>
    <s v="E12000005"/>
    <n v="275195.08850000001"/>
    <n v="105.3300261"/>
    <n v="1.10882832"/>
    <n v="4.6235866919999999"/>
    <n v="161201.4283"/>
    <n v="105.669562"/>
    <n v="0.92460071899999996"/>
    <n v="4.4629566790000004"/>
    <n v="132794.46059999999"/>
    <n v="106.4621041"/>
    <n v="1.274243069"/>
    <n v="4.3558058500000003"/>
    <n v="110574.0349"/>
    <n v="105.3376142"/>
    <n v="1.2338692309999999"/>
    <n v="4.9932047900000001"/>
  </r>
  <r>
    <x v="247"/>
    <x v="6"/>
    <s v="E12000003"/>
    <n v="232929.69529999999"/>
    <n v="106.90555139999999"/>
    <n v="0.72919528499999997"/>
    <n v="4.3274019670000001"/>
    <n v="143019.00589999999"/>
    <n v="106.8352403"/>
    <n v="0.21984110900000001"/>
    <n v="4.0353196980000003"/>
    <n v="116092.6658"/>
    <n v="106.74273820000001"/>
    <n v="0.38541150800000001"/>
    <n v="3.5558353509999998"/>
    <n v="105311.27959999999"/>
    <n v="105.63519960000001"/>
    <n v="0.29575938899999998"/>
    <n v="4.4065464680000002"/>
  </r>
  <r>
    <x v="247"/>
    <x v="1"/>
    <s v="E12000004"/>
    <n v="238542.83530000001"/>
    <n v="106.4080518"/>
    <n v="1.549624809"/>
    <n v="5.6843717160000002"/>
    <n v="149384.87700000001"/>
    <n v="106.246234"/>
    <n v="1.110836285"/>
    <n v="5.3200117230000004"/>
    <n v="123533.80680000001"/>
    <n v="106.1663075"/>
    <n v="1.133339149"/>
    <n v="4.6730169779999997"/>
    <n v="98858.402350000004"/>
    <n v="105.0086137"/>
    <n v="0.881750178"/>
    <n v="5.2258810899999997"/>
  </r>
  <r>
    <x v="247"/>
    <x v="3"/>
    <s v="E12000006"/>
    <n v="364251.93640000001"/>
    <n v="106.69598120000001"/>
    <n v="1.0768536870000001"/>
    <n v="8.558989661"/>
    <n v="246252.78719999999"/>
    <n v="107.3223084"/>
    <n v="1.1109959760000001"/>
    <n v="9.2849157929999997"/>
    <n v="206186.0894"/>
    <n v="107.6709589"/>
    <n v="1.311632825"/>
    <n v="8.9641296940000004"/>
    <n v="165203.05710000001"/>
    <n v="106.6642166"/>
    <n v="0.93572136699999997"/>
    <n v="9.919134305"/>
  </r>
  <r>
    <x v="247"/>
    <x v="9"/>
    <s v="E12000007"/>
    <n v="805863.79029999999"/>
    <n v="108.39212449999999"/>
    <n v="2.29516396"/>
    <n v="9.0016518730000001"/>
    <n v="514996.64970000001"/>
    <n v="109.13158970000001"/>
    <n v="1.741533051"/>
    <n v="9.2131901450000004"/>
    <n v="448942.2058"/>
    <n v="109.7790868"/>
    <n v="1.190375202"/>
    <n v="8.2598802409999994"/>
    <n v="387977.54379999998"/>
    <n v="107.2235912"/>
    <n v="0.66465290300000002"/>
    <n v="6.9493560499999996"/>
  </r>
  <r>
    <x v="247"/>
    <x v="2"/>
    <s v="E12000001"/>
    <n v="205569.57670000001"/>
    <n v="105.73645209999999"/>
    <n v="0.83403908100000002"/>
    <n v="2.5495084800000001"/>
    <n v="124498.77619999999"/>
    <n v="105.2881879"/>
    <n v="0.53899807799999999"/>
    <n v="1.949678424"/>
    <n v="100830.4342"/>
    <n v="105.7869592"/>
    <n v="0.92778607300000004"/>
    <n v="1.3316150870000001"/>
    <n v="87965.822310000003"/>
    <n v="104.9633113"/>
    <n v="0.92548231800000003"/>
    <n v="2.1718956459999998"/>
  </r>
  <r>
    <x v="247"/>
    <x v="4"/>
    <s v="E12000008"/>
    <n v="486484.56880000001"/>
    <n v="106.9738212"/>
    <n v="1.291768483"/>
    <n v="8.3660649500000002"/>
    <n v="299268.68589999998"/>
    <n v="107.2406538"/>
    <n v="1.224317557"/>
    <n v="8.7080232039999999"/>
    <n v="236714.98920000001"/>
    <n v="107.42115870000001"/>
    <n v="1.2921304339999999"/>
    <n v="8.3570507630000002"/>
    <n v="180600.30129999999"/>
    <n v="106.2351377"/>
    <n v="1.168964364"/>
    <n v="8.4463870520000004"/>
  </r>
  <r>
    <x v="248"/>
    <x v="0"/>
    <s v="E92000001"/>
    <n v="326952.34509999998"/>
    <n v="107.038965"/>
    <n v="0.89753573499999995"/>
    <n v="6.9336324390000001"/>
    <n v="199459.8653"/>
    <n v="106.1931476"/>
    <n v="-0.162376674"/>
    <n v="5.8929041880000002"/>
    <n v="175126.02739999999"/>
    <n v="106.7039242"/>
    <n v="-4.6707536000000001E-2"/>
    <n v="5.5785403919999998"/>
    <n v="203091.3175"/>
    <n v="106.72730009999999"/>
    <n v="0.61882219599999999"/>
    <n v="6.8618644030000002"/>
  </r>
  <r>
    <x v="248"/>
    <x v="6"/>
    <s v="E12000003"/>
    <n v="234002.701"/>
    <n v="107.39801869999999"/>
    <n v="0.46065646399999999"/>
    <n v="6.4804249140000003"/>
    <n v="142044.9975"/>
    <n v="106.1076557"/>
    <n v="-0.68103424499999998"/>
    <n v="4.940581764"/>
    <n v="115143.3688"/>
    <n v="105.86989610000001"/>
    <n v="-0.81770627100000004"/>
    <n v="4.0354982780000004"/>
    <n v="104561.952"/>
    <n v="104.8835672"/>
    <n v="-0.71153589100000003"/>
    <n v="4.4379718529999996"/>
  </r>
  <r>
    <x v="248"/>
    <x v="8"/>
    <s v="E12000005"/>
    <n v="276734.0013"/>
    <n v="105.91904"/>
    <n v="0.55920792399999997"/>
    <n v="5.4097438789999996"/>
    <n v="160596.9117"/>
    <n v="105.2732937"/>
    <n v="-0.37500700199999998"/>
    <n v="4.6071582449999999"/>
    <n v="132028.068"/>
    <n v="105.8476826"/>
    <n v="-0.57712693299999995"/>
    <n v="4.1394293009999998"/>
    <n v="110473.3674"/>
    <n v="105.241714"/>
    <n v="-9.1040815999999997E-2"/>
    <n v="5.0951712540000003"/>
  </r>
  <r>
    <x v="248"/>
    <x v="1"/>
    <s v="E12000004"/>
    <n v="237893.50140000001"/>
    <n v="106.1184001"/>
    <n v="-0.272208489"/>
    <n v="5.4651760820000002"/>
    <n v="147914.973"/>
    <n v="105.20080179999999"/>
    <n v="-0.98397109100000002"/>
    <n v="4.2936845300000002"/>
    <n v="122633.29889999999"/>
    <n v="105.39240119999999"/>
    <n v="-0.72895662900000002"/>
    <n v="3.466567451"/>
    <n v="98374.696179999999"/>
    <n v="104.4948151"/>
    <n v="-0.48929191100000002"/>
    <n v="3.7293433710000001"/>
  </r>
  <r>
    <x v="248"/>
    <x v="4"/>
    <s v="E12000008"/>
    <n v="491790.92540000001"/>
    <n v="108.1406439"/>
    <n v="1.0907553679999999"/>
    <n v="9.0246640530000004"/>
    <n v="299144.23810000002"/>
    <n v="107.1960589"/>
    <n v="-4.1583948000000003E-2"/>
    <n v="8.1838265379999999"/>
    <n v="236881.03940000001"/>
    <n v="107.4965122"/>
    <n v="7.0147731000000005E-2"/>
    <n v="7.6423242839999999"/>
    <n v="181094.76939999999"/>
    <n v="106.5260004"/>
    <n v="0.27379144500000002"/>
    <n v="7.3370452970000004"/>
  </r>
  <r>
    <x v="248"/>
    <x v="5"/>
    <s v="E12000009"/>
    <n v="349108.09570000001"/>
    <n v="105.97354060000001"/>
    <n v="1.196958247"/>
    <n v="5.8715085509999998"/>
    <n v="224285.53229999999"/>
    <n v="105.35483549999999"/>
    <n v="0.16721546700000001"/>
    <n v="5.1341331889999999"/>
    <n v="186805.22039999999"/>
    <n v="105.5687537"/>
    <n v="0.177518024"/>
    <n v="4.4967827280000003"/>
    <n v="148007.02230000001"/>
    <n v="104.39005419999999"/>
    <n v="0.591426805"/>
    <n v="5.0893720250000003"/>
  </r>
  <r>
    <x v="248"/>
    <x v="7"/>
    <s v="E12000002"/>
    <n v="247751.45499999999"/>
    <n v="105.42578899999999"/>
    <n v="0.77506357100000001"/>
    <n v="4.265629981"/>
    <n v="149682.0956"/>
    <n v="104.7446411"/>
    <n v="-0.184318491"/>
    <n v="3.5228484330000001"/>
    <n v="109534.00900000001"/>
    <n v="104.9309789"/>
    <n v="0.20230727900000001"/>
    <n v="2.6304805099999999"/>
    <n v="105988.49400000001"/>
    <n v="104.7447627"/>
    <n v="0.44974783400000001"/>
    <n v="3.963598068"/>
  </r>
  <r>
    <x v="248"/>
    <x v="3"/>
    <s v="E12000006"/>
    <n v="371222.77779999998"/>
    <n v="108.73786680000001"/>
    <n v="1.913741758"/>
    <n v="9.661135153"/>
    <n v="248061.62950000001"/>
    <n v="108.1106411"/>
    <n v="0.734546908"/>
    <n v="9.3475616479999992"/>
    <n v="207419.77660000001"/>
    <n v="108.3151938"/>
    <n v="0.59833674599999997"/>
    <n v="8.8118300699999992"/>
    <n v="167222.02960000001"/>
    <n v="107.9677768"/>
    <n v="1.2221157300000001"/>
    <n v="9.425711197"/>
  </r>
  <r>
    <x v="248"/>
    <x v="2"/>
    <s v="E12000001"/>
    <n v="206473.76329999999"/>
    <n v="106.2015282"/>
    <n v="0.43984459199999998"/>
    <n v="3.947823627"/>
    <n v="123874.079"/>
    <n v="104.7598837"/>
    <n v="-0.50176970600000004"/>
    <n v="2.2852140670000001"/>
    <n v="100248.5788"/>
    <n v="105.1765015"/>
    <n v="-0.57706325800000002"/>
    <n v="1.9440309950000001"/>
    <n v="88168.801600000006"/>
    <n v="105.2055119"/>
    <n v="0.23074790000000001"/>
    <n v="2.5670656350000001"/>
  </r>
  <r>
    <x v="248"/>
    <x v="9"/>
    <s v="E12000007"/>
    <n v="820565.09329999995"/>
    <n v="110.36951259999999"/>
    <n v="1.8242912979999999"/>
    <n v="11.06314839"/>
    <n v="517030.38400000002"/>
    <n v="109.5625531"/>
    <n v="0.39490244600000002"/>
    <n v="10.33854084"/>
    <n v="450734.39529999997"/>
    <n v="110.2173279"/>
    <n v="0.39920271800000001"/>
    <n v="9.4441832580000007"/>
    <n v="392126.7648"/>
    <n v="108.3702926"/>
    <n v="1.0694487420000001"/>
    <n v="8.0961620740000004"/>
  </r>
  <r>
    <x v="249"/>
    <x v="0"/>
    <s v="E92000001"/>
    <n v="326397.63140000001"/>
    <n v="106.8573695"/>
    <n v="-0.16964425299999999"/>
    <n v="6.6531048640000003"/>
    <n v="200651.41209999999"/>
    <n v="106.8275362"/>
    <n v="0.59739694200000004"/>
    <n v="6.4698187279999999"/>
    <n v="175715.3161"/>
    <n v="107.0630458"/>
    <n v="0.33656723999999999"/>
    <n v="6.4910981259999998"/>
    <n v="202376.03450000001"/>
    <n v="106.3511735"/>
    <n v="-0.352404677"/>
    <n v="6.7019780530000004"/>
  </r>
  <r>
    <x v="249"/>
    <x v="7"/>
    <s v="E12000002"/>
    <n v="246305.35279999999"/>
    <n v="104.8104405"/>
    <n v="-0.58366704700000005"/>
    <n v="3.7920550390000001"/>
    <n v="149838.41500000001"/>
    <n v="104.85403410000001"/>
    <n v="0.104443465"/>
    <n v="4.0495405209999999"/>
    <n v="108762.3469"/>
    <n v="104.1917455"/>
    <n v="-0.70449077599999999"/>
    <n v="2.7678625210000001"/>
    <n v="104580.9837"/>
    <n v="103.3537772"/>
    <n v="-1.327961527"/>
    <n v="2.8877310889999999"/>
  </r>
  <r>
    <x v="249"/>
    <x v="4"/>
    <s v="E12000008"/>
    <n v="493292.49410000001"/>
    <n v="108.4708306"/>
    <n v="0.30533810500000003"/>
    <n v="8.8873123530000004"/>
    <n v="302516.23139999999"/>
    <n v="108.4043923"/>
    <n v="1.1272241009999999"/>
    <n v="9.0069280690000006"/>
    <n v="239236.05170000001"/>
    <n v="108.5652199"/>
    <n v="0.99418419999999996"/>
    <n v="8.9839847010000007"/>
    <n v="181978.0362"/>
    <n v="107.04478090000001"/>
    <n v="0.48701815399999998"/>
    <n v="7.8300940270000003"/>
  </r>
  <r>
    <x v="249"/>
    <x v="1"/>
    <s v="E12000004"/>
    <n v="239681.41649999999"/>
    <n v="106.91595599999999"/>
    <n v="0.75158274800000002"/>
    <n v="6.7536950899999999"/>
    <n v="149894.6122"/>
    <n v="106.60877549999999"/>
    <n v="1.338374046"/>
    <n v="6.2712567229999996"/>
    <n v="123835.4323"/>
    <n v="106.42553169999999"/>
    <n v="0.98027534699999996"/>
    <n v="5.7695834560000003"/>
    <n v="98906.805630000003"/>
    <n v="105.060035"/>
    <n v="0.54091929000000005"/>
    <n v="4.9550801089999998"/>
  </r>
  <r>
    <x v="249"/>
    <x v="6"/>
    <s v="E12000003"/>
    <n v="232511.04029999999"/>
    <n v="106.7134164"/>
    <n v="-0.63743379300000003"/>
    <n v="4.3709222749999999"/>
    <n v="142464.14129999999"/>
    <n v="106.420761"/>
    <n v="0.29508774700000001"/>
    <n v="4.3079169610000001"/>
    <n v="114860.80959999999"/>
    <n v="105.610097"/>
    <n v="-0.24539045400000001"/>
    <n v="3.8771183979999999"/>
    <n v="103557.9607"/>
    <n v="103.8764968"/>
    <n v="-0.96016701000000004"/>
    <n v="3.3826486999999998"/>
  </r>
  <r>
    <x v="249"/>
    <x v="5"/>
    <s v="E12000009"/>
    <n v="347041.54729999998"/>
    <n v="105.3462358"/>
    <n v="-0.59193720599999999"/>
    <n v="5.8306789759999997"/>
    <n v="224937.3352"/>
    <n v="105.66101740000001"/>
    <n v="0.29062623100000001"/>
    <n v="6.0917513000000003"/>
    <n v="187346.6606"/>
    <n v="105.874741"/>
    <n v="0.28985138999999999"/>
    <n v="5.7792485500000002"/>
    <n v="147422.02350000001"/>
    <n v="103.9774572"/>
    <n v="-0.39523424000000001"/>
    <n v="4.7969875750000002"/>
  </r>
  <r>
    <x v="249"/>
    <x v="8"/>
    <s v="E12000005"/>
    <n v="275580.55550000002"/>
    <n v="105.477572"/>
    <n v="-0.41678536199999999"/>
    <n v="5.0429630379999999"/>
    <n v="161166.37770000001"/>
    <n v="105.64659"/>
    <n v="0.354604853"/>
    <n v="4.8800612709999998"/>
    <n v="132427.18470000001"/>
    <n v="106.16765940000001"/>
    <n v="0.302304927"/>
    <n v="4.877679026"/>
    <n v="109230.09970000001"/>
    <n v="104.057327"/>
    <n v="-1.125385477"/>
    <n v="3.4197259350000002"/>
  </r>
  <r>
    <x v="249"/>
    <x v="2"/>
    <s v="E12000001"/>
    <n v="202034.3132"/>
    <n v="103.9180855"/>
    <n v="-2.1500859769999998"/>
    <n v="2.2845117529999999"/>
    <n v="122523.26210000001"/>
    <n v="103.6175087"/>
    <n v="-1.090464646"/>
    <n v="2.2679195550000002"/>
    <n v="98668.092990000005"/>
    <n v="103.518327"/>
    <n v="-1.5765608280000001"/>
    <n v="2.03077745"/>
    <n v="87422.123600000006"/>
    <n v="104.3145519"/>
    <n v="-0.84686835199999999"/>
    <n v="4.5522821000000002"/>
  </r>
  <r>
    <x v="249"/>
    <x v="9"/>
    <s v="E12000007"/>
    <n v="824799.32279999997"/>
    <n v="110.93903539999999"/>
    <n v="0.51601894599999998"/>
    <n v="11.30296648"/>
    <n v="525228.04090000002"/>
    <n v="111.29969699999999"/>
    <n v="1.5855297500000001"/>
    <n v="11.5491382"/>
    <n v="455397.4559"/>
    <n v="111.3575807"/>
    <n v="1.034551859"/>
    <n v="11.025732659999999"/>
    <n v="389399.54700000002"/>
    <n v="107.6165984"/>
    <n v="-0.69546491200000005"/>
    <n v="7.942863461"/>
  </r>
  <r>
    <x v="249"/>
    <x v="3"/>
    <s v="E12000006"/>
    <n v="370828.26429999998"/>
    <n v="108.6223145"/>
    <n v="-0.10625970699999999"/>
    <n v="9.1266866659999994"/>
    <n v="250241.83660000001"/>
    <n v="109.0608288"/>
    <n v="0.87890775200000004"/>
    <n v="9.5834442909999993"/>
    <n v="209195.49919999999"/>
    <n v="109.242487"/>
    <n v="0.856092941"/>
    <n v="9.5353091180000007"/>
    <n v="167645.47870000001"/>
    <n v="108.24119039999999"/>
    <n v="0.25324911100000003"/>
    <n v="8.8425750260000004"/>
  </r>
  <r>
    <x v="250"/>
    <x v="0"/>
    <s v="E92000001"/>
    <n v="328956.88299999997"/>
    <n v="107.6952276"/>
    <n v="0.78409012199999994"/>
    <n v="7.7293689050000003"/>
    <n v="202220.5478"/>
    <n v="107.6629497"/>
    <n v="0.78202077400000003"/>
    <n v="7.4403285070000003"/>
    <n v="176902.68669999999"/>
    <n v="107.78650879999999"/>
    <n v="0.67573544699999999"/>
    <n v="7.6266021520000002"/>
    <n v="204910.14309999999"/>
    <n v="107.6828797"/>
    <n v="1.2521781910000001"/>
    <n v="8.5528514599999994"/>
  </r>
  <r>
    <x v="250"/>
    <x v="3"/>
    <s v="E12000006"/>
    <n v="375589.18790000002"/>
    <n v="110.0168753"/>
    <n v="1.283862104"/>
    <n v="11.080722379999999"/>
    <n v="253837.5252"/>
    <n v="110.6279081"/>
    <n v="1.436885475"/>
    <n v="11.635708899999999"/>
    <n v="211608.0546"/>
    <n v="110.5023303"/>
    <n v="1.1532539909999999"/>
    <n v="11.106498009999999"/>
    <n v="170365.3045"/>
    <n v="109.9972602"/>
    <n v="1.6223674880000001"/>
    <n v="11.16825111"/>
  </r>
  <r>
    <x v="250"/>
    <x v="4"/>
    <s v="E12000008"/>
    <n v="496220.37520000001"/>
    <n v="109.11464669999999"/>
    <n v="0.59353854500000003"/>
    <n v="9.8672048379999993"/>
    <n v="304903.48220000003"/>
    <n v="109.2598455"/>
    <n v="0.78913146700000003"/>
    <n v="10.04075461"/>
    <n v="240489.59270000001"/>
    <n v="109.1340763"/>
    <n v="0.52397666300000001"/>
    <n v="9.7788819629999999"/>
    <n v="183850.49050000001"/>
    <n v="108.1462131"/>
    <n v="1.0289452180000001"/>
    <n v="9.1113138639999995"/>
  </r>
  <r>
    <x v="250"/>
    <x v="1"/>
    <s v="E12000004"/>
    <n v="241057.37650000001"/>
    <n v="107.5297377"/>
    <n v="0.57407869300000003"/>
    <n v="7.1214779799999999"/>
    <n v="150676.9883"/>
    <n v="107.1652208"/>
    <n v="0.52195073400000003"/>
    <n v="6.8799899560000002"/>
    <n v="124026.9795"/>
    <n v="106.5901495"/>
    <n v="0.15467887599999999"/>
    <n v="6.3828333690000001"/>
    <n v="99123.810200000007"/>
    <n v="105.29053999999999"/>
    <n v="0.219403077"/>
    <n v="6.1333817159999997"/>
  </r>
  <r>
    <x v="250"/>
    <x v="6"/>
    <s v="E12000003"/>
    <n v="233797.13070000001"/>
    <n v="107.30368129999999"/>
    <n v="0.55313088399999999"/>
    <n v="5.2327795630000002"/>
    <n v="142990.9571"/>
    <n v="106.81429249999999"/>
    <n v="0.36978834100000002"/>
    <n v="4.9354142699999999"/>
    <n v="115367.2145"/>
    <n v="106.0757169"/>
    <n v="0.44088572700000001"/>
    <n v="4.7035908969999998"/>
    <n v="104610.9356"/>
    <n v="104.93271059999999"/>
    <n v="1.0167976379999999"/>
    <n v="4.3383158709999998"/>
  </r>
  <r>
    <x v="250"/>
    <x v="9"/>
    <s v="E12000007"/>
    <n v="828661.36710000003"/>
    <n v="111.4584969"/>
    <n v="0.46824047200000002"/>
    <n v="11.51190081"/>
    <n v="528317.95290000003"/>
    <n v="111.9544722"/>
    <n v="0.58829913499999997"/>
    <n v="11.92528995"/>
    <n v="458453.79479999997"/>
    <n v="112.1049421"/>
    <n v="0.67113657299999996"/>
    <n v="12.033522100000001"/>
    <n v="395611.77519999997"/>
    <n v="109.333444"/>
    <n v="1.595335248"/>
    <n v="10.367511090000001"/>
  </r>
  <r>
    <x v="250"/>
    <x v="8"/>
    <s v="E12000005"/>
    <n v="276943.19939999998"/>
    <n v="105.9991196"/>
    <n v="0.49446300100000001"/>
    <n v="5.5872583899999997"/>
    <n v="162526.28099999999"/>
    <n v="106.5380238"/>
    <n v="0.84378848100000003"/>
    <n v="5.7483277529999999"/>
    <n v="133238.16680000001"/>
    <n v="106.8178285"/>
    <n v="0.61239848100000005"/>
    <n v="5.7152453899999998"/>
    <n v="111237.47070000001"/>
    <n v="105.9696356"/>
    <n v="1.8377452489999999"/>
    <n v="5.6300801299999996"/>
  </r>
  <r>
    <x v="250"/>
    <x v="5"/>
    <s v="E12000009"/>
    <n v="351637.701"/>
    <n v="106.7414217"/>
    <n v="1.3243814030000001"/>
    <n v="7.6872195190000001"/>
    <n v="227344.8518"/>
    <n v="106.7919131"/>
    <n v="1.070305469"/>
    <n v="7.5688726480000001"/>
    <n v="188584.15640000001"/>
    <n v="106.57408390000001"/>
    <n v="0.66053798500000005"/>
    <n v="7.4665741739999998"/>
    <n v="148913.86420000001"/>
    <n v="105.0296596"/>
    <n v="1.01195243"/>
    <n v="6.8149172770000002"/>
  </r>
  <r>
    <x v="250"/>
    <x v="2"/>
    <s v="E12000001"/>
    <n v="205033.22949999999"/>
    <n v="105.4606039"/>
    <n v="1.4843599009999999"/>
    <n v="4.1182840829999998"/>
    <n v="124523.13770000001"/>
    <n v="105.3087967"/>
    <n v="1.632241544"/>
    <n v="3.6555391529999999"/>
    <n v="99863.760580000002"/>
    <n v="104.7727701"/>
    <n v="1.211807743"/>
    <n v="3.495343708"/>
    <n v="87175.833180000001"/>
    <n v="104.0206712"/>
    <n v="-0.28172550200000002"/>
    <n v="2.5892717119999999"/>
  </r>
  <r>
    <x v="250"/>
    <x v="7"/>
    <s v="E12000002"/>
    <n v="246937.1686"/>
    <n v="105.0792974"/>
    <n v="0.25651727800000002"/>
    <n v="4.2716750379999997"/>
    <n v="150346.32860000001"/>
    <n v="105.2094623"/>
    <n v="0.33897423700000001"/>
    <n v="4.5228061359999998"/>
    <n v="109641.3916"/>
    <n v="105.03384939999999"/>
    <n v="0.80822520399999997"/>
    <n v="4.1947266240000003"/>
    <n v="105309.3318"/>
    <n v="104.0735784"/>
    <n v="0.69644405600000003"/>
    <n v="4.5065832500000003"/>
  </r>
  <r>
    <x v="251"/>
    <x v="0"/>
    <s v="E92000001"/>
    <n v="331013.04700000002"/>
    <n v="108.36838280000001"/>
    <n v="0.62505578500000003"/>
    <n v="8.3022633040000002"/>
    <n v="203031.2801"/>
    <n v="108.09458650000001"/>
    <n v="0.400914875"/>
    <n v="7.8386671029999997"/>
    <n v="177738.90580000001"/>
    <n v="108.2960156"/>
    <n v="0.47270004100000002"/>
    <n v="7.7475904550000001"/>
    <n v="205939.31210000001"/>
    <n v="108.22372110000001"/>
    <n v="0.50225383800000001"/>
    <n v="8.1482755959999995"/>
  </r>
  <r>
    <x v="251"/>
    <x v="4"/>
    <s v="E12000008"/>
    <n v="501997.67460000003"/>
    <n v="110.38502579999999"/>
    <n v="1.164260836"/>
    <n v="10.681734860000001"/>
    <n v="308025.64439999999"/>
    <n v="110.37864860000001"/>
    <n v="1.0239837860000001"/>
    <n v="10.87483441"/>
    <n v="242853.94140000001"/>
    <n v="110.2070167"/>
    <n v="0.98313971700000002"/>
    <n v="10.3194982"/>
    <n v="185071.16810000001"/>
    <n v="108.8642512"/>
    <n v="0.66395123700000003"/>
    <n v="9.0400395729999996"/>
  </r>
  <r>
    <x v="251"/>
    <x v="1"/>
    <s v="E12000004"/>
    <n v="242177.9749"/>
    <n v="108.02960899999999"/>
    <n v="0.46486793300000001"/>
    <n v="8.0546957670000001"/>
    <n v="150856.26879999999"/>
    <n v="107.2927296"/>
    <n v="0.118983333"/>
    <n v="7.0860934919999998"/>
    <n v="124700.099"/>
    <n v="107.1686358"/>
    <n v="0.54272024600000002"/>
    <n v="6.8232659079999998"/>
    <n v="99572.758499999996"/>
    <n v="105.7674184"/>
    <n v="0.452916708"/>
    <n v="5.5234859270000003"/>
  </r>
  <r>
    <x v="251"/>
    <x v="2"/>
    <s v="E12000001"/>
    <n v="207395.2678"/>
    <n v="106.6755386"/>
    <n v="1.1520270669999999"/>
    <n v="5.1027944300000003"/>
    <n v="124701.56630000001"/>
    <n v="105.4596932"/>
    <n v="0.14328953699999999"/>
    <n v="4.0473309019999997"/>
    <n v="100402.776"/>
    <n v="105.3382819"/>
    <n v="0.53975075100000003"/>
    <n v="3.8556334739999998"/>
    <n v="87065.782470000006"/>
    <n v="103.8893556"/>
    <n v="-0.126239932"/>
    <n v="2.5732927970000001"/>
  </r>
  <r>
    <x v="251"/>
    <x v="7"/>
    <s v="E12000002"/>
    <n v="247268.05850000001"/>
    <n v="105.2201012"/>
    <n v="0.13399760299999999"/>
    <n v="4.7481557729999997"/>
    <n v="150412.69289999999"/>
    <n v="105.25590269999999"/>
    <n v="4.4140936999999998E-2"/>
    <n v="4.9156868600000001"/>
    <n v="109626.75840000001"/>
    <n v="105.0198311"/>
    <n v="-1.3346426E-2"/>
    <n v="4.1631916919999998"/>
    <n v="105205.1266"/>
    <n v="103.97059609999999"/>
    <n v="-9.8951448999999997E-2"/>
    <n v="4.020662894"/>
  </r>
  <r>
    <x v="251"/>
    <x v="9"/>
    <s v="E12000007"/>
    <n v="844884.13520000002"/>
    <n v="113.6405285"/>
    <n v="1.9577077919999999"/>
    <n v="14.234381709999999"/>
    <n v="536464.78020000004"/>
    <n v="113.68084500000001"/>
    <n v="1.542031116"/>
    <n v="14.29975031"/>
    <n v="462911.95549999998"/>
    <n v="113.1950887"/>
    <n v="0.97243402899999998"/>
    <n v="13.048104500000001"/>
    <n v="398893.10820000002"/>
    <n v="110.2402912"/>
    <n v="0.829432583"/>
    <n v="10.09358173"/>
  </r>
  <r>
    <x v="251"/>
    <x v="3"/>
    <s v="E12000006"/>
    <n v="377170.20649999997"/>
    <n v="110.4799842"/>
    <n v="0.420943597"/>
    <n v="11.186357559999999"/>
    <n v="254599.54790000001"/>
    <n v="110.9600141"/>
    <n v="0.30020093399999997"/>
    <n v="11.66592788"/>
    <n v="212679.21900000001"/>
    <n v="111.0616954"/>
    <n v="0.50620206700000003"/>
    <n v="11.204051339999999"/>
    <n v="171344.86060000001"/>
    <n v="110.6297158"/>
    <n v="0.57497394899999998"/>
    <n v="11.27908058"/>
  </r>
  <r>
    <x v="251"/>
    <x v="8"/>
    <s v="E12000005"/>
    <n v="279027.40620000003"/>
    <n v="106.796843"/>
    <n v="0.75257555099999995"/>
    <n v="6.1190599099999998"/>
    <n v="162942.2071"/>
    <n v="106.8106686"/>
    <n v="0.255913159"/>
    <n v="5.8950947100000004"/>
    <n v="133377.2403"/>
    <n v="106.9293246"/>
    <n v="0.10437962000000001"/>
    <n v="5.3306342659999997"/>
    <n v="110556.6572"/>
    <n v="105.3210632"/>
    <n v="-0.61203607599999998"/>
    <n v="4.428337849"/>
  </r>
  <r>
    <x v="251"/>
    <x v="6"/>
    <s v="E12000003"/>
    <n v="234771.78049999999"/>
    <n v="107.7510072"/>
    <n v="0.41687841599999997"/>
    <n v="5.363245762"/>
    <n v="143455.473"/>
    <n v="107.161286"/>
    <n v="0.32485678699999998"/>
    <n v="4.8499190539999999"/>
    <n v="115761.03109999999"/>
    <n v="106.4378162"/>
    <n v="0.34135926799999999"/>
    <n v="4.038259354"/>
    <n v="104824.31329999999"/>
    <n v="105.1467447"/>
    <n v="0.20397270300000001"/>
    <n v="3.1776530680000001"/>
  </r>
  <r>
    <x v="251"/>
    <x v="5"/>
    <s v="E12000009"/>
    <n v="352573.77169999998"/>
    <n v="107.0255707"/>
    <n v="0.26620316300000002"/>
    <n v="7.9956324939999996"/>
    <n v="227339.04689999999"/>
    <n v="106.7891863"/>
    <n v="-2.5533539999999999E-3"/>
    <n v="7.5590172930000001"/>
    <n v="188798.20509999999"/>
    <n v="106.6950487"/>
    <n v="0.113503014"/>
    <n v="7.155381974"/>
    <n v="149320.42129999999"/>
    <n v="105.3164063"/>
    <n v="0.27301494999999998"/>
    <n v="5.6701418060000002"/>
  </r>
  <r>
    <x v="252"/>
    <x v="0"/>
    <s v="E92000001"/>
    <n v="330358.45500000002"/>
    <n v="108.1540799"/>
    <n v="-0.19775413999999999"/>
    <n v="8.1540798649999999"/>
    <n v="204389.74189999999"/>
    <n v="108.8178365"/>
    <n v="0.66908991900000003"/>
    <n v="8.8178365050000007"/>
    <n v="177948.46489999999"/>
    <n v="108.42369960000001"/>
    <n v="0.117902774"/>
    <n v="8.4236996390000005"/>
    <n v="207940.9547"/>
    <n v="109.2756097"/>
    <n v="0.97195751399999997"/>
    <n v="9.2756097010000005"/>
  </r>
  <r>
    <x v="252"/>
    <x v="4"/>
    <s v="E12000008"/>
    <n v="504661.61920000002"/>
    <n v="110.97080459999999"/>
    <n v="0.53066870300000002"/>
    <n v="10.97080463"/>
    <n v="312100.34120000002"/>
    <n v="111.8387852"/>
    <n v="1.3228433530000001"/>
    <n v="11.8387852"/>
    <n v="244154.61569999999"/>
    <n v="110.79726220000001"/>
    <n v="0.53557880499999999"/>
    <n v="10.797262160000001"/>
    <n v="186887.4283"/>
    <n v="109.9326283"/>
    <n v="0.981384747"/>
    <n v="9.9326283459999996"/>
  </r>
  <r>
    <x v="252"/>
    <x v="5"/>
    <s v="E12000009"/>
    <n v="349664.06069999997"/>
    <n v="106.1423131"/>
    <n v="-0.82527721099999996"/>
    <n v="6.1423131040000003"/>
    <n v="228676.76550000001"/>
    <n v="107.41755999999999"/>
    <n v="0.588424481"/>
    <n v="7.4175600350000002"/>
    <n v="188602.74340000001"/>
    <n v="106.5845879"/>
    <n v="-0.103529475"/>
    <n v="6.5845878859999996"/>
    <n v="149403.18799999999"/>
    <n v="105.3747821"/>
    <n v="5.5428924999999997E-2"/>
    <n v="5.3747820649999998"/>
  </r>
  <r>
    <x v="252"/>
    <x v="7"/>
    <s v="E12000002"/>
    <n v="247384.6502"/>
    <n v="105.26971450000001"/>
    <n v="4.7151918000000001E-2"/>
    <n v="5.269714456"/>
    <n v="151338.14619999999"/>
    <n v="105.9035171"/>
    <n v="0.61527603099999995"/>
    <n v="5.9035170690000003"/>
    <n v="109363.2032"/>
    <n v="104.7673515"/>
    <n v="-0.24041142400000001"/>
    <n v="4.7673514749999999"/>
    <n v="105732.2216"/>
    <n v="104.49150590000001"/>
    <n v="0.50101644300000003"/>
    <n v="4.4915058979999998"/>
  </r>
  <r>
    <x v="252"/>
    <x v="2"/>
    <s v="E12000001"/>
    <n v="200845.1574"/>
    <n v="103.306433"/>
    <n v="-3.1582738149999998"/>
    <n v="3.306432955"/>
    <n v="122779.2145"/>
    <n v="103.8339668"/>
    <n v="-1.5415618799999999"/>
    <n v="3.8339667940000002"/>
    <n v="98244.707620000001"/>
    <n v="103.0741292"/>
    <n v="-2.1494110499999999"/>
    <n v="3.0741292370000002"/>
    <n v="86253.178530000005"/>
    <n v="102.91973350000001"/>
    <n v="-0.93332181599999997"/>
    <n v="2.9197335450000002"/>
  </r>
  <r>
    <x v="252"/>
    <x v="9"/>
    <s v="E12000007"/>
    <n v="846955.50260000001"/>
    <n v="113.91913630000001"/>
    <n v="0.24516585299999999"/>
    <n v="13.919136310000001"/>
    <n v="546757.78509999998"/>
    <n v="115.8620087"/>
    <n v="1.918673013"/>
    <n v="15.86200867"/>
    <n v="470317.33740000002"/>
    <n v="115.00591439999999"/>
    <n v="1.5997387430000001"/>
    <n v="15.005914430000001"/>
    <n v="405792.66090000002"/>
    <n v="112.14708950000001"/>
    <n v="1.7296745760000001"/>
    <n v="12.147089449999999"/>
  </r>
  <r>
    <x v="252"/>
    <x v="8"/>
    <s v="E12000005"/>
    <n v="279213.62449999998"/>
    <n v="106.8681175"/>
    <n v="6.6738338999999994E-2"/>
    <n v="6.8681174790000004"/>
    <n v="163836.90059999999"/>
    <n v="107.3971514"/>
    <n v="0.54908638499999995"/>
    <n v="7.397151418"/>
    <n v="133361.4081"/>
    <n v="106.9166318"/>
    <n v="-1.1870255E-2"/>
    <n v="6.9166317859999999"/>
    <n v="111377.61840000001"/>
    <n v="106.1031464"/>
    <n v="0.74257052800000001"/>
    <n v="6.103146358"/>
  </r>
  <r>
    <x v="252"/>
    <x v="1"/>
    <s v="E12000004"/>
    <n v="241186.88159999999"/>
    <n v="107.5875068"/>
    <n v="-0.40924171399999998"/>
    <n v="7.5875067950000004"/>
    <n v="151351.86910000001"/>
    <n v="107.6452128"/>
    <n v="0.32852483300000002"/>
    <n v="7.6452128190000002"/>
    <n v="124436.9745"/>
    <n v="106.9425037"/>
    <n v="-0.21100586800000001"/>
    <n v="6.9425037100000004"/>
    <n v="99884.346669999999"/>
    <n v="106.0983913"/>
    <n v="0.312925114"/>
    <n v="6.0983912570000003"/>
  </r>
  <r>
    <x v="252"/>
    <x v="3"/>
    <s v="E12000006"/>
    <n v="379199.3566"/>
    <n v="111.0743591"/>
    <n v="0.53799320799999995"/>
    <n v="11.074359060000001"/>
    <n v="258405.85079999999"/>
    <n v="112.6188836"/>
    <n v="1.4950155919999999"/>
    <n v="12.61888358"/>
    <n v="214095.3058"/>
    <n v="111.80118"/>
    <n v="0.66583223400000002"/>
    <n v="11.801179960000001"/>
    <n v="173298.58600000001"/>
    <n v="111.891149"/>
    <n v="1.140229978"/>
    <n v="11.89114902"/>
  </r>
  <r>
    <x v="252"/>
    <x v="6"/>
    <s v="E12000003"/>
    <n v="231914.00339999999"/>
    <n v="106.43940000000001"/>
    <n v="-1.217257488"/>
    <n v="6.4393999790000001"/>
    <n v="143213.201"/>
    <n v="106.9803088"/>
    <n v="-0.16888304800000001"/>
    <n v="6.9803087709999998"/>
    <n v="114951.38800000001"/>
    <n v="105.6933805"/>
    <n v="-0.69940902999999999"/>
    <n v="5.6933804649999997"/>
    <n v="104036.8567"/>
    <n v="104.3568659"/>
    <n v="-0.75121564299999999"/>
    <n v="4.3568658969999996"/>
  </r>
  <r>
    <x v="253"/>
    <x v="0"/>
    <s v="E92000001"/>
    <n v="331269.57659999997"/>
    <n v="108.4523665"/>
    <n v="0.275797876"/>
    <n v="8.1832833409999992"/>
    <n v="204072.41029999999"/>
    <n v="108.648888"/>
    <n v="-0.155258058"/>
    <n v="8.5334648319999999"/>
    <n v="178610.2078"/>
    <n v="108.8268985"/>
    <n v="0.37187334"/>
    <n v="8.4087822449999994"/>
    <n v="207770.7383"/>
    <n v="109.1861588"/>
    <n v="-8.1858076000000002E-2"/>
    <n v="8.75987063"/>
  </r>
  <r>
    <x v="253"/>
    <x v="8"/>
    <s v="E12000005"/>
    <n v="276917.19290000002"/>
    <n v="105.9891657"/>
    <n v="-0.82246402699999999"/>
    <n v="5.1087112340000003"/>
    <n v="162584.4148"/>
    <n v="106.57613120000001"/>
    <n v="-0.76447115099999996"/>
    <n v="5.7296446950000002"/>
    <n v="132960.495"/>
    <n v="106.5952174"/>
    <n v="-0.30062151199999998"/>
    <n v="5.2167353390000004"/>
    <n v="110697.87760000001"/>
    <n v="105.45559590000001"/>
    <n v="-0.61030282000000002"/>
    <n v="3.5663513089999999"/>
  </r>
  <r>
    <x v="253"/>
    <x v="4"/>
    <s v="E12000008"/>
    <n v="508772.73719999997"/>
    <n v="111.8748046"/>
    <n v="0.81462862199999997"/>
    <n v="11.74987018"/>
    <n v="312803.6335"/>
    <n v="112.09080470000001"/>
    <n v="0.22534174800000001"/>
    <n v="12.589307099999999"/>
    <n v="246413.4222"/>
    <n v="111.8223076"/>
    <n v="0.925154158"/>
    <n v="11.98270166"/>
    <n v="187995.38699999999"/>
    <n v="110.5843619"/>
    <n v="0.59284817099999998"/>
    <n v="10.544022010000001"/>
  </r>
  <r>
    <x v="253"/>
    <x v="5"/>
    <s v="E12000009"/>
    <n v="352056.25520000001"/>
    <n v="106.868476"/>
    <n v="0.68414080899999996"/>
    <n v="8.384427788"/>
    <n v="228974.6735"/>
    <n v="107.5574979"/>
    <n v="0.13027469"/>
    <n v="9.1175617960000004"/>
    <n v="189854.076"/>
    <n v="107.2917503"/>
    <n v="0.66347534200000002"/>
    <n v="8.4637748259999999"/>
    <n v="149389.50469999999"/>
    <n v="105.3651311"/>
    <n v="-9.1586629999999992E-3"/>
    <n v="6.9800453840000003"/>
  </r>
  <r>
    <x v="253"/>
    <x v="7"/>
    <s v="E12000002"/>
    <n v="247488.1053"/>
    <n v="105.3137378"/>
    <n v="4.1819569000000001E-2"/>
    <n v="4.3568630070000003"/>
    <n v="150668.6735"/>
    <n v="105.435033"/>
    <n v="-0.44236873500000001"/>
    <n v="4.9475182010000003"/>
    <n v="109589.2059"/>
    <n v="104.9838567"/>
    <n v="0.206653374"/>
    <n v="3.971974839"/>
    <n v="105540.5257"/>
    <n v="104.3020594"/>
    <n v="-0.18130323300000001"/>
    <n v="3.1370978850000002"/>
  </r>
  <r>
    <x v="253"/>
    <x v="2"/>
    <s v="E12000001"/>
    <n v="201127.6777"/>
    <n v="103.45174969999999"/>
    <n v="0.14066572099999999"/>
    <n v="2.3006854360000002"/>
    <n v="122488.7834"/>
    <n v="103.58835019999999"/>
    <n v="-0.23654745099999999"/>
    <n v="2.8182745059999998"/>
    <n v="98525.668460000001"/>
    <n v="103.3689013"/>
    <n v="0.28598063200000001"/>
    <n v="1.866340648"/>
    <n v="85796.409480000002"/>
    <n v="102.37470380000001"/>
    <n v="-0.52956778199999999"/>
    <n v="0.76034101200000004"/>
  </r>
  <r>
    <x v="253"/>
    <x v="9"/>
    <s v="E12000007"/>
    <n v="863896.14009999996"/>
    <n v="116.19772450000001"/>
    <n v="2.0001803370000002"/>
    <n v="15.42976833"/>
    <n v="550399.74329999997"/>
    <n v="116.63376649999999"/>
    <n v="0.66610082800000003"/>
    <n v="16.191160499999999"/>
    <n v="472650.75420000002"/>
    <n v="115.5765009"/>
    <n v="0.496136668"/>
    <n v="15.009803270000001"/>
    <n v="403745.0944"/>
    <n v="111.58121269999999"/>
    <n v="-0.50458440800000004"/>
    <n v="11.04909904"/>
  </r>
  <r>
    <x v="253"/>
    <x v="1"/>
    <s v="E12000004"/>
    <n v="239665.52100000001"/>
    <n v="106.9088654"/>
    <n v="-0.63078083500000004"/>
    <n v="6.8142062619999999"/>
    <n v="150743.0765"/>
    <n v="107.2122244"/>
    <n v="-0.40223659299999998"/>
    <n v="7.0953124000000001"/>
    <n v="124500.3217"/>
    <n v="106.9969449"/>
    <n v="5.0907017999999998E-2"/>
    <n v="6.2311919720000004"/>
    <n v="99777.830820000003"/>
    <n v="105.98524879999999"/>
    <n v="-0.106639177"/>
    <n v="4.4239781090000001"/>
  </r>
  <r>
    <x v="253"/>
    <x v="3"/>
    <s v="E12000006"/>
    <n v="379952.23019999999"/>
    <n v="111.2948894"/>
    <n v="0.198542939"/>
    <n v="10.706908889999999"/>
    <n v="257710.19020000001"/>
    <n v="112.3156996"/>
    <n v="-0.26921240000000002"/>
    <n v="12.096994860000001"/>
    <n v="214576.3377"/>
    <n v="112.0523762"/>
    <n v="0.22468122200000001"/>
    <n v="11.572413579999999"/>
    <n v="173594.7745"/>
    <n v="112.08238470000001"/>
    <n v="0.17091224599999999"/>
    <n v="11.05944315"/>
  </r>
  <r>
    <x v="253"/>
    <x v="6"/>
    <s v="E12000003"/>
    <n v="234195.44500000001"/>
    <n v="107.4864919"/>
    <n v="0.98374464100000003"/>
    <n v="6.3022993219999996"/>
    <n v="143162.13519999999"/>
    <n v="106.9421626"/>
    <n v="-3.5657185000000001E-2"/>
    <n v="6.4501822000000004"/>
    <n v="115271.00079999999"/>
    <n v="105.98725210000001"/>
    <n v="0.27804168299999998"/>
    <n v="5.574000742"/>
    <n v="104220.4767"/>
    <n v="104.5410507"/>
    <n v="0.176495179"/>
    <n v="3.8641349979999999"/>
  </r>
  <r>
    <x v="254"/>
    <x v="0"/>
    <s v="E92000001"/>
    <n v="335971.85100000002"/>
    <n v="109.991816"/>
    <n v="1.41947066"/>
    <n v="9.3800795939999997"/>
    <n v="204332.22010000001"/>
    <n v="108.7872117"/>
    <n v="0.12731252400000001"/>
    <n v="8.4574082070000003"/>
    <n v="179607.17430000001"/>
    <n v="109.4343485"/>
    <n v="0.55818002200000005"/>
    <n v="9.5367715959999995"/>
    <n v="211890.54329999999"/>
    <n v="111.35116859999999"/>
    <n v="1.982861035"/>
    <n v="10.98696268"/>
  </r>
  <r>
    <x v="254"/>
    <x v="5"/>
    <s v="E12000009"/>
    <n v="362958.45049999998"/>
    <n v="110.17789310000001"/>
    <n v="3.0967196669999999"/>
    <n v="10.5146581"/>
    <n v="233273.579"/>
    <n v="109.5768458"/>
    <n v="1.877458939"/>
    <n v="9.8399660630000003"/>
    <n v="194144.8879"/>
    <n v="109.7166059"/>
    <n v="2.2600578200000001"/>
    <n v="10.28575708"/>
    <n v="154895.24799999999"/>
    <n v="109.2483582"/>
    <n v="3.685495397"/>
    <n v="9.6204882939999994"/>
  </r>
  <r>
    <x v="254"/>
    <x v="2"/>
    <s v="E12000001"/>
    <n v="205416.1692"/>
    <n v="105.6575722"/>
    <n v="2.1322234799999999"/>
    <n v="4.7233447990000004"/>
    <n v="123557.81909999999"/>
    <n v="104.49243010000001"/>
    <n v="0.872762115"/>
    <n v="4.1135822070000003"/>
    <n v="99781.264320000002"/>
    <n v="104.6862186"/>
    <n v="1.274384518"/>
    <n v="4.8968281610000002"/>
    <n v="87969.036389999994"/>
    <n v="104.96714369999999"/>
    <n v="2.5323051579999998"/>
    <n v="3.7613598960000001"/>
  </r>
  <r>
    <x v="254"/>
    <x v="9"/>
    <s v="E12000007"/>
    <n v="873391.04879999999"/>
    <n v="117.47483029999999"/>
    <n v="1.0990798939999999"/>
    <n v="16.971441330000001"/>
    <n v="549954.43180000002"/>
    <n v="116.5394017"/>
    <n v="-8.0906913999999996E-2"/>
    <n v="16.006610949999999"/>
    <n v="477329.41529999999"/>
    <n v="116.7205661"/>
    <n v="0.98987699900000004"/>
    <n v="16.240677989999998"/>
    <n v="412841.9621"/>
    <n v="114.0952731"/>
    <n v="2.2531215480000002"/>
    <n v="13.53807656"/>
  </r>
  <r>
    <x v="254"/>
    <x v="7"/>
    <s v="E12000002"/>
    <n v="246258.35070000001"/>
    <n v="104.79043969999999"/>
    <n v="-0.49689443100000003"/>
    <n v="5.0256622999999996"/>
    <n v="148564.49369999999"/>
    <n v="103.9625686"/>
    <n v="-1.3965608970000001"/>
    <n v="4.4654269380000002"/>
    <n v="107950.54270000001"/>
    <n v="103.4140563"/>
    <n v="-1.495277923"/>
    <n v="4.3577609549999998"/>
    <n v="105517.33990000001"/>
    <n v="104.2791457"/>
    <n v="-2.1968624999999999E-2"/>
    <n v="4.7512251919999997"/>
  </r>
  <r>
    <x v="254"/>
    <x v="1"/>
    <s v="E12000004"/>
    <n v="242496.6588"/>
    <n v="108.17176600000001"/>
    <n v="1.181287086"/>
    <n v="7.0464093859999997"/>
    <n v="150634.77100000001"/>
    <n v="107.13519479999999"/>
    <n v="-7.1847738999999994E-2"/>
    <n v="6.4445852280000002"/>
    <n v="124612.0361"/>
    <n v="107.0929536"/>
    <n v="8.9730249999999998E-2"/>
    <n v="6.8682841440000004"/>
    <n v="100844.7093"/>
    <n v="107.1185004"/>
    <n v="1.069254073"/>
    <n v="6.0842815630000002"/>
  </r>
  <r>
    <x v="254"/>
    <x v="3"/>
    <s v="E12000006"/>
    <n v="388199.3873"/>
    <n v="113.71063100000001"/>
    <n v="2.1705773810000002"/>
    <n v="12.76002675"/>
    <n v="260632.6012"/>
    <n v="113.58934979999999"/>
    <n v="1.133991253"/>
    <n v="12.905158930000001"/>
    <n v="217631.02979999999"/>
    <n v="113.6475451"/>
    <n v="1.423592218"/>
    <n v="13.44760591"/>
    <n v="176991.17129999999"/>
    <n v="114.2752862"/>
    <n v="1.9565086330000001"/>
    <n v="13.68600249"/>
  </r>
  <r>
    <x v="254"/>
    <x v="4"/>
    <s v="E12000008"/>
    <n v="518487.47859999997"/>
    <n v="114.0109937"/>
    <n v="1.9094461469999999"/>
    <n v="13.52831724"/>
    <n v="316161.3247"/>
    <n v="113.2940078"/>
    <n v="1.073418207"/>
    <n v="13.200327010000001"/>
    <n v="249717.6347"/>
    <n v="113.32175789999999"/>
    <n v="1.3409222620000001"/>
    <n v="13.627386189999999"/>
    <n v="191559.08919999999"/>
    <n v="112.68063530000001"/>
    <n v="1.895632752"/>
    <n v="12.492930230000001"/>
  </r>
  <r>
    <x v="254"/>
    <x v="8"/>
    <s v="E12000005"/>
    <n v="279254.41019999998"/>
    <n v="106.8837281"/>
    <n v="0.84401309199999996"/>
    <n v="6.494283544"/>
    <n v="162230.76199999999"/>
    <n v="106.34430740000001"/>
    <n v="-0.217519463"/>
    <n v="5.9903041860000004"/>
    <n v="133163.7941"/>
    <n v="106.75820349999999"/>
    <n v="0.152901868"/>
    <n v="6.3970748029999998"/>
    <n v="112407.3241"/>
    <n v="107.0840887"/>
    <n v="1.5442450700000001"/>
    <n v="6.3265391949999996"/>
  </r>
  <r>
    <x v="254"/>
    <x v="6"/>
    <s v="E12000003"/>
    <n v="232834.44820000001"/>
    <n v="106.8618479"/>
    <n v="-0.58113715600000004"/>
    <n v="4.6561724260000004"/>
    <n v="141359.12969999999"/>
    <n v="105.5953169"/>
    <n v="-1.2594150630000001"/>
    <n v="4.1875262339999999"/>
    <n v="114200.17049999999"/>
    <n v="105.00266480000001"/>
    <n v="-0.92896765000000003"/>
    <n v="4.6628836790000001"/>
    <n v="104540.60060000001"/>
    <n v="104.86215919999999"/>
    <n v="0.307160194"/>
    <n v="3.7328671459999998"/>
  </r>
  <r>
    <x v="255"/>
    <x v="0"/>
    <s v="E92000001"/>
    <n v="334112.6128"/>
    <n v="109.3831311"/>
    <n v="-0.55339108699999995"/>
    <n v="7.6527451859999998"/>
    <n v="207296.22279999999"/>
    <n v="110.3652574"/>
    <n v="1.450580175"/>
    <n v="8.8005535399999992"/>
    <n v="181913.7219"/>
    <n v="110.8397241"/>
    <n v="1.2842179789999999"/>
    <n v="8.9157535899999996"/>
    <n v="210424.1918"/>
    <n v="110.5805823"/>
    <n v="-0.69203255500000005"/>
    <n v="9.3391926160000001"/>
  </r>
  <r>
    <x v="255"/>
    <x v="4"/>
    <s v="E12000008"/>
    <n v="508035.97019999998"/>
    <n v="111.71279579999999"/>
    <n v="-2.0157687260000001"/>
    <n v="10.00048649"/>
    <n v="315243.06"/>
    <n v="112.9649546"/>
    <n v="-0.29044180800000002"/>
    <n v="11.585984979999999"/>
    <n v="249536.6966"/>
    <n v="113.2396482"/>
    <n v="-7.2457062000000003E-2"/>
    <n v="11.49376049"/>
    <n v="189745.2003"/>
    <n v="111.613653"/>
    <n v="-0.94690829099999996"/>
    <n v="10.32075616"/>
  </r>
  <r>
    <x v="255"/>
    <x v="7"/>
    <s v="E12000002"/>
    <n v="252039.94699999999"/>
    <n v="107.2506853"/>
    <n v="2.3477767209999998"/>
    <n v="5.8511037400000001"/>
    <n v="154566.55319999999"/>
    <n v="108.1626941"/>
    <n v="4.0400362630000002"/>
    <n v="7.2673656419999997"/>
    <n v="112686.8239"/>
    <n v="107.9513012"/>
    <n v="4.3874546800000003"/>
    <n v="6.9288187450000001"/>
    <n v="108710.6152"/>
    <n v="107.43494939999999"/>
    <n v="3.0263037989999999"/>
    <n v="7.2840272629999996"/>
  </r>
  <r>
    <x v="255"/>
    <x v="2"/>
    <s v="E12000001"/>
    <n v="203662.43"/>
    <n v="104.75552140000001"/>
    <n v="-0.85374935500000004"/>
    <n v="0.544712223"/>
    <n v="124181.69289999999"/>
    <n v="105.020038"/>
    <n v="0.50492454799999997"/>
    <n v="1.5950656990000001"/>
    <n v="99582.78026"/>
    <n v="104.4779776"/>
    <n v="-0.19891916800000001"/>
    <n v="0.47160424099999998"/>
    <n v="86210.600959999996"/>
    <n v="102.86892880000001"/>
    <n v="-1.9989254219999999"/>
    <n v="-0.835509002"/>
  </r>
  <r>
    <x v="255"/>
    <x v="9"/>
    <s v="E12000007"/>
    <n v="859832.34510000004"/>
    <n v="115.65112670000001"/>
    <n v="-1.5524207400000001"/>
    <n v="13.19332118"/>
    <n v="551600.05799999996"/>
    <n v="116.888122"/>
    <n v="0.299229562"/>
    <n v="14.81193749"/>
    <n v="477312.88319999998"/>
    <n v="116.7165236"/>
    <n v="-3.4634499999999999E-3"/>
    <n v="13.87543887"/>
    <n v="407094.14720000001"/>
    <n v="112.5067754"/>
    <n v="-1.392255499"/>
    <n v="10.78337346"/>
  </r>
  <r>
    <x v="255"/>
    <x v="3"/>
    <s v="E12000006"/>
    <n v="383401.66450000001"/>
    <n v="112.3052912"/>
    <n v="-1.2358913929999999"/>
    <n v="10.791165400000001"/>
    <n v="261639.4472"/>
    <n v="114.0281552"/>
    <n v="0.386308551"/>
    <n v="12.46538318"/>
    <n v="219729.99650000001"/>
    <n v="114.7436316"/>
    <n v="0.96446115399999999"/>
    <n v="12.463972569999999"/>
    <n v="177034.89619999999"/>
    <n v="114.3035175"/>
    <n v="2.4704579000000001E-2"/>
    <n v="12.568859310000001"/>
  </r>
  <r>
    <x v="255"/>
    <x v="8"/>
    <s v="E12000005"/>
    <n v="282019.61589999998"/>
    <n v="107.94210169999999"/>
    <n v="0.99021019200000004"/>
    <n v="5.775136174"/>
    <n v="167042.3063"/>
    <n v="109.4983352"/>
    <n v="2.9658642880000001"/>
    <n v="7.5679036699999997"/>
    <n v="136982.1318"/>
    <n v="109.8193875"/>
    <n v="2.867399314"/>
    <n v="7.266825989"/>
    <n v="113079.4927"/>
    <n v="107.7244256"/>
    <n v="0.59797574899999995"/>
    <n v="6.4637004820000001"/>
  </r>
  <r>
    <x v="255"/>
    <x v="1"/>
    <s v="E12000004"/>
    <n v="245216.57579999999"/>
    <n v="109.38505379999999"/>
    <n v="1.1216306899999999"/>
    <n v="7.9468818780000001"/>
    <n v="153893.6764"/>
    <n v="109.4530094"/>
    <n v="2.1634482849999999"/>
    <n v="8.0262691949999994"/>
    <n v="127164.8493"/>
    <n v="109.28686930000001"/>
    <n v="2.0486088549999999"/>
    <n v="7.735567981"/>
    <n v="101257.33349999999"/>
    <n v="107.5567949"/>
    <n v="0.40916786100000002"/>
    <n v="7.0224222579999998"/>
  </r>
  <r>
    <x v="255"/>
    <x v="6"/>
    <s v="E12000003"/>
    <n v="237436.5759"/>
    <n v="108.9740434"/>
    <n v="1.976566507"/>
    <n v="6.4146417199999997"/>
    <n v="146086.4235"/>
    <n v="109.12660700000001"/>
    <n v="3.3441729740000001"/>
    <n v="7.2506243550000002"/>
    <n v="118423.2479"/>
    <n v="108.88562210000001"/>
    <n v="3.6979606820000002"/>
    <n v="7.4109580780000002"/>
    <n v="106358.7383"/>
    <n v="106.68588939999999"/>
    <n v="1.7391690319999999"/>
    <n v="6.149875529"/>
  </r>
  <r>
    <x v="255"/>
    <x v="5"/>
    <s v="E12000009"/>
    <n v="349677.62420000002"/>
    <n v="106.1464304"/>
    <n v="-3.659048662"/>
    <n v="5.2464702499999998"/>
    <n v="228944.61170000001"/>
    <n v="107.5433768"/>
    <n v="-1.8557469360000001"/>
    <n v="6.6606207079999997"/>
    <n v="190414.21419999999"/>
    <n v="107.6082998"/>
    <n v="-1.921592594"/>
    <n v="6.2990121270000001"/>
    <n v="150760.88680000001"/>
    <n v="106.3323735"/>
    <n v="-2.6691336780000001"/>
    <n v="6.505634766"/>
  </r>
  <r>
    <x v="256"/>
    <x v="0"/>
    <s v="E92000001"/>
    <n v="335333.5062"/>
    <n v="109.78283209999999"/>
    <n v="0.36541374199999999"/>
    <n v="7.459459668"/>
    <n v="209006.2598"/>
    <n v="111.2756873"/>
    <n v="0.82492438000000001"/>
    <n v="8.2172536249999997"/>
    <n v="184129.91099999999"/>
    <n v="112.1900443"/>
    <n v="1.218263791"/>
    <n v="9.1119413569999992"/>
    <n v="215654.01550000001"/>
    <n v="113.32892099999999"/>
    <n v="2.4853719110000001"/>
    <n v="10.214854450000001"/>
  </r>
  <r>
    <x v="256"/>
    <x v="3"/>
    <s v="E12000006"/>
    <n v="387279.2046"/>
    <n v="113.4410929"/>
    <n v="1.011351917"/>
    <n v="10.687052230000001"/>
    <n v="265838.20789999998"/>
    <n v="115.8580663"/>
    <n v="1.6047888269999999"/>
    <n v="12.402740659999999"/>
    <n v="223388.21429999999"/>
    <n v="116.65396339999999"/>
    <n v="1.6648695650000001"/>
    <n v="13.07522709"/>
    <n v="183375.88089999999"/>
    <n v="118.3976078"/>
    <n v="3.5817710549999999"/>
    <n v="14.623518819999999"/>
  </r>
  <r>
    <x v="256"/>
    <x v="9"/>
    <s v="E12000007"/>
    <n v="864839.06180000002"/>
    <n v="116.3245515"/>
    <n v="0.58228987700000001"/>
    <n v="14.066243910000001"/>
    <n v="557920.05559999996"/>
    <n v="118.2273761"/>
    <n v="1.145757229"/>
    <n v="14.92992486"/>
    <n v="481745.28879999998"/>
    <n v="117.80037230000001"/>
    <n v="0.92861638499999999"/>
    <n v="14.10545061"/>
    <n v="414351.25939999998"/>
    <n v="114.51239080000001"/>
    <n v="1.782661885"/>
    <n v="10.7261045"/>
  </r>
  <r>
    <x v="256"/>
    <x v="4"/>
    <s v="E12000008"/>
    <n v="509294.00839999999"/>
    <n v="111.98942769999999"/>
    <n v="0.24762779500000001"/>
    <n v="9.9662353459999995"/>
    <n v="317598.03810000001"/>
    <n v="113.8088431"/>
    <n v="0.74703565599999999"/>
    <n v="10.983748370000001"/>
    <n v="252591.1355"/>
    <n v="114.6257513"/>
    <n v="1.224043958"/>
    <n v="11.733285459999999"/>
    <n v="194705.43040000001"/>
    <n v="114.5314049"/>
    <n v="2.6141531690000002"/>
    <n v="11.66803193"/>
  </r>
  <r>
    <x v="256"/>
    <x v="5"/>
    <s v="E12000009"/>
    <n v="352126.5048"/>
    <n v="106.8898006"/>
    <n v="0.70032522799999997"/>
    <n v="5.8936616429999997"/>
    <n v="232002.30300000001"/>
    <n v="108.9796825"/>
    <n v="1.3355594209999999"/>
    <n v="7.4940086920000004"/>
    <n v="193770.66149999999"/>
    <n v="109.5051203"/>
    <n v="1.7627084230000001"/>
    <n v="8.0295333259999992"/>
    <n v="155670.473"/>
    <n v="109.7951281"/>
    <n v="3.2565384220000002"/>
    <n v="8.3949742749999992"/>
  </r>
  <r>
    <x v="256"/>
    <x v="2"/>
    <s v="E12000001"/>
    <n v="205881.04670000001"/>
    <n v="105.89668589999999"/>
    <n v="1.089359805"/>
    <n v="3.2179042440000001"/>
    <n v="125825.3784"/>
    <n v="106.4100973"/>
    <n v="1.323613428"/>
    <n v="3.4287163700000001"/>
    <n v="101493.0632"/>
    <n v="106.4821645"/>
    <n v="1.9182864470000001"/>
    <n v="3.2194572570000002"/>
    <n v="90023.220610000004"/>
    <n v="107.4182545"/>
    <n v="4.4224487620000001"/>
    <n v="4.1352398380000004"/>
  </r>
  <r>
    <x v="256"/>
    <x v="8"/>
    <s v="E12000005"/>
    <n v="283048.22509999998"/>
    <n v="108.3357986"/>
    <n v="0.364729688"/>
    <n v="6.2414733990000002"/>
    <n v="168259.64139999999"/>
    <n v="110.2963137"/>
    <n v="0.72875858900000001"/>
    <n v="7.42898193"/>
    <n v="138806.67050000001"/>
    <n v="111.28213100000001"/>
    <n v="1.3319538019999999"/>
    <n v="8.2805604509999995"/>
    <n v="116197.8916"/>
    <n v="110.6951475"/>
    <n v="2.7577050519999999"/>
    <n v="8.1043269470000006"/>
  </r>
  <r>
    <x v="256"/>
    <x v="1"/>
    <s v="E12000004"/>
    <n v="244478.03580000001"/>
    <n v="109.0556093"/>
    <n v="-0.30117865799999999"/>
    <n v="6.289330487"/>
    <n v="154591.68150000001"/>
    <n v="109.949448"/>
    <n v="0.45356323399999998"/>
    <n v="6.946088434"/>
    <n v="128673.3069"/>
    <n v="110.5832544"/>
    <n v="1.1862221470000001"/>
    <n v="7.8696042000000004"/>
    <n v="103842.9952"/>
    <n v="110.3033168"/>
    <n v="2.5535549930000001"/>
    <n v="7.7466229169999998"/>
  </r>
  <r>
    <x v="256"/>
    <x v="6"/>
    <s v="E12000003"/>
    <n v="236587.37770000001"/>
    <n v="108.5842949"/>
    <n v="-0.35765265000000002"/>
    <n v="4.3380682449999997"/>
    <n v="146403.29999999999"/>
    <n v="109.3633138"/>
    <n v="0.21691032299999999"/>
    <n v="4.7248826260000003"/>
    <n v="119139.2662"/>
    <n v="109.5439734"/>
    <n v="0.60462647899999999"/>
    <n v="5.5170886079999999"/>
    <n v="108665.099"/>
    <n v="108.9993443"/>
    <n v="2.168473133"/>
    <n v="5.6413723259999999"/>
  </r>
  <r>
    <x v="256"/>
    <x v="7"/>
    <s v="E12000002"/>
    <n v="252950.19099999999"/>
    <n v="107.6380219"/>
    <n v="0.36115070100000002"/>
    <n v="5.6047968770000001"/>
    <n v="155297.20269999999"/>
    <n v="108.67398849999999"/>
    <n v="0.472708666"/>
    <n v="5.7872854279999997"/>
    <n v="113559.83839999999"/>
    <n v="108.7876284"/>
    <n v="0.77472639899999995"/>
    <n v="5.5479721240000002"/>
    <n v="110875.7245"/>
    <n v="109.5746523"/>
    <n v="1.9916264370000001"/>
    <n v="6.8343891479999996"/>
  </r>
  <r>
    <x v="257"/>
    <x v="0"/>
    <s v="E92000001"/>
    <n v="342169.89150000003"/>
    <n v="112.0209555"/>
    <n v="2.03868245"/>
    <n v="8.8037136589999996"/>
    <n v="210755.7059"/>
    <n v="112.2070987"/>
    <n v="0.83703044999999998"/>
    <n v="8.2200057980000008"/>
    <n v="185472.09400000001"/>
    <n v="113.0078342"/>
    <n v="0.72893265399999996"/>
    <n v="8.4550464959999996"/>
    <n v="215499.6617"/>
    <n v="113.24780610000001"/>
    <n v="-7.1574755000000004E-2"/>
    <n v="10.34959447"/>
  </r>
  <r>
    <x v="257"/>
    <x v="5"/>
    <s v="E12000009"/>
    <n v="359140.71659999999"/>
    <n v="109.0190005"/>
    <n v="1.9919579190000001"/>
    <n v="7.0357417279999996"/>
    <n v="234404.06630000001"/>
    <n v="110.10787569999999"/>
    <n v="1.0352325440000001"/>
    <n v="7.3876483889999998"/>
    <n v="195240.52009999999"/>
    <n v="110.3357778"/>
    <n v="0.75855578700000004"/>
    <n v="7.2583180369999996"/>
    <n v="155528.94829999999"/>
    <n v="109.6953101"/>
    <n v="-9.0912988E-2"/>
    <n v="8.3072112090000001"/>
  </r>
  <r>
    <x v="257"/>
    <x v="4"/>
    <s v="E12000008"/>
    <n v="522095.30410000001"/>
    <n v="114.8043239"/>
    <n v="2.5135374499999998"/>
    <n v="10.78454966"/>
    <n v="321590.3321"/>
    <n v="115.2394513"/>
    <n v="1.2570272920000001"/>
    <n v="10.647624199999999"/>
    <n v="255173.3573"/>
    <n v="115.7975625"/>
    <n v="1.0222931200000001"/>
    <n v="10.5675229"/>
    <n v="195339.51850000001"/>
    <n v="114.9043939"/>
    <n v="0.32566531300000001"/>
    <n v="11.546357889999999"/>
  </r>
  <r>
    <x v="257"/>
    <x v="9"/>
    <s v="E12000007"/>
    <n v="885120.89260000002"/>
    <n v="119.0525444"/>
    <n v="2.3451566540000002"/>
    <n v="14.639697290000001"/>
    <n v="560280.71880000003"/>
    <n v="118.7276181"/>
    <n v="0.42311853599999999"/>
    <n v="13.62850489"/>
    <n v="483455.1888"/>
    <n v="118.2184913"/>
    <n v="0.35493860500000002"/>
    <n v="11.99205939"/>
    <n v="413274.60979999998"/>
    <n v="114.214842"/>
    <n v="-0.259839826"/>
    <n v="10.56965567"/>
  </r>
  <r>
    <x v="257"/>
    <x v="3"/>
    <s v="E12000006"/>
    <n v="396583.93440000003"/>
    <n v="116.1666168"/>
    <n v="2.402589587"/>
    <n v="13.14213638"/>
    <n v="268161.28100000002"/>
    <n v="116.87051200000001"/>
    <n v="0.87386729900000004"/>
    <n v="12.75785503"/>
    <n v="224954.86189999999"/>
    <n v="117.4720712"/>
    <n v="0.70131162999999996"/>
    <n v="12.63232125"/>
    <n v="183446.7115"/>
    <n v="118.4433399"/>
    <n v="3.8625912999999998E-2"/>
    <n v="14.951052199999999"/>
  </r>
  <r>
    <x v="257"/>
    <x v="8"/>
    <s v="E12000005"/>
    <n v="288199.78139999998"/>
    <n v="110.30754020000001"/>
    <n v="1.8200277490000001"/>
    <n v="7.1616372579999998"/>
    <n v="169943.6924"/>
    <n v="111.4002303"/>
    <n v="1.000864457"/>
    <n v="7.2178241109999997"/>
    <n v="140134.65580000001"/>
    <n v="112.34678460000001"/>
    <n v="0.95671572199999999"/>
    <n v="7.653630347"/>
    <n v="116678.42200000001"/>
    <n v="111.1529216"/>
    <n v="0.41354487200000001"/>
    <n v="8.7292616980000002"/>
  </r>
  <r>
    <x v="257"/>
    <x v="2"/>
    <s v="E12000001"/>
    <n v="211378.45379999999"/>
    <n v="108.72432449999999"/>
    <n v="2.6701861099999999"/>
    <n v="4.2098447419999996"/>
    <n v="127780.6388"/>
    <n v="108.0636544"/>
    <n v="1.5539475220000001"/>
    <n v="3.286661096"/>
    <n v="103478.0197"/>
    <n v="108.56469559999999"/>
    <n v="1.9557557860000001"/>
    <n v="3.0722022280000001"/>
    <n v="90113.572010000004"/>
    <n v="107.5260643"/>
    <n v="0.100364545"/>
    <n v="4.4011979439999998"/>
  </r>
  <r>
    <x v="257"/>
    <x v="7"/>
    <s v="E12000002"/>
    <n v="255555.69130000001"/>
    <n v="108.7467417"/>
    <n v="1.0300448"/>
    <n v="6.9747643720000001"/>
    <n v="155601.7052"/>
    <n v="108.8870735"/>
    <n v="0.19607728899999999"/>
    <n v="6.1425313560000001"/>
    <n v="113957.6606"/>
    <n v="109.1687326"/>
    <n v="0.350319449"/>
    <n v="6.000654033"/>
    <n v="109866.87209999999"/>
    <n v="108.5776383"/>
    <n v="-0.90989472500000002"/>
    <n v="8.1907538899999999"/>
  </r>
  <r>
    <x v="257"/>
    <x v="6"/>
    <s v="E12000003"/>
    <n v="241811.78390000001"/>
    <n v="110.9820917"/>
    <n v="2.2082353659999998"/>
    <n v="6.7258649410000002"/>
    <n v="147827.4681"/>
    <n v="110.4271679"/>
    <n v="0.97277049400000004"/>
    <n v="5.7252173940000004"/>
    <n v="120000.3189"/>
    <n v="110.3356782"/>
    <n v="0.72272786200000005"/>
    <n v="5.5741564590000001"/>
    <n v="108828.4759"/>
    <n v="109.1632237"/>
    <n v="0.15034902999999999"/>
    <n v="6.5359794549999997"/>
  </r>
  <r>
    <x v="257"/>
    <x v="1"/>
    <s v="E12000004"/>
    <n v="248321.9216"/>
    <n v="110.7702718"/>
    <n v="1.572282655"/>
    <n v="7.2462207000000003"/>
    <n v="155361.7401"/>
    <n v="110.4971328"/>
    <n v="0.49812424"/>
    <n v="6.6026514519999999"/>
    <n v="129104.03350000001"/>
    <n v="110.95342549999999"/>
    <n v="0.33474432199999998"/>
    <n v="6.9180946700000003"/>
    <n v="103510.9388"/>
    <n v="109.95060239999999"/>
    <n v="-0.31976770399999999"/>
    <n v="8.0462787910000007"/>
  </r>
  <r>
    <x v="258"/>
    <x v="0"/>
    <s v="E92000001"/>
    <n v="344249.73690000002"/>
    <n v="112.7018636"/>
    <n v="0.60783996200000001"/>
    <n v="7.5658287440000001"/>
    <n v="213331.2599"/>
    <n v="113.578333"/>
    <n v="1.2220566159999999"/>
    <n v="7.8308940299999996"/>
    <n v="187858.7714"/>
    <n v="114.4620326"/>
    <n v="1.286812104"/>
    <n v="8.3225971580000007"/>
    <n v="217820.09109999999"/>
    <n v="114.4672212"/>
    <n v="1.076767078"/>
    <n v="8.907628828"/>
  </r>
  <r>
    <x v="258"/>
    <x v="7"/>
    <s v="E12000002"/>
    <n v="257918.03630000001"/>
    <n v="109.7519915"/>
    <n v="0.92439537199999999"/>
    <n v="6.089418277"/>
    <n v="158000.32139999999"/>
    <n v="110.5655788"/>
    <n v="1.5415102089999999"/>
    <n v="6.1859670329999998"/>
    <n v="115821.5677"/>
    <n v="110.9543113"/>
    <n v="1.6356136509999999"/>
    <n v="6.238589825"/>
    <n v="111663.69590000001"/>
    <n v="110.3533772"/>
    <n v="1.6354554379999999"/>
    <n v="6.6669347989999999"/>
  </r>
  <r>
    <x v="258"/>
    <x v="6"/>
    <s v="E12000003"/>
    <n v="241724.25260000001"/>
    <n v="110.9419182"/>
    <n v="-3.6198125999999997E-2"/>
    <n v="4.532376899"/>
    <n v="149112.4706"/>
    <n v="111.3870652"/>
    <n v="0.86925826399999995"/>
    <n v="4.4898158480000001"/>
    <n v="120999.5246"/>
    <n v="111.2544094"/>
    <n v="0.83266917900000004"/>
    <n v="4.628383897"/>
    <n v="109887.8345"/>
    <n v="110.22584089999999"/>
    <n v="0.97342044299999997"/>
    <n v="4.6543751340000004"/>
  </r>
  <r>
    <x v="258"/>
    <x v="1"/>
    <s v="E12000004"/>
    <n v="250053.07079999999"/>
    <n v="111.54249470000001"/>
    <n v="0.69713912099999997"/>
    <n v="6.4496495740000004"/>
    <n v="157165.78810000001"/>
    <n v="111.7802166"/>
    <n v="1.161191884"/>
    <n v="6.37734194"/>
    <n v="130621.4013"/>
    <n v="112.2574681"/>
    <n v="1.1753062839999999"/>
    <n v="6.9357457120000001"/>
    <n v="104605.47530000001"/>
    <n v="111.1132326"/>
    <n v="1.057411366"/>
    <n v="6.7464690159999998"/>
  </r>
  <r>
    <x v="258"/>
    <x v="8"/>
    <s v="E12000005"/>
    <n v="288421.68199999997"/>
    <n v="110.3924719"/>
    <n v="7.6995405000000003E-2"/>
    <n v="5.9684052510000001"/>
    <n v="170387.7934"/>
    <n v="111.69134409999999"/>
    <n v="0.261322465"/>
    <n v="6.6759902980000003"/>
    <n v="140310.79029999999"/>
    <n v="112.48799270000001"/>
    <n v="0.12568948899999999"/>
    <n v="7.0064983720000003"/>
    <n v="116430.5217"/>
    <n v="110.9167611"/>
    <n v="-0.21246453200000001"/>
    <n v="6.5956746920000002"/>
  </r>
  <r>
    <x v="258"/>
    <x v="3"/>
    <s v="E12000006"/>
    <n v="399400.11440000002"/>
    <n v="116.9915269"/>
    <n v="0.71010944899999995"/>
    <n v="10.83019414"/>
    <n v="272525.55560000002"/>
    <n v="118.77255769999999"/>
    <n v="1.6274812670000001"/>
    <n v="11.89856372"/>
    <n v="228540.7942"/>
    <n v="119.3446553"/>
    <n v="1.594067509"/>
    <n v="12.29585675"/>
    <n v="185360.7542"/>
    <n v="119.67915170000001"/>
    <n v="1.0433780100000001"/>
    <n v="13.251690310000001"/>
  </r>
  <r>
    <x v="258"/>
    <x v="4"/>
    <s v="E12000008"/>
    <n v="527444.51890000002"/>
    <n v="115.9805708"/>
    <n v="1.024566734"/>
    <n v="9.8201222159999997"/>
    <n v="326736.84139999998"/>
    <n v="117.0836638"/>
    <n v="1.600330853"/>
    <n v="10.51512995"/>
    <n v="258819.66390000001"/>
    <n v="117.4522549"/>
    <n v="1.4289527040000001"/>
    <n v="10.75089878"/>
    <n v="197521.18410000001"/>
    <n v="116.1877132"/>
    <n v="1.11685831"/>
    <n v="10.646920209999999"/>
  </r>
  <r>
    <x v="258"/>
    <x v="5"/>
    <s v="E12000009"/>
    <n v="360493.86959999998"/>
    <n v="109.429757"/>
    <n v="0.37677514600000001"/>
    <n v="6.1103869319999999"/>
    <n v="236543.77179999999"/>
    <n v="111.11297089999999"/>
    <n v="0.91282777199999998"/>
    <n v="7.0532162840000003"/>
    <n v="197646.94020000001"/>
    <n v="111.6957118"/>
    <n v="1.232541324"/>
    <n v="7.5137769270000003"/>
    <n v="156854.76019999999"/>
    <n v="110.63041149999999"/>
    <n v="0.85245342700000004"/>
    <n v="8.0957214690000008"/>
  </r>
  <r>
    <x v="258"/>
    <x v="9"/>
    <s v="E12000007"/>
    <n v="893102.83470000001"/>
    <n v="120.12614979999999"/>
    <n v="0.901791177"/>
    <n v="13.36916454"/>
    <n v="572687.59459999995"/>
    <n v="121.3567266"/>
    <n v="2.2144034929999998"/>
    <n v="13.13882304"/>
    <n v="493363.31420000002"/>
    <n v="120.6413087"/>
    <n v="2.0494402850000002"/>
    <n v="11.20277836"/>
    <n v="418346.79989999998"/>
    <n v="115.61662029999999"/>
    <n v="1.227317129"/>
    <n v="8.5442894890000005"/>
  </r>
  <r>
    <x v="258"/>
    <x v="2"/>
    <s v="E12000001"/>
    <n v="212371.78330000001"/>
    <n v="109.2352521"/>
    <n v="0.46992940100000002"/>
    <n v="4.1706398069999997"/>
    <n v="128497.2295"/>
    <n v="108.66967270000001"/>
    <n v="0.56079757100000005"/>
    <n v="3.7679629270000001"/>
    <n v="104208.1675"/>
    <n v="109.3307353"/>
    <n v="0.70560667499999996"/>
    <n v="4.3087885259999998"/>
    <n v="91021.890329999995"/>
    <n v="108.6098954"/>
    <n v="1.007970609"/>
    <n v="4.4317946670000001"/>
  </r>
  <r>
    <x v="259"/>
    <x v="0"/>
    <s v="E92000001"/>
    <n v="345627.9952"/>
    <n v="113.1530834"/>
    <n v="0.400365837"/>
    <n v="6.6608612010000003"/>
    <n v="213584.2218"/>
    <n v="113.71301080000001"/>
    <n v="0.118577027"/>
    <n v="6.9074375689999998"/>
    <n v="187742.31899999999"/>
    <n v="114.3910784"/>
    <n v="-6.1989332000000001E-2"/>
    <n v="7.1541306880000004"/>
    <n v="218109.43479999999"/>
    <n v="114.619275"/>
    <n v="0.13283608299999999"/>
    <n v="8.0591085170000003"/>
  </r>
  <r>
    <x v="259"/>
    <x v="9"/>
    <s v="E12000007"/>
    <n v="889074.98120000004"/>
    <n v="119.58438630000001"/>
    <n v="-0.45099548699999997"/>
    <n v="10.32571873"/>
    <n v="568551.78220000002"/>
    <n v="120.4803174"/>
    <n v="-0.72217600500000001"/>
    <n v="10.39912494"/>
    <n v="488355.25559999997"/>
    <n v="119.4166965"/>
    <n v="-1.015085325"/>
    <n v="8.7790967710000007"/>
    <n v="415648.16879999998"/>
    <n v="114.8708118"/>
    <n v="-0.64507031999999997"/>
    <n v="7.132042309"/>
  </r>
  <r>
    <x v="259"/>
    <x v="2"/>
    <s v="E12000001"/>
    <n v="209489.23920000001"/>
    <n v="107.7525907"/>
    <n v="-1.3573103070000001"/>
    <n v="1.906774196"/>
    <n v="126887.55560000001"/>
    <n v="107.30837699999999"/>
    <n v="-1.2526915300000001"/>
    <n v="1.9187296199999999"/>
    <n v="102683.6097"/>
    <n v="107.7312347"/>
    <n v="-1.462992654"/>
    <n v="1.8379200200000001"/>
    <n v="90728.869839999999"/>
    <n v="108.26025509999999"/>
    <n v="-0.32192309499999999"/>
    <n v="3.1410513880000002"/>
  </r>
  <r>
    <x v="259"/>
    <x v="7"/>
    <s v="E12000002"/>
    <n v="257662.19649999999"/>
    <n v="109.64312390000001"/>
    <n v="-9.9194222999999998E-2"/>
    <n v="4.8063663529999996"/>
    <n v="158048.77239999999"/>
    <n v="110.599484"/>
    <n v="3.0665159000000001E-2"/>
    <n v="5.3950177760000004"/>
    <n v="115290.8106"/>
    <n v="110.4458587"/>
    <n v="-0.45825407000000001"/>
    <n v="5.4686643659999996"/>
    <n v="112213.821"/>
    <n v="110.89704690000001"/>
    <n v="0.49266244199999998"/>
    <n v="6.3497693240000004"/>
  </r>
  <r>
    <x v="259"/>
    <x v="6"/>
    <s v="E12000003"/>
    <n v="242607.07639999999"/>
    <n v="111.34709960000001"/>
    <n v="0.36521938700000001"/>
    <n v="4.154655891"/>
    <n v="149123.1691"/>
    <n v="111.3950569"/>
    <n v="7.1747740000000001E-3"/>
    <n v="4.2680876469999998"/>
    <n v="120990.0834"/>
    <n v="111.24572860000001"/>
    <n v="-7.8026659999999998E-3"/>
    <n v="4.2185487310000003"/>
    <n v="110085.5004"/>
    <n v="110.4241148"/>
    <n v="0.17987966999999999"/>
    <n v="4.5334551980000004"/>
  </r>
  <r>
    <x v="259"/>
    <x v="1"/>
    <s v="E12000004"/>
    <n v="251640.61610000001"/>
    <n v="112.2506594"/>
    <n v="0.63488333299999999"/>
    <n v="5.490765627"/>
    <n v="157757.2475"/>
    <n v="112.2008773"/>
    <n v="0.37632839600000001"/>
    <n v="5.6045736750000001"/>
    <n v="131119.33549999999"/>
    <n v="112.68539819999999"/>
    <n v="0.38120410399999999"/>
    <n v="6.1404552990000001"/>
    <n v="105620.9826"/>
    <n v="112.1919171"/>
    <n v="0.97079750099999995"/>
    <n v="6.8406880130000003"/>
  </r>
  <r>
    <x v="259"/>
    <x v="8"/>
    <s v="E12000005"/>
    <n v="291735.31150000001"/>
    <n v="111.66075290000001"/>
    <n v="1.1488836419999999"/>
    <n v="6.0103827030000003"/>
    <n v="172149.37719999999"/>
    <n v="112.8460845"/>
    <n v="1.033867377"/>
    <n v="6.7914818329999997"/>
    <n v="141612.85219999999"/>
    <n v="113.5318635"/>
    <n v="0.92798419700000001"/>
    <n v="6.6406390819999999"/>
    <n v="118811.57640000001"/>
    <n v="113.185057"/>
    <n v="2.0450433750000001"/>
    <n v="7.4498085820000002"/>
  </r>
  <r>
    <x v="259"/>
    <x v="3"/>
    <s v="E12000006"/>
    <n v="400872.58189999999"/>
    <n v="117.42283930000001"/>
    <n v="0.36866976200000001"/>
    <n v="10.05367341"/>
    <n v="272785.59299999999"/>
    <n v="118.8858877"/>
    <n v="9.5417619999999995E-2"/>
    <n v="10.7746326"/>
    <n v="228418.1709"/>
    <n v="119.280621"/>
    <n v="-5.3654897999999999E-2"/>
    <n v="10.78258211"/>
    <n v="186005.76500000001"/>
    <n v="120.0956063"/>
    <n v="0.34797593599999999"/>
    <n v="12.59222677"/>
  </r>
  <r>
    <x v="259"/>
    <x v="4"/>
    <s v="E12000008"/>
    <n v="529348.48329999996"/>
    <n v="116.39923640000001"/>
    <n v="0.36097909"/>
    <n v="8.8109626260000002"/>
    <n v="327040.76260000002"/>
    <n v="117.1925717"/>
    <n v="9.3017134000000001E-2"/>
    <n v="9.2799926189999997"/>
    <n v="259416.0497"/>
    <n v="117.7228945"/>
    <n v="0.23042522800000001"/>
    <n v="9.590049295"/>
    <n v="198522.16800000001"/>
    <n v="116.7765211"/>
    <n v="0.50677290900000005"/>
    <n v="9.9226700090000008"/>
  </r>
  <r>
    <x v="259"/>
    <x v="5"/>
    <s v="E12000009"/>
    <n v="363087.26899999997"/>
    <n v="110.2169966"/>
    <n v="0.719401819"/>
    <n v="5.2491551699999999"/>
    <n v="237632.47769999999"/>
    <n v="111.6243746"/>
    <n v="0.460255578"/>
    <n v="6.1280522729999998"/>
    <n v="198391.59359999999"/>
    <n v="112.1165359"/>
    <n v="0.37675937100000001"/>
    <n v="6.3909201260000001"/>
    <n v="157436.4981"/>
    <n v="111.0407141"/>
    <n v="0.37087683799999999"/>
    <n v="7.0000856200000001"/>
  </r>
  <r>
    <x v="260"/>
    <x v="0"/>
    <s v="E92000001"/>
    <n v="346812.85519999999"/>
    <n v="113.54098759999999"/>
    <n v="0.34281367299999999"/>
    <n v="6.074454544"/>
    <n v="213476.1274"/>
    <n v="113.655461"/>
    <n v="-5.0609709000000003E-2"/>
    <n v="7.0271198510000001"/>
    <n v="186666.6563"/>
    <n v="113.7356789"/>
    <n v="-0.57294630599999996"/>
    <n v="6.5899770540000002"/>
    <n v="217712.74799999999"/>
    <n v="114.4108111"/>
    <n v="-0.18187508499999999"/>
    <n v="7.1992139140000004"/>
  </r>
  <r>
    <x v="260"/>
    <x v="8"/>
    <s v="E12000005"/>
    <n v="293131.3321"/>
    <n v="112.1950753"/>
    <n v="0.47852300800000003"/>
    <n v="5.9253266309999999"/>
    <n v="172332.5497"/>
    <n v="112.96615629999999"/>
    <n v="0.10640319099999999"/>
    <n v="7.3075238990000004"/>
    <n v="140912.52480000001"/>
    <n v="112.97040680000001"/>
    <n v="-0.49453665099999999"/>
    <n v="6.7292267590000003"/>
    <n v="117955.44680000001"/>
    <n v="112.3694708"/>
    <n v="-0.72057755999999995"/>
    <n v="6.7727610670000002"/>
  </r>
  <r>
    <x v="260"/>
    <x v="1"/>
    <s v="E12000004"/>
    <n v="253192.57380000001"/>
    <n v="112.9429493"/>
    <n v="0.61673575999999997"/>
    <n v="6.4310822050000001"/>
    <n v="158410.60070000001"/>
    <n v="112.6655583"/>
    <n v="0.414150986"/>
    <n v="7.0957285910000003"/>
    <n v="131160.24220000001"/>
    <n v="112.7205539"/>
    <n v="3.1198098E-2"/>
    <n v="6.9532130849999998"/>
    <n v="105719.76579999999"/>
    <n v="112.2968458"/>
    <n v="9.3526149000000003E-2"/>
    <n v="7.4664415240000004"/>
  </r>
  <r>
    <x v="260"/>
    <x v="6"/>
    <s v="E12000003"/>
    <n v="241975.96179999999"/>
    <n v="111.0574429"/>
    <n v="-0.26013859099999997"/>
    <n v="3.4073585780000002"/>
    <n v="148613.31400000001"/>
    <n v="111.014195"/>
    <n v="-0.341902019"/>
    <n v="4.6241196240000004"/>
    <n v="119687.6395"/>
    <n v="110.0481815"/>
    <n v="-1.07648817"/>
    <n v="3.9466271119999998"/>
    <n v="108879.0246"/>
    <n v="109.2139279"/>
    <n v="-1.0959443630000001"/>
    <n v="4.1287443000000001"/>
  </r>
  <r>
    <x v="260"/>
    <x v="5"/>
    <s v="E12000009"/>
    <n v="366226.9314"/>
    <n v="111.1700572"/>
    <n v="0.86471288099999999"/>
    <n v="4.9036061520000001"/>
    <n v="238112.50760000001"/>
    <n v="111.8498616"/>
    <n v="0.20200517600000001"/>
    <n v="6.1649124210000004"/>
    <n v="197260.0998"/>
    <n v="111.4770977"/>
    <n v="-0.570333537"/>
    <n v="5.5966838709999998"/>
    <n v="157517.68350000001"/>
    <n v="111.09797450000001"/>
    <n v="5.1567048999999997E-2"/>
    <n v="6.4258351530000004"/>
  </r>
  <r>
    <x v="260"/>
    <x v="4"/>
    <s v="E12000008"/>
    <n v="527197.44440000004"/>
    <n v="115.92624120000001"/>
    <n v="-0.40635591700000001"/>
    <n v="7.1995186359999996"/>
    <n v="325098.35190000001"/>
    <n v="116.4965236"/>
    <n v="-0.59393535600000003"/>
    <n v="8.6761319790000009"/>
    <n v="255985.4241"/>
    <n v="116.16607809999999"/>
    <n v="-1.322441515"/>
    <n v="8.0649797519999993"/>
    <n v="196714.15340000001"/>
    <n v="115.7129942"/>
    <n v="-0.91073686899999995"/>
    <n v="8.6242005660000007"/>
  </r>
  <r>
    <x v="260"/>
    <x v="3"/>
    <s v="E12000006"/>
    <n v="405841.86550000001"/>
    <n v="118.87843239999999"/>
    <n v="1.2396167419999999"/>
    <n v="9.3257063030000005"/>
    <n v="275134.01899999997"/>
    <n v="119.90938269999999"/>
    <n v="0.86090542800000003"/>
    <n v="10.91358542"/>
    <n v="229009.10519999999"/>
    <n v="119.58920860000001"/>
    <n v="0.25870723400000001"/>
    <n v="10.40851114"/>
    <n v="186766.38690000001"/>
    <n v="120.5867059"/>
    <n v="0.40892385799999997"/>
    <n v="11.68769511"/>
  </r>
  <r>
    <x v="260"/>
    <x v="9"/>
    <s v="E12000007"/>
    <n v="883706.12470000004"/>
    <n v="118.86225210000001"/>
    <n v="-0.60386993499999997"/>
    <n v="7.6948284410000003"/>
    <n v="565375.94330000004"/>
    <n v="119.80733379999999"/>
    <n v="-0.55858393100000003"/>
    <n v="9.3506253099999999"/>
    <n v="486660.27970000001"/>
    <n v="119.0022269"/>
    <n v="-0.347078473"/>
    <n v="7.9705269039999997"/>
    <n v="416967.24089999998"/>
    <n v="115.2353578"/>
    <n v="0.31735301900000001"/>
    <n v="6.3348386430000003"/>
  </r>
  <r>
    <x v="260"/>
    <x v="2"/>
    <s v="E12000001"/>
    <n v="208117.17389999999"/>
    <n v="107.0468571"/>
    <n v="-0.65495741399999996"/>
    <n v="0.79598484599999997"/>
    <n v="125683.338"/>
    <n v="106.2899742"/>
    <n v="-0.94904312099999999"/>
    <n v="1.460574475"/>
    <n v="101385.68859999999"/>
    <n v="106.3695116"/>
    <n v="-1.264000236"/>
    <n v="1.1342963319999999"/>
    <n v="89361.514120000007"/>
    <n v="106.6286875"/>
    <n v="-1.5070789739999999"/>
    <n v="1.352765284"/>
  </r>
  <r>
    <x v="260"/>
    <x v="7"/>
    <s v="E12000002"/>
    <n v="258657.9184"/>
    <n v="110.066834"/>
    <n v="0.38644470600000003"/>
    <n v="4.4022041710000002"/>
    <n v="158034.4748"/>
    <n v="110.5894787"/>
    <n v="-9.0463539999999995E-3"/>
    <n v="5.5800886810000003"/>
    <n v="114895.4436"/>
    <n v="110.0671064"/>
    <n v="-0.34293025500000002"/>
    <n v="4.8947719330000004"/>
    <n v="111773.30409999999"/>
    <n v="110.4616992"/>
    <n v="-0.392569157"/>
    <n v="5.4579845440000003"/>
  </r>
  <r>
    <x v="261"/>
    <x v="0"/>
    <s v="E92000001"/>
    <n v="346216.97399999999"/>
    <n v="113.34590559999999"/>
    <n v="-0.171816364"/>
    <n v="6.0721465730000004"/>
    <n v="212661.2812"/>
    <n v="113.2216339"/>
    <n v="-0.38170366300000003"/>
    <n v="5.9854396379999999"/>
    <n v="184853.7249"/>
    <n v="112.6310629"/>
    <n v="-0.97121329999999995"/>
    <n v="5.2006899620000002"/>
    <n v="218226.18950000001"/>
    <n v="114.6806311"/>
    <n v="0.23583436899999999"/>
    <n v="7.832031626"/>
  </r>
  <r>
    <x v="261"/>
    <x v="2"/>
    <s v="E12000001"/>
    <n v="208519.1158"/>
    <n v="107.2535994"/>
    <n v="0.19313250000000001"/>
    <n v="3.209753079"/>
    <n v="125464.3201"/>
    <n v="106.10475150000001"/>
    <n v="-0.17426169899999999"/>
    <n v="2.4004077989999999"/>
    <n v="99998.54363"/>
    <n v="104.91417869999999"/>
    <n v="-1.3681861749999999"/>
    <n v="1.3484102060000001"/>
    <n v="89716.485079999999"/>
    <n v="107.0522489"/>
    <n v="0.39723024699999998"/>
    <n v="2.6244632239999999"/>
  </r>
  <r>
    <x v="261"/>
    <x v="5"/>
    <s v="E12000009"/>
    <n v="362947.15269999998"/>
    <n v="110.1744636"/>
    <n v="-0.89555911899999996"/>
    <n v="4.5831992069999998"/>
    <n v="236751.65359999999"/>
    <n v="111.2106204"/>
    <n v="-0.57151722199999999"/>
    <n v="5.2522709540000001"/>
    <n v="195449.68520000001"/>
    <n v="110.4539827"/>
    <n v="-0.91778043200000003"/>
    <n v="4.325150271"/>
    <n v="157743.8376"/>
    <n v="111.2574821"/>
    <n v="0.14357381299999999"/>
    <n v="7.0015415120000002"/>
  </r>
  <r>
    <x v="261"/>
    <x v="7"/>
    <s v="E12000002"/>
    <n v="257093.7678"/>
    <n v="109.4012402"/>
    <n v="-0.60471783999999995"/>
    <n v="4.3800976509999998"/>
    <n v="156836.04370000001"/>
    <n v="109.75083979999999"/>
    <n v="-0.75833521999999998"/>
    <n v="4.6701165869999999"/>
    <n v="112523.7548"/>
    <n v="107.79508490000001"/>
    <n v="-2.0642148090000001"/>
    <n v="3.4583732139999999"/>
    <n v="111361.08530000001"/>
    <n v="110.0543176"/>
    <n v="-0.368799023"/>
    <n v="6.4831112769999999"/>
  </r>
  <r>
    <x v="261"/>
    <x v="6"/>
    <s v="E12000003"/>
    <n v="242695.66409999999"/>
    <n v="111.3877579"/>
    <n v="0.29742719099999998"/>
    <n v="4.3802753279999997"/>
    <n v="148355.77170000001"/>
    <n v="110.82181079999999"/>
    <n v="-0.17329688700000001"/>
    <n v="4.1355181280000002"/>
    <n v="119180.95570000001"/>
    <n v="109.5823053"/>
    <n v="-0.42333838600000001"/>
    <n v="3.7612012209999999"/>
    <n v="109218.3135"/>
    <n v="109.5542604"/>
    <n v="0.31162010600000001"/>
    <n v="5.4658789800000003"/>
  </r>
  <r>
    <x v="261"/>
    <x v="1"/>
    <s v="E12000004"/>
    <n v="253113.5644"/>
    <n v="112.9077052"/>
    <n v="-3.1205245999999999E-2"/>
    <n v="5.6041674199999996"/>
    <n v="157769.07639999999"/>
    <n v="112.20929030000001"/>
    <n v="-0.40497562199999998"/>
    <n v="5.2533336979999996"/>
    <n v="129650.2951"/>
    <n v="111.4228888"/>
    <n v="-1.1512231660000001"/>
    <n v="4.6956373960000004"/>
    <n v="105677.9102"/>
    <n v="112.2523863"/>
    <n v="-3.9591070999999999E-2"/>
    <n v="6.8459440870000003"/>
  </r>
  <r>
    <x v="261"/>
    <x v="8"/>
    <s v="E12000005"/>
    <n v="291204.55339999998"/>
    <n v="111.457607"/>
    <n v="-0.65730900400000003"/>
    <n v="5.6694848660000003"/>
    <n v="170387.64019999999"/>
    <n v="111.6912437"/>
    <n v="-1.1285792750000001"/>
    <n v="5.7215795719999996"/>
    <n v="138928.84409999999"/>
    <n v="111.38007829999999"/>
    <n v="-1.4077390590000001"/>
    <n v="4.9096108239999996"/>
    <n v="117725.9394"/>
    <n v="112.1508321"/>
    <n v="-0.194571257"/>
    <n v="7.7779291260000001"/>
  </r>
  <r>
    <x v="261"/>
    <x v="3"/>
    <s v="E12000006"/>
    <n v="406573.83620000002"/>
    <n v="119.0928399"/>
    <n v="0.18035858199999999"/>
    <n v="9.6393870889999995"/>
    <n v="274703.60489999998"/>
    <n v="119.7217989"/>
    <n v="-0.15643797800000001"/>
    <n v="9.7752512589999991"/>
    <n v="227212.61499999999"/>
    <n v="118.6510763"/>
    <n v="-0.78446236300000005"/>
    <n v="8.6125733499999999"/>
    <n v="187073.24830000001"/>
    <n v="120.7848326"/>
    <n v="0.164302226"/>
    <n v="11.58860333"/>
  </r>
  <r>
    <x v="261"/>
    <x v="9"/>
    <s v="E12000007"/>
    <n v="883336.14139999996"/>
    <n v="118.8124878"/>
    <n v="-4.1867227999999999E-2"/>
    <n v="7.0970982840000003"/>
    <n v="565976.72519999999"/>
    <n v="119.9346439"/>
    <n v="0.106262383"/>
    <n v="7.7582842359999997"/>
    <n v="482452.3198"/>
    <n v="117.9732614"/>
    <n v="-0.86466063800000004"/>
    <n v="5.9409343510000001"/>
    <n v="417531.82329999999"/>
    <n v="115.3913889"/>
    <n v="0.13540210699999999"/>
    <n v="7.2245272189999996"/>
  </r>
  <r>
    <x v="261"/>
    <x v="4"/>
    <s v="E12000008"/>
    <n v="528135.78319999995"/>
    <n v="116.13257400000001"/>
    <n v="0.177986212"/>
    <n v="7.0634135999999996"/>
    <n v="325291.9828"/>
    <n v="116.56590970000001"/>
    <n v="5.9560712000000002E-2"/>
    <n v="7.528770046"/>
    <n v="255471.28700000001"/>
    <n v="115.9327629"/>
    <n v="-0.20084626"/>
    <n v="6.7862829290000004"/>
    <n v="198278.35579999999"/>
    <n v="116.6331036"/>
    <n v="0.79516514500000002"/>
    <n v="8.9573005139999999"/>
  </r>
  <r>
    <x v="262"/>
    <x v="0"/>
    <s v="E92000001"/>
    <n v="349672.44300000003"/>
    <n v="114.477171"/>
    <n v="0.99806459000000003"/>
    <n v="6.2973481019999999"/>
    <n v="213385.0569"/>
    <n v="113.60697469999999"/>
    <n v="0.340342009"/>
    <n v="5.5209568090000003"/>
    <n v="185434.10939999999"/>
    <n v="112.9846902"/>
    <n v="0.31396960400000001"/>
    <n v="4.8226642530000001"/>
    <n v="218906.09529999999"/>
    <n v="115.03793020000001"/>
    <n v="0.31156013100000002"/>
    <n v="6.8302876809999997"/>
  </r>
  <r>
    <x v="262"/>
    <x v="6"/>
    <s v="E12000003"/>
    <n v="245728.33369999999"/>
    <n v="112.77963389999999"/>
    <n v="1.2495771849999999"/>
    <n v="5.1032290150000001"/>
    <n v="149078.171"/>
    <n v="111.3614433"/>
    <n v="0.48693709000000002"/>
    <n v="4.2570621290000004"/>
    <n v="119346.4773"/>
    <n v="109.7344961"/>
    <n v="0.13888260699999999"/>
    <n v="3.4492146610000001"/>
    <n v="110103.46400000001"/>
    <n v="110.44213360000001"/>
    <n v="0.81044142699999999"/>
    <n v="5.2504342260000003"/>
  </r>
  <r>
    <x v="262"/>
    <x v="1"/>
    <s v="E12000004"/>
    <n v="256399.0387"/>
    <n v="114.3732741"/>
    <n v="1.2980237830000001"/>
    <n v="6.3643197320000002"/>
    <n v="158723.51560000001"/>
    <n v="112.8881111"/>
    <n v="0.60495959799999999"/>
    <n v="5.3402496360000002"/>
    <n v="130259.08689999999"/>
    <n v="111.9460911"/>
    <n v="0.469564494"/>
    <n v="5.0247997560000002"/>
    <n v="106242.3931"/>
    <n v="112.85198699999999"/>
    <n v="0.53415406700000001"/>
    <n v="7.181506519"/>
  </r>
  <r>
    <x v="262"/>
    <x v="3"/>
    <s v="E12000006"/>
    <n v="408206.69140000001"/>
    <n v="119.57113270000001"/>
    <n v="0.40161344900000001"/>
    <n v="8.6843563479999997"/>
    <n v="274903.52970000001"/>
    <n v="119.8089305"/>
    <n v="7.2778364999999998E-2"/>
    <n v="8.2990111310000003"/>
    <n v="227796.92139999999"/>
    <n v="118.9562028"/>
    <n v="0.25716283299999998"/>
    <n v="7.6504019640000003"/>
    <n v="187968.83679999999"/>
    <n v="121.363074"/>
    <n v="0.47873683900000003"/>
    <n v="10.33281536"/>
  </r>
  <r>
    <x v="262"/>
    <x v="8"/>
    <s v="E12000005"/>
    <n v="295637.51250000001"/>
    <n v="113.1543078"/>
    <n v="1.522283574"/>
    <n v="6.750233669"/>
    <n v="172430.85260000001"/>
    <n v="113.03059519999999"/>
    <n v="1.199155295"/>
    <n v="6.0941353979999997"/>
    <n v="140335.82519999999"/>
    <n v="112.5080634"/>
    <n v="1.0127350230000001"/>
    <n v="5.327045966"/>
    <n v="119197.8097"/>
    <n v="113.5529995"/>
    <n v="1.250251416"/>
    <n v="7.1561668450000004"/>
  </r>
  <r>
    <x v="262"/>
    <x v="4"/>
    <s v="E12000008"/>
    <n v="531277.24439999997"/>
    <n v="116.8233546"/>
    <n v="0.59482074799999995"/>
    <n v="7.0647782709999998"/>
    <n v="324686.09490000003"/>
    <n v="116.3487944"/>
    <n v="-0.18625972700000001"/>
    <n v="6.4881557069999998"/>
    <n v="255056.78700000001"/>
    <n v="115.74466289999999"/>
    <n v="-0.162249166"/>
    <n v="6.0573075349999996"/>
    <n v="197356.02919999999"/>
    <n v="116.0905643"/>
    <n v="-0.465167569"/>
    <n v="7.3459356160000002"/>
  </r>
  <r>
    <x v="262"/>
    <x v="5"/>
    <s v="E12000009"/>
    <n v="368767.48060000001"/>
    <n v="111.94125390000001"/>
    <n v="1.603629588"/>
    <n v="4.871428635"/>
    <n v="237683.2488"/>
    <n v="111.64822359999999"/>
    <n v="0.39349046900000001"/>
    <n v="4.5474515179999999"/>
    <n v="195720.45480000001"/>
    <n v="110.60700199999999"/>
    <n v="0.13853674899999999"/>
    <n v="3.78414524"/>
    <n v="158186.7121"/>
    <n v="111.5698435"/>
    <n v="0.28075544499999999"/>
    <n v="6.2269875849999998"/>
  </r>
  <r>
    <x v="262"/>
    <x v="7"/>
    <s v="E12000002"/>
    <n v="259290.48509999999"/>
    <n v="110.33601040000001"/>
    <n v="0.85444205699999998"/>
    <n v="5.0026152540000002"/>
    <n v="157668.7867"/>
    <n v="110.3335773"/>
    <n v="0.53096407599999995"/>
    <n v="4.870393687"/>
    <n v="113849.5359"/>
    <n v="109.0651517"/>
    <n v="1.1782233049999999"/>
    <n v="3.8380981969999999"/>
    <n v="113084.26420000001"/>
    <n v="111.7572758"/>
    <n v="1.5473797600000001"/>
    <n v="7.3829472349999996"/>
  </r>
  <r>
    <x v="262"/>
    <x v="2"/>
    <s v="E12000001"/>
    <n v="210555.49479999999"/>
    <n v="108.3010285"/>
    <n v="0.97659103300000005"/>
    <n v="2.6933513439999999"/>
    <n v="126082.109"/>
    <n v="106.6272135"/>
    <n v="0.49240208800000002"/>
    <n v="1.251953103"/>
    <n v="100433.81080000001"/>
    <n v="105.37084230000001"/>
    <n v="0.43527347100000002"/>
    <n v="0.57082786900000004"/>
    <n v="90065.717390000005"/>
    <n v="107.4689628"/>
    <n v="0.38926214100000001"/>
    <n v="3.3150061270000002"/>
  </r>
  <r>
    <x v="262"/>
    <x v="9"/>
    <s v="E12000007"/>
    <n v="886552.84180000005"/>
    <n v="119.2451477"/>
    <n v="0.36415359600000002"/>
    <n v="6.9861437930000001"/>
    <n v="562092.61990000005"/>
    <n v="119.1115733"/>
    <n v="-0.68626590399999998"/>
    <n v="6.3928675530000003"/>
    <n v="480835.88540000003"/>
    <n v="117.5779974"/>
    <n v="-0.33504540999999999"/>
    <n v="4.882082102"/>
    <n v="418659.51799999998"/>
    <n v="115.7030448"/>
    <n v="0.270085941"/>
    <n v="5.8258485289999999"/>
  </r>
  <r>
    <x v="263"/>
    <x v="0"/>
    <s v="E92000001"/>
    <n v="349408.45250000001"/>
    <n v="114.3907447"/>
    <n v="-7.5496522999999996E-2"/>
    <n v="5.5573052570000003"/>
    <n v="213877.95939999999"/>
    <n v="113.8693978"/>
    <n v="0.23099204000000001"/>
    <n v="5.3423685939999999"/>
    <n v="186866.85250000001"/>
    <n v="113.85765809999999"/>
    <n v="0.77264267600000003"/>
    <n v="5.1355929009999999"/>
    <n v="220017.9204"/>
    <n v="115.62220840000001"/>
    <n v="0.50790046799999999"/>
    <n v="6.8362898459999997"/>
  </r>
  <r>
    <x v="263"/>
    <x v="2"/>
    <s v="E12000001"/>
    <n v="211728.7243"/>
    <n v="108.9044892"/>
    <n v="0.55720683000000004"/>
    <n v="2.089467414"/>
    <n v="127186.0647"/>
    <n v="107.5608251"/>
    <n v="0.87558475199999997"/>
    <n v="1.9923553919999999"/>
    <n v="102150.7545"/>
    <n v="107.1721859"/>
    <n v="1.7095276070000001"/>
    <n v="1.7409663070000001"/>
    <n v="91195.501189999995"/>
    <n v="108.8170528"/>
    <n v="1.2543993760000001"/>
    <n v="4.7432166840000001"/>
  </r>
  <r>
    <x v="263"/>
    <x v="7"/>
    <s v="E12000002"/>
    <n v="258008.8847"/>
    <n v="109.7906503"/>
    <n v="-0.494272037"/>
    <n v="4.3437985000000001"/>
    <n v="157199.6875"/>
    <n v="110.0053107"/>
    <n v="-0.29752192199999999"/>
    <n v="4.5122485899999996"/>
    <n v="114227.4014"/>
    <n v="109.42713790000001"/>
    <n v="0.33189904100000001"/>
    <n v="4.1966423769999999"/>
    <n v="112851.7219"/>
    <n v="111.5274623"/>
    <n v="-0.205636291"/>
    <n v="7.2682724350000001"/>
  </r>
  <r>
    <x v="263"/>
    <x v="6"/>
    <s v="E12000003"/>
    <n v="246480.23629999999"/>
    <n v="113.1247276"/>
    <n v="0.30598936700000001"/>
    <n v="4.9871648909999999"/>
    <n v="150102.24799999999"/>
    <n v="112.1264292"/>
    <n v="0.686939619"/>
    <n v="4.6333367000000001"/>
    <n v="121108.083"/>
    <n v="111.3542247"/>
    <n v="1.47604325"/>
    <n v="4.6190430109999996"/>
    <n v="111327.6253"/>
    <n v="111.6700603"/>
    <n v="1.1118281539999999"/>
    <n v="6.2040109939999999"/>
  </r>
  <r>
    <x v="263"/>
    <x v="1"/>
    <s v="E12000004"/>
    <n v="256072.68410000001"/>
    <n v="114.2276954"/>
    <n v="-0.127283858"/>
    <n v="5.7373958759999999"/>
    <n v="159433.34599999999"/>
    <n v="113.3929602"/>
    <n v="0.44721187400000001"/>
    <n v="5.6855954960000004"/>
    <n v="131625.9761"/>
    <n v="113.12081070000001"/>
    <n v="1.0493618689999999"/>
    <n v="5.5540268829999997"/>
    <n v="107565.524"/>
    <n v="114.2574331"/>
    <n v="1.2453888719999999"/>
    <n v="8.0270604680000002"/>
  </r>
  <r>
    <x v="263"/>
    <x v="8"/>
    <s v="E12000005"/>
    <n v="294605.17420000001"/>
    <n v="112.7591836"/>
    <n v="-0.34919059099999999"/>
    <n v="5.5828809489999998"/>
    <n v="172722.2818"/>
    <n v="113.22163070000001"/>
    <n v="0.16901218400000001"/>
    <n v="6.0021739009999999"/>
    <n v="141307.01319999999"/>
    <n v="113.28667059999999"/>
    <n v="0.69204568700000002"/>
    <n v="5.9453718679999996"/>
    <n v="119877.7064"/>
    <n v="114.2006986"/>
    <n v="0.57039366999999996"/>
    <n v="8.4310157720000003"/>
  </r>
  <r>
    <x v="263"/>
    <x v="3"/>
    <s v="E12000006"/>
    <n v="411744.89"/>
    <n v="120.6075352"/>
    <n v="0.86676645500000005"/>
    <n v="9.166864962"/>
    <n v="276943.74430000002"/>
    <n v="120.69810029999999"/>
    <n v="0.74215654799999997"/>
    <n v="8.7762121279999992"/>
    <n v="230313.09390000001"/>
    <n v="120.2701552"/>
    <n v="1.104568268"/>
    <n v="8.2913013380000002"/>
    <n v="189962.02309999999"/>
    <n v="122.6499853"/>
    <n v="1.060381252"/>
    <n v="10.86531716"/>
  </r>
  <r>
    <x v="263"/>
    <x v="9"/>
    <s v="E12000007"/>
    <n v="887004.70330000005"/>
    <n v="119.305925"/>
    <n v="5.0968370999999998E-2"/>
    <n v="4.985366194"/>
    <n v="562271.875"/>
    <n v="119.14955879999999"/>
    <n v="3.1890661000000001E-2"/>
    <n v="4.8105851069999996"/>
    <n v="483478.82699999999"/>
    <n v="118.22427159999999"/>
    <n v="0.54965564499999997"/>
    <n v="4.4429337579999997"/>
    <n v="419936.66749999998"/>
    <n v="116.0560048"/>
    <n v="0.30505684199999999"/>
    <n v="5.2754883189999999"/>
  </r>
  <r>
    <x v="263"/>
    <x v="4"/>
    <s v="E12000008"/>
    <n v="530752.54020000005"/>
    <n v="116.70797659999999"/>
    <n v="-9.8762778999999995E-2"/>
    <n v="5.7280874070000003"/>
    <n v="325632.83130000002"/>
    <n v="116.68805020000001"/>
    <n v="0.29158516200000001"/>
    <n v="5.7161432029999997"/>
    <n v="257083.66320000001"/>
    <n v="116.66445849999999"/>
    <n v="0.79467646400000003"/>
    <n v="5.8593744430000001"/>
    <n v="198772.33790000001"/>
    <n v="116.92367830000001"/>
    <n v="0.71764146699999998"/>
    <n v="7.4031897549999996"/>
  </r>
  <r>
    <x v="263"/>
    <x v="5"/>
    <s v="E12000009"/>
    <n v="365481.78590000002"/>
    <n v="110.9438645"/>
    <n v="-0.89099362100000001"/>
    <n v="3.6610818169999999"/>
    <n v="236369.01550000001"/>
    <n v="111.03088169999999"/>
    <n v="-0.55293476399999997"/>
    <n v="3.9720270879999999"/>
    <n v="195804.8051"/>
    <n v="110.6546707"/>
    <n v="4.3097318000000003E-2"/>
    <n v="3.7111581330000001"/>
    <n v="158274.0803"/>
    <n v="111.6314648"/>
    <n v="5.5231106000000002E-2"/>
    <n v="5.9962722550000001"/>
  </r>
  <r>
    <x v="264"/>
    <x v="0"/>
    <s v="E92000001"/>
    <n v="349733.32069999998"/>
    <n v="114.4971013"/>
    <n v="9.2976642999999998E-2"/>
    <n v="5.8648009219999997"/>
    <n v="213610.62820000001"/>
    <n v="113.7270697"/>
    <n v="-0.124992405"/>
    <n v="4.5114232369999998"/>
    <n v="185996.48629999999"/>
    <n v="113.32734550000001"/>
    <n v="-0.46576809200000002"/>
    <n v="4.5226697280000003"/>
    <n v="220139.4106"/>
    <n v="115.686053"/>
    <n v="5.5218325999999998E-2"/>
    <n v="5.8663075249999999"/>
  </r>
  <r>
    <x v="264"/>
    <x v="8"/>
    <s v="E12000005"/>
    <n v="294141.45079999999"/>
    <n v="112.581695"/>
    <n v="-0.157405031"/>
    <n v="5.3463817569999996"/>
    <n v="171658.94349999999"/>
    <n v="112.52459899999999"/>
    <n v="-0.61563468099999996"/>
    <n v="4.7742864149999997"/>
    <n v="139989.76550000001"/>
    <n v="112.2306253"/>
    <n v="-0.93218848700000001"/>
    <n v="4.970221542"/>
    <n v="118455.72139999999"/>
    <n v="112.8460541"/>
    <n v="-1.1861963630000001"/>
    <n v="6.3550497510000001"/>
  </r>
  <r>
    <x v="264"/>
    <x v="3"/>
    <s v="E12000006"/>
    <n v="410560.01899999997"/>
    <n v="120.260465"/>
    <n v="-0.28776823400000001"/>
    <n v="8.2702309150000008"/>
    <n v="277070.80680000002"/>
    <n v="120.7534769"/>
    <n v="4.5880260999999999E-2"/>
    <n v="7.2231166269999996"/>
    <n v="229362.97880000001"/>
    <n v="119.7740024"/>
    <n v="-0.412531973"/>
    <n v="7.1312506960000004"/>
    <n v="188491.75020000001"/>
    <n v="121.7006959"/>
    <n v="-0.77398254300000002"/>
    <n v="8.7670445069999996"/>
  </r>
  <r>
    <x v="264"/>
    <x v="9"/>
    <s v="E12000007"/>
    <n v="893279.17729999998"/>
    <n v="120.1498686"/>
    <n v="0.70737776500000005"/>
    <n v="5.4694342919999999"/>
    <n v="568910.78980000003"/>
    <n v="120.5563938"/>
    <n v="1.180730383"/>
    <n v="4.0517035740000003"/>
    <n v="487710.18839999998"/>
    <n v="119.2589593"/>
    <n v="0.87519063100000005"/>
    <n v="3.6981096920000001"/>
    <n v="421833.84740000003"/>
    <n v="116.58031990000001"/>
    <n v="0.45177760900000002"/>
    <n v="3.9530499269999999"/>
  </r>
  <r>
    <x v="264"/>
    <x v="4"/>
    <s v="E12000008"/>
    <n v="537855.67570000002"/>
    <n v="118.2698958"/>
    <n v="1.3383139770000001"/>
    <n v="6.5774878059999997"/>
    <n v="330327.77039999998"/>
    <n v="118.37044590000001"/>
    <n v="1.4417892219999999"/>
    <n v="5.8402464959999998"/>
    <n v="259964.18909999999"/>
    <n v="117.97163999999999"/>
    <n v="1.120462442"/>
    <n v="6.4752302090000002"/>
    <n v="200549.5387"/>
    <n v="117.9690796"/>
    <n v="0.89408860999999995"/>
    <n v="7.3103421119999998"/>
  </r>
  <r>
    <x v="264"/>
    <x v="5"/>
    <s v="E12000009"/>
    <n v="369559.05540000001"/>
    <n v="112.1815405"/>
    <n v="1.115587602"/>
    <n v="5.6897453760000003"/>
    <n v="239541.7482"/>
    <n v="112.5212265"/>
    <n v="1.3422794680000001"/>
    <n v="4.7512403169999997"/>
    <n v="197661.27830000001"/>
    <n v="111.7038147"/>
    <n v="0.94812446299999997"/>
    <n v="4.8029709599999997"/>
    <n v="159690.66339999999"/>
    <n v="112.6305876"/>
    <n v="0.89501900999999995"/>
    <n v="6.8857134389999999"/>
  </r>
  <r>
    <x v="264"/>
    <x v="2"/>
    <s v="E12000001"/>
    <n v="205942.70989999999"/>
    <n v="105.92840289999999"/>
    <n v="-2.7327489389999999"/>
    <n v="2.5380509920000001"/>
    <n v="123088.45329999999"/>
    <n v="104.095489"/>
    <n v="-3.2217455990000001"/>
    <n v="0.25186571699999999"/>
    <n v="98112.301319999999"/>
    <n v="102.9352142"/>
    <n v="-3.9534247009999999"/>
    <n v="-0.13477193900000001"/>
    <n v="88170.432140000004"/>
    <n v="105.20745479999999"/>
    <n v="-3.3171253140000001"/>
    <n v="2.222820816"/>
  </r>
  <r>
    <x v="264"/>
    <x v="7"/>
    <s v="E12000002"/>
    <n v="258860.36369999999"/>
    <n v="110.15298060000001"/>
    <n v="0.33001924300000002"/>
    <n v="4.6388139060000002"/>
    <n v="157402.96710000001"/>
    <n v="110.14756180000001"/>
    <n v="0.12931293799999999"/>
    <n v="4.007463456"/>
    <n v="113496.0295"/>
    <n v="108.726501"/>
    <n v="-0.64027712699999995"/>
    <n v="3.77899166"/>
    <n v="112719.276"/>
    <n v="111.3965706"/>
    <n v="-0.11736272"/>
    <n v="6.6082545880000003"/>
  </r>
  <r>
    <x v="264"/>
    <x v="6"/>
    <s v="E12000003"/>
    <n v="241975.41250000001"/>
    <n v="111.0571908"/>
    <n v="-1.8276612489999999"/>
    <n v="4.3384224209999998"/>
    <n v="146964.43400000001"/>
    <n v="109.7824811"/>
    <n v="-2.0904510420000002"/>
    <n v="2.6193346819999999"/>
    <n v="117390.429"/>
    <n v="107.9359848"/>
    <n v="-3.0696993140000002"/>
    <n v="2.1218020700000002"/>
    <n v="108476.2985"/>
    <n v="108.8099631"/>
    <n v="-2.5612032500000002"/>
    <n v="4.2671817929999998"/>
  </r>
  <r>
    <x v="264"/>
    <x v="1"/>
    <s v="E12000004"/>
    <n v="254846.85149999999"/>
    <n v="113.6808817"/>
    <n v="-0.478704937"/>
    <n v="5.6636454540000001"/>
    <n v="158021.41440000001"/>
    <n v="112.3887593"/>
    <n v="-0.88559365300000004"/>
    <n v="4.4066488020000003"/>
    <n v="129572.995"/>
    <n v="111.3564562"/>
    <n v="-1.5597081580000001"/>
    <n v="4.1274070529999998"/>
    <n v="105732.0816"/>
    <n v="112.3099278"/>
    <n v="-1.7044888890000001"/>
    <n v="5.8545058909999996"/>
  </r>
  <r>
    <x v="265"/>
    <x v="0"/>
    <s v="E92000001"/>
    <n v="349568.86090000003"/>
    <n v="114.44325980000001"/>
    <n v="-4.7024347000000001E-2"/>
    <n v="5.5239857810000004"/>
    <n v="213592.54180000001"/>
    <n v="113.7174404"/>
    <n v="-8.4669830000000008E-3"/>
    <n v="4.6650752359999998"/>
    <n v="186974.2623"/>
    <n v="113.9231028"/>
    <n v="0.52569597899999998"/>
    <n v="4.6828535770000004"/>
    <n v="223872.9296"/>
    <n v="117.6480646"/>
    <n v="1.695979356"/>
    <n v="7.7499803050000002"/>
  </r>
  <r>
    <x v="265"/>
    <x v="3"/>
    <s v="E12000006"/>
    <n v="411944.66950000002"/>
    <n v="120.6660542"/>
    <n v="0.33725896"/>
    <n v="8.4201214740000001"/>
    <n v="277346.78639999998"/>
    <n v="120.8737548"/>
    <n v="9.9606164999999997E-2"/>
    <n v="7.6196428860000003"/>
    <n v="230877.69649999999"/>
    <n v="120.5649923"/>
    <n v="0.660402029"/>
    <n v="7.5969974000000002"/>
    <n v="193682.85029999999"/>
    <n v="125.05235709999999"/>
    <n v="2.7540197549999998"/>
    <n v="11.571820499999999"/>
  </r>
  <r>
    <x v="265"/>
    <x v="9"/>
    <s v="E12000007"/>
    <n v="887958.78399999999"/>
    <n v="119.434253"/>
    <n v="-0.59560252499999999"/>
    <n v="2.7853630570000001"/>
    <n v="563241.77989999996"/>
    <n v="119.3550888"/>
    <n v="-0.99646728500000004"/>
    <n v="2.3332199629999999"/>
    <n v="482630.64569999999"/>
    <n v="118.01686719999999"/>
    <n v="-1.0415084379999999"/>
    <n v="2.111472671"/>
    <n v="427256.1776"/>
    <n v="118.0788649"/>
    <n v="1.2854184740000001"/>
    <n v="5.823249251"/>
  </r>
  <r>
    <x v="265"/>
    <x v="4"/>
    <s v="E12000008"/>
    <n v="529118.85800000001"/>
    <n v="116.34874379999999"/>
    <n v="-1.624379553"/>
    <n v="3.999058786"/>
    <n v="324599.92450000002"/>
    <n v="116.3179159"/>
    <n v="-1.733988603"/>
    <n v="3.771148964"/>
    <n v="257314.103"/>
    <n v="116.769032"/>
    <n v="-1.0194043020000001"/>
    <n v="4.4237365909999999"/>
    <n v="202070.90210000001"/>
    <n v="118.8639898"/>
    <n v="0.75859727700000001"/>
    <n v="7.4871597840000002"/>
  </r>
  <r>
    <x v="265"/>
    <x v="5"/>
    <s v="E12000009"/>
    <n v="368844.69189999998"/>
    <n v="111.9646918"/>
    <n v="-0.193301584"/>
    <n v="4.7686801279999997"/>
    <n v="238353.5852"/>
    <n v="111.9631043"/>
    <n v="-0.49601499500000001"/>
    <n v="4.0960476549999996"/>
    <n v="197754.8063"/>
    <n v="111.75666990000001"/>
    <n v="4.7317310000000001E-2"/>
    <n v="4.1614752030000002"/>
    <n v="162071.7985"/>
    <n v="114.3100135"/>
    <n v="1.491092208"/>
    <n v="8.4894141639999994"/>
  </r>
  <r>
    <x v="265"/>
    <x v="2"/>
    <s v="E12000001"/>
    <n v="209000.7787"/>
    <n v="107.5013469"/>
    <n v="1.4849123980000001"/>
    <n v="3.9144791720000001"/>
    <n v="124807.7211"/>
    <n v="105.5494679"/>
    <n v="1.396774234"/>
    <n v="1.8931836740000001"/>
    <n v="100053.5076"/>
    <n v="104.9718445"/>
    <n v="1.9785554599999999"/>
    <n v="1.550701645"/>
    <n v="89782.915569999997"/>
    <n v="107.13151569999999"/>
    <n v="1.8288256000000001"/>
    <n v="4.6464719319999999"/>
  </r>
  <r>
    <x v="265"/>
    <x v="7"/>
    <s v="E12000002"/>
    <n v="260254.79319999999"/>
    <n v="110.74635290000001"/>
    <n v="0.538680194"/>
    <n v="5.1585056390000004"/>
    <n v="158073.16800000001"/>
    <n v="110.6165555"/>
    <n v="0.42578669499999999"/>
    <n v="4.9144219979999999"/>
    <n v="115090.11010000001"/>
    <n v="110.25359229999999"/>
    <n v="1.4045254089999999"/>
    <n v="5.0195674879999999"/>
    <n v="115891.4804"/>
    <n v="114.53155080000001"/>
    <n v="2.8142519090000002"/>
    <n v="9.8075640919999998"/>
  </r>
  <r>
    <x v="265"/>
    <x v="6"/>
    <s v="E12000003"/>
    <n v="242962.8627"/>
    <n v="111.5103915"/>
    <n v="0.408078724"/>
    <n v="3.7436328959999998"/>
    <n v="147895.94620000001"/>
    <n v="110.47832099999999"/>
    <n v="0.63383511400000003"/>
    <n v="3.306608287"/>
    <n v="119603.7071"/>
    <n v="109.9710089"/>
    <n v="1.885399134"/>
    <n v="3.758713169"/>
    <n v="111712.969"/>
    <n v="112.05658939999999"/>
    <n v="2.9837582739999999"/>
    <n v="7.1890789000000002"/>
  </r>
  <r>
    <x v="265"/>
    <x v="1"/>
    <s v="E12000004"/>
    <n v="256861.65410000001"/>
    <n v="114.5796354"/>
    <n v="0.79059349000000001"/>
    <n v="7.1750550640000004"/>
    <n v="159387.43919999999"/>
    <n v="113.36031010000001"/>
    <n v="0.86445547199999995"/>
    <n v="5.7345006439999997"/>
    <n v="131889.39199999999"/>
    <n v="113.34719320000001"/>
    <n v="1.787715892"/>
    <n v="5.9349809159999998"/>
    <n v="109102.89659999999"/>
    <n v="115.89044920000001"/>
    <n v="3.1880720400000002"/>
    <n v="9.3458292889999992"/>
  </r>
  <r>
    <x v="265"/>
    <x v="8"/>
    <s v="E12000005"/>
    <n v="294116.92489999998"/>
    <n v="112.5723078"/>
    <n v="-8.3381229999999994E-3"/>
    <n v="6.2111463169999999"/>
    <n v="172292.35380000001"/>
    <n v="112.9398075"/>
    <n v="0.36899347500000002"/>
    <n v="5.9710145299999997"/>
    <n v="140905.8971"/>
    <n v="112.9650934"/>
    <n v="0.65442753899999995"/>
    <n v="5.9757615160000004"/>
    <n v="121197.9967"/>
    <n v="115.4584643"/>
    <n v="2.3150213420000001"/>
    <n v="9.485384238"/>
  </r>
  <r>
    <x v="266"/>
    <x v="0"/>
    <s v="E92000001"/>
    <n v="350078.5969"/>
    <n v="114.6101393"/>
    <n v="0.145818489"/>
    <n v="4.198788038"/>
    <n v="213544.3389"/>
    <n v="113.691777"/>
    <n v="-2.2567701999999999E-2"/>
    <n v="4.5084024490000001"/>
    <n v="185775.10829999999"/>
    <n v="113.19246029999999"/>
    <n v="-0.64134709099999998"/>
    <n v="3.4341245219999998"/>
    <n v="221171.6243"/>
    <n v="116.2284944"/>
    <n v="-1.2066243619999999"/>
    <n v="4.3801298690000001"/>
  </r>
  <r>
    <x v="266"/>
    <x v="8"/>
    <s v="E12000005"/>
    <n v="295564.04489999998"/>
    <n v="113.1261883"/>
    <n v="0.49202199899999999"/>
    <n v="5.8404215070000003"/>
    <n v="172765.5583"/>
    <n v="113.249999"/>
    <n v="0.27465204799999998"/>
    <n v="6.4937106379999996"/>
    <n v="140570.84789999999"/>
    <n v="112.6964825"/>
    <n v="-0.23778220999999999"/>
    <n v="5.5623631839999996"/>
    <n v="119751.673"/>
    <n v="114.0806338"/>
    <n v="-1.1933560439999999"/>
    <n v="6.5336924940000003"/>
  </r>
  <r>
    <x v="266"/>
    <x v="2"/>
    <s v="E12000001"/>
    <n v="206299.9682"/>
    <n v="106.1121618"/>
    <n v="-1.2922490390000001"/>
    <n v="0.430247985"/>
    <n v="122821.08100000001"/>
    <n v="103.8693731"/>
    <n v="-1.591760582"/>
    <n v="-0.59626995599999999"/>
    <n v="97968.715379999994"/>
    <n v="102.78457"/>
    <n v="-2.0836773119999998"/>
    <n v="-1.8165223239999999"/>
    <n v="87609.582049999997"/>
    <n v="104.5382326"/>
    <n v="-2.4206537539999999"/>
    <n v="-0.40861460900000002"/>
  </r>
  <r>
    <x v="266"/>
    <x v="7"/>
    <s v="E12000002"/>
    <n v="259462.3536"/>
    <n v="110.4091457"/>
    <n v="-0.30448607500000002"/>
    <n v="5.3618497969999996"/>
    <n v="157477.1826"/>
    <n v="110.1994964"/>
    <n v="-0.37703130899999998"/>
    <n v="5.9992052310000004"/>
    <n v="113399.5816"/>
    <n v="108.63410620000001"/>
    <n v="-1.468873764"/>
    <n v="5.04771795"/>
    <n v="113975.1952"/>
    <n v="112.63775219999999"/>
    <n v="-1.653516867"/>
    <n v="8.0156070419999992"/>
  </r>
  <r>
    <x v="266"/>
    <x v="5"/>
    <s v="E12000009"/>
    <n v="368883.85"/>
    <n v="111.97657839999999"/>
    <n v="1.0616426999999999E-2"/>
    <n v="1.6325283260000001"/>
    <n v="238393.19209999999"/>
    <n v="111.9817091"/>
    <n v="1.6616858000000002E-2"/>
    <n v="2.1946819560000002"/>
    <n v="196419.8437"/>
    <n v="111.00224590000001"/>
    <n v="-0.67505952599999997"/>
    <n v="1.1717824610000001"/>
    <n v="160567.51629999999"/>
    <n v="113.2490361"/>
    <n v="-0.92815785900000003"/>
    <n v="3.6620027980000001"/>
  </r>
  <r>
    <x v="266"/>
    <x v="9"/>
    <s v="E12000007"/>
    <n v="893858.73419999995"/>
    <n v="120.2278215"/>
    <n v="0.66443964700000002"/>
    <n v="2.3434732230000002"/>
    <n v="566833.90960000001"/>
    <n v="120.11628760000001"/>
    <n v="0.63775979999999999"/>
    <n v="3.0692502510000002"/>
    <n v="485459.51199999999"/>
    <n v="118.7086051"/>
    <n v="0.58613483099999997"/>
    <n v="1.703246534"/>
    <n v="422917.30119999999"/>
    <n v="116.8797491"/>
    <n v="-1.0155210379999999"/>
    <n v="2.4404832889999999"/>
  </r>
  <r>
    <x v="266"/>
    <x v="6"/>
    <s v="E12000003"/>
    <n v="242610.44870000001"/>
    <n v="111.3486474"/>
    <n v="-0.14504848200000001"/>
    <n v="4.1986916440000002"/>
    <n v="147323.47029999999"/>
    <n v="110.05068129999999"/>
    <n v="-0.38708016899999997"/>
    <n v="4.2192822320000003"/>
    <n v="118188.9838"/>
    <n v="108.6702253"/>
    <n v="-1.18284235"/>
    <n v="3.4928260419999999"/>
    <n v="109974.6351"/>
    <n v="110.3129084"/>
    <n v="-1.556071784"/>
    <n v="5.1980134659999999"/>
  </r>
  <r>
    <x v="266"/>
    <x v="4"/>
    <s v="E12000008"/>
    <n v="533570.93500000006"/>
    <n v="117.32771769999999"/>
    <n v="0.84141340099999995"/>
    <n v="2.9091264529999998"/>
    <n v="327067.45169999998"/>
    <n v="117.2021355"/>
    <n v="0.76017492600000003"/>
    <n v="3.4495449680000001"/>
    <n v="257309.64199999999"/>
    <n v="116.7670076"/>
    <n v="-1.7336509999999999E-3"/>
    <n v="3.0402367739999998"/>
    <n v="199956.92800000001"/>
    <n v="117.6204887"/>
    <n v="-1.0461545919999999"/>
    <n v="4.3839417379999999"/>
  </r>
  <r>
    <x v="266"/>
    <x v="1"/>
    <s v="E12000004"/>
    <n v="257481.86189999999"/>
    <n v="114.8562948"/>
    <n v="0.24145597699999999"/>
    <n v="6.1795503250000001"/>
    <n v="159582.50899999999"/>
    <n v="113.49904859999999"/>
    <n v="0.12238718699999999"/>
    <n v="5.9400216349999999"/>
    <n v="131198.15410000001"/>
    <n v="112.7531358"/>
    <n v="-0.52410421799999996"/>
    <n v="5.2852984510000001"/>
    <n v="108001.4682"/>
    <n v="114.7204984"/>
    <n v="-1.009531731"/>
    <n v="7.0968114269999996"/>
  </r>
  <r>
    <x v="266"/>
    <x v="3"/>
    <s v="E12000006"/>
    <n v="411211.16639999999"/>
    <n v="120.4511979"/>
    <n v="-0.178058628"/>
    <n v="5.9278246899999996"/>
    <n v="276613.0748"/>
    <n v="120.5539874"/>
    <n v="-0.26454661899999998"/>
    <n v="6.1314177650000001"/>
    <n v="228923.8395"/>
    <n v="119.5446826"/>
    <n v="-0.84627359099999999"/>
    <n v="5.1889704300000004"/>
    <n v="190450.57079999999"/>
    <n v="122.96541879999999"/>
    <n v="-1.668851635"/>
    <n v="7.6045598419999996"/>
  </r>
  <r>
    <x v="267"/>
    <x v="0"/>
    <s v="E92000001"/>
    <n v="354227.80949999997"/>
    <n v="115.9685252"/>
    <n v="1.1852238390000001"/>
    <n v="6.0204848240000004"/>
    <n v="216485.4314"/>
    <n v="115.2576253"/>
    <n v="1.377277192"/>
    <n v="4.4328900429999996"/>
    <n v="188855.51620000001"/>
    <n v="115.0693476"/>
    <n v="1.6581396390000001"/>
    <n v="3.8159832219999998"/>
    <n v="224124.57819999999"/>
    <n v="117.7803091"/>
    <n v="1.335141967"/>
    <n v="6.5108424920000001"/>
  </r>
  <r>
    <x v="267"/>
    <x v="3"/>
    <s v="E12000006"/>
    <n v="416558.81809999997"/>
    <n v="122.01762189999999"/>
    <n v="1.300456211"/>
    <n v="8.6481427069999999"/>
    <n v="280434.64539999998"/>
    <n v="122.21951079999999"/>
    <n v="1.3815551450000001"/>
    <n v="7.1836223329999997"/>
    <n v="232907.08590000001"/>
    <n v="121.62474520000001"/>
    <n v="1.7399848579999999"/>
    <n v="5.996943248"/>
    <n v="193239.5754"/>
    <n v="124.7661543"/>
    <n v="1.4644214250000001"/>
    <n v="9.1533781849999993"/>
  </r>
  <r>
    <x v="267"/>
    <x v="9"/>
    <s v="E12000007"/>
    <n v="899132.7916"/>
    <n v="120.9372048"/>
    <n v="0.59003270600000002"/>
    <n v="4.5707105859999997"/>
    <n v="567701.10750000004"/>
    <n v="120.30005319999999"/>
    <n v="0.15299162099999999"/>
    <n v="2.918973577"/>
    <n v="488136.3481"/>
    <n v="119.36316739999999"/>
    <n v="0.55140298499999996"/>
    <n v="2.267583262"/>
    <n v="428540.63990000001"/>
    <n v="118.43384589999999"/>
    <n v="1.329656806"/>
    <n v="5.2681923450000001"/>
  </r>
  <r>
    <x v="267"/>
    <x v="4"/>
    <s v="E12000008"/>
    <n v="538673.28639999998"/>
    <n v="118.4496814"/>
    <n v="0.95626412900000002"/>
    <n v="6.0305399770000001"/>
    <n v="329969.41649999999"/>
    <n v="118.24203249999999"/>
    <n v="0.88727123100000005"/>
    <n v="4.6714326230000003"/>
    <n v="260030.55989999999"/>
    <n v="118.00175900000001"/>
    <n v="1.0574499390000001"/>
    <n v="4.2053398260000003"/>
    <n v="202220.6869"/>
    <n v="118.9520976"/>
    <n v="1.132122085"/>
    <n v="6.5748615949999998"/>
  </r>
  <r>
    <x v="267"/>
    <x v="5"/>
    <s v="E12000009"/>
    <n v="370826.59350000002"/>
    <n v="112.5663081"/>
    <n v="0.52665582300000002"/>
    <n v="6.0481348099999996"/>
    <n v="240770.05189999999"/>
    <n v="113.0982041"/>
    <n v="0.99703590799999997"/>
    <n v="5.1651996029999996"/>
    <n v="199174.4516"/>
    <n v="112.5589504"/>
    <n v="1.4024107669999999"/>
    <n v="4.6006242840000002"/>
    <n v="161804.82370000001"/>
    <n v="114.1217149"/>
    <n v="0.770584508"/>
    <n v="7.3254662980000003"/>
  </r>
  <r>
    <x v="267"/>
    <x v="2"/>
    <s v="E12000001"/>
    <n v="209870.78270000001"/>
    <n v="107.94884089999999"/>
    <n v="1.7308912869999999"/>
    <n v="3.0483611119999998"/>
    <n v="125956.59239999999"/>
    <n v="106.52106449999999"/>
    <n v="2.552913298"/>
    <n v="1.4292797559999999"/>
    <n v="100488.45570000001"/>
    <n v="105.42817340000001"/>
    <n v="2.5719870500000002"/>
    <n v="0.90947229100000004"/>
    <n v="90626.480160000006"/>
    <n v="108.1380808"/>
    <n v="3.443571318"/>
    <n v="5.1222001519999996"/>
  </r>
  <r>
    <x v="267"/>
    <x v="7"/>
    <s v="E12000002"/>
    <n v="263377.92979999998"/>
    <n v="112.0753428"/>
    <n v="1.5091148619999999"/>
    <n v="4.4984899079999998"/>
    <n v="159947.13380000001"/>
    <n v="111.9279207"/>
    <n v="1.568452918"/>
    <n v="3.4810797149999999"/>
    <n v="115932.63589999999"/>
    <n v="111.060712"/>
    <n v="2.2337443229999998"/>
    <n v="2.8803851159999998"/>
    <n v="115321.1281"/>
    <n v="113.96789130000001"/>
    <n v="1.180901432"/>
    <n v="6.0808365059999998"/>
  </r>
  <r>
    <x v="267"/>
    <x v="6"/>
    <s v="E12000003"/>
    <n v="248126.6759"/>
    <n v="113.8803786"/>
    <n v="2.2737003389999999"/>
    <n v="4.5023001809999998"/>
    <n v="150671.16570000001"/>
    <n v="112.55141089999999"/>
    <n v="2.2723465749999998"/>
    <n v="3.1383797050000002"/>
    <n v="121317.53569999999"/>
    <n v="111.5468084"/>
    <n v="2.6470784410000001"/>
    <n v="2.4440226520000001"/>
    <n v="112513.2895"/>
    <n v="112.85937149999999"/>
    <n v="2.30840135"/>
    <n v="5.7865980730000004"/>
  </r>
  <r>
    <x v="267"/>
    <x v="1"/>
    <s v="E12000004"/>
    <n v="261248.19760000001"/>
    <n v="116.53636400000001"/>
    <n v="1.4627618019999999"/>
    <n v="6.5377441909999998"/>
    <n v="162324.5202"/>
    <n v="115.4492351"/>
    <n v="1.7182445019999999"/>
    <n v="5.4783604529999996"/>
    <n v="133741.23019999999"/>
    <n v="114.93868329999999"/>
    <n v="1.938351435"/>
    <n v="5.1715439849999996"/>
    <n v="110155.17600000001"/>
    <n v="117.0081935"/>
    <n v="1.9941490159999999"/>
    <n v="8.7873585280000004"/>
  </r>
  <r>
    <x v="267"/>
    <x v="8"/>
    <s v="E12000005"/>
    <n v="297490.46049999999"/>
    <n v="113.8635177"/>
    <n v="0.65177952500000003"/>
    <n v="5.4857371800000001"/>
    <n v="174363.41450000001"/>
    <n v="114.2974138"/>
    <n v="0.92487291400000005"/>
    <n v="4.3827902270000001"/>
    <n v="142600.84659999999"/>
    <n v="114.3239445"/>
    <n v="1.4441133559999999"/>
    <n v="4.1017893770000002"/>
    <n v="121202.9039"/>
    <n v="115.4631392"/>
    <n v="1.2118671679999999"/>
    <n v="7.183806165"/>
  </r>
  <r>
    <x v="268"/>
    <x v="0"/>
    <s v="E92000001"/>
    <n v="353461.11979999999"/>
    <n v="115.7175232"/>
    <n v="-0.216439719"/>
    <n v="5.4058469379999998"/>
    <n v="218917.75640000001"/>
    <n v="116.55260389999999"/>
    <n v="1.123551346"/>
    <n v="4.7422032129999998"/>
    <n v="190021.26060000001"/>
    <n v="115.77963370000001"/>
    <n v="0.61726785100000003"/>
    <n v="3.1995629989999999"/>
    <n v="227416.94699999999"/>
    <n v="119.51049070000001"/>
    <n v="1.468990529"/>
    <n v="5.454539187"/>
  </r>
  <r>
    <x v="268"/>
    <x v="1"/>
    <s v="E12000004"/>
    <n v="260872.76070000001"/>
    <n v="116.3688909"/>
    <n v="-0.143708905"/>
    <n v="6.7060157130000002"/>
    <n v="164300.7273"/>
    <n v="116.8547628"/>
    <n v="1.217442178"/>
    <n v="6.2804494569999996"/>
    <n v="134462.7954"/>
    <n v="115.5588044"/>
    <n v="0.53952339400000004"/>
    <n v="4.4993743439999996"/>
    <n v="111737.30009999999"/>
    <n v="118.68874529999999"/>
    <n v="1.4362685159999999"/>
    <n v="7.6021568620000002"/>
  </r>
  <r>
    <x v="268"/>
    <x v="6"/>
    <s v="E12000003"/>
    <n v="247651.9871"/>
    <n v="113.66251509999999"/>
    <n v="-0.19130905100000001"/>
    <n v="4.6767570210000002"/>
    <n v="152462.3082"/>
    <n v="113.88939499999999"/>
    <n v="1.1887759040000001"/>
    <n v="4.1385765860000001"/>
    <n v="122413.9844"/>
    <n v="112.5549508"/>
    <n v="0.903784107"/>
    <n v="2.7486499009999998"/>
    <n v="114680.51149999999"/>
    <n v="115.0332597"/>
    <n v="1.9261920539999999"/>
    <n v="5.5357370189999999"/>
  </r>
  <r>
    <x v="268"/>
    <x v="3"/>
    <s v="E12000006"/>
    <n v="417077.10369999998"/>
    <n v="122.1694372"/>
    <n v="0.124420761"/>
    <n v="7.6941566379999999"/>
    <n v="284164.13780000003"/>
    <n v="123.84490460000001"/>
    <n v="1.3298971589999999"/>
    <n v="6.8936371340000004"/>
    <n v="234311.90419999999"/>
    <n v="122.3583454"/>
    <n v="0.60316685400000003"/>
    <n v="4.8899999879999996"/>
    <n v="197168.2053"/>
    <n v="127.302695"/>
    <n v="2.0330358830000002"/>
    <n v="7.5213373939999997"/>
  </r>
  <r>
    <x v="268"/>
    <x v="4"/>
    <s v="E12000008"/>
    <n v="534449.87950000004"/>
    <n v="117.52099010000001"/>
    <n v="-0.78403868700000001"/>
    <n v="4.9393605010000003"/>
    <n v="332702.7182"/>
    <n v="119.22149039999999"/>
    <n v="0.82835000400000003"/>
    <n v="4.7559144050000004"/>
    <n v="261037.73420000001"/>
    <n v="118.4588143"/>
    <n v="0.38732920999999998"/>
    <n v="3.3439817779999998"/>
    <n v="206014.86989999999"/>
    <n v="121.1839465"/>
    <n v="1.8762585700000001"/>
    <n v="5.8084856909999996"/>
  </r>
  <r>
    <x v="268"/>
    <x v="5"/>
    <s v="E12000009"/>
    <n v="370853.60259999998"/>
    <n v="112.5745069"/>
    <n v="7.2834939999999997E-3"/>
    <n v="5.31828828"/>
    <n v="243403.6059"/>
    <n v="114.3352775"/>
    <n v="1.093804668"/>
    <n v="4.9143085319999997"/>
    <n v="200230.9265"/>
    <n v="113.1559934"/>
    <n v="0.53042694499999998"/>
    <n v="3.3339774530000001"/>
    <n v="165573.3616"/>
    <n v="116.7796827"/>
    <n v="2.3290640069999999"/>
    <n v="6.361443822"/>
  </r>
  <r>
    <x v="268"/>
    <x v="2"/>
    <s v="E12000001"/>
    <n v="211397.5399"/>
    <n v="108.7341416"/>
    <n v="0.72747485199999995"/>
    <n v="2.6794632279999999"/>
    <n v="128302.9215"/>
    <n v="108.50534709999999"/>
    <n v="1.8628076790000001"/>
    <n v="1.9690363099999999"/>
    <n v="102495.76949999999"/>
    <n v="107.5341609"/>
    <n v="1.997556662"/>
    <n v="0.98795786600000002"/>
    <n v="92787.586339999994"/>
    <n v="110.71677390000001"/>
    <n v="2.3846299399999999"/>
    <n v="3.070725586"/>
  </r>
  <r>
    <x v="268"/>
    <x v="7"/>
    <s v="E12000002"/>
    <n v="262220.80900000001"/>
    <n v="111.5829526"/>
    <n v="-0.43933859400000003"/>
    <n v="3.6650008380000001"/>
    <n v="161414.36600000001"/>
    <n v="112.9546615"/>
    <n v="0.91732322399999999"/>
    <n v="3.939006998"/>
    <n v="116657.1243"/>
    <n v="111.75475470000001"/>
    <n v="0.62492194899999998"/>
    <n v="2.7274505439999999"/>
    <n v="116849.5865"/>
    <n v="115.478414"/>
    <n v="1.325393214"/>
    <n v="5.3878916060000002"/>
  </r>
  <r>
    <x v="268"/>
    <x v="9"/>
    <s v="E12000007"/>
    <n v="890430.08829999994"/>
    <n v="119.766654"/>
    <n v="-0.96789967200000004"/>
    <n v="2.959050892"/>
    <n v="571568.6912"/>
    <n v="121.11962269999999"/>
    <n v="0.68127111699999998"/>
    <n v="2.4463444189999999"/>
    <n v="487874.34269999998"/>
    <n v="119.2990997"/>
    <n v="-5.3674620999999999E-2"/>
    <n v="1.2722607159999999"/>
    <n v="430110.53279999999"/>
    <n v="118.8677102"/>
    <n v="0.366334677"/>
    <n v="3.8033632470000001"/>
  </r>
  <r>
    <x v="268"/>
    <x v="8"/>
    <s v="E12000005"/>
    <n v="297428.81040000002"/>
    <n v="113.8399213"/>
    <n v="-2.0723386999999999E-2"/>
    <n v="5.0806167589999998"/>
    <n v="176715.96189999999"/>
    <n v="115.83953820000001"/>
    <n v="1.34922075"/>
    <n v="5.0257602419999996"/>
    <n v="143877.95819999999"/>
    <n v="115.3478124"/>
    <n v="0.89558484299999996"/>
    <n v="3.653492586"/>
    <n v="124159.3009"/>
    <n v="118.2795311"/>
    <n v="2.4392129840000001"/>
    <n v="6.8515956339999997"/>
  </r>
  <r>
    <x v="269"/>
    <x v="0"/>
    <s v="E92000001"/>
    <n v="357220.27240000002"/>
    <n v="116.94820970000001"/>
    <n v="1.0635264740000001"/>
    <n v="4.3985118830000003"/>
    <n v="220111.9277"/>
    <n v="117.188385"/>
    <n v="0.54548854700000005"/>
    <n v="4.4393706020000003"/>
    <n v="192410.0246"/>
    <n v="117.2351036"/>
    <n v="1.257103544"/>
    <n v="3.7406886099999999"/>
    <n v="227645.67540000001"/>
    <n v="119.63069040000001"/>
    <n v="0.100576679"/>
    <n v="5.6362107190000001"/>
  </r>
  <r>
    <x v="269"/>
    <x v="2"/>
    <s v="E12000001"/>
    <n v="213336.11120000001"/>
    <n v="109.73126240000001"/>
    <n v="0.91702644899999997"/>
    <n v="0.92614515200000003"/>
    <n v="128567.0191"/>
    <n v="108.7286936"/>
    <n v="0.20583913500000001"/>
    <n v="0.61541770200000001"/>
    <n v="104140.12940000001"/>
    <n v="109.2593526"/>
    <n v="1.604319727"/>
    <n v="0.63985775499999997"/>
    <n v="92709.879079999999"/>
    <n v="110.6240514"/>
    <n v="-8.3747471000000004E-2"/>
    <n v="2.8811502600000001"/>
  </r>
  <r>
    <x v="269"/>
    <x v="7"/>
    <s v="E12000002"/>
    <n v="264521.64620000002"/>
    <n v="112.562029"/>
    <n v="0.87744264699999996"/>
    <n v="3.5084186800000001"/>
    <n v="163148.2942"/>
    <n v="114.168031"/>
    <n v="1.0742093340000001"/>
    <n v="4.8499425880000002"/>
    <n v="118315.63280000001"/>
    <n v="113.3435664"/>
    <n v="1.421694942"/>
    <n v="3.8242051300000002"/>
    <n v="119184.9284"/>
    <n v="117.7863517"/>
    <n v="1.998587994"/>
    <n v="8.4812263100000003"/>
  </r>
  <r>
    <x v="269"/>
    <x v="6"/>
    <s v="E12000003"/>
    <n v="249785.64850000001"/>
    <n v="114.6417817"/>
    <n v="0.861556341"/>
    <n v="3.2975531560000002"/>
    <n v="153392.8156"/>
    <n v="114.5844843"/>
    <n v="0.61031965200000005"/>
    <n v="3.7647617979999999"/>
    <n v="123806.02899999999"/>
    <n v="113.8348822"/>
    <n v="1.137161417"/>
    <n v="3.1714193119999998"/>
    <n v="115067.19409999999"/>
    <n v="115.4211317"/>
    <n v="0.33718248200000001"/>
    <n v="5.732617071"/>
  </r>
  <r>
    <x v="269"/>
    <x v="1"/>
    <s v="E12000004"/>
    <n v="263246.12180000002"/>
    <n v="117.42758860000001"/>
    <n v="0.90977725899999995"/>
    <n v="6.0100255340000004"/>
    <n v="164573.23740000001"/>
    <n v="117.04857869999999"/>
    <n v="0.16586052100000001"/>
    <n v="5.9290683980000001"/>
    <n v="135930.8989"/>
    <n v="116.8205087"/>
    <n v="1.0918287499999999"/>
    <n v="5.2878833480000003"/>
    <n v="112241.7427"/>
    <n v="119.2245705"/>
    <n v="0.451454042"/>
    <n v="8.4346702019999995"/>
  </r>
  <r>
    <x v="269"/>
    <x v="8"/>
    <s v="E12000005"/>
    <n v="300492.5822"/>
    <n v="115.0125701"/>
    <n v="1.03008575"/>
    <n v="4.2653783990000003"/>
    <n v="178075.42660000001"/>
    <n v="116.7306845"/>
    <n v="0.76929370500000005"/>
    <n v="4.7849613700000004"/>
    <n v="146267.05319999999"/>
    <n v="117.263164"/>
    <n v="1.660501045"/>
    <n v="4.3760775709999997"/>
    <n v="125116.5787"/>
    <n v="119.1914754"/>
    <n v="0.77100771800000001"/>
    <n v="7.2319773390000002"/>
  </r>
  <r>
    <x v="269"/>
    <x v="3"/>
    <s v="E12000006"/>
    <n v="420192.18479999999"/>
    <n v="123.0819008"/>
    <n v="0.74688373799999996"/>
    <n v="5.9528935900000004"/>
    <n v="284691.5405"/>
    <n v="124.07475820000001"/>
    <n v="0.18559793999999999"/>
    <n v="6.1642944699999997"/>
    <n v="236327.33670000001"/>
    <n v="123.41081"/>
    <n v="0.86014940799999995"/>
    <n v="5.0554446520000003"/>
    <n v="196876.73319999999"/>
    <n v="127.1145045"/>
    <n v="-0.14782916800000001"/>
    <n v="7.3209358030000002"/>
  </r>
  <r>
    <x v="269"/>
    <x v="9"/>
    <s v="E12000007"/>
    <n v="890539.0466"/>
    <n v="119.7813093"/>
    <n v="1.2236594999999999E-2"/>
    <n v="0.61213733999999997"/>
    <n v="569116.2487"/>
    <n v="120.5999321"/>
    <n v="-0.42907221800000001"/>
    <n v="1.5769845680000001"/>
    <n v="490876.53080000001"/>
    <n v="120.0332197"/>
    <n v="0.61536092099999995"/>
    <n v="1.535063496"/>
    <n v="428000.76740000001"/>
    <n v="118.2846438"/>
    <n v="-0.49051704000000002"/>
    <n v="3.56328873"/>
  </r>
  <r>
    <x v="269"/>
    <x v="4"/>
    <s v="E12000008"/>
    <n v="541992.8469"/>
    <n v="119.1796246"/>
    <n v="1.411351695"/>
    <n v="3.8110932370000001"/>
    <n v="334950.97289999999"/>
    <n v="120.02713540000001"/>
    <n v="0.67575485400000002"/>
    <n v="4.154556382"/>
    <n v="264796.27720000001"/>
    <n v="120.1644395"/>
    <n v="1.439846607"/>
    <n v="3.7711314570000001"/>
    <n v="206548.07509999999"/>
    <n v="121.4975934"/>
    <n v="0.25881881600000001"/>
    <n v="5.7379860169999999"/>
  </r>
  <r>
    <x v="269"/>
    <x v="5"/>
    <s v="E12000009"/>
    <n v="376688.84499999997"/>
    <n v="114.34582450000001"/>
    <n v="1.573462514"/>
    <n v="4.8861442090000002"/>
    <n v="245181.1752"/>
    <n v="115.1702647"/>
    <n v="0.73029702200000002"/>
    <n v="4.5976655299999996"/>
    <n v="203223.6703"/>
    <n v="114.8472751"/>
    <n v="1.4946461209999999"/>
    <n v="4.0888824990000003"/>
    <n v="165372.7543"/>
    <n v="116.6381935"/>
    <n v="-0.12115913"/>
    <n v="6.3292443140000003"/>
  </r>
  <r>
    <x v="270"/>
    <x v="0"/>
    <s v="E92000001"/>
    <n v="361493.07400000002"/>
    <n v="118.3470567"/>
    <n v="1.1961251550000001"/>
    <n v="5.0089623139999997"/>
    <n v="222913.81959999999"/>
    <n v="118.68012229999999"/>
    <n v="1.2729559989999999"/>
    <n v="4.4918708900000004"/>
    <n v="194395.50219999999"/>
    <n v="118.4448517"/>
    <n v="1.0318992339999999"/>
    <n v="3.4795999659999999"/>
    <n v="230482.49909999999"/>
    <n v="121.1214772"/>
    <n v="1.2461574870000001"/>
    <n v="5.8132421179999998"/>
  </r>
  <r>
    <x v="270"/>
    <x v="8"/>
    <s v="E12000005"/>
    <n v="304375.13919999998"/>
    <n v="116.4986064"/>
    <n v="1.292064197"/>
    <n v="5.5312997780000002"/>
    <n v="180230.15340000001"/>
    <n v="118.14313509999999"/>
    <n v="1.2100079370000001"/>
    <n v="5.7764500959999996"/>
    <n v="147310.66750000001"/>
    <n v="118.09983579999999"/>
    <n v="0.71349925199999997"/>
    <n v="4.9888401680000003"/>
    <n v="126612.7053"/>
    <n v="120.6167504"/>
    <n v="1.195786011"/>
    <n v="8.7452874939999994"/>
  </r>
  <r>
    <x v="270"/>
    <x v="3"/>
    <s v="E12000006"/>
    <n v="426795.25750000001"/>
    <n v="125.0160604"/>
    <n v="1.5714410940000001"/>
    <n v="6.8590645910000001"/>
    <n v="289861.48820000002"/>
    <n v="126.3279337"/>
    <n v="1.8159821869999999"/>
    <n v="6.3612103759999998"/>
    <n v="239615.0772"/>
    <n v="125.1276775"/>
    <n v="1.391180777"/>
    <n v="4.845645438"/>
    <n v="199512.82269999999"/>
    <n v="128.81650959999999"/>
    <n v="1.3389543349999999"/>
    <n v="7.6348755109999997"/>
  </r>
  <r>
    <x v="270"/>
    <x v="9"/>
    <s v="E12000007"/>
    <n v="903022.8615"/>
    <n v="121.4604358"/>
    <n v="1.4018267870000001"/>
    <n v="1.1107375239999999"/>
    <n v="582306.81610000005"/>
    <n v="123.3951106"/>
    <n v="2.3180100320000001"/>
    <n v="1.6796648569999999"/>
    <n v="499704.70860000001"/>
    <n v="122.19195929999999"/>
    <n v="1.7984518"/>
    <n v="1.2853401099999999"/>
    <n v="434837.03600000002"/>
    <n v="120.1739525"/>
    <n v="1.5972561489999999"/>
    <n v="3.9417646519999998"/>
  </r>
  <r>
    <x v="270"/>
    <x v="4"/>
    <s v="E12000008"/>
    <n v="545805.38540000003"/>
    <n v="120.0179694"/>
    <n v="0.70342966299999998"/>
    <n v="3.4810983549999999"/>
    <n v="338255.15779999999"/>
    <n v="121.21116499999999"/>
    <n v="0.98646820999999996"/>
    <n v="3.5252612760000002"/>
    <n v="266921.34009999997"/>
    <n v="121.12879220000001"/>
    <n v="0.80252750299999998"/>
    <n v="3.1302409619999998"/>
    <n v="208505.76819999999"/>
    <n v="122.6491655"/>
    <n v="0.94781470400000001"/>
    <n v="5.561216977"/>
  </r>
  <r>
    <x v="270"/>
    <x v="5"/>
    <s v="E12000009"/>
    <n v="382216.28480000002"/>
    <n v="116.0237071"/>
    <n v="1.467375477"/>
    <n v="6.0257391389999997"/>
    <n v="249659.58590000001"/>
    <n v="117.2739325"/>
    <n v="1.8265719840000001"/>
    <n v="5.5447751680000001"/>
    <n v="205913.01010000001"/>
    <n v="116.3670948"/>
    <n v="1.3233398489999999"/>
    <n v="4.1822429650000004"/>
    <n v="168429.45180000001"/>
    <n v="118.7940967"/>
    <n v="1.8483682109999999"/>
    <n v="7.3792422389999999"/>
  </r>
  <r>
    <x v="270"/>
    <x v="2"/>
    <s v="E12000001"/>
    <n v="214051.0282"/>
    <n v="110.0989861"/>
    <n v="0.335112937"/>
    <n v="0.79071652299999995"/>
    <n v="128888.29120000001"/>
    <n v="109.0003923"/>
    <n v="0.24988682600000001"/>
    <n v="0.30433808800000001"/>
    <n v="103502.6752"/>
    <n v="108.590563"/>
    <n v="-0.612111988"/>
    <n v="-0.67700059000000001"/>
    <n v="92513.629960000006"/>
    <n v="110.38988139999999"/>
    <n v="-0.211680912"/>
    <n v="1.638880463"/>
  </r>
  <r>
    <x v="270"/>
    <x v="7"/>
    <s v="E12000002"/>
    <n v="268174.52870000002"/>
    <n v="114.1164419"/>
    <n v="1.38093899"/>
    <n v="3.9766514439999998"/>
    <n v="164809.42720000001"/>
    <n v="115.3304598"/>
    <n v="1.0181736459999999"/>
    <n v="4.3095546389999999"/>
    <n v="119742.2166"/>
    <n v="114.7101998"/>
    <n v="1.2057441259999999"/>
    <n v="3.3850789219999999"/>
    <n v="119819.7939"/>
    <n v="118.4137674"/>
    <n v="0.53267268000000001"/>
    <n v="7.3041643760000001"/>
  </r>
  <r>
    <x v="270"/>
    <x v="6"/>
    <s v="E12000003"/>
    <n v="251379.62899999999"/>
    <n v="115.373356"/>
    <n v="0.63813932699999998"/>
    <n v="3.9943794889999999"/>
    <n v="154348.4222"/>
    <n v="115.2983227"/>
    <n v="0.62297999199999998"/>
    <n v="3.5114139849999999"/>
    <n v="124097.1309"/>
    <n v="114.1025393"/>
    <n v="0.23512746200000001"/>
    <n v="2.5600179930000002"/>
    <n v="115274.5822"/>
    <n v="115.6291578"/>
    <n v="0.18023217999999999"/>
    <n v="4.9020433429999999"/>
  </r>
  <r>
    <x v="270"/>
    <x v="1"/>
    <s v="E12000004"/>
    <n v="267286.973"/>
    <n v="119.2301125"/>
    <n v="1.535008833"/>
    <n v="6.8921021360000001"/>
    <n v="167413.17480000001"/>
    <n v="119.0684128"/>
    <n v="1.725637455"/>
    <n v="6.5201171259999997"/>
    <n v="138172.3259"/>
    <n v="118.7468157"/>
    <n v="1.648945946"/>
    <n v="5.7807755329999999"/>
    <n v="114314.3701"/>
    <n v="121.426141"/>
    <n v="1.846574476"/>
    <n v="9.2814427550000005"/>
  </r>
  <r>
    <x v="271"/>
    <x v="0"/>
    <s v="E92000001"/>
    <n v="363088.2426"/>
    <n v="118.8692894"/>
    <n v="0.44127224700000001"/>
    <n v="5.0517464179999996"/>
    <n v="223857.45389999999"/>
    <n v="119.18251669999999"/>
    <n v="0.423317997"/>
    <n v="4.8099232939999998"/>
    <n v="196311.80720000001"/>
    <n v="119.6124531"/>
    <n v="0.98577641599999999"/>
    <n v="4.5644962900000001"/>
    <n v="230443.2463"/>
    <n v="121.1008494"/>
    <n v="-1.7030686E-2"/>
    <n v="5.6548736039999996"/>
  </r>
  <r>
    <x v="271"/>
    <x v="3"/>
    <s v="E12000006"/>
    <n v="426207.59159999999"/>
    <n v="124.8439224"/>
    <n v="-0.137692699"/>
    <n v="6.3199579249999998"/>
    <n v="289070.62430000002"/>
    <n v="125.9832581"/>
    <n v="-0.27284200600000003"/>
    <n v="5.9698983600000002"/>
    <n v="240756.359"/>
    <n v="125.72365809999999"/>
    <n v="0.47629802599999999"/>
    <n v="5.401576285"/>
    <n v="198454.3204"/>
    <n v="128.133082"/>
    <n v="-0.53054349700000003"/>
    <n v="6.6925612409999999"/>
  </r>
  <r>
    <x v="271"/>
    <x v="9"/>
    <s v="E12000007"/>
    <n v="904654.75930000003"/>
    <n v="121.67993300000001"/>
    <n v="0.18071500600000001"/>
    <n v="1.752358343"/>
    <n v="579879.96719999996"/>
    <n v="122.8808434"/>
    <n v="-0.41676462399999997"/>
    <n v="1.9924650939999999"/>
    <n v="501173.36459999997"/>
    <n v="122.55108730000001"/>
    <n v="0.29390477999999998"/>
    <n v="2.6247513570000001"/>
    <n v="432209.44349999999"/>
    <n v="119.44777670000001"/>
    <n v="-0.60427061999999998"/>
    <n v="3.98444792"/>
  </r>
  <r>
    <x v="271"/>
    <x v="2"/>
    <s v="E12000001"/>
    <n v="216338.8321"/>
    <n v="111.27573769999999"/>
    <n v="1.0688123949999999"/>
    <n v="3.2696700719999998"/>
    <n v="130333.9529"/>
    <n v="110.2229835"/>
    <n v="1.121639279"/>
    <n v="2.716106914"/>
    <n v="105319.82399999999"/>
    <n v="110.4970376"/>
    <n v="1.7556539659999999"/>
    <n v="2.5673199439999999"/>
    <n v="93868.421419999999"/>
    <n v="112.0064569"/>
    <n v="1.4644236319999999"/>
    <n v="3.4603670659999999"/>
  </r>
  <r>
    <x v="271"/>
    <x v="7"/>
    <s v="E12000002"/>
    <n v="270465.5135"/>
    <n v="115.09132580000001"/>
    <n v="0.85428871100000003"/>
    <n v="4.9690354589999997"/>
    <n v="166085.11009999999"/>
    <n v="116.22315810000001"/>
    <n v="0.77403515099999998"/>
    <n v="5.0847228610000004"/>
    <n v="121082.4583"/>
    <n v="115.9941196"/>
    <n v="1.1192725560000001"/>
    <n v="5.0235142660000003"/>
    <n v="121179.6005"/>
    <n v="119.75761730000001"/>
    <n v="1.134876402"/>
    <n v="7.9899082979999996"/>
  </r>
  <r>
    <x v="271"/>
    <x v="4"/>
    <s v="E12000008"/>
    <n v="548985.70719999995"/>
    <n v="120.7172952"/>
    <n v="0.58268420799999998"/>
    <n v="3.7096960569999999"/>
    <n v="339659.45169999998"/>
    <n v="121.714383"/>
    <n v="0.41515814299999998"/>
    <n v="3.8584486770000002"/>
    <n v="269860.75679999997"/>
    <n v="122.46269820000001"/>
    <n v="1.1012295400000001"/>
    <n v="4.0262389409999999"/>
    <n v="209190.97889999999"/>
    <n v="123.0522264"/>
    <n v="0.32862914300000001"/>
    <n v="5.3741144370000002"/>
  </r>
  <r>
    <x v="271"/>
    <x v="5"/>
    <s v="E12000009"/>
    <n v="384469.60969999997"/>
    <n v="116.70771550000001"/>
    <n v="0.58954185999999997"/>
    <n v="5.8890375920000002"/>
    <n v="251184.7291"/>
    <n v="117.9903461"/>
    <n v="0.61088911300000004"/>
    <n v="5.7030326059999998"/>
    <n v="208352.0961"/>
    <n v="117.7454893"/>
    <n v="1.184522522"/>
    <n v="5.0206300319999997"/>
    <n v="168038.7052"/>
    <n v="118.5185013"/>
    <n v="-0.23199419900000001"/>
    <n v="6.73427592"/>
  </r>
  <r>
    <x v="271"/>
    <x v="6"/>
    <s v="E12000003"/>
    <n v="253604.04380000001"/>
    <n v="116.3942749"/>
    <n v="0.884882685"/>
    <n v="4.5328335739999996"/>
    <n v="155576.87210000001"/>
    <n v="116.2159752"/>
    <n v="0.79589404699999999"/>
    <n v="4.3277698859999996"/>
    <n v="125759.47229999999"/>
    <n v="115.6309983"/>
    <n v="1.3395486130000001"/>
    <n v="3.9419695360000002"/>
    <n v="116263.5969"/>
    <n v="116.6212146"/>
    <n v="0.85796424599999999"/>
    <n v="5.6120906899999996"/>
  </r>
  <r>
    <x v="271"/>
    <x v="1"/>
    <s v="E12000004"/>
    <n v="266169.0857"/>
    <n v="118.7314506"/>
    <n v="-0.41823487500000001"/>
    <n v="5.7735037409999999"/>
    <n v="166901.1777"/>
    <n v="118.7042678"/>
    <n v="-0.30582841199999999"/>
    <n v="5.796207173"/>
    <n v="138513.60260000001"/>
    <n v="119.0401126"/>
    <n v="0.24699346899999999"/>
    <n v="5.6393456190000002"/>
    <n v="113538.0488"/>
    <n v="120.60152290000001"/>
    <n v="-0.67911080199999996"/>
    <n v="7.4957347670000001"/>
  </r>
  <r>
    <x v="271"/>
    <x v="8"/>
    <s v="E12000005"/>
    <n v="307301.43170000002"/>
    <n v="117.6186354"/>
    <n v="0.96140980499999995"/>
    <n v="5.3357033769999997"/>
    <n v="181805.6618"/>
    <n v="119.17590060000001"/>
    <n v="0.87416468400000003"/>
    <n v="5.6092508749999999"/>
    <n v="149624.25529999999"/>
    <n v="119.95465280000001"/>
    <n v="1.570550025"/>
    <n v="5.6572597499999997"/>
    <n v="127650.9319"/>
    <n v="121.6058101"/>
    <n v="0.82000192000000005"/>
    <n v="7.43981022"/>
  </r>
  <r>
    <x v="272"/>
    <x v="0"/>
    <s v="E92000001"/>
    <n v="365228.45360000001"/>
    <n v="119.56996030000001"/>
    <n v="0.58944653000000002"/>
    <n v="5.3099533719999998"/>
    <n v="223501.5748"/>
    <n v="118.9930454"/>
    <n v="-0.158975749"/>
    <n v="4.69628742"/>
    <n v="195139.6771"/>
    <n v="118.8982762"/>
    <n v="-0.59707570799999998"/>
    <n v="4.5391201109999999"/>
    <n v="228594.66310000001"/>
    <n v="120.1293955"/>
    <n v="-0.80218588700000004"/>
    <n v="4.9982908469999998"/>
  </r>
  <r>
    <x v="272"/>
    <x v="1"/>
    <s v="E12000004"/>
    <n v="269062.14409999998"/>
    <n v="120.0219724"/>
    <n v="1.0869250500000001"/>
    <n v="6.2677909810000001"/>
    <n v="167766.88579999999"/>
    <n v="119.3199809"/>
    <n v="0.51869501399999995"/>
    <n v="5.9063546130000004"/>
    <n v="138584.37520000001"/>
    <n v="119.1009354"/>
    <n v="5.1094345999999999E-2"/>
    <n v="5.6603573300000001"/>
    <n v="113888.5426"/>
    <n v="120.9738218"/>
    <n v="0.30870160099999999"/>
    <n v="7.7268230710000001"/>
  </r>
  <r>
    <x v="272"/>
    <x v="8"/>
    <s v="E12000005"/>
    <n v="307282.51040000003"/>
    <n v="117.6113933"/>
    <n v="-6.1572479999999997E-3"/>
    <n v="4.8275934429999996"/>
    <n v="181018.56719999999"/>
    <n v="118.6599502"/>
    <n v="-0.43293186099999997"/>
    <n v="5.0402685820000004"/>
    <n v="148384.66560000001"/>
    <n v="118.96086649999999"/>
    <n v="-0.82846837100000004"/>
    <n v="5.3026831339999996"/>
    <n v="125915.1394"/>
    <n v="119.952219"/>
    <n v="-1.3597961510000001"/>
    <n v="6.7480503120000002"/>
  </r>
  <r>
    <x v="272"/>
    <x v="3"/>
    <s v="E12000006"/>
    <n v="430677.42259999999"/>
    <n v="126.1532169"/>
    <n v="1.048745045"/>
    <n v="6.1195080270000002"/>
    <n v="290059.86619999999"/>
    <n v="126.4143912"/>
    <n v="0.34221458999999999"/>
    <n v="5.4249338360000001"/>
    <n v="240326.7199"/>
    <n v="125.4992993"/>
    <n v="-0.178453895"/>
    <n v="4.9419905460000004"/>
    <n v="197934.7562"/>
    <n v="127.7976226"/>
    <n v="-0.26180544300000003"/>
    <n v="5.9798573859999999"/>
  </r>
  <r>
    <x v="272"/>
    <x v="2"/>
    <s v="E12000001"/>
    <n v="214284.6318"/>
    <n v="110.2191421"/>
    <n v="-0.94952915500000001"/>
    <n v="2.9634612680000001"/>
    <n v="128200.6272"/>
    <n v="108.4188372"/>
    <n v="-1.636814947"/>
    <n v="2.002885692"/>
    <n v="103329.4142"/>
    <n v="108.4087851"/>
    <n v="-1.889871925"/>
    <n v="1.917162129"/>
    <n v="91370.5628"/>
    <n v="109.0259413"/>
    <n v="-2.6610212309999999"/>
    <n v="2.2482262500000001"/>
  </r>
  <r>
    <x v="272"/>
    <x v="7"/>
    <s v="E12000002"/>
    <n v="271528.19459999999"/>
    <n v="115.54352900000001"/>
    <n v="0.392908174"/>
    <n v="4.9757939809999998"/>
    <n v="165553.26139999999"/>
    <n v="115.85098069999999"/>
    <n v="-0.32022657500000001"/>
    <n v="4.7576904029999998"/>
    <n v="120488.12149999999"/>
    <n v="115.4247591"/>
    <n v="-0.49085294899999998"/>
    <n v="4.8676260669999998"/>
    <n v="120008.9175"/>
    <n v="118.6006718"/>
    <n v="-0.96607264199999998"/>
    <n v="7.3681415450000003"/>
  </r>
  <r>
    <x v="272"/>
    <x v="6"/>
    <s v="E12000003"/>
    <n v="255034.3345"/>
    <n v="117.05072199999999"/>
    <n v="0.56398576300000003"/>
    <n v="5.3965610010000002"/>
    <n v="155354.04579999999"/>
    <n v="116.0495239"/>
    <n v="-0.14322585099999999"/>
    <n v="4.535755408"/>
    <n v="125120.19160000001"/>
    <n v="115.0432043"/>
    <n v="-0.508336012"/>
    <n v="4.5389444440000002"/>
    <n v="116198.8322"/>
    <n v="116.55625070000001"/>
    <n v="-5.5705072000000001E-2"/>
    <n v="6.7228828160000003"/>
  </r>
  <r>
    <x v="272"/>
    <x v="9"/>
    <s v="E12000007"/>
    <n v="913219.92310000001"/>
    <n v="122.83198419999999"/>
    <n v="0.94678811600000001"/>
    <n v="3.339775414"/>
    <n v="578519.23"/>
    <n v="122.59249320000001"/>
    <n v="-0.234658441"/>
    <n v="2.3247005000000001"/>
    <n v="496318.04129999998"/>
    <n v="121.3638232"/>
    <n v="-0.96879117100000001"/>
    <n v="1.984498066"/>
    <n v="428891.90639999998"/>
    <n v="118.5309239"/>
    <n v="-0.76757627299999998"/>
    <n v="2.8598591"/>
  </r>
  <r>
    <x v="272"/>
    <x v="4"/>
    <s v="E12000008"/>
    <n v="553347.02579999994"/>
    <n v="121.6763121"/>
    <n v="0.79443208499999995"/>
    <n v="4.9601107789999999"/>
    <n v="339690.44530000002"/>
    <n v="121.72548930000001"/>
    <n v="9.1249090000000005E-3"/>
    <n v="4.4885199279999997"/>
    <n v="268333.56890000001"/>
    <n v="121.769661"/>
    <n v="-0.56591699500000003"/>
    <n v="4.8237698260000004"/>
    <n v="207477.73759999999"/>
    <n v="122.044448"/>
    <n v="-0.81898428999999995"/>
    <n v="5.4716865270000001"/>
  </r>
  <r>
    <x v="272"/>
    <x v="5"/>
    <s v="E12000009"/>
    <n v="385646.12150000001"/>
    <n v="117.0648516"/>
    <n v="0.30600904400000001"/>
    <n v="5.3025033119999998"/>
    <n v="250348.89790000001"/>
    <n v="117.5977267"/>
    <n v="-0.33275559500000002"/>
    <n v="5.1389138020000003"/>
    <n v="206980.16579999999"/>
    <n v="116.9701738"/>
    <n v="-0.65846722899999999"/>
    <n v="4.927540552"/>
    <n v="165947.8205"/>
    <n v="117.04379040000001"/>
    <n v="-1.244287546"/>
    <n v="5.3518677669999999"/>
  </r>
  <r>
    <x v="273"/>
    <x v="0"/>
    <s v="E92000001"/>
    <n v="365469.21639999998"/>
    <n v="119.6487822"/>
    <n v="6.5921154999999995E-2"/>
    <n v="5.5607455449999996"/>
    <n v="224513.1882"/>
    <n v="119.531632"/>
    <n v="0.45262024299999998"/>
    <n v="5.5731405550000002"/>
    <n v="194601.5091"/>
    <n v="118.5703714"/>
    <n v="-0.275786054"/>
    <n v="5.2732435390000001"/>
    <n v="227769.9166"/>
    <n v="119.69598070000001"/>
    <n v="-0.36078991199999999"/>
    <n v="4.373319446"/>
  </r>
  <r>
    <x v="273"/>
    <x v="3"/>
    <s v="E12000006"/>
    <n v="431851.84989999997"/>
    <n v="126.4972279"/>
    <n v="0.27269303499999997"/>
    <n v="6.2173164879999998"/>
    <n v="291689.90210000001"/>
    <n v="127.12479620000001"/>
    <n v="0.56196534200000003"/>
    <n v="6.1834967409999999"/>
    <n v="239954.67970000001"/>
    <n v="125.30501889999999"/>
    <n v="-0.15480603900000001"/>
    <n v="5.6079889329999997"/>
    <n v="196556.6073"/>
    <n v="126.9078135"/>
    <n v="-0.69626423900000001"/>
    <n v="5.0693262959999998"/>
  </r>
  <r>
    <x v="273"/>
    <x v="9"/>
    <s v="E12000007"/>
    <n v="908782.27740000002"/>
    <n v="122.2351019"/>
    <n v="-0.485933958"/>
    <n v="2.8806856459999999"/>
    <n v="580409.62439999997"/>
    <n v="122.9930817"/>
    <n v="0.326764316"/>
    <n v="2.5500889390000001"/>
    <n v="494012.87609999999"/>
    <n v="120.800145"/>
    <n v="-0.46445323799999999"/>
    <n v="2.3962074630000001"/>
    <n v="426315.32980000001"/>
    <n v="117.81884700000001"/>
    <n v="-0.60075198299999999"/>
    <n v="2.103675929"/>
  </r>
  <r>
    <x v="273"/>
    <x v="4"/>
    <s v="E12000008"/>
    <n v="552054.86589999998"/>
    <n v="121.3921771"/>
    <n v="-0.23351708400000001"/>
    <n v="4.5289638459999999"/>
    <n v="340617.21870000003"/>
    <n v="122.0575915"/>
    <n v="0.27282882899999999"/>
    <n v="4.7112279800000003"/>
    <n v="267967.16360000003"/>
    <n v="121.60338640000001"/>
    <n v="-0.136548428"/>
    <n v="4.8913048779999997"/>
    <n v="206343.2457"/>
    <n v="121.37710680000001"/>
    <n v="-0.54680176599999997"/>
    <n v="4.0674573340000002"/>
  </r>
  <r>
    <x v="273"/>
    <x v="5"/>
    <s v="E12000009"/>
    <n v="387067.68680000002"/>
    <n v="117.496375"/>
    <n v="0.36861911000000003"/>
    <n v="6.6457441499999996"/>
    <n v="252593.10920000001"/>
    <n v="118.6519121"/>
    <n v="0.89643348099999998"/>
    <n v="6.6911726539999998"/>
    <n v="207779.5914"/>
    <n v="117.4219512"/>
    <n v="0.38623295099999999"/>
    <n v="6.3084837499999997"/>
    <n v="167901.69589999999"/>
    <n v="118.421868"/>
    <n v="1.1774034499999999"/>
    <n v="6.4394650929999999"/>
  </r>
  <r>
    <x v="273"/>
    <x v="8"/>
    <s v="E12000005"/>
    <n v="308746.74040000001"/>
    <n v="118.17182270000001"/>
    <n v="0.47650937999999998"/>
    <n v="6.0240121359999996"/>
    <n v="182342.88399999999"/>
    <n v="119.52805650000001"/>
    <n v="0.73159170399999995"/>
    <n v="7.016500518"/>
    <n v="148304.07180000001"/>
    <n v="118.8962539"/>
    <n v="-5.4314095E-2"/>
    <n v="6.7482253989999998"/>
    <n v="125709.5297"/>
    <n v="119.7563462"/>
    <n v="-0.163292294"/>
    <n v="6.7815050890000004"/>
  </r>
  <r>
    <x v="273"/>
    <x v="1"/>
    <s v="E12000004"/>
    <n v="269852.03019999998"/>
    <n v="120.3743211"/>
    <n v="0.29357012300000002"/>
    <n v="6.6130303240000003"/>
    <n v="168530.96489999999"/>
    <n v="119.8634129"/>
    <n v="0.455440921"/>
    <n v="6.8212956949999999"/>
    <n v="138147.8064"/>
    <n v="118.7257434"/>
    <n v="-0.31502017300000001"/>
    <n v="6.5541823209999999"/>
    <n v="113284.79949999999"/>
    <n v="120.3325184"/>
    <n v="-0.53011750599999996"/>
    <n v="7.1981852320000002"/>
  </r>
  <r>
    <x v="273"/>
    <x v="6"/>
    <s v="E12000003"/>
    <n v="253559.07990000001"/>
    <n v="116.3736382"/>
    <n v="-0.57845334500000001"/>
    <n v="4.4761505890000004"/>
    <n v="155109.74129999999"/>
    <n v="115.8670283"/>
    <n v="-0.15725661499999999"/>
    <n v="4.5525523359999998"/>
    <n v="123841.79180000001"/>
    <n v="113.8677649"/>
    <n v="-1.0217373970000001"/>
    <n v="3.9107249390000001"/>
    <n v="114569.0275"/>
    <n v="114.92143280000001"/>
    <n v="-1.402599886"/>
    <n v="4.8991010929999996"/>
  </r>
  <r>
    <x v="273"/>
    <x v="7"/>
    <s v="E12000002"/>
    <n v="270965.53360000002"/>
    <n v="115.3040996"/>
    <n v="-0.207220089"/>
    <n v="5.3956090980000004"/>
    <n v="165928.11859999999"/>
    <n v="116.1132985"/>
    <n v="0.226426933"/>
    <n v="5.7971873609999998"/>
    <n v="119624.49860000001"/>
    <n v="114.5974288"/>
    <n v="-0.716770193"/>
    <n v="6.3104420699999997"/>
    <n v="119246.7743"/>
    <n v="117.8474719"/>
    <n v="-0.63507217599999999"/>
    <n v="7.0811907359999999"/>
  </r>
  <r>
    <x v="273"/>
    <x v="2"/>
    <s v="E12000001"/>
    <n v="214974.97459999999"/>
    <n v="110.5742259"/>
    <n v="0.32216159700000002"/>
    <n v="3.0960580050000002"/>
    <n v="130153.4565"/>
    <n v="110.0703383"/>
    <n v="1.5232603250000001"/>
    <n v="3.7374297869999999"/>
    <n v="103630.0794"/>
    <n v="108.72423000000001"/>
    <n v="0.29097731599999999"/>
    <n v="3.6315910539999998"/>
    <n v="92611.96991"/>
    <n v="110.5072234"/>
    <n v="1.35865105"/>
    <n v="3.2273725029999998"/>
  </r>
  <r>
    <x v="274"/>
    <x v="0"/>
    <s v="E92000001"/>
    <n v="363064.74979999999"/>
    <n v="118.8615982"/>
    <n v="-0.657912214"/>
    <n v="3.829958457"/>
    <n v="223740.50459999999"/>
    <n v="119.12025250000001"/>
    <n v="-0.34415953999999999"/>
    <n v="4.8529419120000004"/>
    <n v="194051.41819999999"/>
    <n v="118.23520190000001"/>
    <n v="-0.28267555300000002"/>
    <n v="4.6471017249999997"/>
    <n v="227222.04889999999"/>
    <n v="119.40806929999999"/>
    <n v="-0.24053558899999999"/>
    <n v="3.7988685769999999"/>
  </r>
  <r>
    <x v="274"/>
    <x v="4"/>
    <s v="E12000008"/>
    <n v="545513.29619999998"/>
    <n v="119.95374150000001"/>
    <n v="-1.1849492070000001"/>
    <n v="2.6795892170000002"/>
    <n v="338317.41220000002"/>
    <n v="121.2334733"/>
    <n v="-0.67518798899999999"/>
    <n v="4.1983098329999997"/>
    <n v="266488.27"/>
    <n v="120.9322651"/>
    <n v="-0.55189358200000005"/>
    <n v="4.4819375700000004"/>
    <n v="206615.0129"/>
    <n v="121.5369682"/>
    <n v="0.131706395"/>
    <n v="4.691511792"/>
  </r>
  <r>
    <x v="274"/>
    <x v="5"/>
    <s v="E12000009"/>
    <n v="384369.2"/>
    <n v="116.6772356"/>
    <n v="-0.69716146999999995"/>
    <n v="4.2307755560000002"/>
    <n v="250980.28099999999"/>
    <n v="117.8943096"/>
    <n v="-0.63850839299999995"/>
    <n v="5.5944365180000002"/>
    <n v="206444.52309999999"/>
    <n v="116.66746740000001"/>
    <n v="-0.64254064399999999"/>
    <n v="5.4792809670000002"/>
    <n v="166868.69990000001"/>
    <n v="117.693291"/>
    <n v="-0.61523854700000002"/>
    <n v="5.4884439240000003"/>
  </r>
  <r>
    <x v="274"/>
    <x v="3"/>
    <s v="E12000006"/>
    <n v="427708.10450000002"/>
    <n v="125.2834498"/>
    <n v="-0.95952939000000004"/>
    <n v="4.7773302690000001"/>
    <n v="289843.09259999997"/>
    <n v="126.31991650000001"/>
    <n v="-0.63314137100000001"/>
    <n v="5.434471609"/>
    <n v="239145.0355"/>
    <n v="124.88222039999999"/>
    <n v="-0.33741544400000001"/>
    <n v="4.9816774119999998"/>
    <n v="197239.49590000001"/>
    <n v="127.34872420000001"/>
    <n v="0.34742593999999999"/>
    <n v="4.9320161740000001"/>
  </r>
  <r>
    <x v="274"/>
    <x v="9"/>
    <s v="E12000007"/>
    <n v="892899.62210000004"/>
    <n v="120.09881679999999"/>
    <n v="-1.747685411"/>
    <n v="0.71589436100000003"/>
    <n v="573420.94920000003"/>
    <n v="121.51212990000001"/>
    <n v="-1.2040936090000001"/>
    <n v="2.0153866890000001"/>
    <n v="488341.31630000001"/>
    <n v="119.4132879"/>
    <n v="-1.148059111"/>
    <n v="1.5609136539999999"/>
    <n v="421807.16350000002"/>
    <n v="116.57294539999999"/>
    <n v="-1.0574722400000001"/>
    <n v="0.751841341"/>
  </r>
  <r>
    <x v="274"/>
    <x v="2"/>
    <s v="E12000001"/>
    <n v="212154.56479999999"/>
    <n v="109.1235239"/>
    <n v="-1.31197122"/>
    <n v="0.75945954900000001"/>
    <n v="128456.1776"/>
    <n v="108.6349553"/>
    <n v="-1.304059788"/>
    <n v="1.882957869"/>
    <n v="102708.76519999999"/>
    <n v="107.7576268"/>
    <n v="-0.88904124900000003"/>
    <n v="2.2651304799999998"/>
    <n v="91583.01182"/>
    <n v="109.2794415"/>
    <n v="-1.1110422209999999"/>
    <n v="1.6846529530000001"/>
  </r>
  <r>
    <x v="274"/>
    <x v="7"/>
    <s v="E12000002"/>
    <n v="271135.01980000001"/>
    <n v="115.3762212"/>
    <n v="6.2548971999999994E-2"/>
    <n v="4.5680594890000004"/>
    <n v="166359.52729999999"/>
    <n v="116.41519"/>
    <n v="0.25999734000000002"/>
    <n v="5.5120262799999997"/>
    <n v="119918.42260000001"/>
    <n v="114.879001"/>
    <n v="0.24570550399999999"/>
    <n v="5.3306227320000001"/>
    <n v="120606.01850000001"/>
    <n v="119.1907661"/>
    <n v="1.139858295"/>
    <n v="6.6514614439999997"/>
  </r>
  <r>
    <x v="274"/>
    <x v="6"/>
    <s v="E12000003"/>
    <n v="253394.29060000001"/>
    <n v="116.29800640000001"/>
    <n v="-6.4990484000000001E-2"/>
    <n v="3.1196909019999999"/>
    <n v="155218.60320000001"/>
    <n v="115.94834830000001"/>
    <n v="7.0183827000000004E-2"/>
    <n v="4.1189375930000001"/>
    <n v="124210.22319999999"/>
    <n v="114.20652339999999"/>
    <n v="0.297501668"/>
    <n v="4.0753185629999997"/>
    <n v="114759.0037"/>
    <n v="115.11199329999999"/>
    <n v="0.165818093"/>
    <n v="4.2283331909999999"/>
  </r>
  <r>
    <x v="274"/>
    <x v="1"/>
    <s v="E12000004"/>
    <n v="268777.98959999997"/>
    <n v="119.89521809999999"/>
    <n v="-0.398010949"/>
    <n v="4.8280063379999998"/>
    <n v="168764.17879999999"/>
    <n v="120.0292805"/>
    <n v="0.138380474"/>
    <n v="6.3258868530000001"/>
    <n v="138463.92480000001"/>
    <n v="118.99741899999999"/>
    <n v="0.228826217"/>
    <n v="6.2988644999999996"/>
    <n v="113217.2564"/>
    <n v="120.2607732"/>
    <n v="-5.9622384E-2"/>
    <n v="6.5650495729999996"/>
  </r>
  <r>
    <x v="274"/>
    <x v="8"/>
    <s v="E12000005"/>
    <n v="307574.0074"/>
    <n v="117.7229629"/>
    <n v="-0.37983655"/>
    <n v="4.037547687"/>
    <n v="181935.52739999999"/>
    <n v="119.2610292"/>
    <n v="-0.223401404"/>
    <n v="5.5121693870000001"/>
    <n v="148384.49170000001"/>
    <n v="118.96072700000001"/>
    <n v="5.4226327999999997E-2"/>
    <n v="5.7352926999999996"/>
    <n v="126196.156"/>
    <n v="120.2199275"/>
    <n v="0.38710372799999998"/>
    <n v="5.8712040480000001"/>
  </r>
  <r>
    <x v="275"/>
    <x v="0"/>
    <s v="E92000001"/>
    <n v="364892.46130000002"/>
    <n v="119.4599618"/>
    <n v="0.50341199700000006"/>
    <n v="4.4314930690000001"/>
    <n v="225102.17480000001"/>
    <n v="119.8452106"/>
    <n v="0.60859350300000004"/>
    <n v="5.2479557049999999"/>
    <n v="195761.0851"/>
    <n v="119.27689909999999"/>
    <n v="0.88103806200000001"/>
    <n v="4.7596646460000001"/>
    <n v="227130.0318"/>
    <n v="119.35971309999999"/>
    <n v="-4.0496577999999998E-2"/>
    <n v="3.2325151590000001"/>
  </r>
  <r>
    <x v="275"/>
    <x v="1"/>
    <s v="E12000004"/>
    <n v="270134.15210000001"/>
    <n v="120.5001687"/>
    <n v="0.50456608000000003"/>
    <n v="5.4912061760000004"/>
    <n v="169330.0048"/>
    <n v="120.43171"/>
    <n v="0.33527611299999999"/>
    <n v="6.2074000500000004"/>
    <n v="139515.1115"/>
    <n v="119.90082030000001"/>
    <n v="0.75917725199999997"/>
    <n v="5.9936048260000003"/>
    <n v="113899.7086"/>
    <n v="120.9856824"/>
    <n v="0.60278107400000003"/>
    <n v="5.888677714"/>
  </r>
  <r>
    <x v="275"/>
    <x v="2"/>
    <s v="E12000001"/>
    <n v="217537.86679999999"/>
    <n v="111.8924715"/>
    <n v="2.5374433860000001"/>
    <n v="2.7436789940000001"/>
    <n v="131492.18299999999"/>
    <n v="111.2024948"/>
    <n v="2.363456099"/>
    <n v="3.3856875350000002"/>
    <n v="105309.9034"/>
    <n v="110.4866293"/>
    <n v="2.5325376930000001"/>
    <n v="3.0926363769999998"/>
    <n v="92886.277650000004"/>
    <n v="110.8345351"/>
    <n v="1.4230432049999999"/>
    <n v="1.85401339"/>
  </r>
  <r>
    <x v="275"/>
    <x v="7"/>
    <s v="E12000002"/>
    <n v="271632.9878"/>
    <n v="115.5881218"/>
    <n v="0.18366054300000001"/>
    <n v="5.2804817369999997"/>
    <n v="167510.20170000001"/>
    <n v="117.2204098"/>
    <n v="0.69167930799999999"/>
    <n v="6.5588671219999997"/>
    <n v="121448.4137"/>
    <n v="116.3446962"/>
    <n v="1.275859962"/>
    <n v="6.3216135600000003"/>
    <n v="120213.4428"/>
    <n v="118.802797"/>
    <n v="-0.325502601"/>
    <n v="6.5233588469999999"/>
  </r>
  <r>
    <x v="275"/>
    <x v="6"/>
    <s v="E12000003"/>
    <n v="254799.52789999999"/>
    <n v="116.942955"/>
    <n v="0.55456549300000002"/>
    <n v="3.3752398810000002"/>
    <n v="156584.55530000001"/>
    <n v="116.96871489999999"/>
    <n v="0.88001823899999998"/>
    <n v="4.3185974580000002"/>
    <n v="125624.72960000001"/>
    <n v="115.5071076"/>
    <n v="1.138800306"/>
    <n v="3.7294372519999999"/>
    <n v="115408.682"/>
    <n v="115.76367"/>
    <n v="0.56612403700000002"/>
    <n v="3.6658091850000001"/>
  </r>
  <r>
    <x v="275"/>
    <x v="8"/>
    <s v="E12000005"/>
    <n v="309021.23830000003"/>
    <n v="118.2768859"/>
    <n v="0.47053094499999998"/>
    <n v="4.8933542660000002"/>
    <n v="184026.5894"/>
    <n v="120.6317466"/>
    <n v="1.149342291"/>
    <n v="6.5447916920000004"/>
    <n v="150395.65729999999"/>
    <n v="120.5730904"/>
    <n v="1.3553745100000001"/>
    <n v="6.431844914"/>
    <n v="126930.17170000001"/>
    <n v="120.91918269999999"/>
    <n v="0.58164667699999995"/>
    <n v="5.883050173"/>
  </r>
  <r>
    <x v="275"/>
    <x v="3"/>
    <s v="E12000006"/>
    <n v="430565.63439999998"/>
    <n v="126.1204721"/>
    <n v="0.66810281800000004"/>
    <n v="4.5709645229999998"/>
    <n v="291237.12079999998"/>
    <n v="126.9274643"/>
    <n v="0.480959584"/>
    <n v="5.1611087510000004"/>
    <n v="241486.07689999999"/>
    <n v="126.10471889999999"/>
    <n v="0.97892117599999995"/>
    <n v="4.8512120660000004"/>
    <n v="197989.9749"/>
    <n v="127.83327490000001"/>
    <n v="0.38049122800000001"/>
    <n v="4.2260794840000004"/>
  </r>
  <r>
    <x v="275"/>
    <x v="9"/>
    <s v="E12000007"/>
    <n v="899100.43680000002"/>
    <n v="120.9328529"/>
    <n v="0.69445820999999996"/>
    <n v="1.3636607510000001"/>
    <n v="573194.09860000003"/>
    <n v="121.4640586"/>
    <n v="-3.9560911999999997E-2"/>
    <n v="1.9425183290000001"/>
    <n v="489692.44020000001"/>
    <n v="119.74367599999999"/>
    <n v="0.27667615699999998"/>
    <n v="1.28518873"/>
    <n v="421917.08399999997"/>
    <n v="116.6033236"/>
    <n v="2.6059412000000001E-2"/>
    <n v="0.47160118499999998"/>
  </r>
  <r>
    <x v="275"/>
    <x v="4"/>
    <s v="E12000008"/>
    <n v="548504.89580000006"/>
    <n v="120.61156889999999"/>
    <n v="0.54840086499999996"/>
    <n v="3.3447511200000002"/>
    <n v="339140.72019999998"/>
    <n v="121.5284995"/>
    <n v="0.243353711"/>
    <n v="4.1481995899999999"/>
    <n v="267595.76870000002"/>
    <n v="121.4348476"/>
    <n v="0.41559003"/>
    <n v="4.088983432"/>
    <n v="205376.9388"/>
    <n v="120.8086969"/>
    <n v="-0.59921791800000002"/>
    <n v="3.3226949910000001"/>
  </r>
  <r>
    <x v="275"/>
    <x v="5"/>
    <s v="E12000009"/>
    <n v="384321.9546"/>
    <n v="116.66289399999999"/>
    <n v="-1.2291686E-2"/>
    <n v="5.1548871729999997"/>
    <n v="250891.505"/>
    <n v="117.85260839999999"/>
    <n v="-3.5371724E-2"/>
    <n v="6.1439929820000003"/>
    <n v="206982.8082"/>
    <n v="116.9716671"/>
    <n v="0.26074082300000001"/>
    <n v="5.7087508769999999"/>
    <n v="166164.41750000001"/>
    <n v="117.19655729999999"/>
    <n v="-0.42205784400000002"/>
    <n v="4.985237165"/>
  </r>
  <r>
    <x v="276"/>
    <x v="0"/>
    <s v="E92000001"/>
    <n v="364058.34149999998"/>
    <n v="119.1868843"/>
    <n v="-0.22859331499999999"/>
    <n v="4.0959847050000002"/>
    <n v="223771.70170000001"/>
    <n v="119.1368619"/>
    <n v="-0.59105298699999997"/>
    <n v="4.7568225909999997"/>
    <n v="193454.8112"/>
    <n v="117.8716903"/>
    <n v="-1.1781064029999999"/>
    <n v="4.0099293930000002"/>
    <n v="227373.88690000001"/>
    <n v="119.4878621"/>
    <n v="0.107363682"/>
    <n v="3.2863164149999999"/>
  </r>
  <r>
    <x v="276"/>
    <x v="1"/>
    <s v="E12000004"/>
    <n v="270216.58289999998"/>
    <n v="120.536939"/>
    <n v="3.0514749000000001E-2"/>
    <n v="6.030972051"/>
    <n v="169296.9951"/>
    <n v="120.4082327"/>
    <n v="-1.9494284000000001E-2"/>
    <n v="7.135480695"/>
    <n v="138521.47510000001"/>
    <n v="119.0468783"/>
    <n v="-0.71220699899999995"/>
    <n v="6.906134657"/>
    <n v="113694.90820000001"/>
    <n v="120.768141"/>
    <n v="-0.17980760600000001"/>
    <n v="7.5311381199999996"/>
  </r>
  <r>
    <x v="276"/>
    <x v="2"/>
    <s v="E12000001"/>
    <n v="208506.53030000001"/>
    <n v="107.24712599999999"/>
    <n v="-4.1516157849999997"/>
    <n v="1.2449258350000001"/>
    <n v="125913.5474"/>
    <n v="106.4846615"/>
    <n v="-4.2425606140000003"/>
    <n v="2.295177453"/>
    <n v="99568.121119999996"/>
    <n v="104.46259790000001"/>
    <n v="-5.4522718929999998"/>
    <n v="1.4838324380000001"/>
    <n v="89634.033190000002"/>
    <n v="106.95386499999999"/>
    <n v="-3.501318537"/>
    <n v="1.6599684880000001"/>
  </r>
  <r>
    <x v="276"/>
    <x v="7"/>
    <s v="E12000002"/>
    <n v="268066.42320000002"/>
    <n v="114.0704398"/>
    <n v="-1.313008626"/>
    <n v="3.5563839349999999"/>
    <n v="164617.91099999999"/>
    <n v="115.19644049999999"/>
    <n v="-1.726635538"/>
    <n v="4.5837435419999997"/>
    <n v="117916.3152"/>
    <n v="112.9610297"/>
    <n v="-2.9083117519999999"/>
    <n v="3.894663344"/>
    <n v="118109.15730000001"/>
    <n v="116.72320430000001"/>
    <n v="-1.7504577050000001"/>
    <n v="4.781687142"/>
  </r>
  <r>
    <x v="276"/>
    <x v="6"/>
    <s v="E12000003"/>
    <n v="251918.23130000001"/>
    <n v="115.6205533"/>
    <n v="-1.130809255"/>
    <n v="4.1090233789999999"/>
    <n v="154315.84359999999"/>
    <n v="115.27398650000001"/>
    <n v="-1.4488731850000001"/>
    <n v="5.0021722769999997"/>
    <n v="122764.4865"/>
    <n v="112.87722410000001"/>
    <n v="-2.276815332"/>
    <n v="4.5779377590000001"/>
    <n v="114173.3636"/>
    <n v="114.52455190000001"/>
    <n v="-1.0703860140000001"/>
    <n v="5.2518999449999999"/>
  </r>
  <r>
    <x v="276"/>
    <x v="8"/>
    <s v="E12000005"/>
    <n v="306166.3334"/>
    <n v="117.1841802"/>
    <n v="-0.92385393100000002"/>
    <n v="4.0881328469999998"/>
    <n v="181389.75229999999"/>
    <n v="118.9032667"/>
    <n v="-1.432856548"/>
    <n v="5.668690775"/>
    <n v="147890.8498"/>
    <n v="118.5649714"/>
    <n v="-1.6654786049999999"/>
    <n v="5.6440469499999999"/>
    <n v="125052.8993"/>
    <n v="119.1308117"/>
    <n v="-1.4789804280000001"/>
    <n v="5.5693200200000001"/>
  </r>
  <r>
    <x v="276"/>
    <x v="3"/>
    <s v="E12000006"/>
    <n v="431026.33779999998"/>
    <n v="126.2554205"/>
    <n v="0.106999576"/>
    <n v="4.9849684019999998"/>
    <n v="292420.67729999998"/>
    <n v="127.4432839"/>
    <n v="0.40638929600000001"/>
    <n v="5.5400501899999997"/>
    <n v="240310.4019"/>
    <n v="125.49077800000001"/>
    <n v="-0.486850018"/>
    <n v="4.7729659050000004"/>
    <n v="197758.6992"/>
    <n v="127.68395049999999"/>
    <n v="-0.116811811"/>
    <n v="4.9163654670000003"/>
  </r>
  <r>
    <x v="276"/>
    <x v="9"/>
    <s v="E12000007"/>
    <n v="895601.80390000006"/>
    <n v="120.4622718"/>
    <n v="-0.38912592899999998"/>
    <n v="0.26001143599999998"/>
    <n v="576869.92720000003"/>
    <n v="122.24299379999999"/>
    <n v="0.64128863000000003"/>
    <n v="1.3990151289999999"/>
    <n v="490614.79100000003"/>
    <n v="119.96921690000001"/>
    <n v="0.18835306800000001"/>
    <n v="0.59555957800000003"/>
    <n v="425765.864"/>
    <n v="117.6669936"/>
    <n v="0.91221242000000002"/>
    <n v="0.93212686"/>
  </r>
  <r>
    <x v="276"/>
    <x v="4"/>
    <s v="E12000008"/>
    <n v="549708.78020000004"/>
    <n v="120.8762928"/>
    <n v="0.219484708"/>
    <n v="2.2037697110000001"/>
    <n v="340088.1373"/>
    <n v="121.8679992"/>
    <n v="0.27935811300000002"/>
    <n v="2.9547554659999999"/>
    <n v="266594.576"/>
    <n v="120.98050670000001"/>
    <n v="-0.37414370600000002"/>
    <n v="2.550501202"/>
    <n v="205873.28099999999"/>
    <n v="121.1006598"/>
    <n v="0.241673786"/>
    <n v="2.6545759879999999"/>
  </r>
  <r>
    <x v="276"/>
    <x v="5"/>
    <s v="E12000009"/>
    <n v="390155.77360000001"/>
    <n v="118.43377959999999"/>
    <n v="1.517951018"/>
    <n v="5.5733239409999999"/>
    <n v="254694.3162"/>
    <n v="119.63892319999999"/>
    <n v="1.5157193959999999"/>
    <n v="6.325650693"/>
    <n v="208849.62539999999"/>
    <n v="118.0266568"/>
    <n v="0.90191894100000003"/>
    <n v="5.6603663419999997"/>
    <n v="168344.2359"/>
    <n v="118.73399360000001"/>
    <n v="1.311844263"/>
    <n v="5.4189602409999997"/>
  </r>
  <r>
    <x v="277"/>
    <x v="0"/>
    <s v="E92000001"/>
    <n v="366751.5049"/>
    <n v="120.0685829"/>
    <n v="0.73976146200000004"/>
    <n v="4.9153824520000002"/>
    <n v="224238.81839999999"/>
    <n v="119.38555650000001"/>
    <n v="0.208746984"/>
    <n v="4.9843963269999998"/>
    <n v="194649.3897"/>
    <n v="118.59954500000001"/>
    <n v="0.61749745300000003"/>
    <n v="4.1049127160000003"/>
    <n v="227059.87090000001"/>
    <n v="119.3228427"/>
    <n v="-0.138105591"/>
    <n v="1.423549768"/>
  </r>
  <r>
    <x v="277"/>
    <x v="8"/>
    <s v="E12000005"/>
    <n v="312434.26309999998"/>
    <n v="119.5832101"/>
    <n v="2.0472302130000002"/>
    <n v="6.2279139600000004"/>
    <n v="183848.56899999999"/>
    <n v="120.51505210000001"/>
    <n v="1.3555433299999999"/>
    <n v="6.707332568"/>
    <n v="149792.1906"/>
    <n v="120.08928760000001"/>
    <n v="1.2856379280000001"/>
    <n v="6.3065475620000004"/>
    <n v="126624.6865"/>
    <n v="120.62816429999999"/>
    <n v="1.25689787"/>
    <n v="4.4775411749999998"/>
  </r>
  <r>
    <x v="277"/>
    <x v="6"/>
    <s v="E12000003"/>
    <n v="251963.31109999999"/>
    <n v="115.6412431"/>
    <n v="1.7894620999999999E-2"/>
    <n v="3.7044574620000001"/>
    <n v="153481.6789"/>
    <n v="114.6508652"/>
    <n v="-0.54055677099999999"/>
    <n v="3.7768021109999999"/>
    <n v="122992.5413"/>
    <n v="113.0869117"/>
    <n v="0.185766084"/>
    <n v="2.8333882859999999"/>
    <n v="114207.1228"/>
    <n v="114.5584149"/>
    <n v="2.9568382000000001E-2"/>
    <n v="2.2326461860000002"/>
  </r>
  <r>
    <x v="277"/>
    <x v="5"/>
    <s v="E12000009"/>
    <n v="388169.93089999998"/>
    <n v="117.8309668"/>
    <n v="-0.50898714599999995"/>
    <n v="5.239398714"/>
    <n v="251904.23620000001"/>
    <n v="118.3283241"/>
    <n v="-1.0954621899999999"/>
    <n v="5.6851073689999998"/>
    <n v="207511.1691"/>
    <n v="117.27025829999999"/>
    <n v="-0.64087083499999997"/>
    <n v="4.933568127"/>
    <n v="167449.96059999999"/>
    <n v="118.103257"/>
    <n v="-0.53121821300000005"/>
    <n v="3.3183831609999999"/>
  </r>
  <r>
    <x v="277"/>
    <x v="4"/>
    <s v="E12000008"/>
    <n v="552016.49820000003"/>
    <n v="121.38374039999999"/>
    <n v="0.419807388"/>
    <n v="4.3275033159999996"/>
    <n v="339937.79519999999"/>
    <n v="121.8141253"/>
    <n v="-4.4206794000000001E-2"/>
    <n v="4.7251648900000003"/>
    <n v="267681.48639999999"/>
    <n v="121.47374619999999"/>
    <n v="0.40770160500000002"/>
    <n v="4.0290781369999999"/>
    <n v="205163.77009999999"/>
    <n v="120.6833049"/>
    <n v="-0.34463475199999999"/>
    <n v="1.530584392"/>
  </r>
  <r>
    <x v="277"/>
    <x v="9"/>
    <s v="E12000007"/>
    <n v="898057.34450000001"/>
    <n v="120.7925525"/>
    <n v="0.27417771499999999"/>
    <n v="1.137278225"/>
    <n v="574507.5686"/>
    <n v="121.74239249999999"/>
    <n v="-0.40951322600000001"/>
    <n v="2.0003036490000001"/>
    <n v="489511.06209999998"/>
    <n v="119.6993239"/>
    <n v="-0.224968538"/>
    <n v="1.4256074780000001"/>
    <n v="423536.82620000001"/>
    <n v="117.05096450000001"/>
    <n v="-0.523536059"/>
    <n v="-0.87051789999999996"/>
  </r>
  <r>
    <x v="277"/>
    <x v="3"/>
    <s v="E12000006"/>
    <n v="431617.69380000001"/>
    <n v="126.42863939999999"/>
    <n v="0.13719720099999999"/>
    <n v="4.7756396030000001"/>
    <n v="290737.88939999999"/>
    <n v="126.7098884"/>
    <n v="-0.57546816700000003"/>
    <n v="4.8282853599999997"/>
    <n v="240041.11180000001"/>
    <n v="125.3501539"/>
    <n v="-0.112059292"/>
    <n v="3.968945036"/>
    <n v="196786.75459999999"/>
    <n v="127.0564093"/>
    <n v="-0.49148009799999998"/>
    <n v="1.6025676230000001"/>
  </r>
  <r>
    <x v="277"/>
    <x v="1"/>
    <s v="E12000004"/>
    <n v="274416.23599999998"/>
    <n v="122.41030050000001"/>
    <n v="1.554180385"/>
    <n v="6.8342599110000002"/>
    <n v="171478.09959999999"/>
    <n v="121.9594884"/>
    <n v="1.288330271"/>
    <n v="7.5857089719999999"/>
    <n v="140840.0062"/>
    <n v="121.0394495"/>
    <n v="1.6737701810000001"/>
    <n v="6.7864591580000004"/>
    <n v="114547.3943"/>
    <n v="121.6736623"/>
    <n v="0.74980146999999997"/>
    <n v="4.9902435690000004"/>
  </r>
  <r>
    <x v="277"/>
    <x v="2"/>
    <s v="E12000001"/>
    <n v="214013.1189"/>
    <n v="110.07948709999999"/>
    <n v="2.640966927"/>
    <n v="2.3982465739999999"/>
    <n v="127469.56"/>
    <n v="107.8005761"/>
    <n v="1.235778512"/>
    <n v="2.1327552619999999"/>
    <n v="101743.0242"/>
    <n v="106.74441280000001"/>
    <n v="2.1843367549999999"/>
    <n v="1.6886154360000001"/>
    <n v="90416.826079999999"/>
    <n v="107.8879156"/>
    <n v="0.87332106200000004"/>
    <n v="0.70604840800000002"/>
  </r>
  <r>
    <x v="277"/>
    <x v="7"/>
    <s v="E12000002"/>
    <n v="271846.88699999999"/>
    <n v="115.6791424"/>
    <n v="1.4102712799999999"/>
    <n v="4.4541361290000001"/>
    <n v="165754.96739999999"/>
    <n v="115.9921306"/>
    <n v="0.69072457399999998"/>
    <n v="4.8596507170000001"/>
    <n v="119941.435"/>
    <n v="114.9010464"/>
    <n v="1.7174211989999999"/>
    <n v="4.2152427509999999"/>
    <n v="119519.9742"/>
    <n v="118.11746599999999"/>
    <n v="1.1945025709999999"/>
    <n v="3.130942567"/>
  </r>
  <r>
    <x v="278"/>
    <x v="0"/>
    <s v="E92000001"/>
    <n v="363950.7598"/>
    <n v="119.1516637"/>
    <n v="-0.76366286999999999"/>
    <n v="3.9625859590000001"/>
    <n v="223393.6152"/>
    <n v="118.9355673"/>
    <n v="-0.37692097299999999"/>
    <n v="4.6122936360000004"/>
    <n v="194044.25589999999"/>
    <n v="118.23083800000001"/>
    <n v="-0.31088399"/>
    <n v="4.4511616959999998"/>
    <n v="223988.04490000001"/>
    <n v="117.7085592"/>
    <n v="-1.352870483"/>
    <n v="1.2734101390000001"/>
  </r>
  <r>
    <x v="278"/>
    <x v="3"/>
    <s v="E12000006"/>
    <n v="428036.64490000001"/>
    <n v="125.37968530000001"/>
    <n v="-0.82968076099999999"/>
    <n v="4.0916804969999996"/>
    <n v="289683.99920000002"/>
    <n v="126.2505802"/>
    <n v="-0.362488054"/>
    <n v="4.7253427019999998"/>
    <n v="239376.61180000001"/>
    <n v="125.0031501"/>
    <n v="-0.27682758400000002"/>
    <n v="4.566045141"/>
    <n v="194486.91639999999"/>
    <n v="125.57150660000001"/>
    <n v="-1.1686956390000001"/>
    <n v="2.1193635120000001"/>
  </r>
  <r>
    <x v="278"/>
    <x v="5"/>
    <s v="E12000009"/>
    <n v="387427.33559999999"/>
    <n v="117.6055483"/>
    <n v="-0.191306737"/>
    <n v="5.0269185470000002"/>
    <n v="252431.6024"/>
    <n v="118.5760466"/>
    <n v="0.20935182499999999"/>
    <n v="5.888765684"/>
    <n v="207989.85380000001"/>
    <n v="117.5407762"/>
    <n v="0.23067903300000001"/>
    <n v="5.8904514460000001"/>
    <n v="166273.86319999999"/>
    <n v="117.2737498"/>
    <n v="-0.70235754900000003"/>
    <n v="3.553862004"/>
  </r>
  <r>
    <x v="278"/>
    <x v="2"/>
    <s v="E12000001"/>
    <n v="207564.07209999999"/>
    <n v="106.7623645"/>
    <n v="-3.0133885239999998"/>
    <n v="0.61275694700000005"/>
    <n v="125553.31570000001"/>
    <n v="106.1800148"/>
    <n v="-1.503295568"/>
    <n v="2.2245684639999999"/>
    <n v="100051.0056"/>
    <n v="104.9692196"/>
    <n v="-1.663031516"/>
    <n v="2.1254668959999998"/>
    <n v="89060.713759999999"/>
    <n v="106.269764"/>
    <n v="-1.4998450910000001"/>
    <n v="1.6563622339999999"/>
  </r>
  <r>
    <x v="278"/>
    <x v="7"/>
    <s v="E12000002"/>
    <n v="269033.18060000002"/>
    <n v="114.4818245"/>
    <n v="-1.035033509"/>
    <n v="3.6887185260000002"/>
    <n v="164374.6943"/>
    <n v="115.0262421"/>
    <n v="-0.83271899199999999"/>
    <n v="4.3800098079999996"/>
    <n v="118691.4379"/>
    <n v="113.7035789"/>
    <n v="-1.0421728459999999"/>
    <n v="4.6665594209999997"/>
    <n v="116009.6838"/>
    <n v="114.6483671"/>
    <n v="-2.9369905799999998"/>
    <n v="1.7850291229999999"/>
  </r>
  <r>
    <x v="278"/>
    <x v="6"/>
    <s v="E12000003"/>
    <n v="252212.0386"/>
    <n v="115.75539929999999"/>
    <n v="9.8715783000000001E-2"/>
    <n v="3.957619078"/>
    <n v="154709.07579999999"/>
    <n v="115.5677311"/>
    <n v="0.79970254799999996"/>
    <n v="5.0131930860000002"/>
    <n v="123984.58010000001"/>
    <n v="113.99905320000001"/>
    <n v="0.80658453299999999"/>
    <n v="4.9036715449999999"/>
    <n v="113574.8925"/>
    <n v="113.9242399"/>
    <n v="-0.55358220199999997"/>
    <n v="3.2737176309999998"/>
  </r>
  <r>
    <x v="278"/>
    <x v="1"/>
    <s v="E12000004"/>
    <n v="271045.09590000001"/>
    <n v="120.90651819999999"/>
    <n v="-1.2284769019999999"/>
    <n v="5.2676506679999999"/>
    <n v="169180.48389999999"/>
    <n v="120.325367"/>
    <n v="-1.3398886720000001"/>
    <n v="6.0144321630000004"/>
    <n v="139274.6409"/>
    <n v="119.6941573"/>
    <n v="-1.111449361"/>
    <n v="6.1559495479999997"/>
    <n v="112470.0523"/>
    <n v="119.4670838"/>
    <n v="-1.8135218719999999"/>
    <n v="4.1375238850000002"/>
  </r>
  <r>
    <x v="278"/>
    <x v="8"/>
    <s v="E12000005"/>
    <n v="310706.73670000001"/>
    <n v="118.922005"/>
    <n v="-0.55292477200000001"/>
    <n v="5.1233236309999999"/>
    <n v="183479.0068"/>
    <n v="120.2727993"/>
    <n v="-0.20101448699999999"/>
    <n v="6.2011517319999996"/>
    <n v="150067.89739999999"/>
    <n v="120.31032329999999"/>
    <n v="0.184059479"/>
    <n v="6.7560617609999998"/>
    <n v="124931.36410000001"/>
    <n v="119.01503200000001"/>
    <n v="-1.3372766899999999"/>
    <n v="4.3253603639999998"/>
  </r>
  <r>
    <x v="278"/>
    <x v="9"/>
    <s v="E12000007"/>
    <n v="890041.13769999996"/>
    <n v="119.7143384"/>
    <n v="-0.89261636200000005"/>
    <n v="-0.42709154999999999"/>
    <n v="572168.63809999998"/>
    <n v="121.2467559"/>
    <n v="-0.40711917600000003"/>
    <n v="0.94122749000000006"/>
    <n v="487241.98469999997"/>
    <n v="119.1444702"/>
    <n v="-0.46353955099999999"/>
    <n v="0.36717271400000001"/>
    <n v="416545.73100000003"/>
    <n v="115.11886699999999"/>
    <n v="-1.650646361"/>
    <n v="-1.5065736249999999"/>
  </r>
  <r>
    <x v="278"/>
    <x v="4"/>
    <s v="E12000008"/>
    <n v="548207.35210000002"/>
    <n v="120.5461415"/>
    <n v="-0.69004208"/>
    <n v="2.7431053849999998"/>
    <n v="339075.47330000001"/>
    <n v="121.50511880000001"/>
    <n v="-0.25367049600000002"/>
    <n v="3.6714238749999999"/>
    <n v="267305.62239999999"/>
    <n v="121.3031793"/>
    <n v="-0.14041462499999999"/>
    <n v="3.8848070959999998"/>
    <n v="203512.6329"/>
    <n v="119.7120579"/>
    <n v="-0.80478986299999999"/>
    <n v="1.7782342120000001"/>
  </r>
  <r>
    <x v="279"/>
    <x v="0"/>
    <s v="E92000001"/>
    <n v="365943.90279999998"/>
    <n v="119.8041869"/>
    <n v="0.54764084700000004"/>
    <n v="3.3075024000000002"/>
    <n v="225756.13709999999"/>
    <n v="120.1933825"/>
    <n v="1.057560152"/>
    <n v="4.2823802610000001"/>
    <n v="196259.19070000001"/>
    <n v="119.580394"/>
    <n v="1.141458546"/>
    <n v="3.9202849679999998"/>
    <n v="224796.19089999999"/>
    <n v="118.1332501"/>
    <n v="0.36079872800000001"/>
    <n v="0.29966045400000002"/>
  </r>
  <r>
    <x v="279"/>
    <x v="2"/>
    <s v="E12000001"/>
    <n v="215047.10829999999"/>
    <n v="110.6113285"/>
    <n v="3.6051693199999999"/>
    <n v="2.466434606"/>
    <n v="129891.59639999999"/>
    <n v="109.84888410000001"/>
    <n v="3.4553294480000001"/>
    <n v="3.1240953390000001"/>
    <n v="103791.4053"/>
    <n v="108.89348630000001"/>
    <n v="3.738492822"/>
    <n v="3.2868945940000001"/>
    <n v="91055.465909999999"/>
    <n v="108.64995879999999"/>
    <n v="2.23976664"/>
    <n v="0.47335586000000002"/>
  </r>
  <r>
    <x v="279"/>
    <x v="7"/>
    <s v="E12000002"/>
    <n v="271355.95919999998"/>
    <n v="115.4702376"/>
    <n v="0.863379962"/>
    <n v="3.0291184069999999"/>
    <n v="166663.64989999999"/>
    <n v="116.6280091"/>
    <n v="1.3925231220000001"/>
    <n v="4.1992100270000003"/>
    <n v="120692.5294"/>
    <n v="115.6205769"/>
    <n v="1.6859610599999999"/>
    <n v="4.1057407809999997"/>
    <n v="117652.1097"/>
    <n v="116.27152"/>
    <n v="1.4157662040000001"/>
    <n v="2.0212962179999998"/>
  </r>
  <r>
    <x v="279"/>
    <x v="6"/>
    <s v="E12000003"/>
    <n v="253579.4479"/>
    <n v="116.3829863"/>
    <n v="0.54216655400000002"/>
    <n v="2.1975758910000001"/>
    <n v="155781.58619999999"/>
    <n v="116.36889669999999"/>
    <n v="0.693243367"/>
    <n v="3.3917707190000002"/>
    <n v="124979.8869"/>
    <n v="114.9141995"/>
    <n v="0.80276655799999996"/>
    <n v="3.018814313"/>
    <n v="113518.9589"/>
    <n v="113.86813429999999"/>
    <n v="-4.9248201999999998E-2"/>
    <n v="0.89382281399999997"/>
  </r>
  <r>
    <x v="279"/>
    <x v="1"/>
    <s v="E12000004"/>
    <n v="274048.11099999998"/>
    <n v="122.24608910000001"/>
    <n v="1.1079392859999999"/>
    <n v="4.8995221859999996"/>
    <n v="171649.29610000001"/>
    <n v="122.0812476"/>
    <n v="1.4592771600000001"/>
    <n v="5.7445270349999999"/>
    <n v="141409.53339999999"/>
    <n v="121.52890739999999"/>
    <n v="1.5328652380000001"/>
    <n v="5.7336867610000004"/>
    <n v="113536.46709999999"/>
    <n v="120.5998429"/>
    <n v="0.948176727"/>
    <n v="3.069570819"/>
  </r>
  <r>
    <x v="279"/>
    <x v="3"/>
    <s v="E12000006"/>
    <n v="429060.56280000001"/>
    <n v="125.6796094"/>
    <n v="0.23921266999999999"/>
    <n v="3.0011955399999999"/>
    <n v="291492.87099999998"/>
    <n v="127.0389258"/>
    <n v="0.62442928600000003"/>
    <n v="3.9432451579999999"/>
    <n v="241022.86110000001"/>
    <n v="125.8628262"/>
    <n v="0.68772354499999999"/>
    <n v="3.4845548669999999"/>
    <n v="194338.21400000001"/>
    <n v="125.47549619999999"/>
    <n v="-7.6458785000000001E-2"/>
    <n v="0.56853708400000003"/>
  </r>
  <r>
    <x v="279"/>
    <x v="9"/>
    <s v="E12000007"/>
    <n v="898927.55440000002"/>
    <n v="120.9095995"/>
    <n v="0.99842764299999998"/>
    <n v="-2.2826131E-2"/>
    <n v="579191.47369999997"/>
    <n v="122.7349466"/>
    <n v="1.2274066079999999"/>
    <n v="2.0241991760000002"/>
    <n v="493274.4449"/>
    <n v="120.61957769999999"/>
    <n v="1.2380830110000001"/>
    <n v="1.0525946020000001"/>
    <n v="420314.53029999998"/>
    <n v="116.16043310000001"/>
    <n v="0.90477443800000001"/>
    <n v="-1.919563482"/>
  </r>
  <r>
    <x v="279"/>
    <x v="4"/>
    <s v="E12000008"/>
    <n v="549679.80550000002"/>
    <n v="120.8699215"/>
    <n v="0.26859423500000001"/>
    <n v="2.0432643100000001"/>
    <n v="341735.04080000002"/>
    <n v="122.4581546"/>
    <n v="0.78435854400000005"/>
    <n v="3.565671139"/>
    <n v="269659.17580000003"/>
    <n v="122.3712208"/>
    <n v="0.88047283099999996"/>
    <n v="3.7028785700000002"/>
    <n v="203246.88039999999"/>
    <n v="119.5557345"/>
    <n v="-0.13058281099999999"/>
    <n v="0.50746215699999997"/>
  </r>
  <r>
    <x v="279"/>
    <x v="5"/>
    <s v="E12000009"/>
    <n v="386289.69219999999"/>
    <n v="117.2602108"/>
    <n v="-0.29364047100000001"/>
    <n v="4.1699001640000004"/>
    <n v="253026.20269999999"/>
    <n v="118.8553514"/>
    <n v="0.23554908199999999"/>
    <n v="5.0903967059999999"/>
    <n v="208662.21679999999"/>
    <n v="117.92074700000001"/>
    <n v="0.32326718199999999"/>
    <n v="4.7635452840000001"/>
    <n v="164429.14869999999"/>
    <n v="115.9726639"/>
    <n v="-1.109443468"/>
    <n v="1.621907768"/>
  </r>
  <r>
    <x v="279"/>
    <x v="8"/>
    <s v="E12000005"/>
    <n v="311579.2279"/>
    <n v="119.25594820000001"/>
    <n v="0.28080860699999999"/>
    <n v="4.7358720029999999"/>
    <n v="185147.45430000001"/>
    <n v="121.36648769999999"/>
    <n v="0.90933976599999999"/>
    <n v="6.1848065209999996"/>
    <n v="151317.37100000001"/>
    <n v="121.3120337"/>
    <n v="0.83260554099999995"/>
    <n v="6.1125333800000003"/>
    <n v="125676.9302"/>
    <n v="119.7252905"/>
    <n v="0.596780545"/>
    <n v="3.691352363"/>
  </r>
  <r>
    <x v="280"/>
    <x v="0"/>
    <s v="E92000001"/>
    <n v="368006.41729999997"/>
    <n v="120.4794212"/>
    <n v="0.56361493900000004"/>
    <n v="4.1151053580000001"/>
    <n v="226764.24679999999"/>
    <n v="120.7301037"/>
    <n v="0.44654807099999999"/>
    <n v="3.584228371"/>
    <n v="197039.06020000001"/>
    <n v="120.0555671"/>
    <n v="0.39736712099999999"/>
    <n v="3.6931654389999999"/>
    <n v="225471.72640000001"/>
    <n v="118.4882526"/>
    <n v="0.30051019299999998"/>
    <n v="-0.85535429900000004"/>
  </r>
  <r>
    <x v="280"/>
    <x v="5"/>
    <s v="E12000009"/>
    <n v="388986.37569999998"/>
    <n v="118.07880280000001"/>
    <n v="0.69809873899999997"/>
    <n v="4.8894693050000004"/>
    <n v="253652.46429999999"/>
    <n v="119.1495286"/>
    <n v="0.24750862300000001"/>
    <n v="4.2106436159999996"/>
    <n v="208541.33439999999"/>
    <n v="117.8524331"/>
    <n v="-5.7932058000000002E-2"/>
    <n v="4.1504117569999996"/>
    <n v="165357.22870000001"/>
    <n v="116.6272431"/>
    <n v="0.56442547700000001"/>
    <n v="-0.130536034"/>
  </r>
  <r>
    <x v="280"/>
    <x v="6"/>
    <s v="E12000003"/>
    <n v="257304.7309"/>
    <n v="118.0927446"/>
    <n v="1.469079231"/>
    <n v="3.897704966"/>
    <n v="157756.30319999999"/>
    <n v="117.84401099999999"/>
    <n v="1.2676190460000001"/>
    <n v="3.472330366"/>
    <n v="126662.0983"/>
    <n v="116.4609282"/>
    <n v="1.3459857479999999"/>
    <n v="3.470284881"/>
    <n v="114955.56269999999"/>
    <n v="115.309157"/>
    <n v="1.2655188479999999"/>
    <n v="0.23984130100000001"/>
  </r>
  <r>
    <x v="280"/>
    <x v="2"/>
    <s v="E12000001"/>
    <n v="215873.46590000001"/>
    <n v="111.03637260000001"/>
    <n v="0.38426817299999999"/>
    <n v="2.1173028029999998"/>
    <n v="130508.7251"/>
    <n v="110.3707878"/>
    <n v="0.47511054000000003"/>
    <n v="1.7192154289999999"/>
    <n v="104468.94960000001"/>
    <n v="109.6043367"/>
    <n v="0.65279419500000002"/>
    <n v="1.925133158"/>
    <n v="90444.634059999997"/>
    <n v="107.92109689999999"/>
    <n v="-0.67083491500000003"/>
    <n v="-2.5250708369999999"/>
  </r>
  <r>
    <x v="280"/>
    <x v="7"/>
    <s v="E12000002"/>
    <n v="272144.85810000001"/>
    <n v="115.8059382"/>
    <n v="0.290724749"/>
    <n v="3.784615423"/>
    <n v="167564.74890000001"/>
    <n v="117.2585808"/>
    <n v="0.54066916099999995"/>
    <n v="3.8103069669999998"/>
    <n v="121796.6488"/>
    <n v="116.6782972"/>
    <n v="0.91482006599999999"/>
    <n v="4.4056670579999997"/>
    <n v="118869.8934"/>
    <n v="117.4750135"/>
    <n v="1.0350716369999999"/>
    <n v="1.728980712"/>
  </r>
  <r>
    <x v="280"/>
    <x v="1"/>
    <s v="E12000004"/>
    <n v="276019.55"/>
    <n v="123.12549919999999"/>
    <n v="0.71937693800000002"/>
    <n v="5.8061980850000001"/>
    <n v="173149.21669999999"/>
    <n v="123.1480285"/>
    <n v="0.87382857700000005"/>
    <n v="5.3855448580000003"/>
    <n v="142657.12940000001"/>
    <n v="122.6011051"/>
    <n v="0.88225734300000003"/>
    <n v="6.09412734"/>
    <n v="114652.1942"/>
    <n v="121.784982"/>
    <n v="0.98270372699999997"/>
    <n v="2.6087028390000002"/>
  </r>
  <r>
    <x v="280"/>
    <x v="8"/>
    <s v="E12000005"/>
    <n v="311243.5686"/>
    <n v="119.1274756"/>
    <n v="-0.107728412"/>
    <n v="4.6447276439999996"/>
    <n v="185030.50159999999"/>
    <n v="121.28982379999999"/>
    <n v="-6.3167332000000007E-2"/>
    <n v="4.7050304159999996"/>
    <n v="151130.80559999999"/>
    <n v="121.1624631"/>
    <n v="-0.123294126"/>
    <n v="5.0409718369999998"/>
    <n v="126176.912"/>
    <n v="120.2015949"/>
    <n v="0.39783101399999998"/>
    <n v="1.6250180860000001"/>
  </r>
  <r>
    <x v="280"/>
    <x v="3"/>
    <s v="E12000006"/>
    <n v="431591.40649999998"/>
    <n v="126.4209393"/>
    <n v="0.58985700600000002"/>
    <n v="3.4800046990000002"/>
    <n v="292234.60399999999"/>
    <n v="127.3621892"/>
    <n v="0.25446011000000002"/>
    <n v="2.8400720580000001"/>
    <n v="241066.98850000001"/>
    <n v="125.8858697"/>
    <n v="1.8308391E-2"/>
    <n v="2.8829453979999999"/>
    <n v="193791.0018"/>
    <n v="125.1221857"/>
    <n v="-0.281577248"/>
    <n v="-1.7128539819999999"/>
  </r>
  <r>
    <x v="280"/>
    <x v="9"/>
    <s v="E12000007"/>
    <n v="903087.67330000002"/>
    <n v="121.4691533"/>
    <n v="0.46278688899999998"/>
    <n v="1.421513619"/>
    <n v="581867.62650000001"/>
    <n v="123.30204310000001"/>
    <n v="0.46204974999999998"/>
    <n v="1.8020396009999999"/>
    <n v="497349.61900000001"/>
    <n v="121.6160732"/>
    <n v="0.82614742100000005"/>
    <n v="1.942155071"/>
    <n v="420076.3358"/>
    <n v="116.0946043"/>
    <n v="-5.6670522000000001E-2"/>
    <n v="-2.332934507"/>
  </r>
  <r>
    <x v="280"/>
    <x v="4"/>
    <s v="E12000008"/>
    <n v="552229.40910000005"/>
    <n v="121.43055769999999"/>
    <n v="0.46383432000000002"/>
    <n v="3.3266972720000001"/>
    <n v="341931.29320000001"/>
    <n v="122.5284801"/>
    <n v="5.7428232000000003E-2"/>
    <n v="2.7738201309999999"/>
    <n v="268655.75300000003"/>
    <n v="121.915868"/>
    <n v="-0.37210778799999999"/>
    <n v="2.9183592150000002"/>
    <n v="204198.6299"/>
    <n v="120.1155813"/>
    <n v="0.46827263600000002"/>
    <n v="-0.88160625800000003"/>
  </r>
  <r>
    <x v="281"/>
    <x v="0"/>
    <s v="E92000001"/>
    <n v="369449.26079999999"/>
    <n v="120.9517851"/>
    <n v="0.39207020399999998"/>
    <n v="3.4233746950000001"/>
    <n v="228872.21400000001"/>
    <n v="121.8523931"/>
    <n v="0.92958536300000005"/>
    <n v="3.9799403350000002"/>
    <n v="197757.5356"/>
    <n v="120.49333300000001"/>
    <n v="0.36463604599999999"/>
    <n v="2.779226795"/>
    <n v="227382.69020000001"/>
    <n v="119.49248830000001"/>
    <n v="0.84754034"/>
    <n v="-0.115523921"/>
  </r>
  <r>
    <x v="281"/>
    <x v="5"/>
    <s v="E12000009"/>
    <n v="389179.15990000003"/>
    <n v="118.13732349999999"/>
    <n v="4.9560653000000003E-2"/>
    <n v="3.3158175509999999"/>
    <n v="255786.7225"/>
    <n v="120.1520651"/>
    <n v="0.84141036199999997"/>
    <n v="4.3255960480000004"/>
    <n v="209474.8063"/>
    <n v="118.3799637"/>
    <n v="0.447619604"/>
    <n v="3.075988159"/>
    <n v="167576.0601"/>
    <n v="118.1921955"/>
    <n v="1.3418411729999999"/>
    <n v="1.3323269179999999"/>
  </r>
  <r>
    <x v="281"/>
    <x v="6"/>
    <s v="E12000003"/>
    <n v="258059.24619999999"/>
    <n v="118.4390374"/>
    <n v="0.293238004"/>
    <n v="3.3122790310000001"/>
    <n v="159348.6225"/>
    <n v="119.033474"/>
    <n v="1.009353792"/>
    <n v="3.8827156270000001"/>
    <n v="127136.3302"/>
    <n v="116.89696619999999"/>
    <n v="0.37440709500000002"/>
    <n v="2.6899346529999999"/>
    <n v="115567.1355"/>
    <n v="115.9226109"/>
    <n v="0.53200800299999995"/>
    <n v="0.43447781299999999"/>
  </r>
  <r>
    <x v="281"/>
    <x v="2"/>
    <s v="E12000001"/>
    <n v="212794.8132"/>
    <n v="109.4528411"/>
    <n v="-1.4261376450000001"/>
    <n v="-0.25373017199999998"/>
    <n v="130225.0092"/>
    <n v="110.1308502"/>
    <n v="-0.21739228499999999"/>
    <n v="1.289592082"/>
    <n v="103114.1477"/>
    <n v="108.1829367"/>
    <n v="-1.2968464310000001"/>
    <n v="-0.98519336999999996"/>
    <n v="92427.722229999999"/>
    <n v="110.2873738"/>
    <n v="2.1925990319999999"/>
    <n v="-0.30434389299999998"/>
  </r>
  <r>
    <x v="281"/>
    <x v="7"/>
    <s v="E12000002"/>
    <n v="274551.00719999999"/>
    <n v="116.82982800000001"/>
    <n v="0.88414277200000002"/>
    <n v="3.7915086370000002"/>
    <n v="169531.64989999999"/>
    <n v="118.6349803"/>
    <n v="1.173815544"/>
    <n v="3.9126095350000001"/>
    <n v="122560.5506"/>
    <n v="117.4100969"/>
    <n v="0.62719436500000003"/>
    <n v="3.5877911309999999"/>
    <n v="120297.3367"/>
    <n v="118.8857065"/>
    <n v="1.20084513"/>
    <n v="0.93334647800000003"/>
  </r>
  <r>
    <x v="281"/>
    <x v="1"/>
    <s v="E12000004"/>
    <n v="276373.14270000003"/>
    <n v="123.2832282"/>
    <n v="0.12810423700000001"/>
    <n v="4.9865961309999998"/>
    <n v="174080.04579999999"/>
    <n v="123.8100573"/>
    <n v="0.53758782299999996"/>
    <n v="5.7766430230000001"/>
    <n v="142532.84729999999"/>
    <n v="122.4942957"/>
    <n v="-8.7119433999999996E-2"/>
    <n v="4.8568415939999996"/>
    <n v="115153.0211"/>
    <n v="122.31696650000001"/>
    <n v="0.43682270099999998"/>
    <n v="2.5937572809999998"/>
  </r>
  <r>
    <x v="281"/>
    <x v="8"/>
    <s v="E12000005"/>
    <n v="315750.6189"/>
    <n v="120.85253470000001"/>
    <n v="1.4480782139999999"/>
    <n v="5.0776749890000001"/>
    <n v="187967.66620000001"/>
    <n v="123.2151721"/>
    <n v="1.5873947989999999"/>
    <n v="5.5550840060000004"/>
    <n v="152736.53539999999"/>
    <n v="122.4497863"/>
    <n v="1.0624768600000001"/>
    <n v="4.4230618230000003"/>
    <n v="127629.38340000001"/>
    <n v="121.5852821"/>
    <n v="1.151138816"/>
    <n v="2.0083707039999998"/>
  </r>
  <r>
    <x v="281"/>
    <x v="3"/>
    <s v="E12000006"/>
    <n v="432315.14449999999"/>
    <n v="126.6329353"/>
    <n v="0.167690545"/>
    <n v="2.8850988110000002"/>
    <n v="293906.50760000001"/>
    <n v="128.09084110000001"/>
    <n v="0.57211005000000004"/>
    <n v="3.2368250249999999"/>
    <n v="241443.3823"/>
    <n v="126.0824236"/>
    <n v="0.15613659699999999"/>
    <n v="2.1648132910000002"/>
    <n v="195891.35209999999"/>
    <n v="126.47828800000001"/>
    <n v="1.083822407"/>
    <n v="-0.500506597"/>
  </r>
  <r>
    <x v="281"/>
    <x v="9"/>
    <s v="E12000007"/>
    <n v="909152.77209999994"/>
    <n v="122.284935"/>
    <n v="0.67159579199999997"/>
    <n v="2.0901638770000002"/>
    <n v="587606.63639999996"/>
    <n v="124.51818160000001"/>
    <n v="0.98630850999999997"/>
    <n v="3.2492494700000001"/>
    <n v="497145.15500000003"/>
    <n v="121.566076"/>
    <n v="-4.1110714E-2"/>
    <n v="1.2770266800000001"/>
    <n v="421188.41239999997"/>
    <n v="116.40194390000001"/>
    <n v="0.26473202699999998"/>
    <n v="-1.5916688720000001"/>
  </r>
  <r>
    <x v="281"/>
    <x v="4"/>
    <s v="E12000008"/>
    <n v="555275.35329999996"/>
    <n v="122.100335"/>
    <n v="0.55157225600000004"/>
    <n v="2.4506792690000001"/>
    <n v="345669.86190000002"/>
    <n v="123.86816779999999"/>
    <n v="1.093368401"/>
    <n v="3.2001366710000001"/>
    <n v="270794.56719999999"/>
    <n v="122.886461"/>
    <n v="0.79611703499999997"/>
    <n v="2.2652471140000001"/>
    <n v="206500.8751"/>
    <n v="121.469829"/>
    <n v="1.1274538080000001"/>
    <n v="-2.2851824999999999E-2"/>
  </r>
  <r>
    <x v="282"/>
    <x v="0"/>
    <s v="E92000001"/>
    <n v="376383.43930000003"/>
    <n v="123.22192440000001"/>
    <n v="1.876896028"/>
    <n v="4.1191288159999999"/>
    <n v="231083.23670000001"/>
    <n v="123.0295495"/>
    <n v="0.96605115500000005"/>
    <n v="3.6648320509999999"/>
    <n v="200524.56090000001"/>
    <n v="122.1792768"/>
    <n v="1.399200921"/>
    <n v="3.152880895"/>
    <n v="228677.1176"/>
    <n v="120.1727264"/>
    <n v="0.56927262300000003"/>
    <n v="-0.78330521399999997"/>
  </r>
  <r>
    <x v="282"/>
    <x v="6"/>
    <s v="E12000003"/>
    <n v="261424.36730000001"/>
    <n v="119.9834955"/>
    <n v="1.304011045"/>
    <n v="3.9958441809999998"/>
    <n v="160279.0674"/>
    <n v="119.7285167"/>
    <n v="0.58390521699999998"/>
    <n v="3.8423750029999999"/>
    <n v="128517.18120000001"/>
    <n v="118.1666055"/>
    <n v="1.086118301"/>
    <n v="3.5617666730000002"/>
    <n v="116735.2163"/>
    <n v="117.0942847"/>
    <n v="1.0107378709999999"/>
    <n v="1.2670912299999999"/>
  </r>
  <r>
    <x v="282"/>
    <x v="8"/>
    <s v="E12000005"/>
    <n v="320292.94929999998"/>
    <n v="122.591097"/>
    <n v="1.4385816339999999"/>
    <n v="5.229668255"/>
    <n v="189787.5447"/>
    <n v="124.4081254"/>
    <n v="0.96818700999999996"/>
    <n v="5.302881395"/>
    <n v="155090.07709999999"/>
    <n v="124.3366346"/>
    <n v="1.540915985"/>
    <n v="5.28095465"/>
    <n v="128729.84269999999"/>
    <n v="122.6336273"/>
    <n v="0.86223035100000001"/>
    <n v="1.6721366499999999"/>
  </r>
  <r>
    <x v="282"/>
    <x v="5"/>
    <s v="E12000009"/>
    <n v="398314.72259999998"/>
    <n v="120.91047020000001"/>
    <n v="2.3473925869999999"/>
    <n v="4.2118660270000001"/>
    <n v="259217.6575"/>
    <n v="121.7636966"/>
    <n v="1.341326493"/>
    <n v="3.8284416800000001"/>
    <n v="213157.36319999999"/>
    <n v="120.4610777"/>
    <n v="1.757995135"/>
    <n v="3.518161928"/>
    <n v="169291.0355"/>
    <n v="119.4017759"/>
    <n v="1.0234012079999999"/>
    <n v="0.51153982499999995"/>
  </r>
  <r>
    <x v="282"/>
    <x v="4"/>
    <s v="E12000008"/>
    <n v="564084.4828"/>
    <n v="124.0373877"/>
    <n v="1.586443469"/>
    <n v="3.3490137600000001"/>
    <n v="347133.5123"/>
    <n v="124.3926558"/>
    <n v="0.42342435899999997"/>
    <n v="2.624750648"/>
    <n v="273194.48220000003"/>
    <n v="123.9755414"/>
    <n v="0.88624929500000005"/>
    <n v="2.3501837719999998"/>
    <n v="206502.9662"/>
    <n v="121.471059"/>
    <n v="1.012635E-3"/>
    <n v="-0.96054989199999996"/>
  </r>
  <r>
    <x v="282"/>
    <x v="2"/>
    <s v="E12000001"/>
    <n v="220862.1096"/>
    <n v="113.6023244"/>
    <n v="3.7911151790000002"/>
    <n v="3.1819896079999999"/>
    <n v="132794.1488"/>
    <n v="112.30356279999999"/>
    <n v="1.9728465180000001"/>
    <n v="3.0304208240000001"/>
    <n v="106256.1979"/>
    <n v="111.4794409"/>
    <n v="3.0471572130000002"/>
    <n v="2.6603396990000001"/>
    <n v="92038.751640000002"/>
    <n v="109.8232431"/>
    <n v="-0.42083757300000002"/>
    <n v="-0.51330633199999998"/>
  </r>
  <r>
    <x v="282"/>
    <x v="7"/>
    <s v="E12000002"/>
    <n v="279842.53210000001"/>
    <n v="119.0815333"/>
    <n v="1.9273376259999999"/>
    <n v="4.3508991830000001"/>
    <n v="171624.71950000001"/>
    <n v="120.09967"/>
    <n v="1.2346187900000001"/>
    <n v="4.1352564010000004"/>
    <n v="124004.1347"/>
    <n v="118.7930162"/>
    <n v="1.1778538620000001"/>
    <n v="3.559244423"/>
    <n v="120843.5946"/>
    <n v="119.4255543"/>
    <n v="0.45408979100000002"/>
    <n v="0.85445039700000003"/>
  </r>
  <r>
    <x v="282"/>
    <x v="1"/>
    <s v="E12000004"/>
    <n v="280767.45659999998"/>
    <n v="125.24342300000001"/>
    <n v="1.5899931089999999"/>
    <n v="5.0434495449999996"/>
    <n v="175212.90820000001"/>
    <n v="124.6157772"/>
    <n v="0.65077095399999996"/>
    <n v="4.6589722670000002"/>
    <n v="143965.0754"/>
    <n v="123.72516830000001"/>
    <n v="1.0048407049999999"/>
    <n v="4.1924093109999996"/>
    <n v="115329.693"/>
    <n v="122.5046296"/>
    <n v="0.153423595"/>
    <n v="0.88818484099999995"/>
  </r>
  <r>
    <x v="282"/>
    <x v="3"/>
    <s v="E12000006"/>
    <n v="441560.69579999999"/>
    <n v="129.34112469999999"/>
    <n v="2.138613785"/>
    <n v="3.4596069370000002"/>
    <n v="297865.3737"/>
    <n v="129.81620090000001"/>
    <n v="1.34698144"/>
    <n v="2.7612793689999999"/>
    <n v="245330.3664"/>
    <n v="128.1122178"/>
    <n v="1.6098946489999999"/>
    <n v="2.385195988"/>
    <n v="197352.02369999999"/>
    <n v="127.4213783"/>
    <n v="0.74565393899999999"/>
    <n v="-1.0830376610000001"/>
  </r>
  <r>
    <x v="282"/>
    <x v="9"/>
    <s v="E12000007"/>
    <n v="929010.96409999998"/>
    <n v="124.9559467"/>
    <n v="2.1842524870000002"/>
    <n v="2.877900849"/>
    <n v="591664.72439999995"/>
    <n v="125.3781204"/>
    <n v="0.69061302000000002"/>
    <n v="1.6070408309999999"/>
    <n v="504801.26329999999"/>
    <n v="123.43821130000001"/>
    <n v="1.540014663"/>
    <n v="1.019913292"/>
    <n v="424321.70250000001"/>
    <n v="117.2678772"/>
    <n v="0.74391649999999998"/>
    <n v="-2.4182239769999998"/>
  </r>
  <r>
    <x v="283"/>
    <x v="0"/>
    <s v="E92000001"/>
    <n v="376560.1041"/>
    <n v="123.2797616"/>
    <n v="4.6937438999999997E-2"/>
    <n v="3.7103546559999998"/>
    <n v="231992.03150000001"/>
    <n v="123.51339520000001"/>
    <n v="0.39327596599999998"/>
    <n v="3.6338203080000002"/>
    <n v="201468.96119999999"/>
    <n v="122.7546983"/>
    <n v="0.47096490600000002"/>
    <n v="2.6270217869999999"/>
    <n v="228735.8414"/>
    <n v="120.20358640000001"/>
    <n v="2.5679761999999998E-2"/>
    <n v="-0.740922101"/>
  </r>
  <r>
    <x v="283"/>
    <x v="4"/>
    <s v="E12000008"/>
    <n v="562975.26489999995"/>
    <n v="123.7934802"/>
    <n v="-0.196640386"/>
    <n v="2.5482553700000001"/>
    <n v="348351.55989999999"/>
    <n v="124.8291339"/>
    <n v="0.35088737800000003"/>
    <n v="2.5590656319999998"/>
    <n v="274797.2267"/>
    <n v="124.7028662"/>
    <n v="0.58666797199999998"/>
    <n v="1.829265567"/>
    <n v="207476.32279999999"/>
    <n v="122.0436157"/>
    <n v="0.47135232100000002"/>
    <n v="-0.81966064400000005"/>
  </r>
  <r>
    <x v="283"/>
    <x v="2"/>
    <s v="E12000001"/>
    <n v="218521.23269999999"/>
    <n v="112.3982742"/>
    <n v="-1.059881649"/>
    <n v="1.0087881869999999"/>
    <n v="131901.97039999999"/>
    <n v="111.5490506"/>
    <n v="-0.67185063700000003"/>
    <n v="1.203076824"/>
    <n v="105538.882"/>
    <n v="110.7268638"/>
    <n v="-0.67508149399999995"/>
    <n v="0.20799313899999999"/>
    <n v="92336.762199999997"/>
    <n v="110.1788377"/>
    <n v="0.32378813000000001"/>
    <n v="-1.631708731"/>
  </r>
  <r>
    <x v="283"/>
    <x v="6"/>
    <s v="E12000003"/>
    <n v="264071.75170000002"/>
    <n v="121.1985408"/>
    <n v="1.0126769799999999"/>
    <n v="4.1275792349999998"/>
    <n v="162547.71239999999"/>
    <n v="121.42319519999999"/>
    <n v="1.415434364"/>
    <n v="4.4806404659999997"/>
    <n v="130308.06449999999"/>
    <n v="119.8132538"/>
    <n v="1.3934971739999999"/>
    <n v="3.616898242"/>
    <n v="117991.2764"/>
    <n v="118.3542083"/>
    <n v="1.0759907280000001"/>
    <n v="1.486002128"/>
  </r>
  <r>
    <x v="283"/>
    <x v="1"/>
    <s v="E12000004"/>
    <n v="281373.14889999997"/>
    <n v="125.5136074"/>
    <n v="0.21572739499999999"/>
    <n v="5.7121822550000001"/>
    <n v="176684.7452"/>
    <n v="125.66258430000001"/>
    <n v="0.84002774899999999"/>
    <n v="5.8618924210000003"/>
    <n v="145687.7899"/>
    <n v="125.2056881"/>
    <n v="1.1966197460000001"/>
    <n v="5.1794099820000001"/>
    <n v="116638.2418"/>
    <n v="123.89458639999999"/>
    <n v="1.134615771"/>
    <n v="2.730532239"/>
  </r>
  <r>
    <x v="283"/>
    <x v="8"/>
    <s v="E12000005"/>
    <n v="321014.5515"/>
    <n v="122.867288"/>
    <n v="0.22529444900000001"/>
    <n v="4.4624327849999998"/>
    <n v="190308.9461"/>
    <n v="124.7499105"/>
    <n v="0.27472895600000002"/>
    <n v="4.6771284130000002"/>
    <n v="155686.1"/>
    <n v="124.8144697"/>
    <n v="0.38430755"/>
    <n v="4.0513783590000001"/>
    <n v="128425.9376"/>
    <n v="122.3441141"/>
    <n v="-0.23607979500000001"/>
    <n v="0.60712889000000003"/>
  </r>
  <r>
    <x v="283"/>
    <x v="3"/>
    <s v="E12000006"/>
    <n v="440176.19380000001"/>
    <n v="128.93557899999999"/>
    <n v="-0.31354738999999998"/>
    <n v="3.2774175040000002"/>
    <n v="298000.98719999997"/>
    <n v="129.87530419999999"/>
    <n v="4.5528472E-2"/>
    <n v="3.0893360219999999"/>
    <n v="246328.05850000001"/>
    <n v="128.63321550000001"/>
    <n v="0.40667290499999997"/>
    <n v="2.314248096"/>
    <n v="197436.5013"/>
    <n v="127.4759217"/>
    <n v="4.2805530000000001E-2"/>
    <n v="-0.51287324999999995"/>
  </r>
  <r>
    <x v="283"/>
    <x v="7"/>
    <s v="E12000002"/>
    <n v="280375.103"/>
    <n v="119.3081584"/>
    <n v="0.190310907"/>
    <n v="3.6639013189999998"/>
    <n v="172303.54399999999"/>
    <n v="120.57469829999999"/>
    <n v="0.39552835600000003"/>
    <n v="3.7441248740000002"/>
    <n v="124775.898"/>
    <n v="119.5323471"/>
    <n v="0.62236895299999995"/>
    <n v="3.0503507129999998"/>
    <n v="121665.0965"/>
    <n v="120.23741630000001"/>
    <n v="0.67980589300000005"/>
    <n v="0.40064170500000001"/>
  </r>
  <r>
    <x v="283"/>
    <x v="9"/>
    <s v="E12000007"/>
    <n v="912509.04040000006"/>
    <n v="122.73636740000001"/>
    <n v="-1.776289448"/>
    <n v="0.86820756499999996"/>
    <n v="583664.46680000005"/>
    <n v="123.68280679999999"/>
    <n v="-1.352160649"/>
    <n v="0.65263498399999997"/>
    <n v="498382.77510000003"/>
    <n v="121.8687091"/>
    <n v="-1.2714881469999999"/>
    <n v="-0.55681121700000002"/>
    <n v="420693.34210000001"/>
    <n v="116.2651236"/>
    <n v="-0.85509658399999999"/>
    <n v="-2.664472414"/>
  </r>
  <r>
    <x v="283"/>
    <x v="5"/>
    <s v="E12000009"/>
    <n v="399242.29509999999"/>
    <n v="121.1920396"/>
    <n v="0.232874258"/>
    <n v="3.8423544879999998"/>
    <n v="261289.9595"/>
    <n v="122.73712999999999"/>
    <n v="0.79944474499999996"/>
    <n v="4.0230273519999997"/>
    <n v="215083.81649999999"/>
    <n v="121.54976929999999"/>
    <n v="0.90377043000000001"/>
    <n v="3.2309347929999999"/>
    <n v="170190.1678"/>
    <n v="120.0359382"/>
    <n v="0.53111633000000003"/>
    <n v="1.280337533"/>
  </r>
  <r>
    <x v="284"/>
    <x v="0"/>
    <s v="E92000001"/>
    <n v="377613.82319999998"/>
    <n v="123.6247324"/>
    <n v="0.27982759200000001"/>
    <n v="3.3911294189999999"/>
    <n v="231961.2953"/>
    <n v="123.4970311"/>
    <n v="-1.3248806E-2"/>
    <n v="3.7850831770000002"/>
    <n v="200684.44680000001"/>
    <n v="122.276695"/>
    <n v="-0.38939715600000002"/>
    <n v="2.8414363159999998"/>
    <n v="227508.31349999999"/>
    <n v="119.558505"/>
    <n v="-0.53665742400000005"/>
    <n v="-0.47522965"/>
  </r>
  <r>
    <x v="284"/>
    <x v="2"/>
    <s v="E12000001"/>
    <n v="218123.74340000001"/>
    <n v="112.1938222"/>
    <n v="-0.18189960999999999"/>
    <n v="1.7915944619999999"/>
    <n v="131893.8414"/>
    <n v="111.542176"/>
    <n v="-6.1629010000000001E-3"/>
    <n v="2.880808225"/>
    <n v="105308.4847"/>
    <n v="110.4851409"/>
    <n v="-0.21830556400000001"/>
    <n v="1.915302198"/>
    <n v="92326.876010000007"/>
    <n v="110.16704129999999"/>
    <n v="-1.0706663E-2"/>
    <n v="1.0466316280000001"/>
  </r>
  <r>
    <x v="284"/>
    <x v="7"/>
    <s v="E12000002"/>
    <n v="281167.00469999999"/>
    <n v="119.6451368"/>
    <n v="0.282443685"/>
    <n v="3.549837685"/>
    <n v="172439.9792"/>
    <n v="120.67017300000001"/>
    <n v="7.9183034999999999E-2"/>
    <n v="4.1598200460000001"/>
    <n v="124199.35490000001"/>
    <n v="118.98003249999999"/>
    <n v="-0.46206282500000001"/>
    <n v="3.0801653830000002"/>
    <n v="122146.5163"/>
    <n v="120.7131869"/>
    <n v="0.39569264900000001"/>
    <n v="1.781199991"/>
  </r>
  <r>
    <x v="284"/>
    <x v="4"/>
    <s v="E12000008"/>
    <n v="564046.6459"/>
    <n v="124.0290677"/>
    <n v="0.19030693500000001"/>
    <n v="1.9336184409999999"/>
    <n v="348055.7978"/>
    <n v="124.7231498"/>
    <n v="-8.4903362999999996E-2"/>
    <n v="2.462639915"/>
    <n v="273390.71519999998"/>
    <n v="124.0645919"/>
    <n v="-0.51183613299999997"/>
    <n v="1.884649137"/>
    <n v="205668.6434"/>
    <n v="120.9802861"/>
    <n v="-0.87127016899999998"/>
    <n v="-0.87194616599999997"/>
  </r>
  <r>
    <x v="284"/>
    <x v="6"/>
    <s v="E12000003"/>
    <n v="261947.3119"/>
    <n v="120.2235065"/>
    <n v="-0.80449339900000005"/>
    <n v="2.7106065359999998"/>
    <n v="160448.8395"/>
    <n v="119.85533650000001"/>
    <n v="-1.291234972"/>
    <n v="3.2794728009999998"/>
    <n v="128711.5931"/>
    <n v="118.3453598"/>
    <n v="-1.2251516099999999"/>
    <n v="2.870361237"/>
    <n v="116335.7806"/>
    <n v="116.69362030000001"/>
    <n v="-1.40306631"/>
    <n v="0.117856947"/>
  </r>
  <r>
    <x v="284"/>
    <x v="1"/>
    <s v="E12000004"/>
    <n v="284602.21460000001"/>
    <n v="126.9540138"/>
    <n v="1.147609734"/>
    <n v="5.7756435809999997"/>
    <n v="178026.85699999999"/>
    <n v="126.6171276"/>
    <n v="0.75960819300000004"/>
    <n v="6.1156116420000002"/>
    <n v="145979.73800000001"/>
    <n v="125.4565915"/>
    <n v="0.20039299099999999"/>
    <n v="5.3363612229999999"/>
    <n v="117274.3502"/>
    <n v="124.57026860000001"/>
    <n v="0.54536863800000002"/>
    <n v="2.9729133110000001"/>
  </r>
  <r>
    <x v="284"/>
    <x v="8"/>
    <s v="E12000005"/>
    <n v="323264.5502"/>
    <n v="123.7284677"/>
    <n v="0.70090240500000001"/>
    <n v="5.2010899799999999"/>
    <n v="191711.23730000001"/>
    <n v="125.6691301"/>
    <n v="0.73684985999999997"/>
    <n v="5.9069466019999997"/>
    <n v="156497.2836"/>
    <n v="125.4648004"/>
    <n v="0.52103791899999996"/>
    <n v="5.467288623"/>
    <n v="129672.8465"/>
    <n v="123.5319736"/>
    <n v="0.97091676800000004"/>
    <n v="2.9843171540000002"/>
  </r>
  <r>
    <x v="284"/>
    <x v="3"/>
    <s v="E12000006"/>
    <n v="439597.80599999998"/>
    <n v="128.76615870000001"/>
    <n v="-0.131399142"/>
    <n v="2.0712447420000002"/>
    <n v="297008.179"/>
    <n v="129.44261689999999"/>
    <n v="-0.33315601700000003"/>
    <n v="2.3954754399999998"/>
    <n v="244217.56959999999"/>
    <n v="127.5311122"/>
    <n v="-0.85677972300000005"/>
    <n v="1.618983397"/>
    <n v="195820.29310000001"/>
    <n v="126.43240830000001"/>
    <n v="-0.81859648100000004"/>
    <n v="-1.0682626959999999"/>
  </r>
  <r>
    <x v="284"/>
    <x v="9"/>
    <s v="E12000007"/>
    <n v="912656.62950000004"/>
    <n v="122.7562188"/>
    <n v="1.6173993000000001E-2"/>
    <n v="-6.1682135999999999E-2"/>
    <n v="583685.9963"/>
    <n v="123.6873691"/>
    <n v="3.6886810000000001E-3"/>
    <n v="0.89310191900000002"/>
    <n v="496527.85849999997"/>
    <n v="121.41512950000001"/>
    <n v="-0.37218713599999997"/>
    <n v="4.2274751999999999E-2"/>
    <n v="416752.40580000001"/>
    <n v="115.17598479999999"/>
    <n v="-0.93677174799999996"/>
    <n v="-2.8304336010000002"/>
  </r>
  <r>
    <x v="284"/>
    <x v="5"/>
    <s v="E12000009"/>
    <n v="401510.03269999998"/>
    <n v="121.88042299999999"/>
    <n v="0.56801038100000001"/>
    <n v="4.1135928320000001"/>
    <n v="261646.61350000001"/>
    <n v="122.904663"/>
    <n v="0.13649740499999999"/>
    <n v="4.5127882359999996"/>
    <n v="214665.18909999999"/>
    <n v="121.3131915"/>
    <n v="-0.19463451600000001"/>
    <n v="3.7129274030000001"/>
    <n v="170196.36120000001"/>
    <n v="120.04030640000001"/>
    <n v="3.639073E-3"/>
    <n v="2.560166578"/>
  </r>
  <r>
    <x v="285"/>
    <x v="0"/>
    <s v="E92000001"/>
    <n v="376569.37809999997"/>
    <n v="123.2827977"/>
    <n v="-0.27659080200000002"/>
    <n v="3.0372357289999998"/>
    <n v="231502.337"/>
    <n v="123.25268"/>
    <n v="-0.19785988900000001"/>
    <n v="3.1130237080000001"/>
    <n v="199857.4572"/>
    <n v="121.77281170000001"/>
    <n v="-0.41208452299999998"/>
    <n v="2.7008773709999998"/>
    <n v="227981.00700000001"/>
    <n v="119.8069114"/>
    <n v="0.20776978800000001"/>
    <n v="9.2677036000000004E-2"/>
  </r>
  <r>
    <x v="285"/>
    <x v="1"/>
    <s v="E12000004"/>
    <n v="281326.3187"/>
    <n v="125.49271760000001"/>
    <n v="-1.1510436959999999"/>
    <n v="4.2520667830000001"/>
    <n v="175909.2885"/>
    <n v="125.1110601"/>
    <n v="-1.1894657870000001"/>
    <n v="4.37802252"/>
    <n v="143930.63949999999"/>
    <n v="123.6955737"/>
    <n v="-1.4036869300000001"/>
    <n v="4.1859753279999996"/>
    <n v="115883.6336"/>
    <n v="123.0930322"/>
    <n v="-1.1858659810000001"/>
    <n v="2.2940713430000002"/>
  </r>
  <r>
    <x v="285"/>
    <x v="3"/>
    <s v="E12000006"/>
    <n v="440525.60519999999"/>
    <n v="129.0379279"/>
    <n v="0.21105637399999999"/>
    <n v="2.0085025280000002"/>
    <n v="297070.65019999997"/>
    <n v="129.46984320000001"/>
    <n v="2.1033489999999998E-2"/>
    <n v="1.8446809719999999"/>
    <n v="244101.0171"/>
    <n v="127.47024810000001"/>
    <n v="-4.7724875E-2"/>
    <n v="1.7279669010000001"/>
    <n v="197003.02900000001"/>
    <n v="127.196048"/>
    <n v="0.60399049000000005"/>
    <n v="0.227121192"/>
  </r>
  <r>
    <x v="285"/>
    <x v="9"/>
    <s v="E12000007"/>
    <n v="919011.69380000001"/>
    <n v="123.61100209999999"/>
    <n v="0.69632587000000001"/>
    <n v="1.125617943"/>
    <n v="586432.41390000004"/>
    <n v="124.26935520000001"/>
    <n v="0.47052998299999998"/>
    <n v="1.0376791320000001"/>
    <n v="498815.60570000001"/>
    <n v="121.9745485"/>
    <n v="0.46074899800000002"/>
    <n v="0.97218712299999999"/>
    <n v="420614.02299999999"/>
    <n v="116.2432025"/>
    <n v="0.92659746700000001"/>
    <n v="-1.337345005"/>
  </r>
  <r>
    <x v="285"/>
    <x v="5"/>
    <s v="E12000009"/>
    <n v="398819.2806"/>
    <n v="121.06363140000001"/>
    <n v="-0.67015813999999996"/>
    <n v="3.0360565209999999"/>
    <n v="260054.19260000001"/>
    <n v="122.1566466"/>
    <n v="-0.60861515399999999"/>
    <n v="2.9537952770000002"/>
    <n v="212521.71119999999"/>
    <n v="120.1018533"/>
    <n v="-0.99852140499999997"/>
    <n v="2.28228374"/>
    <n v="169054.8143"/>
    <n v="119.23516789999999"/>
    <n v="-0.670723454"/>
    <n v="0.686781843"/>
  </r>
  <r>
    <x v="285"/>
    <x v="4"/>
    <s v="E12000008"/>
    <n v="559592.84030000004"/>
    <n v="123.0497137"/>
    <n v="-0.78961654400000003"/>
    <n v="1.365439345"/>
    <n v="345153.42619999999"/>
    <n v="123.68310700000001"/>
    <n v="-0.83388110000000004"/>
    <n v="1.3317610689999999"/>
    <n v="270379.76909999998"/>
    <n v="122.6982258"/>
    <n v="-1.101334445"/>
    <n v="0.90033622499999999"/>
    <n v="204871.33799999999"/>
    <n v="120.51128780000001"/>
    <n v="-0.38766506099999998"/>
    <n v="-0.71332973"/>
  </r>
  <r>
    <x v="285"/>
    <x v="8"/>
    <s v="E12000005"/>
    <n v="323818.70449999999"/>
    <n v="123.9405685"/>
    <n v="0.17142437599999999"/>
    <n v="4.8816593470000003"/>
    <n v="191657.0851"/>
    <n v="125.63363270000001"/>
    <n v="-2.8246713999999999E-2"/>
    <n v="5.1080694539999998"/>
    <n v="155739.2414"/>
    <n v="124.8570735"/>
    <n v="-0.48438041599999998"/>
    <n v="5.0134628440000002"/>
    <n v="129965.3107"/>
    <n v="123.81058760000001"/>
    <n v="0.22554000599999999"/>
    <n v="3.3854083940000002"/>
  </r>
  <r>
    <x v="285"/>
    <x v="2"/>
    <s v="E12000001"/>
    <n v="219656.75779999999"/>
    <n v="112.9823413"/>
    <n v="0.70281866000000004"/>
    <n v="2.1778270630000001"/>
    <n v="132532.3903"/>
    <n v="112.08219459999999"/>
    <n v="0.484138491"/>
    <n v="1.8277914710000001"/>
    <n v="105480.0056"/>
    <n v="110.6650932"/>
    <n v="0.162874673"/>
    <n v="1.7851247889999999"/>
    <n v="92623.522249999995"/>
    <n v="110.52100799999999"/>
    <n v="0.32129999199999998"/>
    <n v="1.2473919999999999E-2"/>
  </r>
  <r>
    <x v="285"/>
    <x v="7"/>
    <s v="E12000002"/>
    <n v="282322.85930000001"/>
    <n v="120.1369882"/>
    <n v="0.41109183100000002"/>
    <n v="4.1914281779999998"/>
    <n v="173340.872"/>
    <n v="121.3006005"/>
    <n v="0.52243852199999996"/>
    <n v="4.4674486309999999"/>
    <n v="124774.6637"/>
    <n v="119.5311646"/>
    <n v="0.46321394599999999"/>
    <n v="4.3052762150000001"/>
    <n v="122712.33319999999"/>
    <n v="121.2723641"/>
    <n v="0.46322796100000002"/>
    <n v="2.9062076600000002"/>
  </r>
  <r>
    <x v="285"/>
    <x v="6"/>
    <s v="E12000003"/>
    <n v="261686.79889999999"/>
    <n v="120.1039413"/>
    <n v="-9.9452438000000004E-2"/>
    <n v="3.2054537330000001"/>
    <n v="160321.5551"/>
    <n v="119.760255"/>
    <n v="-7.9330215999999995E-2"/>
    <n v="3.3600815380000002"/>
    <n v="127965.2834"/>
    <n v="117.65915680000001"/>
    <n v="-0.57983096000000001"/>
    <n v="3.3296446550000001"/>
    <n v="115932.20600000001"/>
    <n v="116.2888043"/>
    <n v="-0.346904981"/>
    <n v="1.1898315770000001"/>
  </r>
  <r>
    <x v="286"/>
    <x v="0"/>
    <s v="E92000001"/>
    <n v="376141.50030000001"/>
    <n v="123.1427174"/>
    <n v="-0.113625215"/>
    <n v="3.601768136"/>
    <n v="230972.94690000001"/>
    <n v="122.9708308"/>
    <n v="-0.22867592"/>
    <n v="3.232513596"/>
    <n v="199607.177"/>
    <n v="121.62031639999999"/>
    <n v="-0.125229338"/>
    <n v="2.863034393"/>
    <n v="225622.6814"/>
    <n v="118.56758139999999"/>
    <n v="-1.0344395209999999"/>
    <n v="-0.70387866200000004"/>
  </r>
  <r>
    <x v="286"/>
    <x v="2"/>
    <s v="E12000001"/>
    <n v="215675.02970000001"/>
    <n v="110.9343052"/>
    <n v="-1.8127045669999999"/>
    <n v="1.659386823"/>
    <n v="130825.5505"/>
    <n v="110.63872600000001"/>
    <n v="-1.2878661229999999"/>
    <n v="1.8444989979999999"/>
    <n v="104066.6992"/>
    <n v="109.18231280000001"/>
    <n v="-1.33988087"/>
    <n v="1.322120822"/>
    <n v="91422.676189999998"/>
    <n v="109.08812450000001"/>
    <n v="-1.296480675"/>
    <n v="-0.175071374"/>
  </r>
  <r>
    <x v="286"/>
    <x v="7"/>
    <s v="E12000002"/>
    <n v="281243.72830000002"/>
    <n v="119.677785"/>
    <n v="-0.38223296699999998"/>
    <n v="3.7282932099999999"/>
    <n v="172941.76209999999"/>
    <n v="121.021311"/>
    <n v="-0.230245743"/>
    <n v="3.9566322989999998"/>
    <n v="124312.69"/>
    <n v="119.0886048"/>
    <n v="-0.37024638500000001"/>
    <n v="3.6643806109999999"/>
    <n v="121523.2222"/>
    <n v="120.0972068"/>
    <n v="-0.96902319400000003"/>
    <n v="0.76049577099999999"/>
  </r>
  <r>
    <x v="286"/>
    <x v="5"/>
    <s v="E12000009"/>
    <n v="399463.81189999997"/>
    <n v="121.2592822"/>
    <n v="0.16160988100000001"/>
    <n v="3.9271127560000001"/>
    <n v="259880.7709"/>
    <n v="122.0751844"/>
    <n v="-6.6686724000000003E-2"/>
    <n v="3.5462905199999999"/>
    <n v="213285.7372"/>
    <n v="120.5336253"/>
    <n v="0.35950490600000001"/>
    <n v="3.3138268950000001"/>
    <n v="167930.11060000001"/>
    <n v="118.4419091"/>
    <n v="-0.66528931899999999"/>
    <n v="0.63607536499999995"/>
  </r>
  <r>
    <x v="286"/>
    <x v="6"/>
    <s v="E12000003"/>
    <n v="261713.04259999999"/>
    <n v="120.1159861"/>
    <n v="1.002867E-2"/>
    <n v="3.2829279420000002"/>
    <n v="160179.14749999999"/>
    <n v="119.6538765"/>
    <n v="-8.8826203000000006E-2"/>
    <n v="3.1958439099999998"/>
    <n v="127793.9192"/>
    <n v="117.501594"/>
    <n v="-0.133914643"/>
    <n v="2.8851859860000002"/>
    <n v="114722.79120000001"/>
    <n v="115.0756695"/>
    <n v="-1.0432085879999999"/>
    <n v="-3.1555204000000003E-2"/>
  </r>
  <r>
    <x v="286"/>
    <x v="1"/>
    <s v="E12000004"/>
    <n v="283190.53470000002"/>
    <n v="126.3242983"/>
    <n v="0.66265254399999995"/>
    <n v="5.3622490420000002"/>
    <n v="177150.24729999999"/>
    <n v="125.99366089999999"/>
    <n v="0.70545381799999995"/>
    <n v="4.9691045210000002"/>
    <n v="145202.75380000001"/>
    <n v="124.7888427"/>
    <n v="0.883838393"/>
    <n v="4.8668481369999999"/>
    <n v="115877.3259"/>
    <n v="123.08633210000001"/>
    <n v="-5.4431100000000001E-3"/>
    <n v="2.3495265920000001"/>
  </r>
  <r>
    <x v="286"/>
    <x v="8"/>
    <s v="E12000005"/>
    <n v="321012.93810000003"/>
    <n v="122.8666704"/>
    <n v="-0.86646211100000003"/>
    <n v="4.3693323780000002"/>
    <n v="190240.59580000001"/>
    <n v="124.70510609999999"/>
    <n v="-0.73907484000000001"/>
    <n v="4.5648414820000003"/>
    <n v="155196.91889999999"/>
    <n v="124.4222903"/>
    <n v="-0.34822470599999999"/>
    <n v="4.5910641290000003"/>
    <n v="127778.852"/>
    <n v="121.7276724"/>
    <n v="-1.6823401600000001"/>
    <n v="1.2541555390000001"/>
  </r>
  <r>
    <x v="286"/>
    <x v="3"/>
    <s v="E12000006"/>
    <n v="442518.25630000001"/>
    <n v="129.6216115"/>
    <n v="0.45233491399999998"/>
    <n v="3.4626773989999999"/>
    <n v="297963.8101"/>
    <n v="129.8591016"/>
    <n v="0.30065571800000002"/>
    <n v="2.8017633229999999"/>
    <n v="244626.1825"/>
    <n v="127.744491"/>
    <n v="0.21514266000000001"/>
    <n v="2.29197608"/>
    <n v="195444.22630000001"/>
    <n v="126.18959889999999"/>
    <n v="-0.79125822099999998"/>
    <n v="-0.91019782100000002"/>
  </r>
  <r>
    <x v="286"/>
    <x v="9"/>
    <s v="E12000007"/>
    <n v="913641.38289999997"/>
    <n v="122.8886723"/>
    <n v="-0.584357181"/>
    <n v="2.3229666940000002"/>
    <n v="580830.72439999995"/>
    <n v="123.0823159"/>
    <n v="-0.95521484899999998"/>
    <n v="1.292205187"/>
    <n v="494652.67009999999"/>
    <n v="120.9565928"/>
    <n v="-0.83456401199999997"/>
    <n v="1.292406285"/>
    <n v="414525.69929999998"/>
    <n v="114.5605999"/>
    <n v="-1.4474847239999999"/>
    <n v="-1.7262542839999999"/>
  </r>
  <r>
    <x v="286"/>
    <x v="4"/>
    <s v="E12000008"/>
    <n v="557599.86629999999"/>
    <n v="122.61147560000001"/>
    <n v="-0.35614715699999999"/>
    <n v="2.2156325419999998"/>
    <n v="343580.6875"/>
    <n v="123.1195281"/>
    <n v="-0.45566365599999997"/>
    <n v="1.555721092"/>
    <n v="270326.27059999999"/>
    <n v="122.6739482"/>
    <n v="-1.9786406999999999E-2"/>
    <n v="1.440213703"/>
    <n v="203446.08530000001"/>
    <n v="119.6729127"/>
    <n v="-0.69568180999999996"/>
    <n v="-1.533735402"/>
  </r>
  <r>
    <x v="287"/>
    <x v="0"/>
    <s v="E92000001"/>
    <n v="373190.3824"/>
    <n v="122.1765686"/>
    <n v="-0.78457650800000001"/>
    <n v="2.274073048"/>
    <n v="230738.9626"/>
    <n v="122.84625680000001"/>
    <n v="-0.101303744"/>
    <n v="2.5041018899999998"/>
    <n v="198769.4725"/>
    <n v="121.1099044"/>
    <n v="-0.41967657400000002"/>
    <n v="1.536764789"/>
    <n v="226922.61050000001"/>
    <n v="119.25071060000001"/>
    <n v="0.57615180099999996"/>
    <n v="-9.1322675000000006E-2"/>
  </r>
  <r>
    <x v="287"/>
    <x v="9"/>
    <s v="E12000007"/>
    <n v="899414.80350000004"/>
    <n v="120.9751366"/>
    <n v="-1.557129494"/>
    <n v="3.4964575999999997E-2"/>
    <n v="579875.94050000003"/>
    <n v="122.87999019999999"/>
    <n v="-0.164382471"/>
    <n v="1.165720638"/>
    <n v="490483.4546"/>
    <n v="119.9371014"/>
    <n v="-0.84285717599999999"/>
    <n v="0.16153289000000001"/>
    <n v="415052.48950000003"/>
    <n v="114.7061866"/>
    <n v="0.12708264499999999"/>
    <n v="-1.627000834"/>
  </r>
  <r>
    <x v="287"/>
    <x v="2"/>
    <s v="E12000001"/>
    <n v="214922.11569999999"/>
    <n v="110.54703739999999"/>
    <n v="-0.34909651600000002"/>
    <n v="-1.2024348380000001"/>
    <n v="130687.50229999999"/>
    <n v="110.521979"/>
    <n v="-0.105520877"/>
    <n v="-0.61196088299999996"/>
    <n v="103807.83809999999"/>
    <n v="108.9107269"/>
    <n v="-0.248745364"/>
    <n v="-1.4263286390000001"/>
    <n v="91824.761580000006"/>
    <n v="109.56790410000001"/>
    <n v="0.43980925500000001"/>
    <n v="-1.1428125870000001"/>
  </r>
  <r>
    <x v="287"/>
    <x v="7"/>
    <s v="E12000002"/>
    <n v="279392.5919"/>
    <n v="118.89006999999999"/>
    <n v="-0.65819649999999996"/>
    <n v="2.856650132"/>
    <n v="172280.5563"/>
    <n v="120.5586119"/>
    <n v="-0.38232855799999999"/>
    <n v="2.847799459"/>
    <n v="124187.8138"/>
    <n v="118.9689764"/>
    <n v="-0.100453273"/>
    <n v="2.2556079869999999"/>
    <n v="122000.9811"/>
    <n v="120.5693595"/>
    <n v="0.39314207899999998"/>
    <n v="1.486970407"/>
  </r>
  <r>
    <x v="287"/>
    <x v="6"/>
    <s v="E12000003"/>
    <n v="261207.3817"/>
    <n v="119.88390769999999"/>
    <n v="-0.19321196199999999"/>
    <n v="2.514860927"/>
    <n v="160966.4798"/>
    <n v="120.242014"/>
    <n v="0.49153232400000002"/>
    <n v="2.79843982"/>
    <n v="128214.98540000001"/>
    <n v="117.8887481"/>
    <n v="0.32948844399999999"/>
    <n v="2.0618995610000002"/>
    <n v="116874.8262"/>
    <n v="117.23432390000001"/>
    <n v="1.875856489"/>
    <n v="1.2703933160000001"/>
  </r>
  <r>
    <x v="287"/>
    <x v="1"/>
    <s v="E12000004"/>
    <n v="280107.23680000001"/>
    <n v="124.9489153"/>
    <n v="-1.088771548"/>
    <n v="3.6919006940000001"/>
    <n v="176280.7481"/>
    <n v="125.3752515"/>
    <n v="-0.490825819"/>
    <n v="4.1048503580000002"/>
    <n v="144201.89540000001"/>
    <n v="123.92869399999999"/>
    <n v="-0.68928334199999997"/>
    <n v="3.3593378409999999"/>
    <n v="116844.8319"/>
    <n v="124.11402889999999"/>
    <n v="0.83493983999999999"/>
    <n v="2.5857162840000001"/>
  </r>
  <r>
    <x v="287"/>
    <x v="8"/>
    <s v="E12000005"/>
    <n v="322323.79889999999"/>
    <n v="123.3683982"/>
    <n v="0.408351405"/>
    <n v="4.3047399349999997"/>
    <n v="192611.16769999999"/>
    <n v="126.2590458"/>
    <n v="1.2460914910000001"/>
    <n v="4.6648576019999997"/>
    <n v="156454.72589999999"/>
    <n v="125.4306816"/>
    <n v="0.81045874799999995"/>
    <n v="4.0287523639999998"/>
    <n v="130875.44899999999"/>
    <n v="124.6776248"/>
    <n v="2.423403301"/>
    <n v="3.1082265119999999"/>
  </r>
  <r>
    <x v="287"/>
    <x v="3"/>
    <s v="E12000006"/>
    <n v="435660.58750000002"/>
    <n v="127.61287609999999"/>
    <n v="-1.5496917219999999"/>
    <n v="1.183316265"/>
    <n v="295578.51860000001"/>
    <n v="128.8195398"/>
    <n v="-0.80053060099999995"/>
    <n v="1.4906746230000001"/>
    <n v="242112.16020000001"/>
    <n v="126.4316613"/>
    <n v="-1.0276996279999999"/>
    <n v="0.25926266999999997"/>
    <n v="196244.2046"/>
    <n v="126.70610910000001"/>
    <n v="0.40931282000000002"/>
    <n v="-0.88174681700000002"/>
  </r>
  <r>
    <x v="287"/>
    <x v="4"/>
    <s v="E12000008"/>
    <n v="550261.54370000004"/>
    <n v="120.99784080000001"/>
    <n v="-1.3160553020000001"/>
    <n v="0.32026111099999999"/>
    <n v="341785.57939999999"/>
    <n v="122.4762647"/>
    <n v="-0.52247062"/>
    <n v="0.77987073200000001"/>
    <n v="267581.20480000001"/>
    <n v="121.42823850000001"/>
    <n v="-1.0154639409999999"/>
    <n v="-5.4425000000000003E-3"/>
    <n v="204090.44330000001"/>
    <n v="120.05194280000001"/>
    <n v="0.316721747"/>
    <n v="-0.62640695400000002"/>
  </r>
  <r>
    <x v="287"/>
    <x v="5"/>
    <s v="E12000009"/>
    <n v="397636.56420000002"/>
    <n v="120.7046118"/>
    <n v="-0.457425105"/>
    <n v="3.464441576"/>
    <n v="259765.69779999999"/>
    <n v="122.0211304"/>
    <n v="-4.4279207000000001E-2"/>
    <n v="3.537063888"/>
    <n v="211871.94639999999"/>
    <n v="119.7346534"/>
    <n v="-0.66286231900000003"/>
    <n v="2.3620986880000001"/>
    <n v="169760.0281"/>
    <n v="119.7325586"/>
    <n v="1.0896898800000001"/>
    <n v="2.163887194"/>
  </r>
  <r>
    <x v="288"/>
    <x v="0"/>
    <s v="E92000001"/>
    <n v="374558.97029999999"/>
    <n v="122.62462240000001"/>
    <n v="0.36672645700000001"/>
    <n v="2.8843258239999998"/>
    <n v="229018.98079999999"/>
    <n v="121.9305322"/>
    <n v="-0.74542322599999999"/>
    <n v="2.3449252440000001"/>
    <n v="196452.52770000001"/>
    <n v="119.69819390000001"/>
    <n v="-1.165644194"/>
    <n v="1.549569365"/>
    <n v="223907.81270000001"/>
    <n v="117.6663961"/>
    <n v="-1.328557695"/>
    <n v="-1.5243941320000001"/>
  </r>
  <r>
    <x v="288"/>
    <x v="5"/>
    <s v="E12000009"/>
    <n v="397667.58779999998"/>
    <n v="120.7140291"/>
    <n v="7.8019980000000001E-3"/>
    <n v="1.9253371770000001"/>
    <n v="257686.0638"/>
    <n v="121.0442529"/>
    <n v="-0.80058067399999999"/>
    <n v="1.174642484"/>
    <n v="210214.79930000001"/>
    <n v="118.798154"/>
    <n v="-0.78214561999999999"/>
    <n v="0.653663561"/>
    <n v="166558.94779999999"/>
    <n v="117.4748214"/>
    <n v="-1.885650163"/>
    <n v="-1.0604984850000001"/>
  </r>
  <r>
    <x v="288"/>
    <x v="4"/>
    <s v="E12000008"/>
    <n v="558408.50529999996"/>
    <n v="122.7892885"/>
    <n v="1.4805616880000001"/>
    <n v="1.5826061760000001"/>
    <n v="343114.53039999999"/>
    <n v="122.9524842"/>
    <n v="0.38882594100000001"/>
    <n v="0.88988493400000002"/>
    <n v="267370.1741"/>
    <n v="121.33247280000001"/>
    <n v="-7.8866065999999999E-2"/>
    <n v="0.29092792099999998"/>
    <n v="203083.87450000001"/>
    <n v="119.45984970000001"/>
    <n v="-0.49319745599999998"/>
    <n v="-1.3549142999999999"/>
  </r>
  <r>
    <x v="288"/>
    <x v="3"/>
    <s v="E12000006"/>
    <n v="437169.23570000002"/>
    <n v="128.05478650000001"/>
    <n v="0.34628980599999998"/>
    <n v="1.4251792619999999"/>
    <n v="293384.4889"/>
    <n v="127.86333399999999"/>
    <n v="-0.74228322599999996"/>
    <n v="0.32959762300000001"/>
    <n v="239692.67449999999"/>
    <n v="125.168199"/>
    <n v="-0.99932429199999995"/>
    <n v="-0.257053947"/>
    <n v="191789.01139999999"/>
    <n v="123.82959"/>
    <n v="-2.2702291799999998"/>
    <n v="-3.0186726780000002"/>
  </r>
  <r>
    <x v="288"/>
    <x v="1"/>
    <s v="E12000004"/>
    <n v="282513.53830000001"/>
    <n v="126.0223069"/>
    <n v="0.85906438500000004"/>
    <n v="4.5507774750000003"/>
    <n v="175462.1372"/>
    <n v="124.7930351"/>
    <n v="-0.46437906899999998"/>
    <n v="3.641613413"/>
    <n v="142736.09390000001"/>
    <n v="122.6689681"/>
    <n v="-1.0164925149999999"/>
    <n v="3.0425743349999999"/>
    <n v="114387.87179999999"/>
    <n v="121.50421540000001"/>
    <n v="-2.102754638"/>
    <n v="0.60949389899999995"/>
  </r>
  <r>
    <x v="288"/>
    <x v="6"/>
    <s v="E12000003"/>
    <n v="260826.4148"/>
    <n v="119.7090589"/>
    <n v="-0.14584845099999999"/>
    <n v="3.5361408540000001"/>
    <n v="159128.22219999999"/>
    <n v="118.8688349"/>
    <n v="-1.1420127019999999"/>
    <n v="3.1185252409999999"/>
    <n v="126135.28079999999"/>
    <n v="115.9765398"/>
    <n v="-1.622044832"/>
    <n v="2.745740568"/>
    <n v="114869.8232"/>
    <n v="115.22315380000001"/>
    <n v="-1.7155130670000001"/>
    <n v="0.61000187400000005"/>
  </r>
  <r>
    <x v="288"/>
    <x v="8"/>
    <s v="E12000005"/>
    <n v="321348.34509999998"/>
    <n v="122.99504640000001"/>
    <n v="-0.30263164100000001"/>
    <n v="4.9587462929999999"/>
    <n v="189504.2886"/>
    <n v="124.2224475"/>
    <n v="-1.6130316570000001"/>
    <n v="4.4735362189999996"/>
    <n v="153232.83050000001"/>
    <n v="122.847669"/>
    <n v="-2.0593148129999999"/>
    <n v="3.6121103880000001"/>
    <n v="127522.3302"/>
    <n v="121.4832986"/>
    <n v="-2.5620685519999999"/>
    <n v="1.9747090549999999"/>
  </r>
  <r>
    <x v="288"/>
    <x v="9"/>
    <s v="E12000007"/>
    <n v="909861.49829999998"/>
    <n v="122.38026170000001"/>
    <n v="1.161499091"/>
    <n v="1.592191339"/>
    <n v="578053.51399999997"/>
    <n v="122.4938045"/>
    <n v="-0.31427869899999999"/>
    <n v="0.20517394"/>
    <n v="488264.15019999997"/>
    <n v="119.39441859999999"/>
    <n v="-0.45247283999999999"/>
    <n v="-0.47912146999999999"/>
    <n v="410933.57020000002"/>
    <n v="113.5678594"/>
    <n v="-0.99238515400000005"/>
    <n v="-3.4836737879999999"/>
  </r>
  <r>
    <x v="288"/>
    <x v="2"/>
    <s v="E12000001"/>
    <n v="212212.33600000001"/>
    <n v="109.153239"/>
    <n v="-1.260819369"/>
    <n v="1.7773091569999999"/>
    <n v="127646.22689999999"/>
    <n v="107.94998270000001"/>
    <n v="-2.327135615"/>
    <n v="1.376086583"/>
    <n v="100327.4529"/>
    <n v="105.2592561"/>
    <n v="-3.352719096"/>
    <n v="0.76262536000000003"/>
    <n v="88795.656159999999"/>
    <n v="105.9534898"/>
    <n v="-3.2987893119999998"/>
    <n v="-0.93533338399999999"/>
  </r>
  <r>
    <x v="288"/>
    <x v="7"/>
    <s v="E12000002"/>
    <n v="279398.62949999998"/>
    <n v="118.8926392"/>
    <n v="2.1609810000000002E-3"/>
    <n v="4.2273874319999996"/>
    <n v="171169.46539999999"/>
    <n v="119.78109190000001"/>
    <n v="-0.64493111700000005"/>
    <n v="3.9798551280000001"/>
    <n v="122193.30929999999"/>
    <n v="117.0582884"/>
    <n v="-1.6060388489999999"/>
    <n v="3.6271435919999999"/>
    <n v="121056.4598"/>
    <n v="119.6359216"/>
    <n v="-0.77419159299999996"/>
    <n v="2.495405538"/>
  </r>
  <r>
    <x v="289"/>
    <x v="0"/>
    <s v="E92000001"/>
    <n v="373298.86339999997"/>
    <n v="122.21208350000001"/>
    <n v="-0.33642415799999997"/>
    <n v="1.7852301900000001"/>
    <n v="228633.44349999999"/>
    <n v="121.7252708"/>
    <n v="-0.16834296000000001"/>
    <n v="1.959796766"/>
    <n v="196809.11600000001"/>
    <n v="119.9154626"/>
    <n v="0.18151376"/>
    <n v="1.10954693"/>
    <n v="223811.95610000001"/>
    <n v="117.6160223"/>
    <n v="-4.2810748000000003E-2"/>
    <n v="-1.4304221779999999"/>
  </r>
  <r>
    <x v="289"/>
    <x v="8"/>
    <s v="E12000005"/>
    <n v="322373.2047"/>
    <n v="123.3873081"/>
    <n v="0.31892479899999998"/>
    <n v="3.1811304869999999"/>
    <n v="191245.24400000001"/>
    <n v="125.3636656"/>
    <n v="0.91868915100000004"/>
    <n v="4.0232431289999999"/>
    <n v="155394.97380000001"/>
    <n v="124.5810721"/>
    <n v="1.411018272"/>
    <n v="3.7403706460000001"/>
    <n v="129370.73970000001"/>
    <n v="123.2441736"/>
    <n v="1.4494790580000001"/>
    <n v="2.168655453"/>
  </r>
  <r>
    <x v="289"/>
    <x v="2"/>
    <s v="E12000001"/>
    <n v="210735.9705"/>
    <n v="108.3938577"/>
    <n v="-0.69570203799999997"/>
    <n v="-1.531283884"/>
    <n v="126534.69319999999"/>
    <n v="107.00996240000001"/>
    <n v="-0.87079244300000003"/>
    <n v="-0.73340398200000001"/>
    <n v="99827.751260000005"/>
    <n v="104.7349907"/>
    <n v="-0.498070658"/>
    <n v="-1.8824611760000001"/>
    <n v="87827.748309999995"/>
    <n v="104.79855480000001"/>
    <n v="-1.0900396320000001"/>
    <n v="-2.8634911029999999"/>
  </r>
  <r>
    <x v="289"/>
    <x v="7"/>
    <s v="E12000002"/>
    <n v="279900.97360000003"/>
    <n v="119.10640189999999"/>
    <n v="0.17979476699999999"/>
    <n v="2.9627290240000002"/>
    <n v="171275.1122"/>
    <n v="119.85502150000001"/>
    <n v="6.1720589999999999E-2"/>
    <n v="3.3303043030000001"/>
    <n v="123381.85550000001"/>
    <n v="118.1968875"/>
    <n v="0.97267700400000001"/>
    <n v="2.8684169879999999"/>
    <n v="121379.71799999999"/>
    <n v="119.9553866"/>
    <n v="0.267030987"/>
    <n v="1.5560108699999999"/>
  </r>
  <r>
    <x v="289"/>
    <x v="6"/>
    <s v="E12000003"/>
    <n v="258957.44380000001"/>
    <n v="118.8512747"/>
    <n v="-0.71655740400000001"/>
    <n v="2.775853621"/>
    <n v="157965.97750000001"/>
    <n v="118.0006377"/>
    <n v="-0.73038250500000002"/>
    <n v="2.921715877"/>
    <n v="125225.10129999999"/>
    <n v="115.1396647"/>
    <n v="-0.72158999700000004"/>
    <n v="1.8151994739999999"/>
    <n v="114849.31570000001"/>
    <n v="115.20258320000001"/>
    <n v="-1.7852821000000001E-2"/>
    <n v="0.56230550400000001"/>
  </r>
  <r>
    <x v="289"/>
    <x v="1"/>
    <s v="E12000004"/>
    <n v="281121.00589999999"/>
    <n v="125.4011326"/>
    <n v="-0.49290821000000001"/>
    <n v="2.443284673"/>
    <n v="175073.95860000001"/>
    <n v="124.5169528"/>
    <n v="-0.22123211800000001"/>
    <n v="2.096978596"/>
    <n v="143200.63190000001"/>
    <n v="123.06819710000001"/>
    <n v="0.32545236100000002"/>
    <n v="1.676104507"/>
    <n v="115073.72139999999"/>
    <n v="122.2327334"/>
    <n v="0.59958246500000001"/>
    <n v="0.45948409499999998"/>
  </r>
  <r>
    <x v="289"/>
    <x v="3"/>
    <s v="E12000006"/>
    <n v="436710.60440000001"/>
    <n v="127.92044509999999"/>
    <n v="-0.10490933400000001"/>
    <n v="1.179958711"/>
    <n v="293984.87469999999"/>
    <n v="128.1249952"/>
    <n v="0.204641303"/>
    <n v="1.1168084620000001"/>
    <n v="241375.092"/>
    <n v="126.0467622"/>
    <n v="0.70190609800000003"/>
    <n v="0.55572991400000005"/>
    <n v="194058.29089999999"/>
    <n v="125.2947623"/>
    <n v="1.1832166049999999"/>
    <n v="-1.3865078209999999"/>
  </r>
  <r>
    <x v="289"/>
    <x v="9"/>
    <s v="E12000007"/>
    <n v="897130.3273"/>
    <n v="120.6678648"/>
    <n v="-1.399242739"/>
    <n v="-0.10322471699999999"/>
    <n v="571003.05570000003"/>
    <n v="120.9997604"/>
    <n v="-1.2196895350000001"/>
    <n v="-0.61000289699999999"/>
    <n v="484810.68829999998"/>
    <n v="118.5499494"/>
    <n v="-0.70729376200000005"/>
    <n v="-0.96021808600000003"/>
    <n v="407750.64309999999"/>
    <n v="112.68820820000001"/>
    <n v="-0.77456000800000002"/>
    <n v="-3.7272279749999999"/>
  </r>
  <r>
    <x v="289"/>
    <x v="4"/>
    <s v="E12000008"/>
    <n v="553300.37009999994"/>
    <n v="121.6660529"/>
    <n v="-0.91476671600000004"/>
    <n v="0.232578535"/>
    <n v="340804.8995"/>
    <n v="122.12484550000001"/>
    <n v="-0.67313700399999998"/>
    <n v="0.25507734100000001"/>
    <n v="266469.79109999997"/>
    <n v="120.9238794"/>
    <n v="-0.336755213"/>
    <n v="-0.45266309799999999"/>
    <n v="201609.0882"/>
    <n v="118.5923375"/>
    <n v="-0.72619563799999998"/>
    <n v="-1.7326070229999999"/>
  </r>
  <r>
    <x v="289"/>
    <x v="5"/>
    <s v="E12000009"/>
    <n v="397379.5061"/>
    <n v="120.6265805"/>
    <n v="-7.244283E-2"/>
    <n v="2.3725627629999999"/>
    <n v="258267.32550000001"/>
    <n v="121.31729199999999"/>
    <n v="0.22556972"/>
    <n v="2.5259953550000001"/>
    <n v="210536.3953"/>
    <n v="118.97989680000001"/>
    <n v="0.152984491"/>
    <n v="1.4578619020000001"/>
    <n v="168061.89509999999"/>
    <n v="118.5348573"/>
    <n v="0.90235158299999996"/>
    <n v="0.365443187"/>
  </r>
  <r>
    <x v="290"/>
    <x v="0"/>
    <s v="E92000001"/>
    <n v="369682.50780000002"/>
    <n v="121.02814650000001"/>
    <n v="-0.96875612799999999"/>
    <n v="1.5748690949999999"/>
    <n v="228287.74530000001"/>
    <n v="121.54121979999999"/>
    <n v="-0.151201945"/>
    <n v="2.1908101659999999"/>
    <n v="195955.209"/>
    <n v="119.39517840000001"/>
    <n v="-0.433875764"/>
    <n v="0.98480269499999995"/>
    <n v="221555.18169999999"/>
    <n v="116.4300587"/>
    <n v="-1.0083350419999999"/>
    <n v="-1.0861575939999999"/>
  </r>
  <r>
    <x v="290"/>
    <x v="1"/>
    <s v="E12000004"/>
    <n v="279592.12310000003"/>
    <n v="124.7191358"/>
    <n v="-0.54385218000000002"/>
    <n v="3.1533598359999999"/>
    <n v="175297.1323"/>
    <n v="124.67567940000001"/>
    <n v="0.12747394400000001"/>
    <n v="3.6154574180000001"/>
    <n v="143103.84940000001"/>
    <n v="122.98502120000001"/>
    <n v="-6.7585267000000004E-2"/>
    <n v="2.749393923"/>
    <n v="114338.0916"/>
    <n v="121.4513383"/>
    <n v="-0.63926825499999995"/>
    <n v="1.660921552"/>
  </r>
  <r>
    <x v="290"/>
    <x v="8"/>
    <s v="E12000005"/>
    <n v="318281.85550000001"/>
    <n v="121.8213573"/>
    <n v="-1.269134387"/>
    <n v="2.438028514"/>
    <n v="189977.13829999999"/>
    <n v="124.5324064"/>
    <n v="-0.66307824599999998"/>
    <n v="3.5416212919999999"/>
    <n v="153599.98269999999"/>
    <n v="123.1420171"/>
    <n v="-1.155115267"/>
    <n v="2.3536581769999998"/>
    <n v="126237.4139"/>
    <n v="120.25923160000001"/>
    <n v="-2.421974112"/>
    <n v="1.0454138340000001"/>
  </r>
  <r>
    <x v="290"/>
    <x v="3"/>
    <s v="E12000006"/>
    <n v="430544.18660000002"/>
    <n v="126.1141897"/>
    <n v="-1.4120146659999999"/>
    <n v="0.58582408600000002"/>
    <n v="291868.13370000001"/>
    <n v="127.2024735"/>
    <n v="-0.72001696299999995"/>
    <n v="0.75397139800000001"/>
    <n v="239624.10089999999"/>
    <n v="125.1323897"/>
    <n v="-0.72542329900000002"/>
    <n v="0.103389014"/>
    <n v="191281.12909999999"/>
    <n v="123.5016731"/>
    <n v="-1.431096659"/>
    <n v="-1.648330541"/>
  </r>
  <r>
    <x v="290"/>
    <x v="9"/>
    <s v="E12000007"/>
    <n v="879599.95070000004"/>
    <n v="118.3099541"/>
    <n v="-1.9540501669999999"/>
    <n v="-1.1731128559999999"/>
    <n v="566490.61080000002"/>
    <n v="120.04353999999999"/>
    <n v="-0.79026633700000004"/>
    <n v="-0.99236953800000005"/>
    <n v="483202.78700000001"/>
    <n v="118.1567719"/>
    <n v="-0.33165550199999999"/>
    <n v="-0.82899212799999999"/>
    <n v="406905.53350000002"/>
    <n v="112.454649"/>
    <n v="-0.20726138399999999"/>
    <n v="-2.3143191179999998"/>
  </r>
  <r>
    <x v="290"/>
    <x v="5"/>
    <s v="E12000009"/>
    <n v="392589.17249999999"/>
    <n v="119.1724502"/>
    <n v="-1.20548078"/>
    <n v="1.3323367829999999"/>
    <n v="257328.29"/>
    <n v="120.8761938"/>
    <n v="-0.36359054000000002"/>
    <n v="1.9398076870000001"/>
    <n v="209587.06210000001"/>
    <n v="118.4434025"/>
    <n v="-0.450911691"/>
    <n v="0.76792606399999996"/>
    <n v="165395.75229999999"/>
    <n v="116.654414"/>
    <n v="-1.586405295"/>
    <n v="-0.52811119699999998"/>
  </r>
  <r>
    <x v="290"/>
    <x v="7"/>
    <s v="E12000002"/>
    <n v="277281.6176"/>
    <n v="117.991786"/>
    <n v="-0.93581527600000003"/>
    <n v="3.0659552510000001"/>
    <n v="171043.20800000001"/>
    <n v="119.69273939999999"/>
    <n v="-0.135398668"/>
    <n v="4.0568979990000003"/>
    <n v="121750.1216"/>
    <n v="116.6337252"/>
    <n v="-1.3225071799999999"/>
    <n v="2.5770044740000002"/>
    <n v="119495.4425"/>
    <n v="118.09322210000001"/>
    <n v="-1.552380866"/>
    <n v="3.0047135219999999"/>
  </r>
  <r>
    <x v="290"/>
    <x v="4"/>
    <s v="E12000008"/>
    <n v="546017.09380000003"/>
    <n v="120.06452229999999"/>
    <n v="-1.3163331810000001"/>
    <n v="-0.39953100699999999"/>
    <n v="338827.62229999999"/>
    <n v="121.4163032"/>
    <n v="-0.58017864500000005"/>
    <n v="-7.3096135000000007E-2"/>
    <n v="264759.40870000003"/>
    <n v="120.1477086"/>
    <n v="-0.64186727300000002"/>
    <n v="-0.95254776600000002"/>
    <n v="199204.96520000001"/>
    <n v="117.1781623"/>
    <n v="-1.192467594"/>
    <n v="-2.116658631"/>
  </r>
  <r>
    <x v="290"/>
    <x v="2"/>
    <s v="E12000001"/>
    <n v="209604.0313"/>
    <n v="107.8116351"/>
    <n v="-0.53713617800000002"/>
    <n v="0.98280940800000005"/>
    <n v="127206.48450000001"/>
    <n v="107.57809399999999"/>
    <n v="0.53091470100000004"/>
    <n v="1.316706529"/>
    <n v="100215.0671"/>
    <n v="105.1413458"/>
    <n v="0.387984145"/>
    <n v="0.16397783799999999"/>
    <n v="87099.942869999999"/>
    <n v="103.9301167"/>
    <n v="-0.82867368799999996"/>
    <n v="-2.201611464"/>
  </r>
  <r>
    <x v="290"/>
    <x v="6"/>
    <s v="E12000003"/>
    <n v="259971.95970000001"/>
    <n v="119.3168976"/>
    <n v="0.39176935400000001"/>
    <n v="3.0767449020000002"/>
    <n v="159984.84570000001"/>
    <n v="119.50873300000001"/>
    <n v="1.2780399330000001"/>
    <n v="3.4101231169999999"/>
    <n v="126860.6587"/>
    <n v="116.64349679999999"/>
    <n v="1.306093891"/>
    <n v="2.3197066460000002"/>
    <n v="114563.15889999999"/>
    <n v="114.91554619999999"/>
    <n v="-0.24915851899999999"/>
    <n v="0.87014512399999999"/>
  </r>
  <r>
    <x v="291"/>
    <x v="0"/>
    <s v="E92000001"/>
    <n v="371112.7709"/>
    <n v="121.4963917"/>
    <n v="0.38688957099999999"/>
    <n v="1.41247553"/>
    <n v="229399.0472"/>
    <n v="122.1328809"/>
    <n v="0.48679876500000002"/>
    <n v="1.6136483150000001"/>
    <n v="198335.02470000001"/>
    <n v="120.8451961"/>
    <n v="1.2144692319999999"/>
    <n v="1.0577002959999999"/>
    <n v="222913.25450000001"/>
    <n v="117.1437432"/>
    <n v="0.61297269799999998"/>
    <n v="-0.83761935399999998"/>
  </r>
  <r>
    <x v="291"/>
    <x v="3"/>
    <s v="E12000006"/>
    <n v="431806.33189999999"/>
    <n v="126.4838949"/>
    <n v="0.29315116600000002"/>
    <n v="0.63994909200000005"/>
    <n v="293143.00020000001"/>
    <n v="127.75808790000001"/>
    <n v="0.43679535400000002"/>
    <n v="0.56609591000000004"/>
    <n v="241310.50320000001"/>
    <n v="126.0130338"/>
    <n v="0.70376992999999999"/>
    <n v="0.119342276"/>
    <n v="191526.56539999999"/>
    <n v="123.6601404"/>
    <n v="0.12831182099999999"/>
    <n v="-1.44678113"/>
  </r>
  <r>
    <x v="291"/>
    <x v="9"/>
    <s v="E12000007"/>
    <n v="886951.90689999994"/>
    <n v="119.2988237"/>
    <n v="0.83582954300000001"/>
    <n v="-1.3322149780000001"/>
    <n v="570672.00840000005"/>
    <n v="120.929609"/>
    <n v="0.73812301400000002"/>
    <n v="-1.4709238229999999"/>
    <n v="489896.89140000002"/>
    <n v="119.7936701"/>
    <n v="1.3853613"/>
    <n v="-0.68472096199999999"/>
    <n v="411728.22979999997"/>
    <n v="113.7874759"/>
    <n v="1.1852127669999999"/>
    <n v="-2.042827414"/>
  </r>
  <r>
    <x v="291"/>
    <x v="7"/>
    <s v="E12000002"/>
    <n v="279442.10749999998"/>
    <n v="118.91114039999999"/>
    <n v="0.77916810999999997"/>
    <n v="2.979904447"/>
    <n v="172031.07800000001"/>
    <n v="120.3840318"/>
    <n v="0.57755582299999997"/>
    <n v="3.2205151330000001"/>
    <n v="123919.46890000001"/>
    <n v="118.7119084"/>
    <n v="1.781802984"/>
    <n v="2.6736862320000001"/>
    <n v="119943.73880000001"/>
    <n v="118.5362579"/>
    <n v="0.37515769100000002"/>
    <n v="1.9478011129999999"/>
  </r>
  <r>
    <x v="291"/>
    <x v="2"/>
    <s v="E12000001"/>
    <n v="216547.90710000001"/>
    <n v="111.38327719999999"/>
    <n v="3.3128540979999999"/>
    <n v="0.69789300300000001"/>
    <n v="130972.0658"/>
    <n v="110.76263350000001"/>
    <n v="2.9602118220000002"/>
    <n v="0.83182394699999995"/>
    <n v="104322.298"/>
    <n v="109.4504761"/>
    <n v="4.0984165160000003"/>
    <n v="0.511499649"/>
    <n v="89234.542300000001"/>
    <n v="106.4771812"/>
    <n v="2.4507472140000002"/>
    <n v="-1.9997960560000001"/>
  </r>
  <r>
    <x v="291"/>
    <x v="8"/>
    <s v="E12000005"/>
    <n v="317927.94140000001"/>
    <n v="121.6858979"/>
    <n v="-0.111195184"/>
    <n v="2.0375920199999999"/>
    <n v="189644.57279999999"/>
    <n v="124.31440550000001"/>
    <n v="-0.17505557199999999"/>
    <n v="2.428938842"/>
    <n v="154739.5477"/>
    <n v="124.0556131"/>
    <n v="0.74190441200000001"/>
    <n v="2.2615888279999998"/>
    <n v="127300.11040000001"/>
    <n v="121.27160240000001"/>
    <n v="0.84182374800000004"/>
    <n v="1.2915498599999999"/>
  </r>
  <r>
    <x v="291"/>
    <x v="4"/>
    <s v="E12000008"/>
    <n v="548667.46959999995"/>
    <n v="120.6473175"/>
    <n v="0.485401627"/>
    <n v="-0.18416827899999999"/>
    <n v="340081.76010000001"/>
    <n v="121.865714"/>
    <n v="0.37014039300000001"/>
    <n v="-0.48379019499999998"/>
    <n v="267018.84869999997"/>
    <n v="121.1730415"/>
    <n v="0.85339366100000003"/>
    <n v="-0.97913490199999997"/>
    <n v="200271.8511"/>
    <n v="117.8057357"/>
    <n v="0.53557197599999995"/>
    <n v="-1.463751483"/>
  </r>
  <r>
    <x v="291"/>
    <x v="5"/>
    <s v="E12000009"/>
    <n v="390373.87809999997"/>
    <n v="118.4999863"/>
    <n v="-0.56427802500000002"/>
    <n v="1.0572857630000001"/>
    <n v="256905.96470000001"/>
    <n v="120.6778128"/>
    <n v="-0.16411924"/>
    <n v="1.5333439900000001"/>
    <n v="211171.0785"/>
    <n v="119.3385736"/>
    <n v="0.75577966600000002"/>
    <n v="1.2023555560000001"/>
    <n v="164828.46030000001"/>
    <n v="116.2543002"/>
    <n v="-0.34299069100000001"/>
    <n v="0.24284720400000001"/>
  </r>
  <r>
    <x v="291"/>
    <x v="1"/>
    <s v="E12000004"/>
    <n v="280446.57520000002"/>
    <n v="125.10028579999999"/>
    <n v="0.30560663300000002"/>
    <n v="2.3347959380000001"/>
    <n v="176087.04980000001"/>
    <n v="125.2374884"/>
    <n v="0.45061631800000002"/>
    <n v="2.585360836"/>
    <n v="144579.8768"/>
    <n v="124.2535354"/>
    <n v="1.0314379760000001"/>
    <n v="2.241958747"/>
    <n v="114422.7861"/>
    <n v="121.5413018"/>
    <n v="7.4073685E-2"/>
    <n v="0.78064690400000003"/>
  </r>
  <r>
    <x v="291"/>
    <x v="6"/>
    <s v="E12000003"/>
    <n v="261502.76060000001"/>
    <n v="120.019475"/>
    <n v="0.588833092"/>
    <n v="3.1245878619999998"/>
    <n v="160851.951"/>
    <n v="120.1564609"/>
    <n v="0.541992107"/>
    <n v="3.254790834"/>
    <n v="128042.1738"/>
    <n v="117.7298545"/>
    <n v="0.93134874099999998"/>
    <n v="2.4502238109999999"/>
    <n v="115029.7691"/>
    <n v="115.3835916"/>
    <n v="0.40729518599999998"/>
    <n v="1.3308880089999999"/>
  </r>
  <r>
    <x v="292"/>
    <x v="0"/>
    <s v="E92000001"/>
    <n v="371062.13449999999"/>
    <n v="121.47981420000001"/>
    <n v="-1.3644486000000001E-2"/>
    <n v="0.83034344100000002"/>
    <n v="230200.4779"/>
    <n v="122.5595656"/>
    <n v="0.34936098199999999"/>
    <n v="1.515331998"/>
    <n v="199087.7064"/>
    <n v="121.3038038"/>
    <n v="0.37950013300000002"/>
    <n v="1.0397157939999999"/>
    <n v="221766.9559"/>
    <n v="116.5413487"/>
    <n v="-0.51423528600000001"/>
    <n v="-1.6431197559999999"/>
  </r>
  <r>
    <x v="292"/>
    <x v="1"/>
    <s v="E12000004"/>
    <n v="279563.02179999999"/>
    <n v="124.7061544"/>
    <n v="-0.31505232100000002"/>
    <n v="1.2837756650000001"/>
    <n v="176856.69339999999"/>
    <n v="125.7848781"/>
    <n v="0.43708132399999999"/>
    <n v="2.1412032660000002"/>
    <n v="145337.2689"/>
    <n v="124.90444650000001"/>
    <n v="0.52385720800000002"/>
    <n v="1.8787280580000001"/>
    <n v="114852.5203"/>
    <n v="121.9977708"/>
    <n v="0.37556698100000002"/>
    <n v="0.174724981"/>
  </r>
  <r>
    <x v="292"/>
    <x v="8"/>
    <s v="E12000005"/>
    <n v="319324.47230000002"/>
    <n v="122.2204156"/>
    <n v="0.43926020399999999"/>
    <n v="2.5963279500000001"/>
    <n v="191498.40340000001"/>
    <n v="125.5296148"/>
    <n v="0.97752897299999997"/>
    <n v="3.495586796"/>
    <n v="156457.78320000001"/>
    <n v="125.4331327"/>
    <n v="1.11040487"/>
    <n v="3.5247464220000002"/>
    <n v="127582.06449999999"/>
    <n v="121.5402041"/>
    <n v="0.221487725"/>
    <n v="1.1136368029999999"/>
  </r>
  <r>
    <x v="292"/>
    <x v="3"/>
    <s v="E12000006"/>
    <n v="433455.19549999997"/>
    <n v="126.9668769"/>
    <n v="0.381852568"/>
    <n v="0.43184107199999999"/>
    <n v="293788.66769999999"/>
    <n v="128.03948389999999"/>
    <n v="0.22025684800000001"/>
    <n v="0.531786329"/>
    <n v="242094.285"/>
    <n v="126.4223269"/>
    <n v="0.324802172"/>
    <n v="0.42614566300000001"/>
    <n v="191447.54019999999"/>
    <n v="123.60911729999999"/>
    <n v="-4.1260732000000001E-2"/>
    <n v="-1.2092726979999999"/>
  </r>
  <r>
    <x v="292"/>
    <x v="4"/>
    <s v="E12000008"/>
    <n v="545470.94409999996"/>
    <n v="119.94442859999999"/>
    <n v="-0.58259796900000005"/>
    <n v="-1.223850967"/>
    <n v="339612.28350000002"/>
    <n v="121.69748060000001"/>
    <n v="-0.13804818099999999"/>
    <n v="-0.67820926100000001"/>
    <n v="267781.89730000001"/>
    <n v="121.5193127"/>
    <n v="0.285765822"/>
    <n v="-0.32526967899999998"/>
    <n v="199436.2047"/>
    <n v="117.31418410000001"/>
    <n v="-0.41725605999999998"/>
    <n v="-2.3322512930000001"/>
  </r>
  <r>
    <x v="292"/>
    <x v="7"/>
    <s v="E12000002"/>
    <n v="281593.23300000001"/>
    <n v="119.8265099"/>
    <n v="0.76979290499999997"/>
    <n v="3.4718182610000001"/>
    <n v="173867.9332"/>
    <n v="121.6694277"/>
    <n v="1.067746146"/>
    <n v="3.761641011"/>
    <n v="125584.7025"/>
    <n v="120.3071626"/>
    <n v="1.3438030270000001"/>
    <n v="3.110146029"/>
    <n v="120939.6289"/>
    <n v="119.5204617"/>
    <n v="0.83029765499999997"/>
    <n v="1.7411772459999999"/>
  </r>
  <r>
    <x v="292"/>
    <x v="5"/>
    <s v="E12000009"/>
    <n v="390536.3137"/>
    <n v="118.54929439999999"/>
    <n v="4.1610250000000001E-2"/>
    <n v="0.39845560000000002"/>
    <n v="256344.0472"/>
    <n v="120.4138602"/>
    <n v="-0.218725"/>
    <n v="1.0611301710000001"/>
    <n v="210440.79240000001"/>
    <n v="118.9258689"/>
    <n v="-0.34582676099999998"/>
    <n v="0.91083044899999999"/>
    <n v="164679.9688"/>
    <n v="116.1495685"/>
    <n v="-9.0088493000000006E-2"/>
    <n v="-0.40957380500000001"/>
  </r>
  <r>
    <x v="292"/>
    <x v="9"/>
    <s v="E12000007"/>
    <n v="877723.30079999997"/>
    <n v="118.0575367"/>
    <n v="-1.0404855129999999"/>
    <n v="-2.8086279140000001"/>
    <n v="567219.00809999998"/>
    <n v="120.19789280000001"/>
    <n v="-0.60507616900000005"/>
    <n v="-2.5175173499999999"/>
    <n v="486644.8431"/>
    <n v="118.9984522"/>
    <n v="-0.66382301499999996"/>
    <n v="-2.1523643610000001"/>
    <n v="404482.625"/>
    <n v="111.7850407"/>
    <n v="-1.7598027650000001"/>
    <n v="-3.7121135970000001"/>
  </r>
  <r>
    <x v="292"/>
    <x v="2"/>
    <s v="E12000001"/>
    <n v="215034.77160000001"/>
    <n v="110.604983"/>
    <n v="-0.69875322600000001"/>
    <n v="-0.38851201699999999"/>
    <n v="131409.29490000001"/>
    <n v="111.13239660000001"/>
    <n v="0.33383381200000001"/>
    <n v="0.69004564899999998"/>
    <n v="104252.2764"/>
    <n v="109.3770124"/>
    <n v="-6.7120472E-2"/>
    <n v="-0.20740441500000001"/>
    <n v="89751.122799999997"/>
    <n v="107.0935796"/>
    <n v="0.578901946"/>
    <n v="-0.76677987999999997"/>
  </r>
  <r>
    <x v="292"/>
    <x v="6"/>
    <s v="E12000003"/>
    <n v="261267.04019999999"/>
    <n v="119.91128860000001"/>
    <n v="-9.0140702000000003E-2"/>
    <n v="1.5399286320000001"/>
    <n v="161352.94899999999"/>
    <n v="120.5307066"/>
    <n v="0.31146531799999999"/>
    <n v="2.279874527"/>
    <n v="128571.1778"/>
    <n v="118.2162534"/>
    <n v="0.41314826700000001"/>
    <n v="1.5072223890000001"/>
    <n v="115147.78049999999"/>
    <n v="115.501966"/>
    <n v="0.102592002"/>
    <n v="0.167210467"/>
  </r>
  <r>
    <x v="293"/>
    <x v="0"/>
    <s v="E92000001"/>
    <n v="372096.5932"/>
    <n v="121.8184794"/>
    <n v="0.27878315999999997"/>
    <n v="0.71656182899999998"/>
    <n v="231082.32949999999"/>
    <n v="123.0290665"/>
    <n v="0.38307980899999999"/>
    <n v="0.96565478900000001"/>
    <n v="199166.14379999999"/>
    <n v="121.3515956"/>
    <n v="3.9398409000000002E-2"/>
    <n v="0.71229052000000004"/>
    <n v="224000.07440000001"/>
    <n v="117.7148808"/>
    <n v="1.0069663090000001"/>
    <n v="-1.4876311760000001"/>
  </r>
  <r>
    <x v="293"/>
    <x v="8"/>
    <s v="E12000005"/>
    <n v="318887.05859999999"/>
    <n v="122.0529969"/>
    <n v="-0.13698096900000001"/>
    <n v="0.99332812400000003"/>
    <n v="191467.9117"/>
    <n v="125.5096271"/>
    <n v="-1.5922683999999999E-2"/>
    <n v="1.862153003"/>
    <n v="155438.77900000001"/>
    <n v="124.616191"/>
    <n v="-0.65129661999999999"/>
    <n v="1.7692188470000001"/>
    <n v="128208.4559"/>
    <n v="122.1369316"/>
    <n v="0.49097132700000001"/>
    <n v="0.45371407200000002"/>
  </r>
  <r>
    <x v="293"/>
    <x v="2"/>
    <s v="E12000001"/>
    <n v="215755.95929999999"/>
    <n v="110.97593209999999"/>
    <n v="0.33538192700000002"/>
    <n v="1.3915499739999999"/>
    <n v="131852.53039999999"/>
    <n v="111.50723929999999"/>
    <n v="0.33729384600000001"/>
    <n v="1.2497761789999999"/>
    <n v="104719.82859999999"/>
    <n v="109.86754809999999"/>
    <n v="0.44848153600000001"/>
    <n v="1.557187715"/>
    <n v="91327.147079999995"/>
    <n v="108.97413640000001"/>
    <n v="1.7559939410000001"/>
    <n v="-1.1907413950000001"/>
  </r>
  <r>
    <x v="293"/>
    <x v="7"/>
    <s v="E12000002"/>
    <n v="279709.03749999998"/>
    <n v="119.0247273"/>
    <n v="-0.66911959700000001"/>
    <n v="1.8787147550000001"/>
    <n v="173963.47150000001"/>
    <n v="121.7362835"/>
    <n v="5.4948755000000002E-2"/>
    <n v="2.6141558300000001"/>
    <n v="125291.58990000001"/>
    <n v="120.02636769999999"/>
    <n v="-0.233398309"/>
    <n v="2.2283184399999998"/>
    <n v="121829.5095"/>
    <n v="120.3999"/>
    <n v="0.73580561200000005"/>
    <n v="1.2736547869999999"/>
  </r>
  <r>
    <x v="293"/>
    <x v="6"/>
    <s v="E12000003"/>
    <n v="263690.6655"/>
    <n v="121.0236372"/>
    <n v="0.92764296899999998"/>
    <n v="2.1822195390000001"/>
    <n v="162804.50090000001"/>
    <n v="121.61501629999999"/>
    <n v="0.89961286299999998"/>
    <n v="2.16875325"/>
    <n v="129597.0592"/>
    <n v="119.1595118"/>
    <n v="0.79790924500000004"/>
    <n v="1.9355041399999999"/>
    <n v="116438.6153"/>
    <n v="116.7967714"/>
    <n v="1.121024544"/>
    <n v="0.75408966099999997"/>
  </r>
  <r>
    <x v="293"/>
    <x v="1"/>
    <s v="E12000004"/>
    <n v="280726.0956"/>
    <n v="125.2249729"/>
    <n v="0.41603278199999999"/>
    <n v="1.57502746"/>
    <n v="176953.4846"/>
    <n v="125.85371840000001"/>
    <n v="5.4728590000000001E-2"/>
    <n v="1.650642231"/>
    <n v="144519.34400000001"/>
    <n v="124.2015128"/>
    <n v="-0.56277714199999995"/>
    <n v="1.3937114909999999"/>
    <n v="115308.7968"/>
    <n v="122.48243340000001"/>
    <n v="0.39727164700000001"/>
    <n v="0.13527713899999999"/>
  </r>
  <r>
    <x v="293"/>
    <x v="3"/>
    <s v="E12000006"/>
    <n v="432818.4301"/>
    <n v="126.78035680000001"/>
    <n v="-0.146904546"/>
    <n v="0.11641636800000001"/>
    <n v="293200.4803"/>
    <n v="127.78313900000001"/>
    <n v="-0.20020765700000001"/>
    <n v="-0.240221723"/>
    <n v="241466.07980000001"/>
    <n v="126.0942763"/>
    <n v="-0.25948784400000002"/>
    <n v="9.4007480000000004E-3"/>
    <n v="191893.5368"/>
    <n v="123.89707730000001"/>
    <n v="0.232960215"/>
    <n v="-2.040833009"/>
  </r>
  <r>
    <x v="293"/>
    <x v="9"/>
    <s v="E12000007"/>
    <n v="892527.03540000005"/>
    <n v="120.0487023"/>
    <n v="1.6866060839999999"/>
    <n v="-1.8287065950000001"/>
    <n v="579284.80900000001"/>
    <n v="122.75472499999999"/>
    <n v="2.1271855770000001"/>
    <n v="-1.41622421"/>
    <n v="491487.8003"/>
    <n v="120.18269239999999"/>
    <n v="0.99517283199999995"/>
    <n v="-1.137968388"/>
    <n v="410734.27899999998"/>
    <n v="113.5127822"/>
    <n v="1.5455927"/>
    <n v="-2.4820562819999998"/>
  </r>
  <r>
    <x v="293"/>
    <x v="4"/>
    <s v="E12000008"/>
    <n v="550280.1923"/>
    <n v="121.0019415"/>
    <n v="0.88166900199999998"/>
    <n v="-0.89958268699999999"/>
    <n v="342288.6557"/>
    <n v="122.65653829999999"/>
    <n v="0.78806697199999998"/>
    <n v="-0.978160535"/>
    <n v="268303.03700000001"/>
    <n v="121.7558056"/>
    <n v="0.194613499"/>
    <n v="-0.92008130899999996"/>
    <n v="202389.9137"/>
    <n v="119.0516417"/>
    <n v="1.4810294589999999"/>
    <n v="-1.9907719370000001"/>
  </r>
  <r>
    <x v="293"/>
    <x v="5"/>
    <s v="E12000009"/>
    <n v="391452.75900000002"/>
    <n v="118.8274861"/>
    <n v="0.234663284"/>
    <n v="0.58420372499999995"/>
    <n v="257044.6986"/>
    <n v="120.74298090000001"/>
    <n v="0.27332463099999998"/>
    <n v="0.49180665899999998"/>
    <n v="209959.4742"/>
    <n v="118.6538628"/>
    <n v="-0.22871904300000001"/>
    <n v="0.231372889"/>
    <n v="164654.36379999999"/>
    <n v="116.1315092"/>
    <n v="-1.5548309999999999E-2"/>
    <n v="-1.7435045440000001"/>
  </r>
  <r>
    <x v="294"/>
    <x v="0"/>
    <s v="E92000001"/>
    <n v="375877.60609999998"/>
    <n v="123.0563227"/>
    <n v="1.016137469"/>
    <n v="-0.13439305800000001"/>
    <n v="232700.5931"/>
    <n v="123.89063590000001"/>
    <n v="0.70029741300000004"/>
    <n v="0.69990208899999995"/>
    <n v="201611.19959999999"/>
    <n v="122.841364"/>
    <n v="1.227646319"/>
    <n v="0.54189808299999997"/>
    <n v="227260.1845"/>
    <n v="119.42811"/>
    <n v="1.4554057810000001"/>
    <n v="-0.61962175100000005"/>
  </r>
  <r>
    <x v="294"/>
    <x v="3"/>
    <s v="E12000006"/>
    <n v="436679.64769999997"/>
    <n v="127.9113773"/>
    <n v="0.89211024699999997"/>
    <n v="-1.105408196"/>
    <n v="296028.62229999999"/>
    <n v="129.01570469999999"/>
    <n v="0.96457616599999996"/>
    <n v="-0.61663811700000004"/>
    <n v="244171.3849"/>
    <n v="127.5069944"/>
    <n v="1.12036655"/>
    <n v="-0.47241661899999998"/>
    <n v="194478.50349999999"/>
    <n v="125.5660748"/>
    <n v="1.3470837769999999"/>
    <n v="-1.4560378970000001"/>
  </r>
  <r>
    <x v="294"/>
    <x v="2"/>
    <s v="E12000001"/>
    <n v="218418.068"/>
    <n v="112.3452106"/>
    <n v="1.2338517449999999"/>
    <n v="-1.106591632"/>
    <n v="131686.04550000001"/>
    <n v="111.3664437"/>
    <n v="-0.12626594599999999"/>
    <n v="-0.83445187300000001"/>
    <n v="104873.2046"/>
    <n v="110.0284637"/>
    <n v="0.146463229"/>
    <n v="-1.301564835"/>
    <n v="91087.95147"/>
    <n v="108.6887215"/>
    <n v="-0.26191073599999998"/>
    <n v="-1.0330433130000001"/>
  </r>
  <r>
    <x v="294"/>
    <x v="7"/>
    <s v="E12000002"/>
    <n v="284835.85969999997"/>
    <n v="121.2063465"/>
    <n v="1.8329125820000001"/>
    <n v="1.7843347549999999"/>
    <n v="175764.10639999999"/>
    <n v="122.9963331"/>
    <n v="1.0350649460000001"/>
    <n v="2.41188264"/>
    <n v="126992.36199999999"/>
    <n v="121.65566699999999"/>
    <n v="1.357451159"/>
    <n v="2.4097803799999999"/>
    <n v="124139.314"/>
    <n v="122.6826001"/>
    <n v="1.8959319109999999"/>
    <n v="2.7272603229999999"/>
  </r>
  <r>
    <x v="294"/>
    <x v="6"/>
    <s v="E12000003"/>
    <n v="264844.14500000002"/>
    <n v="121.5530389"/>
    <n v="0.43743659800000001"/>
    <n v="1.3081327229999999"/>
    <n v="163658.9327"/>
    <n v="122.2532772"/>
    <n v="0.52482076200000005"/>
    <n v="2.1087378320000001"/>
    <n v="131213.88200000001"/>
    <n v="120.6461182"/>
    <n v="1.2475767659999999"/>
    <n v="2.0983192759999998"/>
    <n v="118100.44560000001"/>
    <n v="118.46371329999999"/>
    <n v="1.42721579"/>
    <n v="1.1695093919999999"/>
  </r>
  <r>
    <x v="294"/>
    <x v="1"/>
    <s v="E12000004"/>
    <n v="282487.19900000002"/>
    <n v="126.0105576"/>
    <n v="0.627338689"/>
    <n v="0.61251485299999997"/>
    <n v="177899.40520000001"/>
    <n v="126.5264806"/>
    <n v="0.53455890100000003"/>
    <n v="1.53327572"/>
    <n v="146289.78339999999"/>
    <n v="125.7230479"/>
    <n v="1.2250535819999999"/>
    <n v="1.6147721930000001"/>
    <n v="116237.686"/>
    <n v="123.46911110000001"/>
    <n v="0.80556670500000005"/>
    <n v="0.78730208999999995"/>
  </r>
  <r>
    <x v="294"/>
    <x v="8"/>
    <s v="E12000005"/>
    <n v="321381.00180000003"/>
    <n v="123.0075456"/>
    <n v="0.78207727599999999"/>
    <n v="0.33970541900000001"/>
    <n v="191915.99739999999"/>
    <n v="125.80335289999999"/>
    <n v="0.23402648400000001"/>
    <n v="1.121492266"/>
    <n v="156516.94099999999"/>
    <n v="125.4805599"/>
    <n v="0.69362487399999995"/>
    <n v="0.92002270100000005"/>
    <n v="128506.85219999999"/>
    <n v="122.4211969"/>
    <n v="0.23274307799999999"/>
    <n v="-0.17322362699999999"/>
  </r>
  <r>
    <x v="294"/>
    <x v="9"/>
    <s v="E12000007"/>
    <n v="900157.82369999995"/>
    <n v="121.075076"/>
    <n v="0.85496438299999999"/>
    <n v="-3.1057911680000001"/>
    <n v="581340.73860000004"/>
    <n v="123.19039170000001"/>
    <n v="0.35490826399999997"/>
    <n v="-1.7449047230000001"/>
    <n v="499057.52189999999"/>
    <n v="122.0337038"/>
    <n v="1.5401646899999999"/>
    <n v="-1.1378223169999999"/>
    <n v="419874.66360000003"/>
    <n v="116.0388691"/>
    <n v="2.22537662"/>
    <n v="-1.04803476"/>
  </r>
  <r>
    <x v="294"/>
    <x v="4"/>
    <s v="E12000008"/>
    <n v="553009.40049999999"/>
    <n v="121.6020712"/>
    <n v="0.49596699999999999"/>
    <n v="-1.963372986"/>
    <n v="343820.33689999999"/>
    <n v="123.20540459999999"/>
    <n v="0.447482302"/>
    <n v="-0.95443836299999996"/>
    <n v="270301.4252"/>
    <n v="122.6626734"/>
    <n v="0.74482504500000002"/>
    <n v="-1.058973411"/>
    <n v="203269.3818"/>
    <n v="119.56897050000001"/>
    <n v="0.434541499"/>
    <n v="-1.5658779469999999"/>
  </r>
  <r>
    <x v="294"/>
    <x v="5"/>
    <s v="E12000009"/>
    <n v="399549.50109999999"/>
    <n v="121.2852936"/>
    <n v="2.0683829500000002"/>
    <n v="0.31000072499999998"/>
    <n v="261820.80220000001"/>
    <n v="122.98648559999999"/>
    <n v="1.858082902"/>
    <n v="1.004231224"/>
    <n v="215087.36139999999"/>
    <n v="121.55177260000001"/>
    <n v="2.442322334"/>
    <n v="0.90543348300000004"/>
    <n v="168471.6318"/>
    <n v="118.8238465"/>
    <n v="2.318352118"/>
    <n v="-0.48402073400000001"/>
  </r>
  <r>
    <x v="295"/>
    <x v="0"/>
    <s v="E92000001"/>
    <n v="378776.83769999997"/>
    <n v="124.0054848"/>
    <n v="0.77132331799999998"/>
    <n v="0.588679905"/>
    <n v="233762.2849"/>
    <n v="124.4558845"/>
    <n v="0.45624801300000001"/>
    <n v="0.76306646899999997"/>
    <n v="203207.2684"/>
    <n v="123.813846"/>
    <n v="0.79165682000000004"/>
    <n v="0.86281640699999995"/>
    <n v="224332.04459999999"/>
    <n v="117.88933539999999"/>
    <n v="-1.2884526409999999"/>
    <n v="-1.925276215"/>
  </r>
  <r>
    <x v="295"/>
    <x v="2"/>
    <s v="E12000001"/>
    <n v="219239.4204"/>
    <n v="112.76768029999999"/>
    <n v="0.37604600700000002"/>
    <n v="0.32865811700000003"/>
    <n v="133230.71950000001"/>
    <n v="112.6727692"/>
    <n v="1.17299749"/>
    <n v="1.0073762180000001"/>
    <n v="106906.9489"/>
    <n v="112.1621809"/>
    <n v="1.9392411409999999"/>
    <n v="1.296268186"/>
    <n v="92003.110130000001"/>
    <n v="109.7807147"/>
    <n v="1.0046978120000001"/>
    <n v="-0.36134261000000001"/>
  </r>
  <r>
    <x v="295"/>
    <x v="6"/>
    <s v="E12000003"/>
    <n v="267117.57659999997"/>
    <n v="122.59645449999999"/>
    <n v="0.85840357"/>
    <n v="1.1534080739999999"/>
    <n v="163910.71530000001"/>
    <n v="122.4413588"/>
    <n v="0.15384590200000001"/>
    <n v="0.83852480799999995"/>
    <n v="131832.34390000001"/>
    <n v="121.2147702"/>
    <n v="0.47133880700000003"/>
    <n v="1.169750659"/>
    <n v="117187.2907"/>
    <n v="117.5477496"/>
    <n v="-0.77320195800000002"/>
    <n v="-0.68139422400000005"/>
  </r>
  <r>
    <x v="295"/>
    <x v="1"/>
    <s v="E12000004"/>
    <n v="286116.8063"/>
    <n v="127.62963569999999"/>
    <n v="1.284874952"/>
    <n v="1.685895522"/>
    <n v="179286.39569999999"/>
    <n v="127.5129428"/>
    <n v="0.77964877899999996"/>
    <n v="1.4724816599999999"/>
    <n v="147935.28450000001"/>
    <n v="127.13720960000001"/>
    <n v="1.1248229940000001"/>
    <n v="1.54267877"/>
    <n v="115739.2194"/>
    <n v="122.93963359999999"/>
    <n v="-0.42883397299999998"/>
    <n v="-0.77077849799999998"/>
  </r>
  <r>
    <x v="295"/>
    <x v="8"/>
    <s v="E12000005"/>
    <n v="326141.63199999998"/>
    <n v="124.8296615"/>
    <n v="1.4813041689999999"/>
    <n v="1.5971489219999999"/>
    <n v="194211.39230000001"/>
    <n v="127.3080132"/>
    <n v="1.196041468"/>
    <n v="2.0505847410000002"/>
    <n v="159213.51190000001"/>
    <n v="127.6424167"/>
    <n v="1.722861977"/>
    <n v="2.2657205139999999"/>
    <n v="129098.36900000001"/>
    <n v="122.98470140000001"/>
    <n v="0.46029980399999998"/>
    <n v="0.52359472600000001"/>
  </r>
  <r>
    <x v="295"/>
    <x v="3"/>
    <s v="E12000006"/>
    <n v="437072.09950000001"/>
    <n v="128.02633359999999"/>
    <n v="8.9871798000000003E-2"/>
    <n v="-0.70519357400000005"/>
    <n v="295240.57030000002"/>
    <n v="128.6722546"/>
    <n v="-0.26620801599999999"/>
    <n v="-0.92631132999999999"/>
    <n v="244399.1042"/>
    <n v="127.62591"/>
    <n v="9.3262063000000006E-2"/>
    <n v="-0.78308345899999998"/>
    <n v="191377.00279999999"/>
    <n v="123.56357439999999"/>
    <n v="-1.5947781700000001"/>
    <n v="-3.069087283"/>
  </r>
  <r>
    <x v="295"/>
    <x v="9"/>
    <s v="E12000007"/>
    <n v="902797.37950000004"/>
    <n v="121.43010750000001"/>
    <n v="0.293232565"/>
    <n v="-1.064281059"/>
    <n v="580660.5466"/>
    <n v="123.046254"/>
    <n v="-0.117004023"/>
    <n v="-0.514665594"/>
    <n v="500512.75929999998"/>
    <n v="122.38955060000001"/>
    <n v="0.29159712500000001"/>
    <n v="0.42737917399999997"/>
    <n v="409829.33319999999"/>
    <n v="113.26268640000001"/>
    <n v="-2.392459283"/>
    <n v="-2.5824057169999999"/>
  </r>
  <r>
    <x v="295"/>
    <x v="4"/>
    <s v="E12000008"/>
    <n v="557528.03260000004"/>
    <n v="122.59568"/>
    <n v="0.81709861699999997"/>
    <n v="-0.96757932800000002"/>
    <n v="344304.3089"/>
    <n v="123.3788323"/>
    <n v="0.140763056"/>
    <n v="-1.1618294689999999"/>
    <n v="271085.25900000002"/>
    <n v="123.0183768"/>
    <n v="0.28998507099999998"/>
    <n v="-1.3508024510000001"/>
    <n v="200805.2377"/>
    <n v="118.1194892"/>
    <n v="-1.2122554210000001"/>
    <n v="-3.2153476329999999"/>
  </r>
  <r>
    <x v="295"/>
    <x v="5"/>
    <s v="E12000009"/>
    <n v="400403.27429999999"/>
    <n v="121.5444608"/>
    <n v="0.21368395400000001"/>
    <n v="0.29079565400000001"/>
    <n v="261974.9056"/>
    <n v="123.0588735"/>
    <n v="5.885837E-2"/>
    <n v="0.26214025699999999"/>
    <n v="215830.77050000001"/>
    <n v="121.97189349999999"/>
    <n v="0.34563126900000002"/>
    <n v="0.34728512299999997"/>
    <n v="167369.31529999999"/>
    <n v="118.0463774"/>
    <n v="-0.65430392199999998"/>
    <n v="-1.657470921"/>
  </r>
  <r>
    <x v="295"/>
    <x v="7"/>
    <s v="E12000002"/>
    <n v="287971.70250000001"/>
    <n v="122.54074319999999"/>
    <n v="1.1009298030000001"/>
    <n v="2.7094415619999999"/>
    <n v="177358.8775"/>
    <n v="124.11232320000001"/>
    <n v="0.90733604300000004"/>
    <n v="2.9339695259999998"/>
    <n v="128922.59050000001"/>
    <n v="123.50478"/>
    <n v="1.519956305"/>
    <n v="3.3233120779999998"/>
    <n v="123246.34390000001"/>
    <n v="121.80010849999999"/>
    <n v="-0.71932902200000004"/>
    <n v="1.2996721849999999"/>
  </r>
  <r>
    <x v="296"/>
    <x v="0"/>
    <s v="E92000001"/>
    <n v="378114.17810000002"/>
    <n v="123.7885406"/>
    <n v="-0.17494725899999999"/>
    <n v="0.132504391"/>
    <n v="233332.4724"/>
    <n v="124.22705070000001"/>
    <n v="-0.18386733099999999"/>
    <n v="0.59112323099999997"/>
    <n v="203147.97820000001"/>
    <n v="123.77772059999999"/>
    <n v="-2.9177192000000001E-2"/>
    <n v="1.2275647279999999"/>
    <n v="227640.23499999999"/>
    <n v="119.62783140000001"/>
    <n v="1.474684713"/>
    <n v="5.7985350999999997E-2"/>
  </r>
  <r>
    <x v="296"/>
    <x v="3"/>
    <s v="E12000006"/>
    <n v="437418.77169999998"/>
    <n v="128.1278801"/>
    <n v="7.9316935000000005E-2"/>
    <n v="-0.49568816599999999"/>
    <n v="295323.16029999999"/>
    <n v="128.70824909999999"/>
    <n v="2.7973782999999999E-2"/>
    <n v="-0.56733075099999997"/>
    <n v="245565.64670000001"/>
    <n v="128.23508179999999"/>
    <n v="0.47731044099999997"/>
    <n v="0.55199837699999998"/>
    <n v="194712.37849999999"/>
    <n v="125.71707739999999"/>
    <n v="1.742829964"/>
    <n v="-0.56578127600000006"/>
  </r>
  <r>
    <x v="296"/>
    <x v="9"/>
    <s v="E12000007"/>
    <n v="901921.0736"/>
    <n v="121.3122406"/>
    <n v="-9.7065629E-2"/>
    <n v="-1.1762973750000001"/>
    <n v="578596.70169999998"/>
    <n v="122.60890999999999"/>
    <n v="-0.35543052800000002"/>
    <n v="-0.87192336100000001"/>
    <n v="498570.20179999998"/>
    <n v="121.9145403"/>
    <n v="-0.38811347099999999"/>
    <n v="0.41132502100000001"/>
    <n v="418323.8492"/>
    <n v="115.6102775"/>
    <n v="2.0726959589999998"/>
    <n v="0.37706884600000001"/>
  </r>
  <r>
    <x v="296"/>
    <x v="4"/>
    <s v="E12000008"/>
    <n v="556751.11080000002"/>
    <n v="122.4248415"/>
    <n v="-0.139351171"/>
    <n v="-1.2934276179999999"/>
    <n v="343891.6483"/>
    <n v="123.2309585"/>
    <n v="-0.119853442"/>
    <n v="-1.1964028419999999"/>
    <n v="272118.17340000003"/>
    <n v="123.4871129"/>
    <n v="0.38102935300000002"/>
    <n v="-0.465466345"/>
    <n v="203446.77290000001"/>
    <n v="119.67331710000001"/>
    <n v="1.315471268"/>
    <n v="-1.0803156389999999"/>
  </r>
  <r>
    <x v="296"/>
    <x v="2"/>
    <s v="E12000001"/>
    <n v="219556.73130000001"/>
    <n v="112.9308918"/>
    <n v="0.144732573"/>
    <n v="0.656960985"/>
    <n v="133406.98989999999"/>
    <n v="112.82184049999999"/>
    <n v="0.132304595"/>
    <n v="1.1472472220000001"/>
    <n v="107295.3928"/>
    <n v="112.56971950000001"/>
    <n v="0.36334760700000002"/>
    <n v="1.886750197"/>
    <n v="93545.326499999996"/>
    <n v="111.6209309"/>
    <n v="1.676265479"/>
    <n v="1.319713768"/>
  </r>
  <r>
    <x v="296"/>
    <x v="7"/>
    <s v="E12000002"/>
    <n v="286430.41609999997"/>
    <n v="121.8848788"/>
    <n v="-0.53522149900000004"/>
    <n v="1.8719875530000001"/>
    <n v="176433.96160000001"/>
    <n v="123.46508489999999"/>
    <n v="-0.52149394800000004"/>
    <n v="2.3161580650000002"/>
    <n v="128104.802"/>
    <n v="122.721358"/>
    <n v="-0.63432521600000003"/>
    <n v="3.1444986400000001"/>
    <n v="124186.3299"/>
    <n v="122.7290643"/>
    <n v="0.76268875000000003"/>
    <n v="1.6699727799999999"/>
  </r>
  <r>
    <x v="296"/>
    <x v="1"/>
    <s v="E12000004"/>
    <n v="284897.30450000003"/>
    <n v="127.08564610000001"/>
    <n v="-0.42622514500000003"/>
    <n v="0.103685033"/>
    <n v="178655.44560000001"/>
    <n v="127.0641954"/>
    <n v="-0.35192299799999999"/>
    <n v="0.353086395"/>
    <n v="147642.5134"/>
    <n v="126.88559890000001"/>
    <n v="-0.197904881"/>
    <n v="1.139045294"/>
    <n v="117016.663"/>
    <n v="124.2965501"/>
    <n v="1.1037258459999999"/>
    <n v="-0.219730232"/>
  </r>
  <r>
    <x v="296"/>
    <x v="8"/>
    <s v="E12000005"/>
    <n v="325609.41720000003"/>
    <n v="124.62595810000001"/>
    <n v="-0.163185154"/>
    <n v="0.72537091099999995"/>
    <n v="194192.34039999999"/>
    <n v="127.29552440000001"/>
    <n v="-9.8098520000000008E-3"/>
    <n v="1.29418765"/>
    <n v="159288.97140000001"/>
    <n v="127.7029131"/>
    <n v="4.7395193000000002E-2"/>
    <n v="1.783857059"/>
    <n v="130353.1001"/>
    <n v="124.18001270000001"/>
    <n v="0.97191866999999998"/>
    <n v="0.52459218900000004"/>
  </r>
  <r>
    <x v="296"/>
    <x v="6"/>
    <s v="E12000003"/>
    <n v="266330.3334"/>
    <n v="122.2351409"/>
    <n v="-0.294717852"/>
    <n v="1.673245471"/>
    <n v="163778.46729999999"/>
    <n v="122.3425695"/>
    <n v="-8.0682966999999994E-2"/>
    <n v="2.0751959219999998"/>
    <n v="131554.80379999999"/>
    <n v="120.9595827"/>
    <n v="-0.21052506000000001"/>
    <n v="2.2089779200000002"/>
    <n v="118539.4534"/>
    <n v="118.90407140000001"/>
    <n v="1.1538475800000001"/>
    <n v="1.8942347850000001"/>
  </r>
  <r>
    <x v="296"/>
    <x v="5"/>
    <s v="E12000009"/>
    <n v="400512.67969999998"/>
    <n v="121.57767130000001"/>
    <n v="2.7323802000000001E-2"/>
    <n v="-0.24840052700000001"/>
    <n v="261446.68539999999"/>
    <n v="122.8107497"/>
    <n v="-0.20163010200000001"/>
    <n v="-7.6411505000000005E-2"/>
    <n v="216075.69020000001"/>
    <n v="122.1103044"/>
    <n v="0.113477642"/>
    <n v="0.65707025799999996"/>
    <n v="169077.48139999999"/>
    <n v="119.25115510000001"/>
    <n v="1.020596917"/>
    <n v="-0.65740525000000005"/>
  </r>
  <r>
    <x v="297"/>
    <x v="0"/>
    <s v="E92000001"/>
    <n v="377127.48700000002"/>
    <n v="123.4655137"/>
    <n v="-0.26095054600000001"/>
    <n v="0.148208807"/>
    <n v="234973.4737"/>
    <n v="125.1007257"/>
    <n v="0.70328884899999999"/>
    <n v="1.499395976"/>
    <n v="201494.7084"/>
    <n v="122.7703861"/>
    <n v="-0.81382541500000005"/>
    <n v="0.81920943800000001"/>
    <n v="224897.5778"/>
    <n v="118.18653020000001"/>
    <n v="-1.2048209430000001"/>
    <n v="-1.352493927"/>
  </r>
  <r>
    <x v="297"/>
    <x v="3"/>
    <s v="E12000006"/>
    <n v="436134.5638"/>
    <n v="127.7517124"/>
    <n v="-0.29358774599999998"/>
    <n v="-0.996773252"/>
    <n v="297362.79599999997"/>
    <n v="129.59716660000001"/>
    <n v="0.69064535599999999"/>
    <n v="9.8342186999999998E-2"/>
    <n v="243625.73370000001"/>
    <n v="127.2220538"/>
    <n v="-0.78997733400000003"/>
    <n v="-0.194707669"/>
    <n v="192325.74470000001"/>
    <n v="124.17613470000001"/>
    <n v="-1.2257227100000001"/>
    <n v="-2.3742195060000002"/>
  </r>
  <r>
    <x v="297"/>
    <x v="2"/>
    <s v="E12000001"/>
    <n v="216575.80470000001"/>
    <n v="111.3976266"/>
    <n v="-1.357702185"/>
    <n v="-1.4026215479999999"/>
    <n v="132316.7341"/>
    <n v="111.8998149"/>
    <n v="-0.81724035699999997"/>
    <n v="-0.16271960499999999"/>
    <n v="104090.3268"/>
    <n v="109.2071019"/>
    <n v="-2.9871422270000001"/>
    <n v="-1.317480773"/>
    <n v="89884.58498"/>
    <n v="107.2528305"/>
    <n v="-3.91333449"/>
    <n v="-2.9570644800000001"/>
  </r>
  <r>
    <x v="297"/>
    <x v="7"/>
    <s v="E12000002"/>
    <n v="284658.99280000001"/>
    <n v="121.1310842"/>
    <n v="-0.61844802499999996"/>
    <n v="0.82746877100000005"/>
    <n v="177635.80119999999"/>
    <n v="124.3061091"/>
    <n v="0.68118380499999998"/>
    <n v="2.4777359940000001"/>
    <n v="127325.6807"/>
    <n v="121.9749783"/>
    <n v="-0.60819055200000005"/>
    <n v="2.044499193"/>
    <n v="123724.9611"/>
    <n v="122.2731094"/>
    <n v="-0.37151337299999998"/>
    <n v="0.82520469600000002"/>
  </r>
  <r>
    <x v="297"/>
    <x v="6"/>
    <s v="E12000003"/>
    <n v="267065.19219999999"/>
    <n v="122.5724122"/>
    <n v="0.27592006299999999"/>
    <n v="2.055278817"/>
    <n v="166062.91680000001"/>
    <n v="124.04905410000001"/>
    <n v="1.394841212"/>
    <n v="3.5811539749999999"/>
    <n v="131423.5913"/>
    <n v="120.8389378"/>
    <n v="-9.9739828000000003E-2"/>
    <n v="2.7025359619999998"/>
    <n v="117848.0189"/>
    <n v="118.21051009999999"/>
    <n v="-0.58329485800000003"/>
    <n v="1.6525286370000001"/>
  </r>
  <r>
    <x v="297"/>
    <x v="1"/>
    <s v="E12000004"/>
    <n v="284132.22730000003"/>
    <n v="126.7443641"/>
    <n v="-0.26854490800000003"/>
    <n v="0.99738572599999997"/>
    <n v="179976.91089999999"/>
    <n v="128.0040544"/>
    <n v="0.73967253799999999"/>
    <n v="2.3123409069999998"/>
    <n v="146558.42360000001"/>
    <n v="125.9539202"/>
    <n v="-0.73426667300000004"/>
    <n v="1.825729446"/>
    <n v="116153.4504"/>
    <n v="123.3796349"/>
    <n v="-0.737683541"/>
    <n v="0.23283422400000001"/>
  </r>
  <r>
    <x v="297"/>
    <x v="8"/>
    <s v="E12000005"/>
    <n v="325762.8173"/>
    <n v="124.6846714"/>
    <n v="4.7111667000000003E-2"/>
    <n v="0.60037075399999995"/>
    <n v="195473.5122"/>
    <n v="128.13534870000001"/>
    <n v="0.65974373900000005"/>
    <n v="1.9912788960000001"/>
    <n v="157550.88930000001"/>
    <n v="126.3094823"/>
    <n v="-1.091150335"/>
    <n v="1.163257167"/>
    <n v="128406.6364"/>
    <n v="122.32572690000001"/>
    <n v="-1.4932240029999999"/>
    <n v="-1.199300255"/>
  </r>
  <r>
    <x v="297"/>
    <x v="9"/>
    <s v="E12000007"/>
    <n v="901257.63489999995"/>
    <n v="121.2230053"/>
    <n v="-7.3558394999999999E-2"/>
    <n v="-1.931864303"/>
    <n v="584447.93519999995"/>
    <n v="123.84882949999999"/>
    <n v="1.0112801199999999"/>
    <n v="-0.338398545"/>
    <n v="495292.86239999998"/>
    <n v="121.1131379"/>
    <n v="-0.65734763900000004"/>
    <n v="-0.70622154299999995"/>
    <n v="411266.19040000002"/>
    <n v="113.6597841"/>
    <n v="-1.6871280099999999"/>
    <n v="-2.2224253279999999"/>
  </r>
  <r>
    <x v="297"/>
    <x v="4"/>
    <s v="E12000008"/>
    <n v="554595.41940000001"/>
    <n v="121.9508233"/>
    <n v="-0.387191218"/>
    <n v="-0.89304589300000004"/>
    <n v="345621.05920000002"/>
    <n v="123.8506797"/>
    <n v="0.50289412300000003"/>
    <n v="0.13548552999999999"/>
    <n v="269580.47009999998"/>
    <n v="122.3355042"/>
    <n v="-0.93257400400000001"/>
    <n v="-0.29562085999999999"/>
    <n v="201258.15059999999"/>
    <n v="118.3859057"/>
    <n v="-1.075771448"/>
    <n v="-1.763637304"/>
  </r>
  <r>
    <x v="297"/>
    <x v="5"/>
    <s v="E12000009"/>
    <n v="400240.14510000002"/>
    <n v="121.4949421"/>
    <n v="-6.8046427000000007E-2"/>
    <n v="0.35626776999999998"/>
    <n v="263842.33610000001"/>
    <n v="123.93607160000001"/>
    <n v="0.91630562999999998"/>
    <n v="1.4566746589999999"/>
    <n v="214848.95110000001"/>
    <n v="121.4170404"/>
    <n v="-0.56773584600000004"/>
    <n v="1.0950598"/>
    <n v="168286.28760000001"/>
    <n v="118.69312239999999"/>
    <n v="-0.46794742"/>
    <n v="-0.45460202799999999"/>
  </r>
  <r>
    <x v="298"/>
    <x v="0"/>
    <s v="E92000001"/>
    <n v="377293.30469999998"/>
    <n v="123.5197998"/>
    <n v="4.3968604000000001E-2"/>
    <n v="0.30621573000000002"/>
    <n v="234008.1471"/>
    <n v="124.5867824"/>
    <n v="-0.41082362500000003"/>
    <n v="1.314093414"/>
    <n v="201027.6317"/>
    <n v="122.48579700000001"/>
    <n v="-0.23180592699999999"/>
    <n v="0.71162503600000004"/>
    <n v="222242.97390000001"/>
    <n v="116.7915022"/>
    <n v="-1.1803612429999999"/>
    <n v="-1.497946687"/>
  </r>
  <r>
    <x v="298"/>
    <x v="2"/>
    <s v="E12000001"/>
    <n v="215809.5624"/>
    <n v="111.00350330000001"/>
    <n v="-0.35379866599999998"/>
    <n v="6.2377529000000001E-2"/>
    <n v="132283.7739"/>
    <n v="111.87194049999999"/>
    <n v="-2.4910094000000001E-2"/>
    <n v="1.1146319250000001"/>
    <n v="104643.5583"/>
    <n v="109.7875286"/>
    <n v="0.53149172200000006"/>
    <n v="0.55431670200000005"/>
    <n v="90335.762159999998"/>
    <n v="107.7911879"/>
    <n v="0.50195168099999998"/>
    <n v="-1.188888873"/>
  </r>
  <r>
    <x v="298"/>
    <x v="7"/>
    <s v="E12000002"/>
    <n v="285232.13520000002"/>
    <n v="121.37497380000001"/>
    <n v="0.20134350400000001"/>
    <n v="1.418131864"/>
    <n v="177006.1795"/>
    <n v="123.8655119"/>
    <n v="-0.35444529200000002"/>
    <n v="2.3501653820000001"/>
    <n v="126924.4256"/>
    <n v="121.5905855"/>
    <n v="-0.31514072399999998"/>
    <n v="2.100940461"/>
    <n v="121331.2837"/>
    <n v="119.9075206"/>
    <n v="-1.9346762159999999"/>
    <n v="-0.15794387800000001"/>
  </r>
  <r>
    <x v="298"/>
    <x v="1"/>
    <s v="E12000004"/>
    <n v="285549.28360000002"/>
    <n v="127.3764779"/>
    <n v="0.49873129799999999"/>
    <n v="0.83291939400000004"/>
    <n v="179821.35990000001"/>
    <n v="127.89342259999999"/>
    <n v="-8.6428324000000001E-2"/>
    <n v="1.5078232499999999"/>
    <n v="146551.87940000001"/>
    <n v="125.948296"/>
    <n v="-4.4652829999999996E-3"/>
    <n v="0.92913221899999998"/>
    <n v="115080.97779999999"/>
    <n v="122.24044120000001"/>
    <n v="-0.92332392699999999"/>
    <n v="-0.68723381400000005"/>
  </r>
  <r>
    <x v="298"/>
    <x v="8"/>
    <s v="E12000005"/>
    <n v="326049.42330000002"/>
    <n v="124.794369"/>
    <n v="8.7979986999999996E-2"/>
    <n v="1.5689352889999999"/>
    <n v="195586.05669999999"/>
    <n v="128.20912300000001"/>
    <n v="5.7575316000000001E-2"/>
    <n v="2.8098423750000001"/>
    <n v="158137.3511"/>
    <n v="126.7796522"/>
    <n v="0.372236434"/>
    <n v="1.8946460000000001"/>
    <n v="127492.25659999999"/>
    <n v="121.45464920000001"/>
    <n v="-0.71209695699999997"/>
    <n v="-0.224290196"/>
  </r>
  <r>
    <x v="298"/>
    <x v="3"/>
    <s v="E12000006"/>
    <n v="436072.39510000002"/>
    <n v="127.733502"/>
    <n v="-1.4254474E-2"/>
    <n v="-1.4566317019999999"/>
    <n v="295069.08260000002"/>
    <n v="128.59751650000001"/>
    <n v="-0.77135182800000002"/>
    <n v="-0.97150304399999998"/>
    <n v="241543.3597"/>
    <n v="126.1346321"/>
    <n v="-0.85474303799999996"/>
    <n v="-1.2602178509999999"/>
    <n v="189405.9509"/>
    <n v="122.2909544"/>
    <n v="-1.518150251"/>
    <n v="-3.0895133459999999"/>
  </r>
  <r>
    <x v="298"/>
    <x v="9"/>
    <s v="E12000007"/>
    <n v="904492.13280000002"/>
    <n v="121.6580591"/>
    <n v="0.35888716100000001"/>
    <n v="-1.001404956"/>
    <n v="580115.90419999999"/>
    <n v="122.93084020000001"/>
    <n v="-0.741217609"/>
    <n v="-0.123068604"/>
    <n v="495186.0736"/>
    <n v="121.087025"/>
    <n v="-2.1560743E-2"/>
    <n v="0.10783393600000001"/>
    <n v="405653.09779999999"/>
    <n v="112.108519"/>
    <n v="-1.364832016"/>
    <n v="-2.1404225370000001"/>
  </r>
  <r>
    <x v="298"/>
    <x v="5"/>
    <s v="E12000009"/>
    <n v="398524.40169999999"/>
    <n v="120.97411940000001"/>
    <n v="-0.428678489"/>
    <n v="-0.23516778899999999"/>
    <n v="261609.04620000001"/>
    <n v="122.88701639999999"/>
    <n v="-0.84644863800000003"/>
    <n v="0.66502622600000005"/>
    <n v="213532.18309999999"/>
    <n v="120.6728987"/>
    <n v="-0.61288080700000003"/>
    <n v="0.115547277"/>
    <n v="165411.1833"/>
    <n v="116.66529749999999"/>
    <n v="-1.708460286"/>
    <n v="-1.499985543"/>
  </r>
  <r>
    <x v="298"/>
    <x v="4"/>
    <s v="E12000008"/>
    <n v="556680.7548"/>
    <n v="122.4093708"/>
    <n v="0.37601021800000001"/>
    <n v="-0.16483351099999999"/>
    <n v="345285.60220000002"/>
    <n v="123.7304713"/>
    <n v="-9.7059173999999998E-2"/>
    <n v="0.49621960300000001"/>
    <n v="269484.5809"/>
    <n v="122.2919898"/>
    <n v="-3.5569765000000003E-2"/>
    <n v="-0.31136067299999998"/>
    <n v="200440.33119999999"/>
    <n v="117.9048406"/>
    <n v="-0.40635342899999999"/>
    <n v="-1.477420467"/>
  </r>
  <r>
    <x v="298"/>
    <x v="6"/>
    <s v="E12000003"/>
    <n v="265575.54879999999"/>
    <n v="121.8887245"/>
    <n v="-0.557782691"/>
    <n v="1.475855457"/>
    <n v="164466.68590000001"/>
    <n v="122.8566691"/>
    <n v="-0.96122058300000002"/>
    <n v="2.676714429"/>
    <n v="130603.8884"/>
    <n v="120.0852526"/>
    <n v="-0.62371057799999996"/>
    <n v="2.1988285780000001"/>
    <n v="116017.5819"/>
    <n v="116.37444290000001"/>
    <n v="-1.5532182779999999"/>
    <n v="1.128625488"/>
  </r>
  <r>
    <x v="299"/>
    <x v="0"/>
    <s v="E92000001"/>
    <n v="375353.14740000002"/>
    <n v="122.8846233"/>
    <n v="-0.51423052400000002"/>
    <n v="0.57953394700000005"/>
    <n v="233213.09390000001"/>
    <n v="124.1634932"/>
    <n v="-0.33975451000000001"/>
    <n v="1.0722642"/>
    <n v="201726.00090000001"/>
    <n v="122.9113122"/>
    <n v="0.34739961000000003"/>
    <n v="1.4874157370000001"/>
    <n v="224882.06039999999"/>
    <n v="118.1783756"/>
    <n v="1.1874780089999999"/>
    <n v="-0.89922735200000004"/>
  </r>
  <r>
    <x v="299"/>
    <x v="1"/>
    <s v="E12000004"/>
    <n v="283889.10019999999"/>
    <n v="126.6359111"/>
    <n v="-0.58139997899999996"/>
    <n v="1.3501484020000001"/>
    <n v="179339.9332"/>
    <n v="127.55101999999999"/>
    <n v="-0.26772495600000001"/>
    <n v="1.7354051109999999"/>
    <n v="147100.69209999999"/>
    <n v="126.4199517"/>
    <n v="0.37448357799999998"/>
    <n v="2.0102348000000001"/>
    <n v="115202.4451"/>
    <n v="122.3694653"/>
    <n v="0.105549403"/>
    <n v="-1.4056135940000001"/>
  </r>
  <r>
    <x v="299"/>
    <x v="8"/>
    <s v="E12000005"/>
    <n v="320946.63689999998"/>
    <n v="122.8412939"/>
    <n v="-1.5650346449999999"/>
    <n v="-0.427260419"/>
    <n v="193388.55919999999"/>
    <n v="126.7686357"/>
    <n v="-1.1235450769999999"/>
    <n v="0.40360665299999998"/>
    <n v="157698.0937"/>
    <n v="126.427497"/>
    <n v="-0.27776952500000002"/>
    <n v="0.79471414699999998"/>
    <n v="127271.5417"/>
    <n v="121.2443866"/>
    <n v="-0.17312022399999999"/>
    <n v="-2.7536923569999998"/>
  </r>
  <r>
    <x v="299"/>
    <x v="3"/>
    <s v="E12000006"/>
    <n v="436642.1018"/>
    <n v="127.9003795"/>
    <n v="0.13064498699999999"/>
    <n v="0.22529334200000001"/>
    <n v="295864.84100000001"/>
    <n v="128.9443253"/>
    <n v="0.26968545399999999"/>
    <n v="9.6868470999999998E-2"/>
    <n v="243981.72820000001"/>
    <n v="127.4079551"/>
    <n v="1.009495161"/>
    <n v="0.77219090300000004"/>
    <n v="191762.48920000001"/>
    <n v="123.8124658"/>
    <n v="1.244173314"/>
    <n v="-2.2837440949999999"/>
  </r>
  <r>
    <x v="299"/>
    <x v="9"/>
    <s v="E12000007"/>
    <n v="908783.53590000002"/>
    <n v="122.23527110000001"/>
    <n v="0.47445443900000001"/>
    <n v="1.0416475679999999"/>
    <n v="584771.15110000002"/>
    <n v="123.91732140000001"/>
    <n v="0.80246841899999999"/>
    <n v="0.84418238700000003"/>
    <n v="502616.70699999999"/>
    <n v="122.90402539999999"/>
    <n v="1.5005740009999999"/>
    <n v="2.4737332799999998"/>
    <n v="418381.96769999998"/>
    <n v="115.6263395"/>
    <n v="3.1378707530000001"/>
    <n v="0.80218244400000005"/>
  </r>
  <r>
    <x v="299"/>
    <x v="4"/>
    <s v="E12000008"/>
    <n v="552856.38500000001"/>
    <n v="121.5684244"/>
    <n v="-0.68699516800000004"/>
    <n v="0.47156507800000003"/>
    <n v="342864.88130000001"/>
    <n v="122.8630244"/>
    <n v="-0.70107786400000005"/>
    <n v="0.31578334800000002"/>
    <n v="269522.35070000001"/>
    <n v="122.3091297"/>
    <n v="1.4015577E-2"/>
    <n v="0.72544180599999997"/>
    <n v="201076.99059999999"/>
    <n v="118.27934209999999"/>
    <n v="0.31763037199999999"/>
    <n v="-1.4765280919999999"/>
  </r>
  <r>
    <x v="299"/>
    <x v="5"/>
    <s v="E12000009"/>
    <n v="396112.84980000003"/>
    <n v="120.2420805"/>
    <n v="-0.605120255"/>
    <n v="-0.38319271100000002"/>
    <n v="260338.05559999999"/>
    <n v="122.2899871"/>
    <n v="-0.48583588"/>
    <n v="0.22033617999999999"/>
    <n v="213997.6735"/>
    <n v="120.9359601"/>
    <n v="0.21799545000000001"/>
    <n v="1.003307481"/>
    <n v="166844.65400000001"/>
    <n v="117.6763313"/>
    <n v="0.86661053700000001"/>
    <n v="-1.7173501289999999"/>
  </r>
  <r>
    <x v="299"/>
    <x v="7"/>
    <s v="E12000002"/>
    <n v="282885.15830000001"/>
    <n v="120.37626349999999"/>
    <n v="-0.82283046400000004"/>
    <n v="1.250056909"/>
    <n v="175726.12059999999"/>
    <n v="122.96975140000001"/>
    <n v="-0.723171856"/>
    <n v="1.999972817"/>
    <n v="126758.56600000001"/>
    <n v="121.431696"/>
    <n v="-0.13067583899999999"/>
    <n v="2.0700519079999999"/>
    <n v="120348.7209"/>
    <n v="118.93648779999999"/>
    <n v="-0.80981814600000002"/>
    <n v="-1.354300718"/>
  </r>
  <r>
    <x v="299"/>
    <x v="2"/>
    <s v="E12000001"/>
    <n v="215405.4681"/>
    <n v="110.7956539"/>
    <n v="-0.18724580099999999"/>
    <n v="0.224896551"/>
    <n v="131967.68100000001"/>
    <n v="111.6046219"/>
    <n v="-0.23895059099999999"/>
    <n v="0.97957244399999999"/>
    <n v="104842.2638"/>
    <n v="109.996002"/>
    <n v="0.189888006"/>
    <n v="0.99648135400000004"/>
    <n v="89605.469580000004"/>
    <n v="106.91978210000001"/>
    <n v="-0.80842024099999998"/>
    <n v="-2.4168774989999999"/>
  </r>
  <r>
    <x v="299"/>
    <x v="6"/>
    <s v="E12000003"/>
    <n v="266424.9779"/>
    <n v="122.27857899999999"/>
    <n v="0.31984463499999999"/>
    <n v="1.997491892"/>
    <n v="165042.3486"/>
    <n v="123.28668930000001"/>
    <n v="0.35001780900000001"/>
    <n v="2.53212269"/>
    <n v="131347.1778"/>
    <n v="120.7686786"/>
    <n v="0.56911731799999998"/>
    <n v="2.4429222199999998"/>
    <n v="117192.2046"/>
    <n v="117.55267859999999"/>
    <n v="1.0124523299999999"/>
    <n v="0.27155415799999999"/>
  </r>
  <r>
    <x v="300"/>
    <x v="0"/>
    <s v="E92000001"/>
    <n v="376422.41639999999"/>
    <n v="123.2346848"/>
    <n v="0.28487013100000003"/>
    <n v="0.49750406000000003"/>
    <n v="233644.87460000001"/>
    <n v="124.3933748"/>
    <n v="0.18514429299999999"/>
    <n v="2.0198735619999999"/>
    <n v="200819.19529999999"/>
    <n v="122.3587971"/>
    <n v="-0.44952339899999999"/>
    <n v="2.22275972"/>
    <n v="223968.83499999999"/>
    <n v="117.6984641"/>
    <n v="-0.40609077999999998"/>
    <n v="2.7253317999999999E-2"/>
  </r>
  <r>
    <x v="300"/>
    <x v="3"/>
    <s v="E12000006"/>
    <n v="433597.48060000001"/>
    <n v="127.0085548"/>
    <n v="-0.69728072100000005"/>
    <n v="-0.81701885900000004"/>
    <n v="295224.70260000002"/>
    <n v="128.66533910000001"/>
    <n v="-0.21636178"/>
    <n v="0.62723620000000002"/>
    <n v="242593.33720000001"/>
    <n v="126.6829334"/>
    <n v="-0.56905532199999997"/>
    <n v="1.210159094"/>
    <n v="189844.82759999999"/>
    <n v="122.5743174"/>
    <n v="-1.000019116"/>
    <n v="-1.0137096860000001"/>
  </r>
  <r>
    <x v="300"/>
    <x v="2"/>
    <s v="E12000001"/>
    <n v="214926.70209999999"/>
    <n v="110.5493965"/>
    <n v="-0.22226267099999999"/>
    <n v="1.2790802800000001"/>
    <n v="130175.3435"/>
    <n v="110.08884810000001"/>
    <n v="-1.358163977"/>
    <n v="1.9813485500000001"/>
    <n v="102298.0959"/>
    <n v="107.3267702"/>
    <n v="-2.4266625080000002"/>
    <n v="1.964211186"/>
    <n v="87851.030849999996"/>
    <n v="104.8263362"/>
    <n v="-1.9579594090000001"/>
    <n v="-1.0638192719999999"/>
  </r>
  <r>
    <x v="300"/>
    <x v="7"/>
    <s v="E12000002"/>
    <n v="283385.06300000002"/>
    <n v="120.5889882"/>
    <n v="0.17671647200000001"/>
    <n v="1.426790625"/>
    <n v="175373.99419999999"/>
    <n v="122.7233402"/>
    <n v="-0.20038362300000001"/>
    <n v="2.456354487"/>
    <n v="125465.0797"/>
    <n v="120.19256679999999"/>
    <n v="-1.020433039"/>
    <n v="2.6775365010000001"/>
    <n v="120472.4176"/>
    <n v="119.0587329"/>
    <n v="0.102781887"/>
    <n v="-0.48245433500000001"/>
  </r>
  <r>
    <x v="300"/>
    <x v="6"/>
    <s v="E12000003"/>
    <n v="265225.98800000001"/>
    <n v="121.7282898"/>
    <n v="-0.45002912099999998"/>
    <n v="1.686782072"/>
    <n v="164083.89060000001"/>
    <n v="122.5707209"/>
    <n v="-0.580734576"/>
    <n v="3.114261162"/>
    <n v="130145.2069"/>
    <n v="119.6635126"/>
    <n v="-0.91510973699999998"/>
    <n v="3.179067801"/>
    <n v="116384.675"/>
    <n v="116.7426651"/>
    <n v="-0.68906429700000005"/>
    <n v="1.318755162"/>
  </r>
  <r>
    <x v="300"/>
    <x v="1"/>
    <s v="E12000004"/>
    <n v="285161.32020000002"/>
    <n v="127.203417"/>
    <n v="0.44813980599999997"/>
    <n v="0.93722302599999996"/>
    <n v="180350.36540000001"/>
    <n v="128.2696645"/>
    <n v="0.56341725200000004"/>
    <n v="2.7859162139999998"/>
    <n v="146894.72820000001"/>
    <n v="126.2429441"/>
    <n v="-0.14001560099999999"/>
    <n v="2.9135127110000001"/>
    <n v="115263.0098"/>
    <n v="122.4337979"/>
    <n v="5.2572473000000002E-2"/>
    <n v="0.76506192699999997"/>
  </r>
  <r>
    <x v="300"/>
    <x v="8"/>
    <s v="E12000005"/>
    <n v="328164.40610000002"/>
    <n v="125.60387179999999"/>
    <n v="2.2489000899999998"/>
    <n v="2.121081716"/>
    <n v="196295.86429999999"/>
    <n v="128.6744109"/>
    <n v="1.5033490759999999"/>
    <n v="3.5838638610000002"/>
    <n v="158747.75949999999"/>
    <n v="127.2690202"/>
    <n v="0.66561726799999998"/>
    <n v="3.5990517889999998"/>
    <n v="128350.3903"/>
    <n v="122.2721445"/>
    <n v="0.84767461300000002"/>
    <n v="0.649345124"/>
  </r>
  <r>
    <x v="300"/>
    <x v="9"/>
    <s v="E12000007"/>
    <n v="892165.81469999999"/>
    <n v="120.0001166"/>
    <n v="-1.8285675960000001"/>
    <n v="-1.944876625"/>
    <n v="580151.4412"/>
    <n v="122.9383708"/>
    <n v="-0.79000303199999999"/>
    <n v="0.36292959800000002"/>
    <n v="498319.23849999998"/>
    <n v="121.85317259999999"/>
    <n v="-0.85501904699999998"/>
    <n v="2.0593542"/>
    <n v="416549.85350000003"/>
    <n v="115.1200063"/>
    <n v="-0.437904664"/>
    <n v="1.366713198"/>
  </r>
  <r>
    <x v="300"/>
    <x v="4"/>
    <s v="E12000008"/>
    <n v="553936.62990000006"/>
    <n v="121.8059611"/>
    <n v="0.19539340399999999"/>
    <n v="-0.80082509000000002"/>
    <n v="344956.34159999999"/>
    <n v="123.61248329999999"/>
    <n v="0.60999549099999995"/>
    <n v="0.53679197599999995"/>
    <n v="269931.69530000002"/>
    <n v="122.49489010000001"/>
    <n v="0.15187779200000001"/>
    <n v="0.95804301999999997"/>
    <n v="200053.3676"/>
    <n v="117.6772173"/>
    <n v="-0.50907017300000001"/>
    <n v="-1.492243955"/>
  </r>
  <r>
    <x v="300"/>
    <x v="5"/>
    <s v="E12000009"/>
    <n v="399136.38"/>
    <n v="121.15988849999999"/>
    <n v="0.76330018399999999"/>
    <n v="0.36935174799999998"/>
    <n v="262929.93979999999"/>
    <n v="123.5074868"/>
    <n v="0.99558407999999998"/>
    <n v="2.0349862729999999"/>
    <n v="214391.72889999999"/>
    <n v="121.1586516"/>
    <n v="0.184140048"/>
    <n v="1.9869817299999999"/>
    <n v="166241.25709999999"/>
    <n v="117.2507526"/>
    <n v="-0.36165190699999999"/>
    <n v="-0.19073768899999999"/>
  </r>
  <r>
    <x v="301"/>
    <x v="0"/>
    <s v="E92000001"/>
    <n v="375327.98210000002"/>
    <n v="122.8763845"/>
    <n v="-0.29074631099999998"/>
    <n v="0.54356411400000004"/>
    <n v="232286.73180000001"/>
    <n v="123.6702947"/>
    <n v="-0.58128509399999995"/>
    <n v="1.5978801229999999"/>
    <n v="200752.77179999999"/>
    <n v="122.31832540000001"/>
    <n v="-3.3076256999999998E-2"/>
    <n v="2.0037973280000001"/>
    <n v="221253.94070000001"/>
    <n v="116.27175269999999"/>
    <n v="-1.212175064"/>
    <n v="-1.1429306530000001"/>
  </r>
  <r>
    <x v="301"/>
    <x v="7"/>
    <s v="E12000002"/>
    <n v="282293.05219999998"/>
    <n v="120.12430430000001"/>
    <n v="-0.38534521399999999"/>
    <n v="0.85461601899999995"/>
    <n v="175120.45740000001"/>
    <n v="122.54592"/>
    <n v="-0.144569217"/>
    <n v="2.245127842"/>
    <n v="126659.6066"/>
    <n v="121.3368952"/>
    <n v="0.95207916800000003"/>
    <n v="2.6565908829999998"/>
    <n v="119950.72749999999"/>
    <n v="118.5431645"/>
    <n v="-0.433037014"/>
    <n v="-1.177289402"/>
  </r>
  <r>
    <x v="301"/>
    <x v="4"/>
    <s v="E12000008"/>
    <n v="552175.20039999997"/>
    <n v="121.4186377"/>
    <n v="-0.31798393000000003"/>
    <n v="-0.20335604099999999"/>
    <n v="340715.77490000002"/>
    <n v="122.0929084"/>
    <n v="-1.229305337"/>
    <n v="-2.6151204000000001E-2"/>
    <n v="266956.22149999999"/>
    <n v="121.1446213"/>
    <n v="-1.102306209"/>
    <n v="0.18254619"/>
    <n v="196194.10569999999"/>
    <n v="115.407087"/>
    <n v="-1.9291161809999999"/>
    <n v="-2.6858821370000001"/>
  </r>
  <r>
    <x v="301"/>
    <x v="2"/>
    <s v="E12000001"/>
    <n v="212749.42139999999"/>
    <n v="109.42949350000001"/>
    <n v="-1.0130340680000001"/>
    <n v="0.95543773099999996"/>
    <n v="129442.16130000001"/>
    <n v="109.4687984"/>
    <n v="-0.56322665999999999"/>
    <n v="2.2977636019999998"/>
    <n v="102684.6198"/>
    <n v="107.73229449999999"/>
    <n v="0.37784073299999998"/>
    <n v="2.861797943"/>
    <n v="88212.210160000002"/>
    <n v="105.2573055"/>
    <n v="0.41112699899999999"/>
    <n v="0.437745308"/>
  </r>
  <r>
    <x v="301"/>
    <x v="6"/>
    <s v="E12000003"/>
    <n v="265066.50550000003"/>
    <n v="121.65509369999999"/>
    <n v="-6.0130764000000003E-2"/>
    <n v="2.3590987330000002"/>
    <n v="163776.61979999999"/>
    <n v="122.3411894"/>
    <n v="-0.18726447099999999"/>
    <n v="3.6784137819999998"/>
    <n v="130432.82460000001"/>
    <n v="119.927966"/>
    <n v="0.220997473"/>
    <n v="4.1586896180000004"/>
    <n v="114980.0591"/>
    <n v="115.33372869999999"/>
    <n v="-1.206873565"/>
    <n v="0.11383903400000001"/>
  </r>
  <r>
    <x v="301"/>
    <x v="1"/>
    <s v="E12000004"/>
    <n v="282216.87150000001"/>
    <n v="125.88997120000001"/>
    <n v="-1.0325554539999999"/>
    <n v="0.38981988899999997"/>
    <n v="178472.33100000001"/>
    <n v="126.9339597"/>
    <n v="-1.041325491"/>
    <n v="1.9411067369999999"/>
    <n v="146461.01689999999"/>
    <n v="125.8702078"/>
    <n v="-0.29525312599999998"/>
    <n v="2.2767951040000001"/>
    <n v="114576.08070000001"/>
    <n v="121.7041333"/>
    <n v="-0.59596666200000004"/>
    <n v="-0.43245379699999997"/>
  </r>
  <r>
    <x v="301"/>
    <x v="8"/>
    <s v="E12000005"/>
    <n v="325415.30699999997"/>
    <n v="124.551663"/>
    <n v="-0.83772008399999998"/>
    <n v="0.94365854400000004"/>
    <n v="193951.84280000001"/>
    <n v="127.1378752"/>
    <n v="-1.1941268140000001"/>
    <n v="1.4152502659999999"/>
    <n v="157519.44870000001"/>
    <n v="126.28427619999999"/>
    <n v="-0.773749978"/>
    <n v="1.367145209"/>
    <n v="126224.1917"/>
    <n v="120.2466356"/>
    <n v="-1.6565579399999999"/>
    <n v="-2.4321945029999998"/>
  </r>
  <r>
    <x v="301"/>
    <x v="3"/>
    <s v="E12000006"/>
    <n v="436379.68320000003"/>
    <n v="127.8235123"/>
    <n v="0.64165560700000002"/>
    <n v="-7.5775861E-2"/>
    <n v="294845.39429999999"/>
    <n v="128.5000283"/>
    <n v="-0.12848122100000001"/>
    <n v="0.29270879100000002"/>
    <n v="242664.72010000001"/>
    <n v="126.7202097"/>
    <n v="2.9424913E-2"/>
    <n v="0.53428382600000002"/>
    <n v="188413.54610000001"/>
    <n v="121.650203"/>
    <n v="-0.75392179400000003"/>
    <n v="-2.908788242"/>
  </r>
  <r>
    <x v="301"/>
    <x v="9"/>
    <s v="E12000007"/>
    <n v="913264.18859999999"/>
    <n v="122.8379381"/>
    <n v="2.364848952"/>
    <n v="1.798385449"/>
    <n v="584538.04310000001"/>
    <n v="123.8679241"/>
    <n v="0.75611323699999999"/>
    <n v="2.370387901"/>
    <n v="501383.65909999999"/>
    <n v="122.60251030000001"/>
    <n v="0.61495129699999995"/>
    <n v="3.4184417100000002"/>
    <n v="411014.92800000001"/>
    <n v="113.59034389999999"/>
    <n v="-1.3287546480000001"/>
    <n v="0.80055910299999999"/>
  </r>
  <r>
    <x v="301"/>
    <x v="5"/>
    <s v="E12000009"/>
    <n v="398108.39769999997"/>
    <n v="120.8478392"/>
    <n v="-0.257551641"/>
    <n v="0.183424543"/>
    <n v="260809.94880000001"/>
    <n v="122.511652"/>
    <n v="-0.80629504799999996"/>
    <n v="0.984492794"/>
    <n v="213938.7671"/>
    <n v="120.90267040000001"/>
    <n v="-0.211277667"/>
    <n v="1.616049219"/>
    <n v="164674.22150000001"/>
    <n v="116.14551489999999"/>
    <n v="-0.94262739299999998"/>
    <n v="-2.0157297509999998"/>
  </r>
  <r>
    <x v="302"/>
    <x v="0"/>
    <s v="E92000001"/>
    <n v="378552.72159999999"/>
    <n v="123.9321127"/>
    <n v="0.85917907800000004"/>
    <n v="2.3994139790000002"/>
    <n v="234188.19190000001"/>
    <n v="124.6826389"/>
    <n v="0.81858317999999997"/>
    <n v="2.5846532720000002"/>
    <n v="201999.86720000001"/>
    <n v="123.07817850000001"/>
    <n v="0.621209542"/>
    <n v="3.0847142409999999"/>
    <n v="225477.69870000001"/>
    <n v="118.4913911"/>
    <n v="1.909009161"/>
    <n v="1.7704469359999999"/>
  </r>
  <r>
    <x v="302"/>
    <x v="5"/>
    <s v="E12000009"/>
    <n v="402243.11959999998"/>
    <n v="122.1029552"/>
    <n v="1.0385919830000001"/>
    <n v="2.4590456610000002"/>
    <n v="264384.06410000002"/>
    <n v="124.19054029999999"/>
    <n v="1.370390711"/>
    <n v="2.7419348590000001"/>
    <n v="216148.68580000001"/>
    <n v="122.1515562"/>
    <n v="1.0329678470000001"/>
    <n v="3.1307388930000002"/>
    <n v="167810.79579999999"/>
    <n v="118.35775580000001"/>
    <n v="1.904714843"/>
    <n v="1.4601605479999999"/>
  </r>
  <r>
    <x v="302"/>
    <x v="2"/>
    <s v="E12000001"/>
    <n v="216874.23989999999"/>
    <n v="111.5511293"/>
    <n v="1.9388153800000001"/>
    <n v="3.468544268"/>
    <n v="130875.2917"/>
    <n v="110.6807919"/>
    <n v="1.107158879"/>
    <n v="2.8841353750000001"/>
    <n v="103329.7482"/>
    <n v="108.4091355"/>
    <n v="0.62826196199999995"/>
    <n v="3.1079968130000002"/>
    <n v="88056.673720000006"/>
    <n v="105.07171510000001"/>
    <n v="-0.17632076099999999"/>
    <n v="1.0984287880000001"/>
  </r>
  <r>
    <x v="302"/>
    <x v="7"/>
    <s v="E12000002"/>
    <n v="286330.1667"/>
    <n v="121.8422197"/>
    <n v="1.430114707"/>
    <n v="3.2633065120000002"/>
    <n v="176877.51759999999"/>
    <n v="123.77547680000001"/>
    <n v="1.003343766"/>
    <n v="3.4110150950000002"/>
    <n v="127409.855"/>
    <n v="122.05561539999999"/>
    <n v="0.59233440400000004"/>
    <n v="4.6486470600000001"/>
    <n v="122637.6661"/>
    <n v="121.19857330000001"/>
    <n v="2.240035292"/>
    <n v="2.6295760929999998"/>
  </r>
  <r>
    <x v="302"/>
    <x v="6"/>
    <s v="E12000003"/>
    <n v="267229.50199999998"/>
    <n v="122.64782390000001"/>
    <n v="0.81602027700000002"/>
    <n v="2.7916634980000001"/>
    <n v="164656.82389999999"/>
    <n v="122.9987022"/>
    <n v="0.53744186299999996"/>
    <n v="2.920262921"/>
    <n v="130826.8526"/>
    <n v="120.2902596"/>
    <n v="0.30209268500000003"/>
    <n v="3.1264175600000002"/>
    <n v="116661.9672"/>
    <n v="117.0208102"/>
    <n v="1.4627824229999999"/>
    <n v="1.832009802"/>
  </r>
  <r>
    <x v="302"/>
    <x v="8"/>
    <s v="E12000005"/>
    <n v="327023.47979999997"/>
    <n v="125.167186"/>
    <n v="0.49419090799999998"/>
    <n v="2.7465041430000001"/>
    <n v="194436.13140000001"/>
    <n v="127.4553325"/>
    <n v="0.24969529300000001"/>
    <n v="2.347120866"/>
    <n v="157698.26250000001"/>
    <n v="126.4276323"/>
    <n v="0.11351852599999999"/>
    <n v="2.6681511859999998"/>
    <n v="127157.0846"/>
    <n v="121.13534970000001"/>
    <n v="0.73907612"/>
    <n v="0.72852463899999997"/>
  </r>
  <r>
    <x v="302"/>
    <x v="3"/>
    <s v="E12000006"/>
    <n v="434295.74160000001"/>
    <n v="127.21308809999999"/>
    <n v="-0.47755237699999997"/>
    <n v="0.87135191499999998"/>
    <n v="293407.22739999997"/>
    <n v="127.87324390000001"/>
    <n v="-0.48776981800000002"/>
    <n v="0.527325021"/>
    <n v="241338.27239999999"/>
    <n v="126.02753490000001"/>
    <n v="-0.54661744700000003"/>
    <n v="0.715358567"/>
    <n v="189608.7304"/>
    <n v="122.42188"/>
    <n v="0.634340982"/>
    <n v="-0.87431452300000001"/>
  </r>
  <r>
    <x v="302"/>
    <x v="9"/>
    <s v="E12000007"/>
    <n v="917831.35869999998"/>
    <n v="123.452242"/>
    <n v="0.50009298400000002"/>
    <n v="4.3464540920000001"/>
    <n v="591620.89549999998"/>
    <n v="125.36883280000001"/>
    <n v="1.2117008419999999"/>
    <n v="4.4361343670000002"/>
    <n v="505496.66879999998"/>
    <n v="123.6082577"/>
    <n v="0.82033182000000004"/>
    <n v="4.6137734310000003"/>
    <n v="421036.01510000002"/>
    <n v="116.35982660000001"/>
    <n v="2.438132156"/>
    <n v="3.4726688330000002"/>
  </r>
  <r>
    <x v="302"/>
    <x v="4"/>
    <s v="E12000008"/>
    <n v="558045.38269999996"/>
    <n v="122.7094409"/>
    <n v="1.0631013949999999"/>
    <n v="2.202914346"/>
    <n v="345915.09629999998"/>
    <n v="123.9560457"/>
    <n v="1.5259996170000001"/>
    <n v="2.0917639590000001"/>
    <n v="270837.43"/>
    <n v="122.90591209999999"/>
    <n v="1.453874514"/>
    <n v="2.2956771690000002"/>
    <n v="200939.0294"/>
    <n v="118.1981893"/>
    <n v="2.418484308"/>
    <n v="0.87049246800000002"/>
  </r>
  <r>
    <x v="302"/>
    <x v="1"/>
    <s v="E12000004"/>
    <n v="285955.43430000002"/>
    <n v="127.55765169999999"/>
    <n v="1.3247127480000001"/>
    <n v="2.2759264859999999"/>
    <n v="180328.122"/>
    <n v="128.25384450000001"/>
    <n v="1.0398200099999999"/>
    <n v="2.8699783449999998"/>
    <n v="147817.2016"/>
    <n v="127.0357279"/>
    <n v="0.92596977800000002"/>
    <n v="3.2936586110000001"/>
    <n v="116403.2406"/>
    <n v="123.6449652"/>
    <n v="1.5947131969999999"/>
    <n v="1.8061775769999999"/>
  </r>
  <r>
    <x v="303"/>
    <x v="0"/>
    <s v="E92000001"/>
    <n v="377496.98969999998"/>
    <n v="123.586483"/>
    <n v="-0.278886364"/>
    <n v="1.72029078"/>
    <n v="231699.2121"/>
    <n v="123.357497"/>
    <n v="-1.062811854"/>
    <n v="1.0026915620000001"/>
    <n v="200144.33249999999"/>
    <n v="121.9476044"/>
    <n v="-0.91858213"/>
    <n v="0.91224827100000005"/>
    <n v="219836.32019999999"/>
    <n v="115.5267752"/>
    <n v="-2.50196737"/>
    <n v="-1.380328102"/>
  </r>
  <r>
    <x v="303"/>
    <x v="7"/>
    <s v="E12000002"/>
    <n v="284992.06290000002"/>
    <n v="121.2728157"/>
    <n v="-0.46732896000000002"/>
    <n v="1.9860841309999999"/>
    <n v="174451.6974"/>
    <n v="122.07793460000001"/>
    <n v="-1.371468938"/>
    <n v="1.407082634"/>
    <n v="125362.5441"/>
    <n v="120.0943402"/>
    <n v="-1.606870134"/>
    <n v="1.1645266510000001"/>
    <n v="117375.0447"/>
    <n v="115.9977062"/>
    <n v="-4.2911949820000004"/>
    <n v="-2.1415825060000002"/>
  </r>
  <r>
    <x v="303"/>
    <x v="9"/>
    <s v="E12000007"/>
    <n v="921807.02830000001"/>
    <n v="123.9869865"/>
    <n v="0.43315905100000002"/>
    <n v="3.9297645270000001"/>
    <n v="585408.46909999999"/>
    <n v="124.0523738"/>
    <n v="-1.050068789"/>
    <n v="2.582299554"/>
    <n v="502672.52899999998"/>
    <n v="122.9176755"/>
    <n v="-0.558686134"/>
    <n v="2.6078217320000001"/>
    <n v="412701.74080000003"/>
    <n v="114.05652069999999"/>
    <n v="-1.9794682750000001"/>
    <n v="0.236445036"/>
  </r>
  <r>
    <x v="303"/>
    <x v="5"/>
    <s v="E12000009"/>
    <n v="398785.1482"/>
    <n v="121.05327029999999"/>
    <n v="-0.85967196099999998"/>
    <n v="2.1546703310000002"/>
    <n v="262474.06559999997"/>
    <n v="123.2933465"/>
    <n v="-0.72243328100000004"/>
    <n v="2.167369238"/>
    <n v="215080.31880000001"/>
    <n v="121.5477927"/>
    <n v="-0.494274086"/>
    <n v="1.8512195680000001"/>
    <n v="162422.32079999999"/>
    <n v="114.55723860000001"/>
    <n v="-3.211041926"/>
    <n v="-1.4597839770000001"/>
  </r>
  <r>
    <x v="303"/>
    <x v="4"/>
    <s v="E12000008"/>
    <n v="568442.14980000001"/>
    <n v="124.99560169999999"/>
    <n v="1.8630683910000001"/>
    <n v="3.6041284130000002"/>
    <n v="349009.82140000002"/>
    <n v="125.0650169"/>
    <n v="0.89464875300000002"/>
    <n v="2.6252690780000001"/>
    <n v="272634.85139999999"/>
    <n v="123.7215812"/>
    <n v="0.66365325900000005"/>
    <n v="2.103223329"/>
    <n v="198135.21859999999"/>
    <n v="116.5489062"/>
    <n v="-1.395354008"/>
    <n v="-1.0668661319999999"/>
  </r>
  <r>
    <x v="303"/>
    <x v="3"/>
    <s v="E12000006"/>
    <n v="439221.87170000002"/>
    <n v="128.6560408"/>
    <n v="1.1342800820000001"/>
    <n v="1.717330029"/>
    <n v="296677.58919999999"/>
    <n v="129.2985386"/>
    <n v="1.114615283"/>
    <n v="1.2057559090000001"/>
    <n v="244674.1024"/>
    <n v="127.7695149"/>
    <n v="1.3822216869999999"/>
    <n v="1.3938883980000001"/>
    <n v="187908.69339999999"/>
    <n v="121.3242422"/>
    <n v="-0.89660269999999997"/>
    <n v="-1.888966149"/>
  </r>
  <r>
    <x v="303"/>
    <x v="8"/>
    <s v="E12000005"/>
    <n v="321184.04800000001"/>
    <n v="122.93216219999999"/>
    <n v="-1.7856307629999999"/>
    <n v="1.024164962"/>
    <n v="189899.95809999999"/>
    <n v="124.4818138"/>
    <n v="-2.3329888410000001"/>
    <n v="0.134665268"/>
    <n v="154213.1115"/>
    <n v="123.6335661"/>
    <n v="-2.2100122720000002"/>
    <n v="-0.34020794900000001"/>
    <n v="122740.4808"/>
    <n v="116.9279015"/>
    <n v="-3.4733446560000001"/>
    <n v="-3.5817955320000001"/>
  </r>
  <r>
    <x v="303"/>
    <x v="1"/>
    <s v="E12000004"/>
    <n v="286297.51150000002"/>
    <n v="127.7102438"/>
    <n v="0.11962603199999999"/>
    <n v="2.0862926370000001"/>
    <n v="179779.26310000001"/>
    <n v="127.8634823"/>
    <n v="-0.30436682900000001"/>
    <n v="2.096811362"/>
    <n v="147603.87830000001"/>
    <n v="126.8523955"/>
    <n v="-0.14431562100000001"/>
    <n v="2.0915784159999999"/>
    <n v="113122.6498"/>
    <n v="120.1602809"/>
    <n v="-2.8182985199999999"/>
    <n v="-1.1362564369999999"/>
  </r>
  <r>
    <x v="303"/>
    <x v="2"/>
    <s v="E12000001"/>
    <n v="208335.65650000001"/>
    <n v="107.1592356"/>
    <n v="-3.9371127669999999"/>
    <n v="-3.7923481350000001"/>
    <n v="125457.1075"/>
    <n v="106.0986518"/>
    <n v="-4.1399595979999999"/>
    <n v="-4.2107897870000004"/>
    <n v="99313.86305"/>
    <n v="104.1958412"/>
    <n v="-3.8864753080000001"/>
    <n v="-4.8009246509999999"/>
    <n v="84866.734230000002"/>
    <n v="101.265389"/>
    <n v="-3.6225982189999999"/>
    <n v="-4.8947503489999997"/>
  </r>
  <r>
    <x v="303"/>
    <x v="6"/>
    <s v="E12000003"/>
    <n v="260593.45310000001"/>
    <n v="119.6021387"/>
    <n v="-2.483277025"/>
    <n v="-0.347723844"/>
    <n v="159529.52910000001"/>
    <n v="119.16861129999999"/>
    <n v="-3.1139279210000002"/>
    <n v="-0.82213607700000002"/>
    <n v="127080.1458"/>
    <n v="116.8453068"/>
    <n v="-2.863866791"/>
    <n v="-0.75133684000000001"/>
    <n v="109510.16469999999"/>
    <n v="109.8470093"/>
    <n v="-6.1303633739999999"/>
    <n v="-4.7984139069999996"/>
  </r>
  <r>
    <x v="304"/>
    <x v="0"/>
    <s v="E92000001"/>
    <n v="376706.81939999998"/>
    <n v="123.32779379999999"/>
    <n v="-0.20931831100000001"/>
    <n v="1.521223633"/>
    <n v="233738.2254"/>
    <n v="124.4430751"/>
    <n v="0.88002599400000003"/>
    <n v="1.5368115"/>
    <n v="200259.53279999999"/>
    <n v="122.01779569999999"/>
    <n v="5.7558610000000003E-2"/>
    <n v="0.58859809399999996"/>
    <n v="222534.17679999999"/>
    <n v="116.94453300000001"/>
    <n v="1.2272114649999999"/>
    <n v="0.34595814400000002"/>
  </r>
  <r>
    <x v="304"/>
    <x v="8"/>
    <s v="E12000005"/>
    <n v="324445.29399999999"/>
    <n v="124.1803936"/>
    <n v="1.0153823099999999"/>
    <n v="1.603642096"/>
    <n v="195768.7346"/>
    <n v="128.32887070000001"/>
    <n v="3.0904569519999998"/>
    <n v="2.2299565480000001"/>
    <n v="158391.5447"/>
    <n v="126.9834408"/>
    <n v="2.7095187649999999"/>
    <n v="1.2359637459999999"/>
    <n v="128430.0914"/>
    <n v="122.34807120000001"/>
    <n v="4.6354801739999996"/>
    <n v="0.66469128499999997"/>
  </r>
  <r>
    <x v="304"/>
    <x v="4"/>
    <s v="E12000008"/>
    <n v="554691.89199999999"/>
    <n v="121.9720368"/>
    <n v="-2.4189370509999999"/>
    <n v="1.690456298"/>
    <n v="344427.19880000001"/>
    <n v="123.42286900000001"/>
    <n v="-1.313035433"/>
    <n v="1.4177683160000001"/>
    <n v="268142.33159999998"/>
    <n v="121.6828776"/>
    <n v="-1.647815671"/>
    <n v="0.13459995199999999"/>
    <n v="199052.24739999999"/>
    <n v="117.0883292"/>
    <n v="0.46282980499999998"/>
    <n v="-0.19252134900000001"/>
  </r>
  <r>
    <x v="304"/>
    <x v="5"/>
    <s v="E12000009"/>
    <n v="396365.27899999998"/>
    <n v="120.31870670000001"/>
    <n v="-0.60681026699999996"/>
    <n v="1.492553998"/>
    <n v="262061.48269999999"/>
    <n v="123.0995418"/>
    <n v="-0.157189986"/>
    <n v="2.2303757549999998"/>
    <n v="213210.23989999999"/>
    <n v="120.4909597"/>
    <n v="-0.86947935700000001"/>
    <n v="1.3160221569999999"/>
    <n v="165709.228"/>
    <n v="116.8755099"/>
    <n v="2.0236794759999999"/>
    <n v="0.62500570099999997"/>
  </r>
  <r>
    <x v="304"/>
    <x v="2"/>
    <s v="E12000001"/>
    <n v="216280.6286"/>
    <n v="111.2458003"/>
    <n v="3.8135440699999998"/>
    <n v="0.579374693"/>
    <n v="130641.1404"/>
    <n v="110.482771"/>
    <n v="4.1321157939999997"/>
    <n v="-0.58455108600000005"/>
    <n v="102945.92329999999"/>
    <n v="108.0064429"/>
    <n v="3.657153342"/>
    <n v="-1.2530690790000001"/>
    <n v="88153.045159999994"/>
    <n v="105.1867082"/>
    <n v="3.8723193079999998"/>
    <n v="-1.780565621"/>
  </r>
  <r>
    <x v="304"/>
    <x v="7"/>
    <s v="E12000002"/>
    <n v="283779.69270000001"/>
    <n v="120.75691519999999"/>
    <n v="-0.42540489100000001"/>
    <n v="0.77646029999999999"/>
    <n v="175121.7641"/>
    <n v="122.54683439999999"/>
    <n v="0.38409868800000002"/>
    <n v="0.72113981900000002"/>
    <n v="125132.7919"/>
    <n v="119.8742429"/>
    <n v="-0.18327027700000001"/>
    <n v="-0.35984527300000002"/>
    <n v="119671.63559999999"/>
    <n v="118.2673477"/>
    <n v="1.956626201"/>
    <n v="-1.0484514570000001"/>
  </r>
  <r>
    <x v="304"/>
    <x v="6"/>
    <s v="E12000003"/>
    <n v="268133.21289999998"/>
    <n v="123.0625917"/>
    <n v="2.8933036049999998"/>
    <n v="2.6280286799999999"/>
    <n v="164906.42329999999"/>
    <n v="123.18515309999999"/>
    <n v="3.3704695939999998"/>
    <n v="2.2022989549999998"/>
    <n v="129810.36960000001"/>
    <n v="119.3556425"/>
    <n v="2.1484266870000002"/>
    <n v="0.96381766199999996"/>
    <n v="114947.4443"/>
    <n v="115.3010136"/>
    <n v="4.9650912930000004"/>
    <n v="-0.17398175499999999"/>
  </r>
  <r>
    <x v="304"/>
    <x v="1"/>
    <s v="E12000004"/>
    <n v="284048.91009999998"/>
    <n v="126.7071983"/>
    <n v="-0.78540725"/>
    <n v="1.6046071660000001"/>
    <n v="180151.15359999999"/>
    <n v="128.1279801"/>
    <n v="0.20685952599999999"/>
    <n v="1.862785133"/>
    <n v="146516.61919999999"/>
    <n v="125.917993"/>
    <n v="-0.73660610299999996"/>
    <n v="0.81145753200000004"/>
    <n v="114917.0615"/>
    <n v="122.0663273"/>
    <n v="1.5862532499999999"/>
    <n v="5.6194877999999997E-2"/>
  </r>
  <r>
    <x v="304"/>
    <x v="3"/>
    <s v="E12000006"/>
    <n v="437771.7255"/>
    <n v="128.23126669999999"/>
    <n v="-0.33016258199999998"/>
    <n v="0.99584224799999999"/>
    <n v="296863.90769999998"/>
    <n v="129.37974030000001"/>
    <n v="6.2801674000000002E-2"/>
    <n v="1.0467524260000001"/>
    <n v="242220.36809999999"/>
    <n v="126.4881678"/>
    <n v="-1.002858179"/>
    <n v="5.2080164999999998E-2"/>
    <n v="190103.42009999999"/>
    <n v="122.74127900000001"/>
    <n v="1.1679750499999999"/>
    <n v="-0.70208270500000003"/>
  </r>
  <r>
    <x v="304"/>
    <x v="9"/>
    <s v="E12000007"/>
    <n v="907979.83779999998"/>
    <n v="122.1271703"/>
    <n v="-1.500009234"/>
    <n v="3.4471611879999999"/>
    <n v="582060.29740000004"/>
    <n v="123.3428715"/>
    <n v="-0.57193769800000005"/>
    <n v="2.6165007029999998"/>
    <n v="497617.58020000003"/>
    <n v="121.68159730000001"/>
    <n v="-1.0056146850000001"/>
    <n v="2.254773127"/>
    <n v="411282.67190000002"/>
    <n v="113.66433910000001"/>
    <n v="-0.34384853199999998"/>
    <n v="1.681171559"/>
  </r>
  <r>
    <x v="305"/>
    <x v="0"/>
    <s v="E92000001"/>
    <n v="378757.217"/>
    <n v="123.99906129999999"/>
    <n v="0.54429533399999996"/>
    <n v="1.790025467"/>
    <n v="236968.1323"/>
    <n v="126.1626892"/>
    <n v="1.3818479770000001"/>
    <n v="2.5470587990000002"/>
    <n v="204931.9872"/>
    <n v="124.8647143"/>
    <n v="2.3331994790000001"/>
    <n v="2.8949917510000001"/>
    <n v="224025.0472"/>
    <n v="117.72800429999999"/>
    <n v="0.66995123999999995"/>
    <n v="1.1148564E-2"/>
  </r>
  <r>
    <x v="305"/>
    <x v="2"/>
    <s v="E12000001"/>
    <n v="216574.6489"/>
    <n v="111.3970321"/>
    <n v="0.135943861"/>
    <n v="0.37945163999999998"/>
    <n v="132315.29500000001"/>
    <n v="111.8985978"/>
    <n v="1.281491084"/>
    <n v="0.35097137699999997"/>
    <n v="105124.84940000001"/>
    <n v="110.2924786"/>
    <n v="2.1165734610000002"/>
    <n v="0.38676614300000001"/>
    <n v="89535.959099999993"/>
    <n v="106.8368402"/>
    <n v="1.568764794"/>
    <n v="-1.961287564"/>
  </r>
  <r>
    <x v="305"/>
    <x v="3"/>
    <s v="E12000006"/>
    <n v="437381.60889999999"/>
    <n v="128.1169945"/>
    <n v="-8.9114149000000004E-2"/>
    <n v="1.054294015"/>
    <n v="298592.51390000002"/>
    <n v="130.13310440000001"/>
    <n v="0.58228909100000004"/>
    <n v="1.8390261699999999"/>
    <n v="246190.4344"/>
    <n v="128.56134779999999"/>
    <n v="1.6390307230000001"/>
    <n v="1.956529298"/>
    <n v="190249.05059999999"/>
    <n v="122.8353061"/>
    <n v="7.6605917999999995E-2"/>
    <n v="-0.85697842000000002"/>
  </r>
  <r>
    <x v="305"/>
    <x v="7"/>
    <s v="E12000002"/>
    <n v="287714.31880000001"/>
    <n v="122.43121859999999"/>
    <n v="1.386507296"/>
    <n v="2.862003096"/>
    <n v="179818.9676"/>
    <n v="125.8338468"/>
    <n v="2.6822499739999999"/>
    <n v="3.3659342720000001"/>
    <n v="130041.5661"/>
    <n v="124.5767321"/>
    <n v="3.9228520320000002"/>
    <n v="3.7911373199999998"/>
    <n v="122339.4645"/>
    <n v="120.903871"/>
    <n v="2.2292909399999998"/>
    <n v="0.41858089599999998"/>
  </r>
  <r>
    <x v="305"/>
    <x v="6"/>
    <s v="E12000003"/>
    <n v="269792.40029999998"/>
    <n v="123.8240933"/>
    <n v="0.61879217500000006"/>
    <n v="2.3139745"/>
    <n v="167764.37239999999"/>
    <n v="125.320042"/>
    <n v="1.733073238"/>
    <n v="3.0465198990000002"/>
    <n v="133436.4584"/>
    <n v="122.68969180000001"/>
    <n v="2.793373801"/>
    <n v="2.9625666549999998"/>
    <n v="117072.38370000001"/>
    <n v="117.43248920000001"/>
    <n v="1.8486182069999999"/>
    <n v="0.54429398100000004"/>
  </r>
  <r>
    <x v="305"/>
    <x v="1"/>
    <s v="E12000004"/>
    <n v="288288.62099999998"/>
    <n v="128.59842860000001"/>
    <n v="1.4925989079999999"/>
    <n v="2.6939160680000001"/>
    <n v="183498.31529999999"/>
    <n v="130.50856479999999"/>
    <n v="1.857974094"/>
    <n v="3.6986165010000001"/>
    <n v="150821.97450000001"/>
    <n v="129.61806279999999"/>
    <n v="2.9384757920000002"/>
    <n v="4.361098213"/>
    <n v="117357.1097"/>
    <n v="124.6581767"/>
    <n v="2.1233123589999998"/>
    <n v="1.776371761"/>
  </r>
  <r>
    <x v="305"/>
    <x v="8"/>
    <s v="E12000005"/>
    <n v="326196.8015"/>
    <n v="124.85077750000001"/>
    <n v="0.53984678799999997"/>
    <n v="2.2922670329999999"/>
    <n v="197265.83929999999"/>
    <n v="129.31024160000001"/>
    <n v="0.76473122999999998"/>
    <n v="3.0281457980000002"/>
    <n v="160207.26420000001"/>
    <n v="128.4391139"/>
    <n v="1.146348768"/>
    <n v="3.0677577920000001"/>
    <n v="126940.965"/>
    <n v="120.9294649"/>
    <n v="-1.159484001"/>
    <n v="-0.98861720500000005"/>
  </r>
  <r>
    <x v="305"/>
    <x v="9"/>
    <s v="E12000007"/>
    <n v="906996.53949999996"/>
    <n v="121.9949125"/>
    <n v="-0.108295166"/>
    <n v="1.6211838439999999"/>
    <n v="593008.43579999998"/>
    <n v="125.6628628"/>
    <n v="1.8809285710000001"/>
    <n v="2.3690638220000002"/>
    <n v="510449.16979999997"/>
    <n v="124.81928449999999"/>
    <n v="2.578604559"/>
    <n v="3.857953234"/>
    <n v="414733.90659999999"/>
    <n v="114.6181412"/>
    <n v="0.83913933200000002"/>
    <n v="0.97377496799999996"/>
  </r>
  <r>
    <x v="305"/>
    <x v="4"/>
    <s v="E12000008"/>
    <n v="553272.98100000003"/>
    <n v="121.6600303"/>
    <n v="-0.25580165399999999"/>
    <n v="0.54386632599999996"/>
    <n v="346043.15360000002"/>
    <n v="124.0019341"/>
    <n v="0.46917165399999999"/>
    <n v="1.0968806120000001"/>
    <n v="272180.23200000002"/>
    <n v="123.5152751"/>
    <n v="1.5058794950000001"/>
    <n v="1.4450805390000001"/>
    <n v="198545.44649999999"/>
    <n v="116.79021419999999"/>
    <n v="-0.25460697799999998"/>
    <n v="-1.899534941"/>
  </r>
  <r>
    <x v="305"/>
    <x v="5"/>
    <s v="E12000009"/>
    <n v="399541.06660000002"/>
    <n v="121.2827332"/>
    <n v="0.80122749100000001"/>
    <n v="2.0662282790000002"/>
    <n v="264923.3333"/>
    <n v="124.4438542"/>
    <n v="1.0920531419999999"/>
    <n v="3.0650835249999999"/>
    <n v="217363.36790000001"/>
    <n v="122.8380064"/>
    <n v="1.947902714"/>
    <n v="3.5263441659999999"/>
    <n v="167465.734"/>
    <n v="118.11438200000001"/>
    <n v="1.059992882"/>
    <n v="1.7074373869999999"/>
  </r>
  <r>
    <x v="306"/>
    <x v="0"/>
    <s v="E92000001"/>
    <n v="384026.44760000001"/>
    <n v="125.72412319999999"/>
    <n v="1.3911895000000001"/>
    <n v="2.1679507839999999"/>
    <n v="238857.26980000001"/>
    <n v="127.1684728"/>
    <n v="0.79721161299999999"/>
    <n v="2.6457503259999999"/>
    <n v="206197.8677"/>
    <n v="125.63601319999999"/>
    <n v="0.61770764"/>
    <n v="2.2750066219999998"/>
    <n v="227032.00520000001"/>
    <n v="119.30819889999999"/>
    <n v="1.342241885"/>
    <n v="-0.1004044"/>
  </r>
  <r>
    <x v="306"/>
    <x v="7"/>
    <s v="E12000002"/>
    <n v="292486.2452"/>
    <n v="124.4618189"/>
    <n v="1.658564089"/>
    <n v="2.6858926940000001"/>
    <n v="182389.64120000001"/>
    <n v="127.63275470000001"/>
    <n v="1.429589829"/>
    <n v="3.769560807"/>
    <n v="131360.39060000001"/>
    <n v="125.8401346"/>
    <n v="1.0141560730000001"/>
    <n v="3.4395994019999998"/>
    <n v="125694.0732"/>
    <n v="124.21911489999999"/>
    <n v="2.7420494849999999"/>
    <n v="1.252430927"/>
  </r>
  <r>
    <x v="306"/>
    <x v="4"/>
    <s v="E12000008"/>
    <n v="562438.62060000002"/>
    <n v="123.6754766"/>
    <n v="1.656621586"/>
    <n v="1.7050741140000001"/>
    <n v="349314.00400000002"/>
    <n v="125.1740185"/>
    <n v="0.94521460599999996"/>
    <n v="1.5978307810000001"/>
    <n v="273937.8468"/>
    <n v="124.31288000000001"/>
    <n v="0.64575404000000003"/>
    <n v="1.3453209129999999"/>
    <n v="201285.69779999999"/>
    <n v="118.40210980000001"/>
    <n v="1.380163263"/>
    <n v="-0.97588921699999998"/>
  </r>
  <r>
    <x v="306"/>
    <x v="2"/>
    <s v="E12000001"/>
    <n v="218614.32029999999"/>
    <n v="112.4461546"/>
    <n v="0.94178680199999998"/>
    <n v="8.9851685000000001E-2"/>
    <n v="133354.39540000001"/>
    <n v="112.7773615"/>
    <n v="0.78532147500000005"/>
    <n v="1.266914734"/>
    <n v="105730.966"/>
    <n v="110.9283901"/>
    <n v="0.57656829099999996"/>
    <n v="0.81790324800000003"/>
    <n v="91284.272649999999"/>
    <n v="108.92297739999999"/>
    <n v="1.952638431"/>
    <n v="0.21552924300000001"/>
  </r>
  <r>
    <x v="306"/>
    <x v="6"/>
    <s v="E12000003"/>
    <n v="271374.1323"/>
    <n v="124.5500461"/>
    <n v="0.58627745099999995"/>
    <n v="2.4655962439999999"/>
    <n v="168361.47990000001"/>
    <n v="125.7660815"/>
    <n v="0.35592032600000001"/>
    <n v="2.873382538"/>
    <n v="133978.0526"/>
    <n v="123.1876668"/>
    <n v="0.40588173"/>
    <n v="2.1066145020000002"/>
    <n v="118138.6856"/>
    <n v="118.502071"/>
    <n v="0.91080568299999998"/>
    <n v="3.2379214000000003E-2"/>
  </r>
  <r>
    <x v="306"/>
    <x v="1"/>
    <s v="E12000004"/>
    <n v="292385.45360000001"/>
    <n v="130.42592440000001"/>
    <n v="1.4210871890000001"/>
    <n v="3.5039657310000001"/>
    <n v="184975.2604"/>
    <n v="131.5590048"/>
    <n v="0.80488209799999999"/>
    <n v="3.977447401"/>
    <n v="151678.0895"/>
    <n v="130.3538174"/>
    <n v="0.56763277700000003"/>
    <n v="3.6833099109999998"/>
    <n v="118460.6868"/>
    <n v="125.83041"/>
    <n v="0.94035813999999995"/>
    <n v="1.912461301"/>
  </r>
  <r>
    <x v="306"/>
    <x v="8"/>
    <s v="E12000005"/>
    <n v="330495.8971"/>
    <n v="126.49624249999999"/>
    <n v="1.317945361"/>
    <n v="2.836164943"/>
    <n v="198756.80040000001"/>
    <n v="130.28758540000001"/>
    <n v="0.75581313299999997"/>
    <n v="3.5644777479999998"/>
    <n v="161591.29010000001"/>
    <n v="129.5486956"/>
    <n v="0.863897095"/>
    <n v="3.2420446549999999"/>
    <n v="129642.5528"/>
    <n v="123.5031145"/>
    <n v="2.1282237099999999"/>
    <n v="0.88376653599999999"/>
  </r>
  <r>
    <x v="306"/>
    <x v="3"/>
    <s v="E12000006"/>
    <n v="440202.62030000001"/>
    <n v="128.94331980000001"/>
    <n v="0.64497714100000003"/>
    <n v="0.80676364300000003"/>
    <n v="298194.51569999999"/>
    <n v="129.95964810000001"/>
    <n v="-0.13329142299999999"/>
    <n v="0.73164999600000002"/>
    <n v="246130.09160000001"/>
    <n v="128.52983660000001"/>
    <n v="-2.4510611000000002E-2"/>
    <n v="0.80218516600000001"/>
    <n v="190073.2028"/>
    <n v="122.7217691"/>
    <n v="-9.2430320999999996E-2"/>
    <n v="-2.2651864509999999"/>
  </r>
  <r>
    <x v="306"/>
    <x v="9"/>
    <s v="E12000007"/>
    <n v="920273.88219999999"/>
    <n v="123.7807718"/>
    <n v="1.46388019"/>
    <n v="2.2347257300000001"/>
    <n v="595143.91260000004"/>
    <n v="126.11538609999999"/>
    <n v="0.36010900400000001"/>
    <n v="2.3743689419999998"/>
    <n v="511048.55619999999"/>
    <n v="124.9658515"/>
    <n v="0.117423316"/>
    <n v="2.4027359060000002"/>
    <n v="419846.41979999997"/>
    <n v="116.0310635"/>
    <n v="1.23272132"/>
    <n v="-6.7267050000000004E-3"/>
  </r>
  <r>
    <x v="306"/>
    <x v="5"/>
    <s v="E12000009"/>
    <n v="408838.70559999999"/>
    <n v="124.1050791"/>
    <n v="2.327079678"/>
    <n v="2.3249195459999998"/>
    <n v="268744.83230000001"/>
    <n v="126.23894730000001"/>
    <n v="1.4424924079999999"/>
    <n v="2.6445683550000001"/>
    <n v="219813.50140000001"/>
    <n v="124.2226441"/>
    <n v="1.1272062650000001"/>
    <n v="2.197311832"/>
    <n v="169899.1697"/>
    <n v="119.8306958"/>
    <n v="1.453094696"/>
    <n v="0.84734617899999998"/>
  </r>
  <r>
    <x v="307"/>
    <x v="0"/>
    <s v="E92000001"/>
    <n v="390210.20490000001"/>
    <n v="127.7485865"/>
    <n v="1.6102425410000001"/>
    <n v="3.0184969019999999"/>
    <n v="242027.39550000001"/>
    <n v="128.85625920000001"/>
    <n v="1.3272050639999999"/>
    <n v="3.5356903919999998"/>
    <n v="208305.99849999999"/>
    <n v="126.9204936"/>
    <n v="1.022382404"/>
    <n v="2.5091277920000001"/>
    <n v="226268.91159999999"/>
    <n v="118.9071836"/>
    <n v="-0.33611719000000001"/>
    <n v="0.86339293699999997"/>
  </r>
  <r>
    <x v="307"/>
    <x v="8"/>
    <s v="E12000005"/>
    <n v="337220.78029999998"/>
    <n v="129.0701699"/>
    <n v="2.034785683"/>
    <n v="3.3970359010000002"/>
    <n v="201511.65789999999"/>
    <n v="132.0934292"/>
    <n v="1.3860443950000001"/>
    <n v="3.758927586"/>
    <n v="163174.09469999999"/>
    <n v="130.81763950000001"/>
    <n v="0.97951109599999997"/>
    <n v="2.4875921810000001"/>
    <n v="128342.1675"/>
    <n v="122.2643111"/>
    <n v="-1.0030543409999999"/>
    <n v="-0.58575603399999998"/>
  </r>
  <r>
    <x v="307"/>
    <x v="9"/>
    <s v="E12000007"/>
    <n v="937891.04390000005"/>
    <n v="126.1503554"/>
    <n v="1.914338987"/>
    <n v="3.8872138020000002"/>
    <n v="606543.97340000002"/>
    <n v="128.53114310000001"/>
    <n v="1.915513303"/>
    <n v="4.4575831729999997"/>
    <n v="521319.57150000002"/>
    <n v="127.47740570000001"/>
    <n v="2.009792451"/>
    <n v="4.1570992540000002"/>
    <n v="421646.1434"/>
    <n v="116.528445"/>
    <n v="0.428662347"/>
    <n v="2.8833490419999999"/>
  </r>
  <r>
    <x v="307"/>
    <x v="4"/>
    <s v="E12000008"/>
    <n v="573888.978"/>
    <n v="126.193313"/>
    <n v="2.035841236"/>
    <n v="2.934551157"/>
    <n v="354938.02799999999"/>
    <n v="127.18934470000001"/>
    <n v="1.610019613"/>
    <n v="3.088465309"/>
    <n v="277461.41950000002"/>
    <n v="125.9118758"/>
    <n v="1.2862672100000001"/>
    <n v="2.352086774"/>
    <n v="199611.0583"/>
    <n v="117.41703800000001"/>
    <n v="-0.83197147199999999"/>
    <n v="-0.59469537500000003"/>
  </r>
  <r>
    <x v="307"/>
    <x v="5"/>
    <s v="E12000009"/>
    <n v="412301.52919999999"/>
    <n v="125.1562369"/>
    <n v="0.84699015600000005"/>
    <n v="2.9715678240000001"/>
    <n v="271337.52909999999"/>
    <n v="127.4568287"/>
    <n v="0.96474296299999995"/>
    <n v="3.573862718"/>
    <n v="221886.72070000001"/>
    <n v="125.3942772"/>
    <n v="0.94317196999999997"/>
    <n v="2.8058789659999999"/>
    <n v="168365.69190000001"/>
    <n v="118.7491266"/>
    <n v="-0.90258113799999995"/>
    <n v="0.59531615299999996"/>
  </r>
  <r>
    <x v="307"/>
    <x v="3"/>
    <s v="E12000006"/>
    <n v="449256.4057"/>
    <n v="131.5953375"/>
    <n v="2.0567313679999999"/>
    <n v="2.7877108069999998"/>
    <n v="303589.50140000001"/>
    <n v="132.3109001"/>
    <n v="1.8092169600000001"/>
    <n v="2.8278400440000002"/>
    <n v="248892.174"/>
    <n v="129.97220390000001"/>
    <n v="1.122204282"/>
    <n v="1.838414998"/>
    <n v="189313.19190000001"/>
    <n v="122.231064"/>
    <n v="-0.39985168399999999"/>
    <n v="-1.0784006779999999"/>
  </r>
  <r>
    <x v="307"/>
    <x v="2"/>
    <s v="E12000001"/>
    <n v="222162.81049999999"/>
    <n v="114.2713511"/>
    <n v="1.623173719"/>
    <n v="1.33342356"/>
    <n v="134471.24969999999"/>
    <n v="113.72188149999999"/>
    <n v="0.83750844999999996"/>
    <n v="0.93111426500000005"/>
    <n v="105990.5788"/>
    <n v="111.20076469999999"/>
    <n v="0.245540957"/>
    <n v="-0.85716613100000005"/>
    <n v="89552.31379"/>
    <n v="106.8563551"/>
    <n v="-1.8973244869999999"/>
    <n v="-2.663819014"/>
  </r>
  <r>
    <x v="307"/>
    <x v="7"/>
    <s v="E12000002"/>
    <n v="298273.19260000001"/>
    <n v="126.9243415"/>
    <n v="1.9785365770000001"/>
    <n v="3.5772577399999999"/>
    <n v="184834.58259999999"/>
    <n v="129.34367750000001"/>
    <n v="1.3405044989999999"/>
    <n v="4.2150160349999997"/>
    <n v="132495.5411"/>
    <n v="126.92758190000001"/>
    <n v="0.864149799"/>
    <n v="2.7713922370000001"/>
    <n v="125843.0534"/>
    <n v="124.3663469"/>
    <n v="0.118526047"/>
    <n v="2.1069261840000002"/>
  </r>
  <r>
    <x v="307"/>
    <x v="6"/>
    <s v="E12000003"/>
    <n v="276321.21899999998"/>
    <n v="126.82056420000001"/>
    <n v="1.8229765449999999"/>
    <n v="3.4455398229999998"/>
    <n v="170877.6586"/>
    <n v="127.6456678"/>
    <n v="1.4945097119999999"/>
    <n v="4.2504501860000001"/>
    <n v="135606.18299999999"/>
    <n v="124.68467010000001"/>
    <n v="1.215221713"/>
    <n v="2.8626048769999999"/>
    <n v="117950.3242"/>
    <n v="118.3131301"/>
    <n v="-0.15944097400000001"/>
    <n v="0.65112306799999997"/>
  </r>
  <r>
    <x v="307"/>
    <x v="1"/>
    <s v="E12000004"/>
    <n v="293854.46649999998"/>
    <n v="131.0812147"/>
    <n v="0.50242337999999997"/>
    <n v="2.7043711149999998"/>
    <n v="185829.17449999999"/>
    <n v="132.16632970000001"/>
    <n v="0.46163689699999999"/>
    <n v="3.6493448119999998"/>
    <n v="151593.90340000001"/>
    <n v="130.2814669"/>
    <n v="-5.5503168999999998E-2"/>
    <n v="2.4731211590000002"/>
    <n v="116856.84639999999"/>
    <n v="124.1267909"/>
    <n v="-1.3539010010000001"/>
    <n v="0.96564244300000002"/>
  </r>
  <r>
    <x v="308"/>
    <x v="0"/>
    <s v="E92000001"/>
    <n v="394659.91509999998"/>
    <n v="129.20535050000001"/>
    <n v="1.1403367230000001"/>
    <n v="4.3758573549999999"/>
    <n v="243296.2144"/>
    <n v="129.5317829"/>
    <n v="0.52424594700000005"/>
    <n v="4.2701908700000004"/>
    <n v="210490.9645"/>
    <n v="128.25178980000001"/>
    <n v="1.0489213319999999"/>
    <n v="3.6145997319999998"/>
    <n v="228667.58970000001"/>
    <n v="120.1677193"/>
    <n v="1.0601005779999999"/>
    <n v="0.45130629100000003"/>
  </r>
  <r>
    <x v="308"/>
    <x v="1"/>
    <s v="E12000004"/>
    <n v="295938.62359999999"/>
    <n v="132.0109057"/>
    <n v="0.70924803999999997"/>
    <n v="3.8755435399999998"/>
    <n v="185670.8517"/>
    <n v="132.0537266"/>
    <n v="-8.5198022999999998E-2"/>
    <n v="3.9267798599999999"/>
    <n v="152188.4987"/>
    <n v="130.79246860000001"/>
    <n v="0.39222904200000003"/>
    <n v="3.0790489700000001"/>
    <n v="117338.8043"/>
    <n v="124.6387325"/>
    <n v="0.41243443600000002"/>
    <n v="0.27529516999999998"/>
  </r>
  <r>
    <x v="308"/>
    <x v="5"/>
    <s v="E12000009"/>
    <n v="420988.63170000003"/>
    <n v="127.79325129999999"/>
    <n v="2.1069780050000002"/>
    <n v="5.1124353960000004"/>
    <n v="274721.78810000001"/>
    <n v="129.0465347"/>
    <n v="1.2472505920000001"/>
    <n v="5.0775563180000001"/>
    <n v="225463.79579999999"/>
    <n v="127.41578060000001"/>
    <n v="1.6121176960000001"/>
    <n v="4.3448226879999998"/>
    <n v="171604.3983"/>
    <n v="121.0334017"/>
    <n v="1.9236142490000001"/>
    <n v="1.494531925"/>
  </r>
  <r>
    <x v="308"/>
    <x v="2"/>
    <s v="E12000001"/>
    <n v="227083.06140000001"/>
    <n v="116.8021244"/>
    <n v="2.2147050089999998"/>
    <n v="3.4279660110000001"/>
    <n v="136931.27499999999"/>
    <n v="115.8023165"/>
    <n v="1.829406069"/>
    <n v="2.641754438"/>
    <n v="109277.2859"/>
    <n v="114.6490367"/>
    <n v="3.1009426850000001"/>
    <n v="1.847137188"/>
    <n v="92543.850860000006"/>
    <n v="110.4259418"/>
    <n v="3.340546931"/>
    <n v="-1.0705779580000001"/>
  </r>
  <r>
    <x v="308"/>
    <x v="7"/>
    <s v="E12000002"/>
    <n v="300727.64919999999"/>
    <n v="127.9687876"/>
    <n v="0.82288879100000001"/>
    <n v="4.991520575"/>
    <n v="185466.41390000001"/>
    <n v="129.7858209"/>
    <n v="0.34183610199999998"/>
    <n v="5.1194521650000002"/>
    <n v="133670.1923"/>
    <n v="128.0528698"/>
    <n v="0.88655899800000004"/>
    <n v="4.3444041289999999"/>
    <n v="126054.28909999999"/>
    <n v="124.5751039"/>
    <n v="0.16785646600000001"/>
    <n v="1.5041584649999999"/>
  </r>
  <r>
    <x v="308"/>
    <x v="6"/>
    <s v="E12000003"/>
    <n v="277873.01179999998"/>
    <n v="127.532776"/>
    <n v="0.561590166"/>
    <n v="4.3339706390000003"/>
    <n v="171109.96549999999"/>
    <n v="127.81920119999999"/>
    <n v="0.135949285"/>
    <n v="4.4764726450000003"/>
    <n v="136512.16959999999"/>
    <n v="125.51769"/>
    <n v="0.66810126599999997"/>
    <n v="3.768289496"/>
    <n v="119204.791"/>
    <n v="119.57145559999999"/>
    <n v="1.0635552399999999"/>
    <n v="0.56127947199999995"/>
  </r>
  <r>
    <x v="308"/>
    <x v="8"/>
    <s v="E12000005"/>
    <n v="341203.75770000002"/>
    <n v="130.59464180000001"/>
    <n v="1.1811186170000001"/>
    <n v="4.7892780869999996"/>
    <n v="202112.3523"/>
    <n v="132.48719199999999"/>
    <n v="0.29809414200000001"/>
    <n v="4.0784368110000004"/>
    <n v="164407.42009999999"/>
    <n v="131.8064037"/>
    <n v="0.755834016"/>
    <n v="3.2133101179999999"/>
    <n v="128878.34759999999"/>
    <n v="122.7750995"/>
    <n v="0.41777388700000001"/>
    <n v="-1.1313521289999999"/>
  </r>
  <r>
    <x v="308"/>
    <x v="3"/>
    <s v="E12000006"/>
    <n v="455813.57199999999"/>
    <n v="133.51605029999999"/>
    <n v="1.4595598919999999"/>
    <n v="4.2053065529999998"/>
    <n v="306519.5196"/>
    <n v="133.58786570000001"/>
    <n v="0.96512501699999997"/>
    <n v="3.7912229220000002"/>
    <n v="252368.03700000001"/>
    <n v="131.78730949999999"/>
    <n v="1.3965336509999999"/>
    <n v="2.7700903609999998"/>
    <n v="192129.09229999999"/>
    <n v="124.049165"/>
    <n v="1.487429603"/>
    <n v="-1.326719033"/>
  </r>
  <r>
    <x v="308"/>
    <x v="9"/>
    <s v="E12000007"/>
    <n v="941152.69559999998"/>
    <n v="126.5890615"/>
    <n v="0.34776446599999999"/>
    <n v="4.349784391"/>
    <n v="609486.62239999999"/>
    <n v="129.15471210000001"/>
    <n v="0.48515015700000003"/>
    <n v="5.3387654319999998"/>
    <n v="525821.30330000003"/>
    <n v="128.57820670000001"/>
    <n v="0.863526338"/>
    <n v="5.465850412"/>
    <n v="425218.20559999999"/>
    <n v="117.51563969999999"/>
    <n v="0.84717061999999999"/>
    <n v="1.6480906790000001"/>
  </r>
  <r>
    <x v="308"/>
    <x v="4"/>
    <s v="E12000008"/>
    <n v="578504.49959999998"/>
    <n v="127.20822699999999"/>
    <n v="0.804253408"/>
    <n v="3.907201696"/>
    <n v="356414.67680000002"/>
    <n v="127.7184906"/>
    <n v="0.41603002700000002"/>
    <n v="3.6415622590000001"/>
    <n v="279551.83899999998"/>
    <n v="126.86050729999999"/>
    <n v="0.75340906699999999"/>
    <n v="2.7317784450000002"/>
    <n v="201899.2781"/>
    <n v="118.76303559999999"/>
    <n v="1.146339225"/>
    <n v="-0.76063866099999999"/>
  </r>
  <r>
    <x v="309"/>
    <x v="0"/>
    <s v="E92000001"/>
    <n v="397882.43339999998"/>
    <n v="130.26035150000001"/>
    <n v="0.81653043300000006"/>
    <n v="5.5034297710000004"/>
    <n v="245047.5938"/>
    <n v="130.46422369999999"/>
    <n v="0.71985477799999997"/>
    <n v="4.2873435620000002"/>
    <n v="212252.52160000001"/>
    <n v="129.32510350000001"/>
    <n v="0.83688013000000006"/>
    <n v="5.3390053259999997"/>
    <n v="227480.41829999999"/>
    <n v="119.54384570000001"/>
    <n v="-0.51916907599999995"/>
    <n v="1.1484519049999999"/>
  </r>
  <r>
    <x v="309"/>
    <x v="1"/>
    <s v="E12000004"/>
    <n v="299819.73959999997"/>
    <n v="133.7421756"/>
    <n v="1.311459776"/>
    <n v="5.5212013229999997"/>
    <n v="188057.59599999999"/>
    <n v="133.7512385"/>
    <n v="1.2854706330000001"/>
    <n v="4.4898454040000004"/>
    <n v="154893.4754"/>
    <n v="133.11715530000001"/>
    <n v="1.7773857559999999"/>
    <n v="5.6871870969999998"/>
    <n v="118426.198"/>
    <n v="125.7937756"/>
    <n v="0.926712804"/>
    <n v="1.956676793"/>
  </r>
  <r>
    <x v="309"/>
    <x v="8"/>
    <s v="E12000005"/>
    <n v="343997.92119999998"/>
    <n v="131.6640989"/>
    <n v="0.81891346399999998"/>
    <n v="5.5976627749999999"/>
    <n v="203559.80710000001"/>
    <n v="133.4360168"/>
    <n v="0.71616344499999995"/>
    <n v="4.1367726920000001"/>
    <n v="165607.30480000001"/>
    <n v="132.76835840000001"/>
    <n v="0.72982393599999995"/>
    <n v="5.1135322199999997"/>
    <n v="129614.50539999999"/>
    <n v="123.47639529999999"/>
    <n v="0.57120362199999997"/>
    <n v="0.94065932299999999"/>
  </r>
  <r>
    <x v="309"/>
    <x v="9"/>
    <s v="E12000007"/>
    <n v="939399.3689"/>
    <n v="126.3532316"/>
    <n v="-0.18629567599999999"/>
    <n v="4.2320566829999997"/>
    <n v="605395.0747"/>
    <n v="128.28768299999999"/>
    <n v="-0.671310505"/>
    <n v="3.5840899240000001"/>
    <n v="522699.88770000002"/>
    <n v="127.81493209999999"/>
    <n v="-0.59362669099999998"/>
    <n v="5.5334989380000001"/>
    <n v="415992.60560000001"/>
    <n v="114.96600220000001"/>
    <n v="-2.1696154870000002"/>
    <n v="1.149235037"/>
  </r>
  <r>
    <x v="309"/>
    <x v="4"/>
    <s v="E12000008"/>
    <n v="579268.89839999995"/>
    <n v="127.3763118"/>
    <n v="0.13213359699999999"/>
    <n v="4.4489150449999997"/>
    <n v="356317.41259999998"/>
    <n v="127.68363669999999"/>
    <n v="-2.7289608E-2"/>
    <n v="3.0948210870000001"/>
    <n v="280886.94089999999"/>
    <n v="127.4663759"/>
    <n v="0.477586495"/>
    <n v="4.1940986220000003"/>
    <n v="202088.644"/>
    <n v="118.87442609999999"/>
    <n v="9.3792256000000004E-2"/>
    <n v="0.41265080100000001"/>
  </r>
  <r>
    <x v="309"/>
    <x v="5"/>
    <s v="E12000009"/>
    <n v="425814.98109999998"/>
    <n v="129.2583143"/>
    <n v="1.146432245"/>
    <n v="6.3898727549999998"/>
    <n v="276357.09860000003"/>
    <n v="129.8146979"/>
    <n v="0.59526058900000001"/>
    <n v="4.7432730909999998"/>
    <n v="227601.23759999999"/>
    <n v="128.62370759999999"/>
    <n v="0.94801993900000003"/>
    <n v="5.9354660270000004"/>
    <n v="171528.70480000001"/>
    <n v="120.9800147"/>
    <n v="-4.4109280000000001E-2"/>
    <n v="1.9267269069999999"/>
  </r>
  <r>
    <x v="309"/>
    <x v="7"/>
    <s v="E12000002"/>
    <n v="306501.00309999997"/>
    <n v="130.4255258"/>
    <n v="1.9197948419999999"/>
    <n v="7.6730441870000003"/>
    <n v="189290.34"/>
    <n v="132.4617307"/>
    <n v="2.06178901"/>
    <n v="6.560917763"/>
    <n v="136590.37659999999"/>
    <n v="130.850337"/>
    <n v="2.1846189429999998"/>
    <n v="7.2763765339999997"/>
    <n v="127837.6156"/>
    <n v="126.337504"/>
    <n v="1.4147289670000001"/>
    <n v="3.3240297860000001"/>
  </r>
  <r>
    <x v="309"/>
    <x v="6"/>
    <s v="E12000003"/>
    <n v="283288.02879999997"/>
    <n v="130.01805569999999"/>
    <n v="1.9487379979999999"/>
    <n v="6.0744855810000002"/>
    <n v="173644.91750000001"/>
    <n v="129.7128112"/>
    <n v="1.481475372"/>
    <n v="4.5657398239999996"/>
    <n v="138489.2703"/>
    <n v="127.33555800000001"/>
    <n v="1.4482962720000001"/>
    <n v="5.3762638679999997"/>
    <n v="119503.9048"/>
    <n v="119.8714894"/>
    <n v="0.25092425400000001"/>
    <n v="1.405102863"/>
  </r>
  <r>
    <x v="309"/>
    <x v="3"/>
    <s v="E12000006"/>
    <n v="453954.74209999997"/>
    <n v="132.97156530000001"/>
    <n v="-0.40780485300000002"/>
    <n v="4.0859358080000003"/>
    <n v="304767.33380000002"/>
    <n v="132.82422510000001"/>
    <n v="-0.571639232"/>
    <n v="2.4900686730000001"/>
    <n v="252068.8567"/>
    <n v="131.63107669999999"/>
    <n v="-0.118549192"/>
    <n v="3.4656121340000001"/>
    <n v="191159.75159999999"/>
    <n v="123.423305"/>
    <n v="-0.50452574900000002"/>
    <n v="-0.60625949400000001"/>
  </r>
  <r>
    <x v="309"/>
    <x v="2"/>
    <s v="E12000001"/>
    <n v="227348.67610000001"/>
    <n v="116.9387456"/>
    <n v="0.11696806"/>
    <n v="4.9741804380000003"/>
    <n v="137100.47099999999"/>
    <n v="115.94540499999999"/>
    <n v="0.123562772"/>
    <n v="3.6153680389999998"/>
    <n v="109061.03879999999"/>
    <n v="114.4221596"/>
    <n v="-0.19788837400000001"/>
    <n v="4.775383261"/>
    <n v="91871.539300000004"/>
    <n v="109.6237206"/>
    <n v="-0.72647890900000001"/>
    <n v="2.210561824"/>
  </r>
  <r>
    <x v="310"/>
    <x v="0"/>
    <s v="E92000001"/>
    <n v="401046.67320000002"/>
    <n v="131.29627310000001"/>
    <n v="0.79527002800000002"/>
    <n v="6.2957301780000003"/>
    <n v="247478.35500000001"/>
    <n v="131.7583697"/>
    <n v="0.99195475499999997"/>
    <n v="5.756298685"/>
    <n v="214943.07980000001"/>
    <n v="130.96445610000001"/>
    <n v="1.267621329"/>
    <n v="6.9221569230000002"/>
    <n v="230585.4841"/>
    <n v="121.1755972"/>
    <n v="1.3649815860000001"/>
    <n v="3.7537790430000002"/>
  </r>
  <r>
    <x v="310"/>
    <x v="9"/>
    <s v="E12000007"/>
    <n v="959523.47309999994"/>
    <n v="129.0600096"/>
    <n v="2.1422309730000002"/>
    <n v="6.0842254200000001"/>
    <n v="616304.94469999999"/>
    <n v="130.59956489999999"/>
    <n v="1.802107492"/>
    <n v="6.2382431350000003"/>
    <n v="531340.62250000006"/>
    <n v="129.92783660000001"/>
    <n v="1.653096745"/>
    <n v="7.3012047100000004"/>
    <n v="422998.08490000002"/>
    <n v="116.902075"/>
    <n v="1.6840393979999999"/>
    <n v="4.275817752"/>
  </r>
  <r>
    <x v="310"/>
    <x v="6"/>
    <s v="E12000003"/>
    <n v="288541.79950000002"/>
    <n v="132.42932970000001"/>
    <n v="1.8545685670000001"/>
    <n v="8.6477278690000006"/>
    <n v="177239.19959999999"/>
    <n v="132.39774109999999"/>
    <n v="2.0699034140000001"/>
    <n v="7.7660187970000001"/>
    <n v="141697.91190000001"/>
    <n v="130.28578049999999"/>
    <n v="2.3168881909999999"/>
    <n v="8.4944051629999997"/>
    <n v="123014.9442"/>
    <n v="123.3933285"/>
    <n v="2.9380123220000001"/>
    <n v="6.0312947299999999"/>
  </r>
  <r>
    <x v="310"/>
    <x v="2"/>
    <s v="E12000001"/>
    <n v="230868.4999"/>
    <n v="118.74919730000001"/>
    <n v="1.548205141"/>
    <n v="6.977882417"/>
    <n v="139579.97839999999"/>
    <n v="118.042316"/>
    <n v="1.8085330610000001"/>
    <n v="5.515570254"/>
    <n v="111688.493"/>
    <n v="117.1787717"/>
    <n v="2.4091593420000001"/>
    <n v="6.7323157719999998"/>
    <n v="93735.658320000002"/>
    <n v="111.8480402"/>
    <n v="2.029049514"/>
    <n v="3.7636214899999998"/>
  </r>
  <r>
    <x v="310"/>
    <x v="7"/>
    <s v="E12000002"/>
    <n v="306021.61219999997"/>
    <n v="130.22153040000001"/>
    <n v="-0.156407621"/>
    <n v="7.2886166799999996"/>
    <n v="189742.73749999999"/>
    <n v="132.77830969999999"/>
    <n v="0.23899657499999999"/>
    <n v="7.1955442669999998"/>
    <n v="137795.29070000001"/>
    <n v="132.00461619999999"/>
    <n v="0.88213691299999997"/>
    <n v="8.5648330510000008"/>
    <n v="128907.6584"/>
    <n v="127.3949903"/>
    <n v="0.83703277899999995"/>
    <n v="6.2443703470000003"/>
  </r>
  <r>
    <x v="310"/>
    <x v="1"/>
    <s v="E12000004"/>
    <n v="303054.51860000001"/>
    <n v="135.18513050000001"/>
    <n v="1.0789079509999999"/>
    <n v="6.1303725690000004"/>
    <n v="190449.94080000001"/>
    <n v="135.45273359999999"/>
    <n v="1.2721341020000001"/>
    <n v="5.9106331460000003"/>
    <n v="157127.8645"/>
    <n v="135.03741389999999"/>
    <n v="1.4425327699999999"/>
    <n v="7.2165469260000004"/>
    <n v="120790.2589"/>
    <n v="128.30491040000001"/>
    <n v="1.996231385"/>
    <n v="4.961098915"/>
  </r>
  <r>
    <x v="310"/>
    <x v="8"/>
    <s v="E12000005"/>
    <n v="345080.033"/>
    <n v="132.07827370000001"/>
    <n v="0.314569292"/>
    <n v="5.836725457"/>
    <n v="204925.24220000001"/>
    <n v="134.33107670000001"/>
    <n v="0.670778337"/>
    <n v="4.774975081"/>
    <n v="167408.8829"/>
    <n v="134.21269430000001"/>
    <n v="1.0878615250000001"/>
    <n v="5.862961383"/>
    <n v="131041.39380000001"/>
    <n v="124.8357111"/>
    <n v="1.100870995"/>
    <n v="2.7838061199999999"/>
  </r>
  <r>
    <x v="310"/>
    <x v="3"/>
    <s v="E12000006"/>
    <n v="455123.84700000001"/>
    <n v="133.31401729999999"/>
    <n v="0.257537772"/>
    <n v="4.3688736419999996"/>
    <n v="306040.99900000001"/>
    <n v="133.37931599999999"/>
    <n v="0.41791395100000001"/>
    <n v="3.718422919"/>
    <n v="253369.1305"/>
    <n v="132.3100834"/>
    <n v="0.51584071099999995"/>
    <n v="4.8959204600000001"/>
    <n v="192130.0166"/>
    <n v="124.0497618"/>
    <n v="0.50756764499999996"/>
    <n v="1.4382154970000001"/>
  </r>
  <r>
    <x v="310"/>
    <x v="4"/>
    <s v="E12000008"/>
    <n v="587270.10089999996"/>
    <n v="129.1357083"/>
    <n v="1.381258774"/>
    <n v="5.4949530449999999"/>
    <n v="360364.67259999999"/>
    <n v="129.13394149999999"/>
    <n v="1.1358580359999999"/>
    <n v="4.3671297710000001"/>
    <n v="284590.8897"/>
    <n v="129.14722639999999"/>
    <n v="1.3186618290000001"/>
    <n v="5.6056301020000001"/>
    <n v="204656.5031"/>
    <n v="120.3849156"/>
    <n v="1.2706597580000001"/>
    <n v="2.1034548370000001"/>
  </r>
  <r>
    <x v="310"/>
    <x v="5"/>
    <s v="E12000009"/>
    <n v="427042.74780000001"/>
    <n v="129.6310091"/>
    <n v="0.28833336199999998"/>
    <n v="7.1559849089999998"/>
    <n v="277658.27510000003"/>
    <n v="130.4259065"/>
    <n v="0.47083156700000001"/>
    <n v="6.1348141749999998"/>
    <n v="228874.29500000001"/>
    <n v="129.3431473"/>
    <n v="0.55933677699999995"/>
    <n v="7.1849178379999996"/>
    <n v="173278.13339999999"/>
    <n v="122.2138951"/>
    <n v="1.0199042899999999"/>
    <n v="4.7559965660000003"/>
  </r>
  <r>
    <x v="311"/>
    <x v="0"/>
    <s v="E92000001"/>
    <n v="405199.87530000001"/>
    <n v="132.6559651"/>
    <n v="1.035590725"/>
    <n v="7.9516391799999999"/>
    <n v="249952.85159999999"/>
    <n v="133.07580060000001"/>
    <n v="0.99988402200000004"/>
    <n v="7.1778807010000003"/>
    <n v="217513.8671"/>
    <n v="132.5308325"/>
    <n v="1.1960316449999999"/>
    <n v="7.8263912930000004"/>
    <n v="231755.701"/>
    <n v="121.790561"/>
    <n v="0.50749809000000001"/>
    <n v="3.056553579"/>
  </r>
  <r>
    <x v="311"/>
    <x v="8"/>
    <s v="E12000005"/>
    <n v="349998.24979999999"/>
    <n v="133.9607053"/>
    <n v="1.4252394509999999"/>
    <n v="9.0518514789999998"/>
    <n v="207925.4492"/>
    <n v="136.2977502"/>
    <n v="1.4640495039999999"/>
    <n v="7.5169338010000004"/>
    <n v="170387.7352"/>
    <n v="136.6008578"/>
    <n v="1.7793872260000001"/>
    <n v="8.0467944619999994"/>
    <n v="132910.5944"/>
    <n v="126.6163926"/>
    <n v="1.4264199500000001"/>
    <n v="4.4307255410000002"/>
  </r>
  <r>
    <x v="311"/>
    <x v="2"/>
    <s v="E12000001"/>
    <n v="234212.62590000001"/>
    <n v="120.46927719999999"/>
    <n v="1.448498133"/>
    <n v="8.7310493709999992"/>
    <n v="141149.5931"/>
    <n v="119.3697339"/>
    <n v="1.1245271590000001"/>
    <n v="6.9576975489999997"/>
    <n v="113233.11320000001"/>
    <n v="118.7993208"/>
    <n v="1.382971594"/>
    <n v="8.0033080519999995"/>
    <n v="93680.086190000002"/>
    <n v="111.7817299"/>
    <n v="-5.9286013999999998E-2"/>
    <n v="4.5472855929999998"/>
  </r>
  <r>
    <x v="311"/>
    <x v="7"/>
    <s v="E12000002"/>
    <n v="312000.76850000001"/>
    <n v="132.7658437"/>
    <n v="1.95383464"/>
    <n v="10.292378129999999"/>
    <n v="192721.13310000001"/>
    <n v="134.86253350000001"/>
    <n v="1.5697020370000001"/>
    <n v="9.6713069350000005"/>
    <n v="140189.3413"/>
    <n v="134.29805970000001"/>
    <n v="1.737396487"/>
    <n v="10.59555632"/>
    <n v="131265.47719999999"/>
    <n v="129.72514129999999"/>
    <n v="1.829075856"/>
    <n v="9.070936712"/>
  </r>
  <r>
    <x v="311"/>
    <x v="6"/>
    <s v="E12000003"/>
    <n v="290412.8028"/>
    <n v="133.28804650000001"/>
    <n v="0.64843405099999996"/>
    <n v="9.0035945829999999"/>
    <n v="178203.23149999999"/>
    <n v="133.11787319999999"/>
    <n v="0.54391574099999995"/>
    <n v="7.9742460460000002"/>
    <n v="143020.82079999999"/>
    <n v="131.50214439999999"/>
    <n v="0.93361220099999997"/>
    <n v="8.8876238430000001"/>
    <n v="123237.4659"/>
    <n v="123.6165347"/>
    <n v="0.18088997200000001"/>
    <n v="5.1584158779999996"/>
  </r>
  <r>
    <x v="311"/>
    <x v="1"/>
    <s v="E12000004"/>
    <n v="306993.63530000002"/>
    <n v="136.94227319999999"/>
    <n v="1.299804647"/>
    <n v="8.1385777519999998"/>
    <n v="192565.62599999999"/>
    <n v="136.95746159999999"/>
    <n v="1.1108878230000001"/>
    <n v="7.3746502080000003"/>
    <n v="159312.2108"/>
    <n v="136.91466510000001"/>
    <n v="1.3901711859999999"/>
    <n v="8.3014692510000003"/>
    <n v="121449.4819"/>
    <n v="129.00514519999999"/>
    <n v="0.54575841199999997"/>
    <n v="5.4226599530000001"/>
  </r>
  <r>
    <x v="311"/>
    <x v="3"/>
    <s v="E12000006"/>
    <n v="460934.50030000001"/>
    <n v="135.01606290000001"/>
    <n v="1.2767191419999999"/>
    <n v="5.5634576640000004"/>
    <n v="309748.7942"/>
    <n v="134.99525370000001"/>
    <n v="1.211535435"/>
    <n v="4.6926674689999999"/>
    <n v="257184.74859999999"/>
    <n v="134.30260999999999"/>
    <n v="1.5059522329999999"/>
    <n v="5.4114791359999996"/>
    <n v="194452.6054"/>
    <n v="125.5493536"/>
    <n v="1.208863061"/>
    <n v="1.4028375689999999"/>
  </r>
  <r>
    <x v="311"/>
    <x v="9"/>
    <s v="E12000007"/>
    <n v="957469.79310000001"/>
    <n v="128.78378090000001"/>
    <n v="-0.21403124700000001"/>
    <n v="5.3572996440000002"/>
    <n v="618970.55839999998"/>
    <n v="131.16442810000001"/>
    <n v="0.43251538099999998"/>
    <n v="5.8483403740000002"/>
    <n v="532916.85510000004"/>
    <n v="130.31327010000001"/>
    <n v="0.29665201000000002"/>
    <n v="6.028480085"/>
    <n v="421320.66279999999"/>
    <n v="116.4384934"/>
    <n v="-0.39655548200000001"/>
    <n v="0.70239527099999999"/>
  </r>
  <r>
    <x v="311"/>
    <x v="4"/>
    <s v="E12000008"/>
    <n v="587691.85210000002"/>
    <n v="129.2284478"/>
    <n v="7.1815534E-2"/>
    <n v="6.3009975249999997"/>
    <n v="361447.16450000001"/>
    <n v="129.5218443"/>
    <n v="0.30038790900000001"/>
    <n v="5.4197102619999997"/>
    <n v="285872.31579999998"/>
    <n v="129.728737"/>
    <n v="0.45026955099999999"/>
    <n v="6.0662742989999998"/>
    <n v="205332.56599999999"/>
    <n v="120.7825955"/>
    <n v="0.33034028900000001"/>
    <n v="2.1163910110000002"/>
  </r>
  <r>
    <x v="311"/>
    <x v="5"/>
    <s v="E12000009"/>
    <n v="431560.63189999998"/>
    <n v="131.00243599999999"/>
    <n v="1.057946584"/>
    <n v="8.9489099129999996"/>
    <n v="280502.05619999999"/>
    <n v="131.761731"/>
    <n v="1.0242018369999999"/>
    <n v="7.7453142880000003"/>
    <n v="232213.35260000001"/>
    <n v="131.23014040000001"/>
    <n v="1.458904575"/>
    <n v="8.5120920850000008"/>
    <n v="175487.00080000001"/>
    <n v="123.7718198"/>
    <n v="1.274752506"/>
    <n v="5.1798763660000002"/>
  </r>
  <r>
    <x v="312"/>
    <x v="0"/>
    <s v="E92000001"/>
    <n v="409299.20419999998"/>
    <n v="133.9980199"/>
    <n v="1.0116806780000001"/>
    <n v="8.7340143270000006"/>
    <n v="252170.6128"/>
    <n v="134.25654470000001"/>
    <n v="0.88727182100000002"/>
    <n v="7.929015422"/>
    <n v="217353.31099999999"/>
    <n v="132.43300590000001"/>
    <n v="-7.3814174999999996E-2"/>
    <n v="8.2333342960000007"/>
    <n v="233302.06210000001"/>
    <n v="122.60319339999999"/>
    <n v="0.66723757100000003"/>
    <n v="4.1671990159999996"/>
  </r>
  <r>
    <x v="312"/>
    <x v="6"/>
    <s v="E12000003"/>
    <n v="294474.4669"/>
    <n v="135.15219049999999"/>
    <n v="1.3985829970000001"/>
    <n v="11.02775756"/>
    <n v="180816.13010000001"/>
    <n v="135.06970939999999"/>
    <n v="1.466246487"/>
    <n v="10.197368859999999"/>
    <n v="143227.40789999999"/>
    <n v="131.69209330000001"/>
    <n v="0.144445453"/>
    <n v="10.05200367"/>
    <n v="125314.5097"/>
    <n v="125.6999673"/>
    <n v="1.685399613"/>
    <n v="7.6726894720000001"/>
  </r>
  <r>
    <x v="312"/>
    <x v="1"/>
    <s v="E12000004"/>
    <n v="310211.92"/>
    <n v="138.37787040000001"/>
    <n v="1.048322953"/>
    <n v="8.7847116869999997"/>
    <n v="194581.62340000001"/>
    <n v="138.391289"/>
    <n v="1.046914458"/>
    <n v="7.8908950300000003"/>
    <n v="159324.80660000001"/>
    <n v="136.92549009999999"/>
    <n v="7.9063580000000005E-3"/>
    <n v="8.4618955269999994"/>
    <n v="121372.70050000001"/>
    <n v="128.92358709999999"/>
    <n v="-6.3220844999999998E-2"/>
    <n v="5.3006516990000003"/>
  </r>
  <r>
    <x v="312"/>
    <x v="8"/>
    <s v="E12000005"/>
    <n v="352253.2611"/>
    <n v="134.82380370000001"/>
    <n v="0.64429217299999997"/>
    <n v="7.3404837870000001"/>
    <n v="208822.16450000001"/>
    <n v="136.88555830000001"/>
    <n v="0.43126769700000001"/>
    <n v="6.3813367620000001"/>
    <n v="169157.72039999999"/>
    <n v="135.61474770000001"/>
    <n v="-0.72189160399999996"/>
    <n v="6.557548283"/>
    <n v="132630.97080000001"/>
    <n v="126.35001099999999"/>
    <n v="-0.210384774"/>
    <n v="3.3350740060000001"/>
  </r>
  <r>
    <x v="312"/>
    <x v="3"/>
    <s v="E12000006"/>
    <n v="466389.47379999998"/>
    <n v="136.6139234"/>
    <n v="1.183459568"/>
    <n v="7.5627729830000003"/>
    <n v="313127.96549999999"/>
    <n v="136.46797000000001"/>
    <n v="1.0909393039999999"/>
    <n v="6.0642834990000001"/>
    <n v="257416.28330000001"/>
    <n v="134.4235181"/>
    <n v="9.0026607999999994E-2"/>
    <n v="6.1102032729999998"/>
    <n v="195308.36040000001"/>
    <n v="126.1018763"/>
    <n v="0.44008409799999998"/>
    <n v="2.8778939380000002"/>
  </r>
  <r>
    <x v="312"/>
    <x v="4"/>
    <s v="E12000008"/>
    <n v="595262.59739999997"/>
    <n v="130.89319040000001"/>
    <n v="1.288216826"/>
    <n v="7.4604143000000001"/>
    <n v="365814.66100000002"/>
    <n v="131.08690350000001"/>
    <n v="1.208336088"/>
    <n v="6.0466548519999996"/>
    <n v="286625.3848"/>
    <n v="130.07047940000001"/>
    <n v="0.26342842900000002"/>
    <n v="6.1844124779999996"/>
    <n v="206430.24729999999"/>
    <n v="121.4282836"/>
    <n v="0.53458705799999995"/>
    <n v="3.1875892619999999"/>
  </r>
  <r>
    <x v="312"/>
    <x v="5"/>
    <s v="E12000009"/>
    <n v="435111.97"/>
    <n v="132.08046279999999"/>
    <n v="0.82290593400000001"/>
    <n v="9.0133577959999993"/>
    <n v="282797.60769999999"/>
    <n v="132.84003269999999"/>
    <n v="0.81837243900000001"/>
    <n v="7.556259249"/>
    <n v="231966.36110000001"/>
    <n v="131.0905587"/>
    <n v="-0.10636400999999999"/>
    <n v="8.1974394549999996"/>
    <n v="174175.10500000001"/>
    <n v="122.8465334"/>
    <n v="-0.74757434099999998"/>
    <n v="4.7724903080000001"/>
  </r>
  <r>
    <x v="312"/>
    <x v="7"/>
    <s v="E12000002"/>
    <n v="313864.098"/>
    <n v="133.55874729999999"/>
    <n v="0.59721955199999999"/>
    <n v="10.755342840000001"/>
    <n v="193885.13250000001"/>
    <n v="135.67707780000001"/>
    <n v="0.60398118499999998"/>
    <n v="10.55523558"/>
    <n v="139582.15270000001"/>
    <n v="133.7163875"/>
    <n v="-0.43312037399999997"/>
    <n v="11.251794500000001"/>
    <n v="132360.20180000001"/>
    <n v="130.80701980000001"/>
    <n v="0.83397749600000004"/>
    <n v="9.867639746"/>
  </r>
  <r>
    <x v="312"/>
    <x v="9"/>
    <s v="E12000007"/>
    <n v="964308.92550000001"/>
    <n v="129.70367340000001"/>
    <n v="0.71429224599999996"/>
    <n v="8.0862895330000004"/>
    <n v="621951.75650000002"/>
    <n v="131.796166"/>
    <n v="0.48163810400000001"/>
    <n v="7.2050696140000001"/>
    <n v="535222.69869999995"/>
    <n v="130.87711419999999"/>
    <n v="0.432683555"/>
    <n v="7.4055861009999999"/>
    <n v="427497.08429999999"/>
    <n v="118.1454432"/>
    <n v="1.4659669099999999"/>
    <n v="2.628072178"/>
  </r>
  <r>
    <x v="312"/>
    <x v="2"/>
    <s v="E12000001"/>
    <n v="236701.20670000001"/>
    <n v="121.7493001"/>
    <n v="1.062530596"/>
    <n v="10.131130430000001"/>
    <n v="141601.5068"/>
    <n v="119.75191580000001"/>
    <n v="0.320166483"/>
    <n v="8.7775173019999997"/>
    <n v="112640.1011"/>
    <n v="118.17715800000001"/>
    <n v="-0.52370905300000004"/>
    <n v="10.10967516"/>
    <n v="93602.913879999993"/>
    <n v="111.68964579999999"/>
    <n v="-8.2378556000000006E-2"/>
    <n v="6.5473142119999999"/>
  </r>
  <r>
    <x v="313"/>
    <x v="0"/>
    <s v="E92000001"/>
    <n v="409913.34509999998"/>
    <n v="134.19907979999999"/>
    <n v="0.15004694700000001"/>
    <n v="9.2147041190000003"/>
    <n v="252729.20439999999"/>
    <n v="134.55394089999999"/>
    <n v="0.221513351"/>
    <n v="8.8005338870000003"/>
    <n v="219068.19709999999"/>
    <n v="133.47788310000001"/>
    <n v="0.78898550199999995"/>
    <n v="9.1233735399999993"/>
    <n v="231972.4339"/>
    <n v="121.9044569"/>
    <n v="-0.56991704200000004"/>
    <n v="4.8444304379999998"/>
  </r>
  <r>
    <x v="313"/>
    <x v="1"/>
    <s v="E12000004"/>
    <n v="312113.40620000003"/>
    <n v="139.22607640000001"/>
    <n v="0.61296358799999995"/>
    <n v="10.593461169999999"/>
    <n v="195714.71770000001"/>
    <n v="139.1971739"/>
    <n v="0.58232342100000001"/>
    <n v="9.661097947"/>
    <n v="161441.6251"/>
    <n v="138.74470719999999"/>
    <n v="1.3286182600000001"/>
    <n v="10.228392850000001"/>
    <n v="122490.90399999999"/>
    <n v="130.11135669999999"/>
    <n v="0.92129736100000004"/>
    <n v="6.9079193820000002"/>
  </r>
  <r>
    <x v="313"/>
    <x v="3"/>
    <s v="E12000006"/>
    <n v="467384.50890000002"/>
    <n v="136.9053873"/>
    <n v="0.213348543"/>
    <n v="7.1050112820000004"/>
    <n v="313538.06300000002"/>
    <n v="136.64669939999999"/>
    <n v="0.130968003"/>
    <n v="6.3398204729999996"/>
    <n v="259376.25390000001"/>
    <n v="135.44702029999999"/>
    <n v="0.76140117399999996"/>
    <n v="6.886676295"/>
    <n v="195756.7077"/>
    <n v="126.3913541"/>
    <n v="0.22955868300000001"/>
    <n v="3.8973639470000001"/>
  </r>
  <r>
    <x v="313"/>
    <x v="8"/>
    <s v="E12000005"/>
    <n v="354146.57610000001"/>
    <n v="135.5484639"/>
    <n v="0.53748684899999999"/>
    <n v="8.8291080669999999"/>
    <n v="210820.71909999999"/>
    <n v="138.1956361"/>
    <n v="0.95706059799999998"/>
    <n v="8.6974560899999993"/>
    <n v="172320.2727"/>
    <n v="138.15018459999999"/>
    <n v="1.8695879129999999"/>
    <n v="9.3961883089999994"/>
    <n v="134521.80220000001"/>
    <n v="128.1512989"/>
    <n v="1.425633395"/>
    <n v="6.5737085620000002"/>
  </r>
  <r>
    <x v="313"/>
    <x v="9"/>
    <s v="E12000007"/>
    <n v="956499.29260000004"/>
    <n v="128.65324440000001"/>
    <n v="-0.80986836900000003"/>
    <n v="4.7341289130000002"/>
    <n v="615084.80819999997"/>
    <n v="130.34100900000001"/>
    <n v="-1.1040966169999999"/>
    <n v="5.2257958960000002"/>
    <n v="528384.13509999996"/>
    <n v="129.20489169999999"/>
    <n v="-1.277704344"/>
    <n v="5.3851926519999997"/>
    <n v="417609.91330000001"/>
    <n v="115.4129703"/>
    <n v="-2.3128043159999998"/>
    <n v="1.604561023"/>
  </r>
  <r>
    <x v="313"/>
    <x v="4"/>
    <s v="E12000008"/>
    <n v="591449.9301"/>
    <n v="130.0548172"/>
    <n v="-0.64050175200000004"/>
    <n v="7.112729732"/>
    <n v="364339.06439999997"/>
    <n v="130.55813470000001"/>
    <n v="-0.40337273099999998"/>
    <n v="6.9334299259999996"/>
    <n v="287633.848"/>
    <n v="130.5281196"/>
    <n v="0.35184015800000001"/>
    <n v="7.745699417"/>
    <n v="206204.34229999999"/>
    <n v="121.2953997"/>
    <n v="-0.109434068"/>
    <n v="5.1022106369999998"/>
  </r>
  <r>
    <x v="313"/>
    <x v="5"/>
    <s v="E12000009"/>
    <n v="435703.54979999998"/>
    <n v="132.26003990000001"/>
    <n v="0.135960369"/>
    <n v="9.4434461509999998"/>
    <n v="283021.43939999997"/>
    <n v="132.94517429999999"/>
    <n v="7.9149049999999999E-2"/>
    <n v="8.5163509709999996"/>
    <n v="233156.51379999999"/>
    <n v="131.76314669999999"/>
    <n v="0.51307122299999997"/>
    <n v="8.9828257530000002"/>
    <n v="174743.52849999999"/>
    <n v="123.2474453"/>
    <n v="0.32635177100000001"/>
    <n v="6.1146832580000003"/>
  </r>
  <r>
    <x v="313"/>
    <x v="2"/>
    <s v="E12000001"/>
    <n v="235751.32329999999"/>
    <n v="121.2607194"/>
    <n v="-0.40130061"/>
    <n v="10.811734149999999"/>
    <n v="141924.32180000001"/>
    <n v="120.02491929999999"/>
    <n v="0.22797424999999999"/>
    <n v="9.6430408679999999"/>
    <n v="113236.7458"/>
    <n v="118.80313200000001"/>
    <n v="0.52969115"/>
    <n v="10.27624778"/>
    <n v="93893.787679999994"/>
    <n v="112.0367246"/>
    <n v="0.31075293199999998"/>
    <n v="6.4408062230000001"/>
  </r>
  <r>
    <x v="313"/>
    <x v="7"/>
    <s v="E12000002"/>
    <n v="317607.39240000001"/>
    <n v="135.15163319999999"/>
    <n v="1.1926481339999999"/>
    <n v="12.50981556"/>
    <n v="195777.8082"/>
    <n v="137.0015358"/>
    <n v="0.97618404299999995"/>
    <n v="11.796080870000001"/>
    <n v="142595.89490000001"/>
    <n v="136.60348089999999"/>
    <n v="2.1591171519999999"/>
    <n v="12.58198148"/>
    <n v="133071.76139999999"/>
    <n v="131.51022950000001"/>
    <n v="0.53759329199999994"/>
    <n v="10.93868638"/>
  </r>
  <r>
    <x v="313"/>
    <x v="6"/>
    <s v="E12000003"/>
    <n v="294122.93719999999"/>
    <n v="134.99085220000001"/>
    <n v="-0.119375261"/>
    <n v="10.96194015"/>
    <n v="180537.36730000001"/>
    <n v="134.86147339999999"/>
    <n v="-0.15416924000000001"/>
    <n v="10.23390736"/>
    <n v="144157.372"/>
    <n v="132.54715949999999"/>
    <n v="0.64929201800000003"/>
    <n v="10.522311029999999"/>
    <n v="124395.6253"/>
    <n v="124.7782565"/>
    <n v="-0.73326256099999998"/>
    <n v="8.1888688090000006"/>
  </r>
  <r>
    <x v="314"/>
    <x v="0"/>
    <s v="E92000001"/>
    <n v="414768.53039999999"/>
    <n v="135.78858990000001"/>
    <n v="1.1844418569999999"/>
    <n v="9.5669127970000005"/>
    <n v="255740.16269999999"/>
    <n v="136.15698599999999"/>
    <n v="1.1913772970000001"/>
    <n v="9.2028426440000004"/>
    <n v="222160.5864"/>
    <n v="135.3620707"/>
    <n v="1.4116103170000001"/>
    <n v="9.9805606020000006"/>
    <n v="235203.53630000001"/>
    <n v="123.6024422"/>
    <n v="1.392882062"/>
    <n v="4.313436641"/>
  </r>
  <r>
    <x v="314"/>
    <x v="6"/>
    <s v="E12000003"/>
    <n v="296934.42310000001"/>
    <n v="136.2812136"/>
    <n v="0.95588800699999998"/>
    <n v="11.115883889999999"/>
    <n v="182346.23420000001"/>
    <n v="136.21269760000001"/>
    <n v="1.001934884"/>
    <n v="10.74319902"/>
    <n v="145825.06940000001"/>
    <n v="134.0805431"/>
    <n v="1.1568588849999999"/>
    <n v="11.464173089999999"/>
    <n v="125512.91559999999"/>
    <n v="125.8989835"/>
    <n v="0.89817492600000004"/>
    <n v="7.5868328219999999"/>
  </r>
  <r>
    <x v="314"/>
    <x v="1"/>
    <s v="E12000004"/>
    <n v="313709.98839999997"/>
    <n v="139.93827229999999"/>
    <n v="0.51153913500000003"/>
    <n v="9.7059019410000005"/>
    <n v="196689.38769999999"/>
    <n v="139.89038339999999"/>
    <n v="0.49800546099999998"/>
    <n v="9.0730527750000007"/>
    <n v="162483.3757"/>
    <n v="139.63999910000001"/>
    <n v="0.645280093"/>
    <n v="9.9218317850000002"/>
    <n v="122978.2047"/>
    <n v="130.6289735"/>
    <n v="0.39782601299999998"/>
    <n v="5.6484373220000004"/>
  </r>
  <r>
    <x v="314"/>
    <x v="8"/>
    <s v="E12000005"/>
    <n v="357665.32890000002"/>
    <n v="136.89525520000001"/>
    <n v="0.99358656899999998"/>
    <n v="9.3699232499999994"/>
    <n v="212400.76329999999"/>
    <n v="139.23137500000001"/>
    <n v="0.74947292300000001"/>
    <n v="9.2393485789999996"/>
    <n v="173822.39369999999"/>
    <n v="139.35444390000001"/>
    <n v="0.87170300300000003"/>
    <n v="10.224672740000001"/>
    <n v="135576.28169999999"/>
    <n v="129.15584179999999"/>
    <n v="0.78387253800000001"/>
    <n v="6.6210995099999996"/>
  </r>
  <r>
    <x v="314"/>
    <x v="3"/>
    <s v="E12000006"/>
    <n v="471558.40980000002"/>
    <n v="138.1279984"/>
    <n v="0.89303363499999999"/>
    <n v="8.5800215309999999"/>
    <n v="316397.56229999999"/>
    <n v="137.89293129999999"/>
    <n v="0.91201027999999995"/>
    <n v="7.8356402750000003"/>
    <n v="262268.00030000001"/>
    <n v="136.95709859999999"/>
    <n v="1.1148848170000001"/>
    <n v="8.6723617090000005"/>
    <n v="196621.8996"/>
    <n v="126.94996980000001"/>
    <n v="0.44197306400000003"/>
    <n v="3.6987585859999998"/>
  </r>
  <r>
    <x v="314"/>
    <x v="7"/>
    <s v="E12000002"/>
    <n v="321633.37180000002"/>
    <n v="136.86481029999999"/>
    <n v="1.2675962650000001"/>
    <n v="12.329544439999999"/>
    <n v="197968.11350000001"/>
    <n v="138.53426920000001"/>
    <n v="1.118770965"/>
    <n v="11.923842069999999"/>
    <n v="144394.8474"/>
    <n v="138.32683470000001"/>
    <n v="1.2615738350000001"/>
    <n v="13.33098787"/>
    <n v="134682.0546"/>
    <n v="133.10162679999999"/>
    <n v="1.2100939020000001"/>
    <n v="9.8211168850000004"/>
  </r>
  <r>
    <x v="314"/>
    <x v="4"/>
    <s v="E12000008"/>
    <n v="600518.92660000001"/>
    <n v="132.0490125"/>
    <n v="1.5333498379999999"/>
    <n v="7.6111272049999998"/>
    <n v="370228.60269999999"/>
    <n v="132.66860589999999"/>
    <n v="1.6164992540000001"/>
    <n v="7.0287497119999998"/>
    <n v="292082.72460000002"/>
    <n v="132.54701789999999"/>
    <n v="1.54671527"/>
    <n v="7.8442978419999996"/>
    <n v="208259.40530000001"/>
    <n v="122.5042476"/>
    <n v="0.99661480499999999"/>
    <n v="3.6430831270000001"/>
  </r>
  <r>
    <x v="314"/>
    <x v="9"/>
    <s v="E12000007"/>
    <n v="968148.18200000003"/>
    <n v="130.2200698"/>
    <n v="1.2178670149999999"/>
    <n v="5.4821425289999999"/>
    <n v="625379.27069999999"/>
    <n v="132.5224815"/>
    <n v="1.6736655499999999"/>
    <n v="5.7060823029999996"/>
    <n v="538252.49309999996"/>
    <n v="131.61798479999999"/>
    <n v="1.8676484440000001"/>
    <n v="6.4799288239999999"/>
    <n v="426489.49310000002"/>
    <n v="117.8669797"/>
    <n v="2.1262856719999998"/>
    <n v="1.295252131"/>
  </r>
  <r>
    <x v="314"/>
    <x v="5"/>
    <s v="E12000009"/>
    <n v="442198.58230000001"/>
    <n v="134.23164019999999"/>
    <n v="1.4906999320000001"/>
    <n v="9.9331625159999994"/>
    <n v="288183.37719999999"/>
    <n v="135.36991900000001"/>
    <n v="1.823868139"/>
    <n v="9.0017956389999991"/>
    <n v="237985.09539999999"/>
    <n v="134.49191070000001"/>
    <n v="2.0709614909999998"/>
    <n v="10.102494739999999"/>
    <n v="177688.50229999999"/>
    <n v="125.3245493"/>
    <n v="1.6853120690000001"/>
    <n v="5.886216342"/>
  </r>
  <r>
    <x v="314"/>
    <x v="2"/>
    <s v="E12000001"/>
    <n v="241360.53479999999"/>
    <n v="124.14586559999999"/>
    <n v="2.37929163"/>
    <n v="11.29055016"/>
    <n v="144555.45370000001"/>
    <n v="122.2500586"/>
    <n v="1.8538977919999999"/>
    <n v="10.45282255"/>
    <n v="115850.5007"/>
    <n v="121.5453715"/>
    <n v="2.3082215270000002"/>
    <n v="12.117277659999999"/>
    <n v="95973.251919999995"/>
    <n v="114.5180002"/>
    <n v="2.2146984230000002"/>
    <n v="8.9903216449999999"/>
  </r>
  <r>
    <x v="315"/>
    <x v="0"/>
    <s v="E92000001"/>
    <n v="412897.83549999999"/>
    <n v="135.17615430000001"/>
    <n v="-0.45102140099999999"/>
    <n v="9.3777822929999992"/>
    <n v="252705.3585"/>
    <n v="134.54124530000001"/>
    <n v="-1.1866748469999999"/>
    <n v="9.066127711"/>
    <n v="218787.1054"/>
    <n v="133.3066144"/>
    <n v="-1.5184876199999999"/>
    <n v="9.3146643779999998"/>
    <n v="231535.29060000001"/>
    <n v="121.6747325"/>
    <n v="-1.559604854"/>
    <n v="5.3216731140000002"/>
  </r>
  <r>
    <x v="315"/>
    <x v="6"/>
    <s v="E12000003"/>
    <n v="293014.45039999997"/>
    <n v="134.48210040000001"/>
    <n v="-1.320147631"/>
    <n v="12.44121709"/>
    <n v="179306.65049999999"/>
    <n v="133.94212759999999"/>
    <n v="-1.66692974"/>
    <n v="12.39715406"/>
    <n v="142772.69880000001"/>
    <n v="131.2740058"/>
    <n v="-2.0931727179999999"/>
    <n v="12.348548190000001"/>
    <n v="123056.3281"/>
    <n v="123.4348397"/>
    <n v="-1.9572388009999999"/>
    <n v="12.36977725"/>
  </r>
  <r>
    <x v="315"/>
    <x v="4"/>
    <s v="E12000008"/>
    <n v="598182.47120000003"/>
    <n v="131.53524580000001"/>
    <n v="-0.38907273799999997"/>
    <n v="5.2318993909999998"/>
    <n v="366946.97"/>
    <n v="131.49265779999999"/>
    <n v="-0.88638010199999995"/>
    <n v="5.1394394859999997"/>
    <n v="288996.20789999998"/>
    <n v="131.1463579"/>
    <n v="-1.0567269130000001"/>
    <n v="6.0011977190000003"/>
    <n v="206643.0607"/>
    <n v="121.5534667"/>
    <n v="-0.77612080400000005"/>
    <n v="4.2939575139999997"/>
  </r>
  <r>
    <x v="315"/>
    <x v="2"/>
    <s v="E12000001"/>
    <n v="239193.8719"/>
    <n v="123.03142389999999"/>
    <n v="-0.89768731999999996"/>
    <n v="14.811778179999999"/>
    <n v="142130.0576"/>
    <n v="120.19890940000001"/>
    <n v="-1.677830903"/>
    <n v="13.289761309999999"/>
    <n v="113412.4792"/>
    <n v="118.98750389999999"/>
    <n v="-2.1044549049999999"/>
    <n v="14.196020239999999"/>
    <n v="94170.734460000007"/>
    <n v="112.3671854"/>
    <n v="-1.8781456519999999"/>
    <n v="10.963070889999999"/>
  </r>
  <r>
    <x v="315"/>
    <x v="7"/>
    <s v="E12000002"/>
    <n v="320866.8198"/>
    <n v="136.53861900000001"/>
    <n v="-0.23833100400000001"/>
    <n v="12.58798457"/>
    <n v="195084.73300000001"/>
    <n v="136.51653519999999"/>
    <n v="-1.456487307"/>
    <n v="11.82736306"/>
    <n v="142066.96609999999"/>
    <n v="136.09677970000001"/>
    <n v="-1.612163679"/>
    <n v="13.32489067"/>
    <n v="131336.2598"/>
    <n v="129.79509329999999"/>
    <n v="-2.4842172100000002"/>
    <n v="11.89453445"/>
  </r>
  <r>
    <x v="315"/>
    <x v="1"/>
    <s v="E12000004"/>
    <n v="312154.03639999998"/>
    <n v="139.2442006"/>
    <n v="-0.49598418900000002"/>
    <n v="9.0313481370000002"/>
    <n v="194531.7212"/>
    <n v="138.3557974"/>
    <n v="-1.0969918279999999"/>
    <n v="8.2058730840000003"/>
    <n v="160006.58739999999"/>
    <n v="137.51141999999999"/>
    <n v="-1.524333401"/>
    <n v="8.4026986160000003"/>
    <n v="120363.2501"/>
    <n v="127.85133639999999"/>
    <n v="-2.126356087"/>
    <n v="6.4006636749999997"/>
  </r>
  <r>
    <x v="315"/>
    <x v="8"/>
    <s v="E12000005"/>
    <n v="357257.4632"/>
    <n v="136.73914590000001"/>
    <n v="-0.114035572"/>
    <n v="11.23138445"/>
    <n v="210734.72709999999"/>
    <n v="138.13926720000001"/>
    <n v="-0.78438335400000003"/>
    <n v="10.971444740000001"/>
    <n v="171835.08979999999"/>
    <n v="137.7612106"/>
    <n v="-1.1432956540000001"/>
    <n v="11.42702989"/>
    <n v="134265.12530000001"/>
    <n v="127.9067774"/>
    <n v="-0.96709864199999995"/>
    <n v="9.3894405939999999"/>
  </r>
  <r>
    <x v="315"/>
    <x v="3"/>
    <s v="E12000006"/>
    <n v="471298.54330000002"/>
    <n v="138.0518788"/>
    <n v="-5.5108020000000001E-2"/>
    <n v="7.3030679049999998"/>
    <n v="314069.53259999998"/>
    <n v="136.87832539999999"/>
    <n v="-0.73579256199999998"/>
    <n v="5.8622369819999998"/>
    <n v="259612.5963"/>
    <n v="135.57043899999999"/>
    <n v="-1.012477334"/>
    <n v="6.1054659170000001"/>
    <n v="195597.06570000001"/>
    <n v="126.2882804"/>
    <n v="-0.52122064899999998"/>
    <n v="4.0915468639999997"/>
  </r>
  <r>
    <x v="315"/>
    <x v="9"/>
    <s v="E12000007"/>
    <n v="968325.57949999999"/>
    <n v="130.2439306"/>
    <n v="1.8323385000000001E-2"/>
    <n v="5.0464522120000002"/>
    <n v="617624.42579999997"/>
    <n v="130.8791727"/>
    <n v="-1.2400227020000001"/>
    <n v="5.5031586240000001"/>
    <n v="528479.08810000005"/>
    <n v="129.22811039999999"/>
    <n v="-1.8157658590000001"/>
    <n v="5.1338709890000001"/>
    <n v="417905.25900000002"/>
    <n v="115.4945936"/>
    <n v="-2.0127656539999998"/>
    <n v="1.2608423369999999"/>
  </r>
  <r>
    <x v="315"/>
    <x v="5"/>
    <s v="E12000009"/>
    <n v="439278.72009999998"/>
    <n v="133.3453011"/>
    <n v="-0.66030566400000001"/>
    <n v="10.154232670000001"/>
    <n v="284183.4754"/>
    <n v="133.4910237"/>
    <n v="-1.387971045"/>
    <n v="8.2710685089999991"/>
    <n v="234068.6911"/>
    <n v="132.27864310000001"/>
    <n v="-1.645651065"/>
    <n v="8.8285029480000006"/>
    <n v="174537.43640000001"/>
    <n v="123.1020875"/>
    <n v="-1.773365101"/>
    <n v="7.4590213629999997"/>
  </r>
  <r>
    <x v="316"/>
    <x v="0"/>
    <s v="E92000001"/>
    <n v="411963.4914"/>
    <n v="134.8702649"/>
    <n v="-0.22628942799999999"/>
    <n v="9.3591807249999999"/>
    <n v="253768.32860000001"/>
    <n v="135.1071743"/>
    <n v="0.42063612099999997"/>
    <n v="8.5694597720000001"/>
    <n v="219133.43280000001"/>
    <n v="133.51763120000001"/>
    <n v="0.15829427600000001"/>
    <n v="9.4247198870000002"/>
    <n v="229009.94529999999"/>
    <n v="120.34763150000001"/>
    <n v="-1.0906956109999999"/>
    <n v="2.9100107959999999"/>
  </r>
  <r>
    <x v="316"/>
    <x v="5"/>
    <s v="E12000009"/>
    <n v="435180.66399999999"/>
    <n v="132.10131519999999"/>
    <n v="-0.932905655"/>
    <n v="9.7928317800000002"/>
    <n v="283132.85220000002"/>
    <n v="132.99750879999999"/>
    <n v="-0.36969891300000002"/>
    <n v="8.0406205820000007"/>
    <n v="232178.1251"/>
    <n v="131.2102324"/>
    <n v="-0.80769709700000003"/>
    <n v="8.8963293940000003"/>
    <n v="171557.44080000001"/>
    <n v="121.0002824"/>
    <n v="-1.7073675719999999"/>
    <n v="3.5292016749999999"/>
  </r>
  <r>
    <x v="316"/>
    <x v="4"/>
    <s v="E12000008"/>
    <n v="599616.09589999996"/>
    <n v="131.8504877"/>
    <n v="0.239663453"/>
    <n v="8.0989472819999992"/>
    <n v="368393.66379999998"/>
    <n v="132.01106949999999"/>
    <n v="0.394251458"/>
    <n v="6.9583543509999997"/>
    <n v="289055.86609999998"/>
    <n v="131.17343080000001"/>
    <n v="2.0643244000000002E-2"/>
    <n v="7.7994154660000001"/>
    <n v="205204.7813"/>
    <n v="120.7074288"/>
    <n v="-0.69602116999999997"/>
    <n v="3.090914014"/>
  </r>
  <r>
    <x v="316"/>
    <x v="3"/>
    <s v="E12000006"/>
    <n v="469150.63179999997"/>
    <n v="137.4227166"/>
    <n v="-0.45574329400000002"/>
    <n v="7.167869574"/>
    <n v="315203.02279999998"/>
    <n v="137.37232510000001"/>
    <n v="0.36090423500000002"/>
    <n v="6.1776169579999998"/>
    <n v="259827.14610000001"/>
    <n v="135.6824775"/>
    <n v="8.2642281999999997E-2"/>
    <n v="7.2689089229999997"/>
    <n v="194580.3058"/>
    <n v="125.631804"/>
    <n v="-0.51982368899999998"/>
    <n v="2.3549737880000001"/>
  </r>
  <r>
    <x v="316"/>
    <x v="8"/>
    <s v="E12000005"/>
    <n v="357019.30160000001"/>
    <n v="136.6479904"/>
    <n v="-6.6663854999999994E-2"/>
    <n v="10.03990757"/>
    <n v="211696.7506"/>
    <n v="138.7698858"/>
    <n v="0.45650924500000001"/>
    <n v="8.1361388189999992"/>
    <n v="172279.72029999999"/>
    <n v="138.1176735"/>
    <n v="0.25875419300000002"/>
    <n v="8.7682556989999991"/>
    <n v="133107.25889999999"/>
    <n v="126.8037437"/>
    <n v="-0.86237312700000002"/>
    <n v="3.6418003479999999"/>
  </r>
  <r>
    <x v="316"/>
    <x v="1"/>
    <s v="E12000004"/>
    <n v="310875.51640000002"/>
    <n v="138.67388439999999"/>
    <n v="-0.40957983599999997"/>
    <n v="9.4443616719999994"/>
    <n v="195280.04070000001"/>
    <n v="138.88802079999999"/>
    <n v="0.384677345"/>
    <n v="8.3978852130000003"/>
    <n v="160606.93429999999"/>
    <n v="138.02736469999999"/>
    <n v="0.37520139600000002"/>
    <n v="9.6168716209999996"/>
    <n v="120933.2478"/>
    <n v="128.45679490000001"/>
    <n v="0.47356450500000002"/>
    <n v="5.2352420039999998"/>
  </r>
  <r>
    <x v="316"/>
    <x v="6"/>
    <s v="E12000003"/>
    <n v="295357.29930000001"/>
    <n v="135.55737579999999"/>
    <n v="0.79956769800000005"/>
    <n v="10.1531944"/>
    <n v="181233.7175"/>
    <n v="135.3816472"/>
    <n v="1.074732537"/>
    <n v="9.900944913"/>
    <n v="144645.6263"/>
    <n v="132.99609050000001"/>
    <n v="1.3118246280000001"/>
    <n v="11.42840649"/>
    <n v="123601.16099999999"/>
    <n v="123.9813484"/>
    <n v="0.44275078499999998"/>
    <n v="7.5284115250000001"/>
  </r>
  <r>
    <x v="316"/>
    <x v="2"/>
    <s v="E12000001"/>
    <n v="237583.03169999999"/>
    <n v="122.2028744"/>
    <n v="-0.67344539800000003"/>
    <n v="9.8494272269999996"/>
    <n v="142468.3824"/>
    <n v="120.4850295"/>
    <n v="0.23803885399999999"/>
    <n v="9.0532292470000009"/>
    <n v="113963.1697"/>
    <n v="119.56526479999999"/>
    <n v="0.48556435999999997"/>
    <n v="10.701974460000001"/>
    <n v="92483.761379999996"/>
    <n v="110.3542413"/>
    <n v="-1.791398458"/>
    <n v="4.9127244619999999"/>
  </r>
  <r>
    <x v="316"/>
    <x v="7"/>
    <s v="E12000002"/>
    <n v="318840.0269"/>
    <n v="135.6761568"/>
    <n v="-0.63166171299999996"/>
    <n v="12.354772069999999"/>
    <n v="196142.22640000001"/>
    <n v="137.2565486"/>
    <n v="0.54206873"/>
    <n v="12.003340870000001"/>
    <n v="142668.8112"/>
    <n v="136.67333300000001"/>
    <n v="0.42363478599999999"/>
    <n v="14.013927969999999"/>
    <n v="130536.47410000001"/>
    <n v="129.00469269999999"/>
    <n v="-0.608960312"/>
    <n v="9.0788752870000007"/>
  </r>
  <r>
    <x v="316"/>
    <x v="9"/>
    <s v="E12000007"/>
    <n v="973866.28489999997"/>
    <n v="130.9891791"/>
    <n v="0.57219446500000004"/>
    <n v="7.2563777690000002"/>
    <n v="619856.16359999997"/>
    <n v="131.3520944"/>
    <n v="0.36134221799999999"/>
    <n v="6.4934623350000003"/>
    <n v="525641.92969999998"/>
    <n v="128.53434480000001"/>
    <n v="-0.53685348700000002"/>
    <n v="5.631704064"/>
    <n v="410330.1298"/>
    <n v="113.4010893"/>
    <n v="-1.8126427089999999"/>
    <n v="-0.23160276899999999"/>
  </r>
  <r>
    <x v="317"/>
    <x v="0"/>
    <s v="E92000001"/>
    <n v="436069.47810000001"/>
    <n v="142.76217980000001"/>
    <n v="5.8514861700000003"/>
    <n v="15.1316618"/>
    <n v="268954.98859999998"/>
    <n v="143.19260700000001"/>
    <n v="5.9844583880000002"/>
    <n v="13.498378860000001"/>
    <n v="235827.52009999999"/>
    <n v="143.68931040000001"/>
    <n v="7.618229242"/>
    <n v="15.07599342"/>
    <n v="241889.28890000001"/>
    <n v="127.11588999999999"/>
    <n v="5.6239232379999997"/>
    <n v="7.9742162079999996"/>
  </r>
  <r>
    <x v="317"/>
    <x v="6"/>
    <s v="E12000003"/>
    <n v="315345.67879999999"/>
    <n v="144.73125529999999"/>
    <n v="6.7675251669999996"/>
    <n v="16.88456699"/>
    <n v="194516.79"/>
    <n v="145.30410689999999"/>
    <n v="7.3292501840000002"/>
    <n v="15.946423680000001"/>
    <n v="157353.8278"/>
    <n v="144.68079309999999"/>
    <n v="8.785748925"/>
    <n v="17.92416382"/>
    <n v="133239.72159999999"/>
    <n v="133.64955649999999"/>
    <n v="7.7981149419999998"/>
    <n v="13.80969393"/>
  </r>
  <r>
    <x v="317"/>
    <x v="5"/>
    <s v="E12000009"/>
    <n v="467507.32179999998"/>
    <n v="141.91423739999999"/>
    <n v="7.4283304509999999"/>
    <n v="17.011081189999999"/>
    <n v="302425.96899999998"/>
    <n v="142.06016779999999"/>
    <n v="6.8141569210000004"/>
    <n v="14.15603346"/>
    <n v="252291.08129999999"/>
    <n v="142.5766161"/>
    <n v="8.6627265990000009"/>
    <n v="16.068813129999999"/>
    <n v="186219.35500000001"/>
    <n v="131.34140049999999"/>
    <n v="8.5463586330000005"/>
    <n v="11.198482540000001"/>
  </r>
  <r>
    <x v="317"/>
    <x v="1"/>
    <s v="E12000004"/>
    <n v="329216.53810000001"/>
    <n v="146.8553608"/>
    <n v="5.8997961229999998"/>
    <n v="14.196854869999999"/>
    <n v="206455.4368"/>
    <n v="146.83624040000001"/>
    <n v="5.7227539119999999"/>
    <n v="12.51080777"/>
    <n v="172337.6004"/>
    <n v="148.10882810000001"/>
    <n v="7.3039598950000002"/>
    <n v="14.26557762"/>
    <n v="127724.6431"/>
    <n v="135.6706993"/>
    <n v="5.6158215230000001"/>
    <n v="8.8341758670000008"/>
  </r>
  <r>
    <x v="317"/>
    <x v="2"/>
    <s v="E12000001"/>
    <n v="256625.57829999999"/>
    <n v="131.9975719"/>
    <n v="8.0151122099999998"/>
    <n v="18.49289826"/>
    <n v="154010.5815"/>
    <n v="130.24622830000001"/>
    <n v="8.1015864579999999"/>
    <n v="16.3966581"/>
    <n v="125499.1856"/>
    <n v="131.66835739999999"/>
    <n v="10.1225825"/>
    <n v="19.381084789999999"/>
    <n v="101176.38589999999"/>
    <n v="120.7265269"/>
    <n v="9.3990819499999994"/>
    <n v="13.00084002"/>
  </r>
  <r>
    <x v="317"/>
    <x v="7"/>
    <s v="E12000002"/>
    <n v="341962.1177"/>
    <n v="145.51531170000001"/>
    <n v="7.2519410339999997"/>
    <n v="18.854744190000002"/>
    <n v="211142.91"/>
    <n v="147.75373780000001"/>
    <n v="7.6478603730000003"/>
    <n v="17.41970985"/>
    <n v="156230.13949999999"/>
    <n v="149.66476349999999"/>
    <n v="9.5054611139999992"/>
    <n v="20.138617369999999"/>
    <n v="142379.1839"/>
    <n v="140.70843400000001"/>
    <n v="9.072337675"/>
    <n v="16.380420999999998"/>
  </r>
  <r>
    <x v="317"/>
    <x v="8"/>
    <s v="E12000005"/>
    <n v="378388.25290000002"/>
    <n v="144.82688780000001"/>
    <n v="5.9853770239999999"/>
    <n v="15.999988699999999"/>
    <n v="224660.9552"/>
    <n v="147.26808510000001"/>
    <n v="6.1239506889999999"/>
    <n v="13.88741005"/>
    <n v="185711.4235"/>
    <n v="148.8859496"/>
    <n v="7.7964505089999996"/>
    <n v="15.91947742"/>
    <n v="141719.08720000001"/>
    <n v="135.0077446"/>
    <n v="6.4698412100000002"/>
    <n v="11.641728240000001"/>
  </r>
  <r>
    <x v="317"/>
    <x v="3"/>
    <s v="E12000006"/>
    <n v="490909.5356"/>
    <n v="143.79629360000001"/>
    <n v="4.637935519"/>
    <n v="12.23826644"/>
    <n v="328916.5576"/>
    <n v="143.34898140000001"/>
    <n v="4.350698994"/>
    <n v="10.155661070000001"/>
    <n v="275388.07620000001"/>
    <n v="143.80843970000001"/>
    <n v="5.988954745"/>
    <n v="11.859779189999999"/>
    <n v="203139.05119999999"/>
    <n v="131.15780319999999"/>
    <n v="4.3985671259999997"/>
    <n v="6.7753297950000002"/>
  </r>
  <r>
    <x v="317"/>
    <x v="9"/>
    <s v="E12000007"/>
    <n v="995613.54330000002"/>
    <n v="133.9142784"/>
    <n v="2.233084641"/>
    <n v="9.7703794810000009"/>
    <n v="639786.96730000002"/>
    <n v="135.57557879999999"/>
    <n v="3.2153917170000001"/>
    <n v="7.888341659"/>
    <n v="553439.74600000004"/>
    <n v="135.33169839999999"/>
    <n v="5.2883559550000001"/>
    <n v="8.4221071779999992"/>
    <n v="425811.16950000002"/>
    <n v="117.6795145"/>
    <n v="3.772825476"/>
    <n v="2.670932562"/>
  </r>
  <r>
    <x v="317"/>
    <x v="4"/>
    <s v="E12000008"/>
    <n v="624844.09030000004"/>
    <n v="137.3979095"/>
    <n v="4.2073577640000002"/>
    <n v="12.93594876"/>
    <n v="384070.89140000002"/>
    <n v="137.6288849"/>
    <n v="4.2555638619999998"/>
    <n v="10.98930507"/>
    <n v="306480.39319999999"/>
    <n v="139.08067389999999"/>
    <n v="6.0280828590000004"/>
    <n v="12.602003079999999"/>
    <n v="215075.34539999999"/>
    <n v="126.51358209999999"/>
    <n v="4.8101043560000001"/>
    <n v="8.3254988389999998"/>
  </r>
  <r>
    <x v="318"/>
    <x v="0"/>
    <s v="E92000001"/>
    <n v="412661.72240999999"/>
    <n v="135.09885460999999"/>
    <n v="-5.3678959129999999"/>
    <n v="7.4565892420999997"/>
    <n v="254244.20183999999"/>
    <n v="135.36053097999999"/>
    <n v="-5.4696091750000004"/>
    <n v="6.4418939794999996"/>
    <n v="217994.82782000001"/>
    <n v="132.82388103"/>
    <n v="-7.561752029"/>
    <n v="5.7211843173999997"/>
    <n v="231937.85148000001"/>
    <n v="121.88628335999999"/>
    <n v="-4.1140463140000003"/>
    <n v="2.1608610788"/>
  </r>
  <r>
    <x v="318"/>
    <x v="4"/>
    <s v="E12000008"/>
    <n v="606166.07117000001"/>
    <n v="133.29077168000001"/>
    <n v="-2.9892287390000001"/>
    <n v="7.7746173466000004"/>
    <n v="371286.53045000002"/>
    <n v="133.04770629999999"/>
    <n v="-3.328646156"/>
    <n v="6.2901933980000004"/>
    <n v="288457.89669000002"/>
    <n v="130.9020725"/>
    <n v="-5.880472911"/>
    <n v="5.3004906168000003"/>
    <n v="206689.84143"/>
    <n v="121.58098447"/>
    <n v="-3.8988680549999999"/>
    <n v="2.6848125110000001"/>
  </r>
  <r>
    <x v="318"/>
    <x v="7"/>
    <s v="E12000002"/>
    <n v="317933.81438"/>
    <n v="135.29053575"/>
    <n v="-7.0265979840000004"/>
    <n v="8.7004327883000006"/>
    <n v="195720.74295000001"/>
    <n v="136.96160266000001"/>
    <n v="-7.3041368120000003"/>
    <n v="7.3091331488"/>
    <n v="141921.33603000001"/>
    <n v="135.95726955999999"/>
    <n v="-9.1587983959999999"/>
    <n v="8.0396727042999991"/>
    <n v="128884.09092"/>
    <n v="127.37169935999999"/>
    <n v="-9.4782766540000001"/>
    <n v="2.5379221634000002"/>
  </r>
  <r>
    <x v="318"/>
    <x v="3"/>
    <s v="E12000006"/>
    <n v="470948.31141000002"/>
    <n v="137.94928954"/>
    <n v="-4.0661716070000002"/>
    <n v="6.9844407284000001"/>
    <n v="317164.19112999999"/>
    <n v="138.22704481"/>
    <n v="-3.5730540689999999"/>
    <n v="6.3615105149"/>
    <n v="259082.54170999999"/>
    <n v="135.29364301999999"/>
    <n v="-5.9209297479999998"/>
    <n v="5.2624407112"/>
    <n v="196077.92092"/>
    <n v="126.5987471"/>
    <n v="-3.4760082899999998"/>
    <n v="3.1591608232000001"/>
  </r>
  <r>
    <x v="318"/>
    <x v="8"/>
    <s v="E12000005"/>
    <n v="357614.31891999999"/>
    <n v="136.87573132"/>
    <n v="-5.4901106909999999"/>
    <n v="8.2053732205000003"/>
    <n v="212398.73357000001"/>
    <n v="139.23004441"/>
    <n v="-5.4581009180000004"/>
    <n v="6.8636309171000001"/>
    <n v="171057.36616999999"/>
    <n v="137.13770495"/>
    <n v="-7.8907678539999999"/>
    <n v="5.8580360636000002"/>
    <n v="133542.04931"/>
    <n v="127.21794389"/>
    <n v="-5.7698917280000002"/>
    <n v="3.0078831990000001"/>
  </r>
  <r>
    <x v="318"/>
    <x v="1"/>
    <s v="E12000004"/>
    <n v="312022.68385999999"/>
    <n v="139.18560742"/>
    <n v="-5.2226581139999997"/>
    <n v="6.7162131296999998"/>
    <n v="195973.67204"/>
    <n v="139.38134865000001"/>
    <n v="-5.0770107839999996"/>
    <n v="5.9458824834000001"/>
    <n v="159871.81377000001"/>
    <n v="137.39559406999999"/>
    <n v="-7.233352783"/>
    <n v="5.4020487093999998"/>
    <n v="120796.99983"/>
    <n v="128.31207069000001"/>
    <n v="-5.4238893350000001"/>
    <n v="1.9722264771"/>
  </r>
  <r>
    <x v="318"/>
    <x v="6"/>
    <s v="E12000003"/>
    <n v="293906.67934999999"/>
    <n v="134.89159835999999"/>
    <n v="-6.7985708740000002"/>
    <n v="8.3031300359000006"/>
    <n v="180103.10091000001"/>
    <n v="134.53707628999999"/>
    <n v="-7.4099974169999996"/>
    <n v="6.9740542789999997"/>
    <n v="142297.38193999999"/>
    <n v="130.83697018000001"/>
    <n v="-9.5685285100000002"/>
    <n v="6.2094717439"/>
    <n v="121287.74728"/>
    <n v="121.66081886000001"/>
    <n v="-8.9702786470000007"/>
    <n v="2.6655634686999998"/>
  </r>
  <r>
    <x v="318"/>
    <x v="2"/>
    <s v="E12000001"/>
    <n v="241242.35456000001"/>
    <n v="124.08507854"/>
    <n v="-5.9944234170000001"/>
    <n v="10.350664227999999"/>
    <n v="144309.24911"/>
    <n v="122.04184428000001"/>
    <n v="-6.2991336840000001"/>
    <n v="8.2148426078999996"/>
    <n v="114306.92858000001"/>
    <n v="119.92592186"/>
    <n v="-8.9181909590000004"/>
    <n v="8.1111172603000004"/>
    <n v="93165.661640000006"/>
    <n v="111.16790401"/>
    <n v="-7.9175829279999999"/>
    <n v="2.0610220582999998"/>
  </r>
  <r>
    <x v="318"/>
    <x v="5"/>
    <s v="E12000009"/>
    <n v="428836.23275999998"/>
    <n v="130.17543067"/>
    <n v="-8.2717611560000002"/>
    <n v="4.8912998996999999"/>
    <n v="281484.01357000001"/>
    <n v="132.22299107000001"/>
    <n v="-6.9246551470000002"/>
    <n v="4.7402516323999997"/>
    <n v="229402.22795999999"/>
    <n v="129.64149667999999"/>
    <n v="-9.0723989219999996"/>
    <n v="4.3622100046999996"/>
    <n v="170013.11158999999"/>
    <n v="119.91105958"/>
    <n v="-8.7027706659999993"/>
    <n v="6.7064414399999994E-2"/>
  </r>
  <r>
    <x v="318"/>
    <x v="9"/>
    <s v="E12000007"/>
    <n v="997729.50633999996"/>
    <n v="134.19888445000001"/>
    <n v="0.21252855330000001"/>
    <n v="8.4165839856000009"/>
    <n v="621459.19047999999"/>
    <n v="131.69178762000001"/>
    <n v="-2.864668671"/>
    <n v="4.4216663142000003"/>
    <n v="527676.63295999996"/>
    <n v="129.03188734"/>
    <n v="-4.6550890530000002"/>
    <n v="3.2537175966"/>
    <n v="427529.45208000002"/>
    <n v="118.1543885"/>
    <n v="0.40353158929999999"/>
    <n v="1.8299625486"/>
  </r>
  <r>
    <x v="319"/>
    <x v="0"/>
    <s v="E92000001"/>
    <n v="429636.58327"/>
    <n v="140.65615284"/>
    <n v="4.1135050674000002"/>
    <n v="10.103881940000001"/>
    <n v="263190.78710999998"/>
    <n v="140.12372528"/>
    <n v="3.5188945122000002"/>
    <n v="8.7442132402000006"/>
    <n v="226049.15346"/>
    <n v="137.73136807"/>
    <n v="3.6947324519999998"/>
    <n v="8.5178320037000006"/>
    <n v="233812.18577000001"/>
    <n v="122.87126981"/>
    <n v="0.8081191942"/>
    <n v="3.3337651536999999"/>
  </r>
  <r>
    <x v="319"/>
    <x v="1"/>
    <s v="E12000004"/>
    <n v="322458.74375999998"/>
    <n v="143.84087581"/>
    <n v="3.3446478206000001"/>
    <n v="9.7341645282000009"/>
    <n v="201549.49702000001"/>
    <n v="143.34701403"/>
    <n v="2.8451908505999999"/>
    <n v="8.4595557107000001"/>
    <n v="164503.73206000001"/>
    <n v="141.37631555999999"/>
    <n v="2.8972701219000001"/>
    <n v="8.5160606270999999"/>
    <n v="121508.40642"/>
    <n v="129.06773559000001"/>
    <n v="0.58892737029999997"/>
    <n v="3.9805627084999999"/>
  </r>
  <r>
    <x v="319"/>
    <x v="8"/>
    <s v="E12000005"/>
    <n v="372564.33111000003"/>
    <n v="142.59780043999999"/>
    <n v="4.1804847838999999"/>
    <n v="10.480834186999999"/>
    <n v="219817.87770000001"/>
    <n v="144.09338681"/>
    <n v="3.4930265361999999"/>
    <n v="9.0844470382000004"/>
    <n v="177248.08747999999"/>
    <n v="142.10084294000001"/>
    <n v="3.6190907477000001"/>
    <n v="8.6251391612999999"/>
    <n v="134205.10569"/>
    <n v="127.84960013"/>
    <n v="0.49651505639999999"/>
    <n v="4.5682088060000003"/>
  </r>
  <r>
    <x v="319"/>
    <x v="3"/>
    <s v="E12000006"/>
    <n v="490655.30206999998"/>
    <n v="143.72182401000001"/>
    <n v="4.1845336709999996"/>
    <n v="9.2149818830000001"/>
    <n v="328456.78086"/>
    <n v="143.14860075000001"/>
    <n v="3.5604869828000001"/>
    <n v="8.1910867605999993"/>
    <n v="268298.77731999999"/>
    <n v="140.10638757000001"/>
    <n v="3.5572584489999999"/>
    <n v="7.7971930604999997"/>
    <n v="197280.73121"/>
    <n v="127.37534793"/>
    <n v="0.61343484579999996"/>
    <n v="4.2086551250999999"/>
  </r>
  <r>
    <x v="319"/>
    <x v="9"/>
    <s v="E12000007"/>
    <n v="1036858.7008"/>
    <n v="139.46192841000001"/>
    <n v="3.9218239270000002"/>
    <n v="10.552148635"/>
    <n v="651633.43463999999"/>
    <n v="138.08593257999999"/>
    <n v="4.8553862613999996"/>
    <n v="7.4338322063"/>
    <n v="553543.76931"/>
    <n v="135.35713507"/>
    <n v="4.9020810737999998"/>
    <n v="6.1812752898000003"/>
    <n v="428618.42349000002"/>
    <n v="118.45534262"/>
    <n v="0.25471260489999997"/>
    <n v="1.6535856528999999"/>
  </r>
  <r>
    <x v="319"/>
    <x v="5"/>
    <s v="E12000009"/>
    <n v="455823.83575999999"/>
    <n v="138.36765552"/>
    <n v="6.2932189333000004"/>
    <n v="10.555941106000001"/>
    <n v="294531.51559000002"/>
    <n v="138.35186397000001"/>
    <n v="4.6352550743999998"/>
    <n v="8.5480200759000002"/>
    <n v="240207.13751"/>
    <n v="135.74764769999999"/>
    <n v="4.7100281689000001"/>
    <n v="8.2566530865000001"/>
    <n v="175175.74659"/>
    <n v="123.5522907"/>
    <n v="3.0366099139"/>
    <n v="4.0447995484000003"/>
  </r>
  <r>
    <x v="319"/>
    <x v="7"/>
    <s v="E12000002"/>
    <n v="329951.17431999999"/>
    <n v="140.40428896"/>
    <n v="3.7798307040000001"/>
    <n v="10.620458881999999"/>
    <n v="202793.07529000001"/>
    <n v="141.91068448999999"/>
    <n v="3.6134812472000002"/>
    <n v="9.7159808920999993"/>
    <n v="146997.37570999999"/>
    <n v="140.81999503"/>
    <n v="3.5766572005000001"/>
    <n v="10.945149153999999"/>
    <n v="130080.71261"/>
    <n v="128.55427929000001"/>
    <n v="0.92844794249999996"/>
    <n v="3.3674160804"/>
  </r>
  <r>
    <x v="319"/>
    <x v="4"/>
    <s v="E12000008"/>
    <n v="630600.06360999995"/>
    <n v="138.66359912999999"/>
    <n v="4.0309073040000003"/>
    <n v="9.881891413"/>
    <n v="383243.52649000002"/>
    <n v="137.33240495999999"/>
    <n v="3.2204227909999998"/>
    <n v="7.9747720048000001"/>
    <n v="297869.27662999998"/>
    <n v="135.17295276999999"/>
    <n v="3.2626529022000001"/>
    <n v="7.3552053254"/>
    <n v="207704.19088000001"/>
    <n v="122.17765435"/>
    <n v="0.49075921690000002"/>
    <n v="4.0544510405"/>
  </r>
  <r>
    <x v="319"/>
    <x v="2"/>
    <s v="E12000001"/>
    <n v="244890.60709999999"/>
    <n v="125.9615886"/>
    <n v="1.5122769583"/>
    <n v="10.230243551999999"/>
    <n v="146995.46182999999"/>
    <n v="124.31356529999999"/>
    <n v="1.8614279684999999"/>
    <n v="9.3136727089000004"/>
    <n v="116742.5088"/>
    <n v="122.48122806000001"/>
    <n v="2.1307371789"/>
    <n v="10.144231829000001"/>
    <n v="93832.542776000002"/>
    <n v="111.96364546"/>
    <n v="0.71580142729999996"/>
    <n v="4.7795850354000002"/>
  </r>
  <r>
    <x v="319"/>
    <x v="6"/>
    <s v="E12000003"/>
    <n v="304651.79748000001"/>
    <n v="139.82318468"/>
    <n v="3.6559625517000001"/>
    <n v="10.252769778999999"/>
    <n v="186586.48603999999"/>
    <n v="139.38016714"/>
    <n v="3.5998187155000001"/>
    <n v="9.1930259281000009"/>
    <n v="147722.58484"/>
    <n v="135.82523560000001"/>
    <n v="3.8125809641999999"/>
    <n v="8.9349921681000009"/>
    <n v="123128.5775"/>
    <n v="123.50731132999999"/>
    <n v="1.5177379945"/>
    <n v="4.3901984815999997"/>
  </r>
  <r>
    <x v="320"/>
    <x v="0"/>
    <s v="E92000001"/>
    <n v="443153.89510999998"/>
    <n v="145.08150477000001"/>
    <n v="3.1462199370000001"/>
    <n v="12.287536213999999"/>
    <n v="272744.35132999998"/>
    <n v="145.21007736000001"/>
    <n v="3.6299006984000002"/>
    <n v="12.103820461"/>
    <n v="236425.53523000001"/>
    <n v="144.05367998"/>
    <n v="4.5903210038999998"/>
    <n v="12.320990013999999"/>
    <n v="242010.18956999999"/>
    <n v="127.17942481"/>
    <n v="3.5062346184000002"/>
    <n v="5.8349326676000004"/>
  </r>
  <r>
    <x v="320"/>
    <x v="6"/>
    <s v="E12000003"/>
    <n v="317537.51785"/>
    <n v="145.73722318"/>
    <n v="4.2296551271"/>
    <n v="14.274328318"/>
    <n v="195525.44957"/>
    <n v="146.05757586999999"/>
    <n v="4.7907882913000002"/>
    <n v="14.268884898"/>
    <n v="156657.06143999999"/>
    <n v="144.04014323000001"/>
    <n v="6.0481453206999998"/>
    <n v="14.756846853000001"/>
    <n v="131273.51417000001"/>
    <n v="131.67730118"/>
    <n v="6.6149847816999996"/>
    <n v="10.124360814999999"/>
  </r>
  <r>
    <x v="320"/>
    <x v="7"/>
    <s v="E12000002"/>
    <n v="345039.44620000001"/>
    <n v="146.82480888000001"/>
    <n v="4.5728801905000003"/>
    <n v="14.734859632999999"/>
    <n v="212925.4172"/>
    <n v="149.00110201999999"/>
    <n v="4.9963944241"/>
    <n v="14.805377815"/>
    <n v="156218.36721999999"/>
    <n v="149.65348592000001"/>
    <n v="6.2728953273999997"/>
    <n v="16.868513905"/>
    <n v="140530.88746999999"/>
    <n v="138.88182646999999"/>
    <n v="8.0336082473000001"/>
    <n v="11.484415543000001"/>
  </r>
  <r>
    <x v="320"/>
    <x v="1"/>
    <s v="E12000004"/>
    <n v="333345.29768000002"/>
    <n v="148.69709843999999"/>
    <n v="3.3761075278999999"/>
    <n v="12.640010847999999"/>
    <n v="209322.04366"/>
    <n v="148.87504247999999"/>
    <n v="3.8563959495"/>
    <n v="12.738236371999999"/>
    <n v="172852.14118999999"/>
    <n v="148.55103012999999"/>
    <n v="5.0749056102000001"/>
    <n v="13.577663693"/>
    <n v="128276.42087"/>
    <n v="136.25680444"/>
    <n v="5.5699968835"/>
    <n v="9.3213977212000003"/>
  </r>
  <r>
    <x v="320"/>
    <x v="8"/>
    <s v="E12000005"/>
    <n v="379549.66868"/>
    <n v="145.27141595000001"/>
    <n v="1.8749346060000001"/>
    <n v="11.238419893"/>
    <n v="225439.95535"/>
    <n v="147.77872951000001"/>
    <n v="2.5576071012999999"/>
    <n v="11.541898737"/>
    <n v="184112.64611999999"/>
    <n v="147.60420031000001"/>
    <n v="3.8728534328999999"/>
    <n v="11.985606287"/>
    <n v="140124.92126999999"/>
    <n v="133.48907301"/>
    <n v="4.4110211338000003"/>
    <n v="8.7265036547000001"/>
  </r>
  <r>
    <x v="320"/>
    <x v="3"/>
    <s v="E12000006"/>
    <n v="501615.03093000001"/>
    <n v="146.93212707999999"/>
    <n v="2.2336921283"/>
    <n v="10.048287668"/>
    <n v="335628.49202000001"/>
    <n v="146.27418827"/>
    <n v="2.1834565671999999"/>
    <n v="9.4966129454000008"/>
    <n v="277140.89319999999"/>
    <n v="144.72376573"/>
    <n v="3.2956228765"/>
    <n v="9.8161623538999994"/>
    <n v="204547.11129999999"/>
    <n v="132.06692469000001"/>
    <n v="3.6832690397999999"/>
    <n v="6.4633725367999997"/>
  </r>
  <r>
    <x v="320"/>
    <x v="4"/>
    <s v="E12000008"/>
    <n v="642534.79258000001"/>
    <n v="141.28794468000001"/>
    <n v="1.8925987581999999"/>
    <n v="11.068244583"/>
    <n v="393998.95354999998"/>
    <n v="141.1865305"/>
    <n v="2.8064210643999998"/>
    <n v="10.545097950000001"/>
    <n v="310303.00202999997"/>
    <n v="140.81537213999999"/>
    <n v="4.1742221746999997"/>
    <n v="11.000164806000001"/>
    <n v="217416.61465999999"/>
    <n v="127.89078489000001"/>
    <n v="4.6760846443000004"/>
    <n v="7.6856820350000001"/>
  </r>
  <r>
    <x v="320"/>
    <x v="5"/>
    <s v="E12000009"/>
    <n v="474755.06154000002"/>
    <n v="144.11432588"/>
    <n v="4.1531890836000001"/>
    <n v="12.771468349999999"/>
    <n v="307027.93816000002"/>
    <n v="144.22187536999999"/>
    <n v="4.2428133849999998"/>
    <n v="11.75958788"/>
    <n v="252745.10144999999"/>
    <n v="142.83319531999999"/>
    <n v="5.2196467064999998"/>
    <n v="12.100082645000001"/>
    <n v="185262.37771"/>
    <n v="130.66643981000001"/>
    <n v="5.7580066392000004"/>
    <n v="7.9589914715000001"/>
  </r>
  <r>
    <x v="320"/>
    <x v="2"/>
    <s v="E12000001"/>
    <n v="262413.96435000002"/>
    <n v="134.97487801"/>
    <n v="7.1555856962000002"/>
    <n v="15.558581402"/>
    <n v="157235.79501999999"/>
    <n v="132.97378047000001"/>
    <n v="6.9664281196999998"/>
    <n v="14.828256057999999"/>
    <n v="126699.92006"/>
    <n v="132.92811645"/>
    <n v="8.5293791945000006"/>
    <n v="15.943509254"/>
    <n v="101239.00407"/>
    <n v="120.80124468"/>
    <n v="7.8932757011000003"/>
    <n v="9.3957114782000009"/>
  </r>
  <r>
    <x v="320"/>
    <x v="9"/>
    <s v="E12000007"/>
    <n v="1025398.3655"/>
    <n v="137.92046431"/>
    <n v="-1.1052938379999999"/>
    <n v="8.9513285425000007"/>
    <n v="651779.64966999996"/>
    <n v="138.11691662999999"/>
    <n v="2.24382344E-2"/>
    <n v="6.9391231380000002"/>
    <n v="554727.48993000004"/>
    <n v="135.64658829999999"/>
    <n v="0.21384408690000001"/>
    <n v="5.4973403487999999"/>
    <n v="426703.91729000001"/>
    <n v="117.92623917"/>
    <n v="-0.44666913400000002"/>
    <n v="0.34939983029999999"/>
  </r>
  <r>
    <x v="321"/>
    <x v="0"/>
    <s v="E92000001"/>
    <n v="443756.24724"/>
    <n v="145.27870523000001"/>
    <n v="0.1359239163"/>
    <n v="11.529489606"/>
    <n v="265188.93316999997"/>
    <n v="141.18754544999999"/>
    <n v="-2.7701465230000002"/>
    <n v="8.2193581566000002"/>
    <n v="225568.75539000001"/>
    <n v="137.43866233"/>
    <n v="-4.5920504480000002"/>
    <n v="6.2737694292999997"/>
    <n v="234155.54955"/>
    <n v="123.05171184"/>
    <n v="-3.2455823600000002"/>
    <n v="2.9343762124000001"/>
  </r>
  <r>
    <x v="321"/>
    <x v="9"/>
    <s v="E12000007"/>
    <n v="1055347.4557"/>
    <n v="141.94874498999999"/>
    <n v="2.9207273209000002"/>
    <n v="12.34278952"/>
    <n v="654904.54819"/>
    <n v="138.77910567999999"/>
    <n v="0.4794409456"/>
    <n v="8.1780436522999995"/>
    <n v="549319.78676000005"/>
    <n v="134.32425165999999"/>
    <n v="-0.97483958699999995"/>
    <n v="5.0927692408"/>
    <n v="424758.70075000002"/>
    <n v="117.38864844"/>
    <n v="-0.45587032599999999"/>
    <n v="2.1072718780000002"/>
  </r>
  <r>
    <x v="321"/>
    <x v="5"/>
    <s v="E12000009"/>
    <n v="476885.80277000001"/>
    <n v="144.76112327000001"/>
    <n v="0.44880853259999998"/>
    <n v="11.993664836000001"/>
    <n v="302323.20887999999"/>
    <n v="142.01189772999999"/>
    <n v="-1.5323456580000001"/>
    <n v="9.3958542802"/>
    <n v="244835.3939"/>
    <n v="138.36320244000001"/>
    <n v="-3.129519626"/>
    <n v="7.5720837549000004"/>
    <n v="176605.50730999999"/>
    <n v="124.56070776"/>
    <n v="-4.6727622269999998"/>
    <n v="2.9597392972000001"/>
  </r>
  <r>
    <x v="321"/>
    <x v="7"/>
    <s v="E12000002"/>
    <n v="337801.80877"/>
    <n v="143.74497338"/>
    <n v="-2.097626086"/>
    <n v="10.212301213"/>
    <n v="202615.90763999999"/>
    <n v="141.78670597999999"/>
    <n v="-4.8418407229999998"/>
    <n v="7.0397504687000003"/>
    <n v="144363.07162999999"/>
    <n v="138.29639427999999"/>
    <n v="-7.5889255560000004"/>
    <n v="5.6905143879000004"/>
    <n v="130798.83934999999"/>
    <n v="129.26397915999999"/>
    <n v="-6.9252022039999996"/>
    <n v="2.3163946671"/>
  </r>
  <r>
    <x v="321"/>
    <x v="6"/>
    <s v="E12000003"/>
    <n v="310500.45627999998"/>
    <n v="142.50748888000001"/>
    <n v="-2.2161354719999999"/>
    <n v="9.6059221415000007"/>
    <n v="185273.24058000001"/>
    <n v="138.39917234999999"/>
    <n v="-5.2434140989999998"/>
    <n v="6.6966100752999997"/>
    <n v="145851.41808"/>
    <n v="134.10476972000001"/>
    <n v="-6.8976420630000002"/>
    <n v="5.3160420045999999"/>
    <n v="122939.07249000001"/>
    <n v="123.31722341"/>
    <n v="-6.3489133600000001"/>
    <n v="2.8745234287999999"/>
  </r>
  <r>
    <x v="321"/>
    <x v="3"/>
    <s v="E12000006"/>
    <n v="510109.21221000003"/>
    <n v="149.42022660999999"/>
    <n v="1.6933665769999999"/>
    <n v="12.370059145000001"/>
    <n v="333251.95011999999"/>
    <n v="145.23843968"/>
    <n v="-0.70808705299999997"/>
    <n v="9.3463482307000003"/>
    <n v="270034.82024999999"/>
    <n v="141.01295415000001"/>
    <n v="-2.56406511"/>
    <n v="7.1274031206000004"/>
    <n v="198369.27175000001"/>
    <n v="128.07816990000001"/>
    <n v="-3.0202526490000001"/>
    <n v="3.7714634608000002"/>
  </r>
  <r>
    <x v="321"/>
    <x v="1"/>
    <s v="E12000004"/>
    <n v="335282.11726000003"/>
    <n v="149.56106578999999"/>
    <n v="0.58102501939999995"/>
    <n v="11.827899572"/>
    <n v="204778.06262000001"/>
    <n v="145.64325016000001"/>
    <n v="-2.1708086569999998"/>
    <n v="8.8911413325000002"/>
    <n v="165494.00248"/>
    <n v="142.22736484000001"/>
    <n v="-4.2568976369999998"/>
    <n v="6.8437531622999996"/>
    <n v="123221.94684"/>
    <n v="130.88787947"/>
    <n v="-3.9402986119999999"/>
    <n v="4.0495675392999999"/>
  </r>
  <r>
    <x v="321"/>
    <x v="8"/>
    <s v="E12000005"/>
    <n v="380481.88961000001"/>
    <n v="145.62822051000001"/>
    <n v="0.2456123664"/>
    <n v="10.605868857000001"/>
    <n v="219290.19641999999"/>
    <n v="143.74748509"/>
    <n v="-2.7278921860000001"/>
    <n v="7.7276499477999998"/>
    <n v="175427.48142"/>
    <n v="140.64125225999999"/>
    <n v="-4.7173102360000003"/>
    <n v="5.9297968064999997"/>
    <n v="133956.11118000001"/>
    <n v="127.61239716999999"/>
    <n v="-4.4023647119999998"/>
    <n v="3.3496295977999999"/>
  </r>
  <r>
    <x v="321"/>
    <x v="4"/>
    <s v="E12000008"/>
    <n v="653535.97280999995"/>
    <n v="143.70701080000001"/>
    <n v="1.712153233"/>
    <n v="12.820828904000001"/>
    <n v="390613.28200000001"/>
    <n v="139.97330083"/>
    <n v="-0.85930978199999997"/>
    <n v="9.6250893664999992"/>
    <n v="300636.56219999999"/>
    <n v="136.4287458"/>
    <n v="-3.1151615549999998"/>
    <n v="7.0311639613999999"/>
    <n v="210238.04178999999"/>
    <n v="123.66813925"/>
    <n v="-3.3017591049999999"/>
    <n v="4.0325857153999998"/>
  </r>
  <r>
    <x v="321"/>
    <x v="2"/>
    <s v="E12000001"/>
    <n v="250114.91698000001"/>
    <n v="128.64875728999999"/>
    <n v="-4.686887531"/>
    <n v="10.013799653"/>
    <n v="146114.92640999999"/>
    <n v="123.56889947000001"/>
    <n v="-7.0727334129999999"/>
    <n v="6.5750725099"/>
    <n v="115147.70954"/>
    <n v="120.80803315"/>
    <n v="-9.1177725400000007"/>
    <n v="5.5809762827"/>
    <n v="92808.799283"/>
    <n v="110.74208575"/>
    <n v="-8.3270325189999994"/>
    <n v="1.0201853492999999"/>
  </r>
  <r>
    <x v="322"/>
    <x v="0"/>
    <s v="E92000001"/>
    <n v="447138.37839999999"/>
    <n v="146.38596093000001"/>
    <n v="0.76215967200000001"/>
    <n v="11.492853154000001"/>
    <n v="270990.87971000001"/>
    <n v="144.27652273999999"/>
    <n v="2.1878539470999998"/>
    <n v="9.5008408580000001"/>
    <n v="230447.19995000001"/>
    <n v="140.41109037999999"/>
    <n v="2.1627306312000001"/>
    <n v="7.2131283113000002"/>
    <n v="238303.62727"/>
    <n v="125.23157930000001"/>
    <n v="1.7715051917"/>
    <n v="3.3471938655"/>
  </r>
  <r>
    <x v="322"/>
    <x v="1"/>
    <s v="E12000004"/>
    <n v="336102.87747000001"/>
    <n v="149.92718662999999"/>
    <n v="0.24479689190000001"/>
    <n v="10.905086992999999"/>
    <n v="208413.60456000001"/>
    <n v="148.22893798999999"/>
    <n v="1.7753571316000001"/>
    <n v="9.4322233443000005"/>
    <n v="168933.74622"/>
    <n v="145.18351842000001"/>
    <n v="2.0784703315000002"/>
    <n v="7.5135506723000001"/>
    <n v="125166.7289"/>
    <n v="132.95365107000001"/>
    <n v="1.5782757063999999"/>
    <n v="3.6231977896999998"/>
  </r>
  <r>
    <x v="322"/>
    <x v="8"/>
    <s v="E12000005"/>
    <n v="383264.15390999999"/>
    <n v="146.69312323"/>
    <n v="0.73124749830000002"/>
    <n v="11.065294197"/>
    <n v="224338.29008000001"/>
    <n v="147.05657404999999"/>
    <n v="2.3020152003000001"/>
    <n v="9.4732340856999997"/>
    <n v="179835.03158000001"/>
    <n v="144.17481136999999"/>
    <n v="2.5124627739999998"/>
    <n v="7.4226340127999997"/>
    <n v="136540.67121999999"/>
    <n v="130.07456106999999"/>
    <n v="1.9294080806"/>
    <n v="4.1965956033999996"/>
  </r>
  <r>
    <x v="322"/>
    <x v="4"/>
    <s v="E12000008"/>
    <n v="654242.89228000003"/>
    <n v="143.86245638"/>
    <n v="0.1081684102"/>
    <n v="11.404086679000001"/>
    <n v="396416.13631999999"/>
    <n v="142.05270956999999"/>
    <n v="1.4855752719999999"/>
    <n v="10.004161478"/>
    <n v="305897.34818999999"/>
    <n v="138.81608826999999"/>
    <n v="1.7498822986"/>
    <n v="7.4866973054999999"/>
    <n v="213661.75221999999"/>
    <n v="125.68206544"/>
    <n v="1.6284923537"/>
    <n v="4.4001773778000004"/>
  </r>
  <r>
    <x v="322"/>
    <x v="3"/>
    <s v="E12000006"/>
    <n v="515951.91850999999"/>
    <n v="151.1316611"/>
    <n v="1.1453834129"/>
    <n v="13.365169033000001"/>
    <n v="340857.58322999999"/>
    <n v="148.55313982000001"/>
    <n v="2.2822471420000001"/>
    <n v="11.376444439"/>
    <n v="275816.96866000001"/>
    <n v="144.03240855999999"/>
    <n v="2.1412603038000002"/>
    <n v="8.8597368376999999"/>
    <n v="202260.92718999999"/>
    <n v="130.59083781999999"/>
    <n v="1.9618237247000001"/>
    <n v="5.2729452417999996"/>
  </r>
  <r>
    <x v="322"/>
    <x v="9"/>
    <s v="E12000007"/>
    <n v="1045213.8071"/>
    <n v="140.58572591999999"/>
    <n v="-0.96021917899999998"/>
    <n v="8.9305093981999999"/>
    <n v="657069.24872000003"/>
    <n v="139.23782169"/>
    <n v="0.3305367984"/>
    <n v="6.6143074715000001"/>
    <n v="551004.57516000001"/>
    <n v="134.73623015999999"/>
    <n v="0.30670448090000002"/>
    <n v="3.7008186163999999"/>
    <n v="427938.17508000002"/>
    <n v="118.26734543000001"/>
    <n v="0.74853659939999995"/>
    <n v="1.1678753005"/>
  </r>
  <r>
    <x v="322"/>
    <x v="2"/>
    <s v="E12000001"/>
    <n v="251256.22455000001"/>
    <n v="129.23579864000001"/>
    <n v="0.45631327510000003"/>
    <n v="8.8308819165999992"/>
    <n v="148804.22550999999"/>
    <n v="125.84323064"/>
    <n v="1.8405368784"/>
    <n v="6.6085747029000004"/>
    <n v="117024.86397999999"/>
    <n v="122.77746299"/>
    <n v="1.6302143128"/>
    <n v="4.7779057645999998"/>
    <n v="95226.094656999994"/>
    <n v="113.626471"/>
    <n v="2.6045971849999998"/>
    <n v="1.5900419993999999"/>
  </r>
  <r>
    <x v="322"/>
    <x v="5"/>
    <s v="E12000009"/>
    <n v="483302.92775999999"/>
    <n v="146.70907437"/>
    <n v="1.3456313769999999"/>
    <n v="13.174367273"/>
    <n v="310343.53044"/>
    <n v="145.77932627000001"/>
    <n v="2.6528964133000001"/>
    <n v="11.771756263"/>
    <n v="250803.45423999999"/>
    <n v="141.73591718"/>
    <n v="2.4375807146000001"/>
    <n v="9.5813115470000003"/>
    <n v="181503.32175999999"/>
    <n v="128.01515968999999"/>
    <n v="2.7733078782999998"/>
    <n v="4.7468126234000003"/>
  </r>
  <r>
    <x v="322"/>
    <x v="7"/>
    <s v="E12000002"/>
    <n v="341739.44157999998"/>
    <n v="145.42055625"/>
    <n v="1.1656636257999999"/>
    <n v="11.67166892"/>
    <n v="208533.20684999999"/>
    <n v="145.92751788999999"/>
    <n v="2.9204514455999999"/>
    <n v="9.9031296928000003"/>
    <n v="149065.27812999999"/>
    <n v="142.80099644000001"/>
    <n v="3.2572086798000002"/>
    <n v="8.1787899579999994"/>
    <n v="135269.52577000001"/>
    <n v="133.68220427"/>
    <n v="3.4179863080000001"/>
    <n v="4.9352128987999997"/>
  </r>
  <r>
    <x v="322"/>
    <x v="6"/>
    <s v="E12000003"/>
    <n v="315096.59922999999"/>
    <n v="144.6169376"/>
    <n v="1.4802371004999999"/>
    <n v="9.2031032381000006"/>
    <n v="190720.28925999999"/>
    <n v="142.46811951999999"/>
    <n v="2.9400083177999998"/>
    <n v="7.6061557942000002"/>
    <n v="149902.36872"/>
    <n v="137.82946304000001"/>
    <n v="2.7774502955"/>
    <n v="5.7901042906000004"/>
    <n v="126517.54986"/>
    <n v="126.9067079"/>
    <n v="2.9107730344"/>
    <n v="2.8473009418999999"/>
  </r>
  <r>
    <x v="323"/>
    <x v="0"/>
    <s v="E92000001"/>
    <n v="446838.94361000002"/>
    <n v="146.28793077"/>
    <n v="-6.6966917000000001E-2"/>
    <n v="10.276179936"/>
    <n v="271790.04768999998"/>
    <n v="144.70200266000001"/>
    <n v="0.29490585940000003"/>
    <n v="8.7365261032999992"/>
    <n v="234368.57733"/>
    <n v="142.80037899999999"/>
    <n v="1.7016381083000001"/>
    <n v="7.7487980378000003"/>
    <n v="238748.48099000001"/>
    <n v="125.46535557"/>
    <n v="0.18667517789999999"/>
    <n v="3.0173065602000002"/>
  </r>
  <r>
    <x v="323"/>
    <x v="3"/>
    <s v="E12000006"/>
    <n v="511827.47368"/>
    <n v="149.92353650999999"/>
    <n v="-0.79938550200000003"/>
    <n v="11.041259296"/>
    <n v="339423.07603"/>
    <n v="147.92795042"/>
    <n v="-0.42085236199999998"/>
    <n v="9.5801121527999999"/>
    <n v="279075.34357000003"/>
    <n v="145.73394124000001"/>
    <n v="1.1813540414999999"/>
    <n v="8.5116225353000008"/>
    <n v="202042.40817000001"/>
    <n v="130.44974986"/>
    <n v="-0.108038178"/>
    <n v="3.9031633099"/>
  </r>
  <r>
    <x v="323"/>
    <x v="5"/>
    <s v="E12000009"/>
    <n v="483522.74280000001"/>
    <n v="146.77580035"/>
    <n v="4.5481833800000003E-2"/>
    <n v="12.040512278"/>
    <n v="309703.22600000002"/>
    <n v="145.47855264"/>
    <n v="-0.20632118299999999"/>
    <n v="10.410322897"/>
    <n v="254229.20363"/>
    <n v="143.67190220000001"/>
    <n v="1.3659099675999999"/>
    <n v="9.4808721518999999"/>
    <n v="184540.16493"/>
    <n v="130.15705968"/>
    <n v="1.6731612106"/>
    <n v="5.1588802011999997"/>
  </r>
  <r>
    <x v="323"/>
    <x v="4"/>
    <s v="E12000008"/>
    <n v="652597.45768999995"/>
    <n v="143.50063929000001"/>
    <n v="-0.25150209600000001"/>
    <n v="11.044156112"/>
    <n v="396153.23710999999"/>
    <n v="141.95850164000001"/>
    <n v="-6.6318998000000004E-2"/>
    <n v="9.6019767345000009"/>
    <n v="310511.55599000002"/>
    <n v="140.91001384"/>
    <n v="1.5084170664000001"/>
    <n v="8.6189668576000003"/>
    <n v="214801.58632"/>
    <n v="126.35254906"/>
    <n v="0.53347596750000004"/>
    <n v="4.6115531272999997"/>
  </r>
  <r>
    <x v="323"/>
    <x v="9"/>
    <s v="E12000007"/>
    <n v="1037453.3633"/>
    <n v="139.54191305000001"/>
    <n v="-0.74247428999999998"/>
    <n v="8.3536390174000008"/>
    <n v="656557.20958999998"/>
    <n v="139.12931682000001"/>
    <n v="-7.7927727000000002E-2"/>
    <n v="6.0724457221000003"/>
    <n v="556228.99196000001"/>
    <n v="136.01374809000001"/>
    <n v="0.94816214430000001"/>
    <n v="4.3744416424999999"/>
    <n v="424499.21899000002"/>
    <n v="117.31693663"/>
    <n v="-0.80361049600000001"/>
    <n v="0.75442683899999996"/>
  </r>
  <r>
    <x v="323"/>
    <x v="8"/>
    <s v="E12000005"/>
    <n v="385792.36774000002"/>
    <n v="147.66078895000001"/>
    <n v="0.65965309120000004"/>
    <n v="10.226941979999999"/>
    <n v="226408.34184000001"/>
    <n v="148.41351904000001"/>
    <n v="0.92273671180000005"/>
    <n v="8.8891921289999996"/>
    <n v="183697.60578000001"/>
    <n v="147.27146001"/>
    <n v="2.1478430351000002"/>
    <n v="7.8115191756"/>
    <n v="137557.40515000001"/>
    <n v="131.04314588"/>
    <n v="0.74463815109999998"/>
    <n v="3.4961928645000002"/>
  </r>
  <r>
    <x v="323"/>
    <x v="1"/>
    <s v="E12000004"/>
    <n v="338339.67706000002"/>
    <n v="150.92496764000001"/>
    <n v="0.66551039720000005"/>
    <n v="10.210648744"/>
    <n v="209745.82363"/>
    <n v="149.17644533000001"/>
    <n v="0.63921886559999996"/>
    <n v="8.9217364538999995"/>
    <n v="172132.54996"/>
    <n v="147.93260552000001"/>
    <n v="1.8935256068999999"/>
    <n v="8.0473047871999999"/>
    <n v="126167.18951"/>
    <n v="134.01635274"/>
    <n v="0.79930235989999998"/>
    <n v="3.8845020464000002"/>
  </r>
  <r>
    <x v="323"/>
    <x v="2"/>
    <s v="E12000001"/>
    <n v="249343.31039"/>
    <n v="128.2518748"/>
    <n v="-0.76134000999999996"/>
    <n v="6.4602343625999996"/>
    <n v="149356.6079"/>
    <n v="126.31037855"/>
    <n v="0.37121417839999998"/>
    <n v="5.8144090795999999"/>
    <n v="119429.09001"/>
    <n v="125.29987371999999"/>
    <n v="2.0544574406999998"/>
    <n v="5.4718771453999997"/>
    <n v="95491.363578000004"/>
    <n v="113.94299737999999"/>
    <n v="0.2785674682"/>
    <n v="1.9334710998"/>
  </r>
  <r>
    <x v="323"/>
    <x v="7"/>
    <s v="E12000002"/>
    <n v="341536.34480999998"/>
    <n v="145.33413238"/>
    <n v="-5.9430298999999999E-2"/>
    <n v="9.4665075692999991"/>
    <n v="210063.06169"/>
    <n v="146.99808081"/>
    <n v="0.73362648770000005"/>
    <n v="8.9984571601999992"/>
    <n v="152721.57763000001"/>
    <n v="146.30364453999999"/>
    <n v="2.4528176833000002"/>
    <n v="8.9395072754000005"/>
    <n v="135851.44591000001"/>
    <n v="134.25729586"/>
    <n v="0.43019307820000002"/>
    <n v="3.4936593846999999"/>
  </r>
  <r>
    <x v="323"/>
    <x v="6"/>
    <s v="E12000003"/>
    <n v="314837.92206000001"/>
    <n v="144.49821496000001"/>
    <n v="-8.2094560999999996E-2"/>
    <n v="8.4104829436999999"/>
    <n v="191644.23095999999"/>
    <n v="143.15830428000001"/>
    <n v="0.48444855910000001"/>
    <n v="7.5425116164999997"/>
    <n v="152597.58082999999"/>
    <n v="140.30760692999999"/>
    <n v="1.7979783327000001"/>
    <n v="6.6960600096"/>
    <n v="127604.97512"/>
    <n v="127.997478"/>
    <n v="0.85950547020000001"/>
    <n v="3.5439784461000001"/>
  </r>
  <r>
    <x v="324"/>
    <x v="0"/>
    <s v="E92000001"/>
    <n v="456984.98489999998"/>
    <n v="149.60958257999999"/>
    <n v="2.2706260132999998"/>
    <n v="11.650592097000001"/>
    <n v="277423.60346000001"/>
    <n v="147.70132809"/>
    <n v="2.0727601382"/>
    <n v="10.014248050000001"/>
    <n v="235847.78731000001"/>
    <n v="143.70165915000001"/>
    <n v="0.63114688720000001"/>
    <n v="8.5089462055999991"/>
    <n v="241704.12536999999"/>
    <n v="127.01858419"/>
    <n v="1.2379741106"/>
    <n v="3.6013669005"/>
  </r>
  <r>
    <x v="324"/>
    <x v="2"/>
    <s v="E12000001"/>
    <n v="258557.65701"/>
    <n v="132.99135318"/>
    <n v="3.6954456915999998"/>
    <n v="9.2337722553999999"/>
    <n v="151762.16292999999"/>
    <n v="128.34474831"/>
    <n v="1.6106117186"/>
    <n v="7.1755282331999997"/>
    <n v="119287.59450000001"/>
    <n v="125.15142271000001"/>
    <n v="-0.118476584"/>
    <n v="5.9015335872000003"/>
    <n v="95818.604905"/>
    <n v="114.33347099"/>
    <n v="0.34269206639999999"/>
    <n v="2.3671175715000001"/>
  </r>
  <r>
    <x v="324"/>
    <x v="9"/>
    <s v="E12000007"/>
    <n v="1044102.1281"/>
    <n v="140.43620034"/>
    <n v="0.64087361060000003"/>
    <n v="8.2746514561000009"/>
    <n v="663718.29880999995"/>
    <n v="140.64680446"/>
    <n v="1.0907030067000001"/>
    <n v="6.7153990525999996"/>
    <n v="561151.09467000002"/>
    <n v="137.21734165999999"/>
    <n v="0.88490581859999995"/>
    <n v="4.8444126178999998"/>
    <n v="434264.93559000001"/>
    <n v="120.01584373"/>
    <n v="2.3005263986000002"/>
    <n v="1.5831338973"/>
  </r>
  <r>
    <x v="324"/>
    <x v="7"/>
    <s v="E12000002"/>
    <n v="350770.21471999999"/>
    <n v="149.26342568000001"/>
    <n v="2.7036273136000002"/>
    <n v="11.758629579999999"/>
    <n v="214070.19511"/>
    <n v="149.80219553000001"/>
    <n v="1.9075859392000001"/>
    <n v="10.410835729"/>
    <n v="153049.37349999999"/>
    <n v="146.61766519"/>
    <n v="0.21463625119999999"/>
    <n v="9.6482398157000002"/>
    <n v="137840.66967"/>
    <n v="136.22317706000001"/>
    <n v="1.4642639630000001"/>
    <n v="4.1405708177999996"/>
  </r>
  <r>
    <x v="324"/>
    <x v="6"/>
    <s v="E12000003"/>
    <n v="322043.07876"/>
    <n v="147.80509831000001"/>
    <n v="2.2885288569000002"/>
    <n v="9.3619702093000008"/>
    <n v="195612.86864999999"/>
    <n v="146.12287795"/>
    <n v="2.0708359826999998"/>
    <n v="8.1833067093"/>
    <n v="153442.5165"/>
    <n v="141.08449278000001"/>
    <n v="0.55370187829999995"/>
    <n v="7.1320906641999997"/>
    <n v="128557.89251999999"/>
    <n v="128.95332648999999"/>
    <n v="0.74677134909999998"/>
    <n v="2.5881941837000002"/>
  </r>
  <r>
    <x v="324"/>
    <x v="1"/>
    <s v="E12000004"/>
    <n v="345670.91362000001"/>
    <n v="154.19525107000001"/>
    <n v="2.1668273193999998"/>
    <n v="11.430570938000001"/>
    <n v="214022.36163999999"/>
    <n v="152.21802550000001"/>
    <n v="2.0389144975"/>
    <n v="9.9910453728000004"/>
    <n v="173152.28972999999"/>
    <n v="148.80898109"/>
    <n v="0.59241542079999998"/>
    <n v="8.6788011477999998"/>
    <n v="126523.54901"/>
    <n v="134.39488222"/>
    <n v="0.28245021729999997"/>
    <n v="4.2438278773000002"/>
  </r>
  <r>
    <x v="324"/>
    <x v="8"/>
    <s v="E12000005"/>
    <n v="392152.75727"/>
    <n v="150.09520760000001"/>
    <n v="1.6486561320999999"/>
    <n v="11.326934493"/>
    <n v="229931.18156"/>
    <n v="150.72278484"/>
    <n v="1.5559672818000001"/>
    <n v="10.108609467000001"/>
    <n v="183977.34856000001"/>
    <n v="147.49573146"/>
    <n v="0.15228439050000001"/>
    <n v="8.7608346240999992"/>
    <n v="138675.18194000001"/>
    <n v="132.10798849"/>
    <n v="0.81258932480000001"/>
    <n v="4.5571642334"/>
  </r>
  <r>
    <x v="324"/>
    <x v="3"/>
    <s v="E12000006"/>
    <n v="523172.15857999999"/>
    <n v="153.24660018"/>
    <n v="2.2165056548000002"/>
    <n v="12.17494991"/>
    <n v="345942.80473999999"/>
    <n v="150.76938982999999"/>
    <n v="1.9208265926000001"/>
    <n v="10.479689729"/>
    <n v="279910.14318999997"/>
    <n v="146.16987598"/>
    <n v="0.29913055370000002"/>
    <n v="8.7383205315999994"/>
    <n v="202918.94932000001"/>
    <n v="131.01569329"/>
    <n v="0.4338401791"/>
    <n v="3.8967041061000001"/>
  </r>
  <r>
    <x v="324"/>
    <x v="4"/>
    <s v="E12000008"/>
    <n v="669833.73427999998"/>
    <n v="147.29075015000001"/>
    <n v="2.6411804687"/>
    <n v="12.527435319"/>
    <n v="407912.80897000001"/>
    <n v="146.17245484"/>
    <n v="2.9684401764000001"/>
    <n v="11.508053791"/>
    <n v="314764.00107"/>
    <n v="142.83977163"/>
    <n v="1.3694965588000001"/>
    <n v="9.8172101192000003"/>
    <n v="217406.24791000001"/>
    <n v="127.88468686"/>
    <n v="1.2125895495000001"/>
    <n v="5.3170505654999998"/>
  </r>
  <r>
    <x v="324"/>
    <x v="5"/>
    <s v="E12000009"/>
    <n v="492393.58737000002"/>
    <n v="149.46859056"/>
    <n v="1.8346281954000001"/>
    <n v="13.164799259"/>
    <n v="317759.20601999998"/>
    <n v="149.26273122000001"/>
    <n v="2.6011934480000001"/>
    <n v="12.362763098"/>
    <n v="257165.27382999999"/>
    <n v="145.33115606999999"/>
    <n v="1.1548910031999999"/>
    <n v="10.863175414000001"/>
    <n v="184119.18596"/>
    <n v="129.86014119999999"/>
    <n v="-0.22812322099999999"/>
    <n v="5.7092435566999997"/>
  </r>
  <r>
    <x v="325"/>
    <x v="0"/>
    <s v="E92000001"/>
    <n v="457082.99021999998"/>
    <n v="149.64166796000001"/>
    <n v="2.1446071300000001E-2"/>
    <n v="11.507223578"/>
    <n v="277856.53524"/>
    <n v="147.93182253000001"/>
    <n v="0.1560544143"/>
    <n v="9.9423930621000007"/>
    <n v="236837.02007"/>
    <n v="144.30439699999999"/>
    <n v="0.41943694939999998"/>
    <n v="8.1110919776999992"/>
    <n v="244824.72985"/>
    <n v="128.65850143"/>
    <n v="1.2910844903000001"/>
    <n v="5.5404410401000002"/>
  </r>
  <r>
    <x v="325"/>
    <x v="9"/>
    <s v="E12000007"/>
    <n v="1050176.311"/>
    <n v="141.25320391"/>
    <n v="0.58176137360000002"/>
    <n v="9.7937362976000006"/>
    <n v="662980.1263"/>
    <n v="140.49038025999999"/>
    <n v="-0.11121774199999999"/>
    <n v="7.7867828173999998"/>
    <n v="559101.66720000003"/>
    <n v="136.71619858"/>
    <n v="-0.36521847499999999"/>
    <n v="5.8134849471000001"/>
    <n v="436432.55998999998"/>
    <n v="120.61490032"/>
    <n v="0.49914792260000002"/>
    <n v="4.5072317662000003"/>
  </r>
  <r>
    <x v="325"/>
    <x v="7"/>
    <s v="E12000002"/>
    <n v="351987.27834999998"/>
    <n v="149.78132338"/>
    <n v="0.34696892109999999"/>
    <n v="10.824649181"/>
    <n v="214228.56880000001"/>
    <n v="149.91302239000001"/>
    <n v="7.3982130100000001E-2"/>
    <n v="9.4243370986000006"/>
    <n v="154021.69099"/>
    <n v="147.54912225999999"/>
    <n v="0.63529661670000004"/>
    <n v="8.0127104167999992"/>
    <n v="139034.57441999999"/>
    <n v="137.40307192"/>
    <n v="0.86614839310000002"/>
    <n v="4.4809003864000001"/>
  </r>
  <r>
    <x v="325"/>
    <x v="3"/>
    <s v="E12000006"/>
    <n v="525948.92677000002"/>
    <n v="154.05996587000001"/>
    <n v="0.53075610979999999"/>
    <n v="12.530243674999999"/>
    <n v="348768.69212999998"/>
    <n v="152.00097295"/>
    <n v="0.81686549100000005"/>
    <n v="11.236475996999999"/>
    <n v="282901.3259"/>
    <n v="147.73188013000001"/>
    <n v="1.068622478"/>
    <n v="9.0698634464999994"/>
    <n v="208408.1231"/>
    <n v="134.55980738"/>
    <n v="2.7051065484999999"/>
    <n v="6.4628259912999999"/>
  </r>
  <r>
    <x v="325"/>
    <x v="4"/>
    <s v="E12000008"/>
    <n v="666064.98176"/>
    <n v="146.46203346999999"/>
    <n v="-0.56264000000000003"/>
    <n v="12.61561595"/>
    <n v="406007.12177000003"/>
    <n v="145.48956630999999"/>
    <n v="-0.46718003400000002"/>
    <n v="11.436615346"/>
    <n v="314245.86557000002"/>
    <n v="142.60464196000001"/>
    <n v="-0.16461078600000001"/>
    <n v="9.2520465736999995"/>
    <n v="220384.13828000001"/>
    <n v="129.63636871"/>
    <n v="1.3697354139"/>
    <n v="6.8765748877000004"/>
  </r>
  <r>
    <x v="325"/>
    <x v="5"/>
    <s v="E12000009"/>
    <n v="493488.97123000002"/>
    <n v="149.80109992999999"/>
    <n v="0.2224610326"/>
    <n v="13.262554653"/>
    <n v="317415.49359999999"/>
    <n v="149.10127734"/>
    <n v="-0.108167573"/>
    <n v="12.152455421000001"/>
    <n v="257924.86339000001"/>
    <n v="145.76042097999999"/>
    <n v="0.29537019120000002"/>
    <n v="10.623057115"/>
    <n v="187440.90583999999"/>
    <n v="132.2029661"/>
    <n v="1.8041139286000001"/>
    <n v="7.2662932960999997"/>
  </r>
  <r>
    <x v="325"/>
    <x v="2"/>
    <s v="E12000001"/>
    <n v="256161.28567000001"/>
    <n v="131.75875898999999"/>
    <n v="-0.92682280800000005"/>
    <n v="8.6574115949999992"/>
    <n v="152110.79978"/>
    <n v="128.63958932"/>
    <n v="0.2297258073"/>
    <n v="7.1774012040999997"/>
    <n v="119935.94798"/>
    <n v="125.83164734"/>
    <n v="0.54352129670000005"/>
    <n v="5.9161027532999997"/>
    <n v="97354.054554000002"/>
    <n v="116.16561297"/>
    <n v="1.6024546076999999"/>
    <n v="3.6852990574"/>
  </r>
  <r>
    <x v="325"/>
    <x v="6"/>
    <s v="E12000003"/>
    <n v="323757.30265000003"/>
    <n v="148.59185961"/>
    <n v="0.53229645280000004"/>
    <n v="10.075503016000001"/>
    <n v="196959.02179"/>
    <n v="147.12845479999999"/>
    <n v="0.68817207650000001"/>
    <n v="9.0959864703999997"/>
    <n v="154809.89292000001"/>
    <n v="142.34174281"/>
    <n v="0.8911326853"/>
    <n v="7.3895082353000001"/>
    <n v="130984.70848"/>
    <n v="131.38760715000001"/>
    <n v="1.8877222657999999"/>
    <n v="5.2968769445000001"/>
  </r>
  <r>
    <x v="325"/>
    <x v="1"/>
    <s v="E12000004"/>
    <n v="345660.82656000002"/>
    <n v="154.19075149"/>
    <n v="-2.9181099999999998E-3"/>
    <n v="10.748471467"/>
    <n v="214962.60013000001"/>
    <n v="152.88674649000001"/>
    <n v="0.43931787309999998"/>
    <n v="9.8346627283999997"/>
    <n v="174946.65948"/>
    <n v="150.35108217000001"/>
    <n v="1.0362957051999999"/>
    <n v="8.3652740776000005"/>
    <n v="129610.35009000001"/>
    <n v="137.67372058999999"/>
    <n v="2.4397047836999999"/>
    <n v="5.8122243029999998"/>
  </r>
  <r>
    <x v="325"/>
    <x v="8"/>
    <s v="E12000005"/>
    <n v="390664.13338000001"/>
    <n v="149.52544159000001"/>
    <n v="-0.37960306799999999"/>
    <n v="10.311424634"/>
    <n v="230095.18635999999"/>
    <n v="150.83029205"/>
    <n v="7.1327776400000001E-2"/>
    <n v="9.1425867965999998"/>
    <n v="184929.17361999999"/>
    <n v="148.25881525"/>
    <n v="0.51735991619999999"/>
    <n v="7.3171314685000004"/>
    <n v="140991.43088999999"/>
    <n v="134.31454762999999"/>
    <n v="1.6702692719000001"/>
    <n v="4.8093532774999996"/>
  </r>
  <r>
    <x v="326"/>
    <x v="0"/>
    <s v="E92000001"/>
    <n v="463028.03798999998"/>
    <n v="151.58798161000001"/>
    <n v="1.3006495298"/>
    <n v="11.635286695"/>
    <n v="280427.77552000002"/>
    <n v="149.30076013999999"/>
    <n v="0.9253841304"/>
    <n v="9.6533968455999997"/>
    <n v="238079.77398999999"/>
    <n v="145.06160487"/>
    <n v="0.52472958940000003"/>
    <n v="7.1656218922999999"/>
    <n v="242091.90225000001"/>
    <n v="127.22236586"/>
    <n v="-1.11623838"/>
    <n v="2.9286829688"/>
  </r>
  <r>
    <x v="326"/>
    <x v="3"/>
    <s v="E12000006"/>
    <n v="531463.69846999994"/>
    <n v="155.67534237999999"/>
    <n v="1.0485374941000001"/>
    <n v="12.703683669"/>
    <n v="350700.89153000002"/>
    <n v="152.84306742000001"/>
    <n v="0.55400597600000001"/>
    <n v="10.841843712999999"/>
    <n v="283565.02591999999"/>
    <n v="148.07846617999999"/>
    <n v="0.23460477660000001"/>
    <n v="8.1203294199999991"/>
    <n v="205204.41367000001"/>
    <n v="132.49131543999999"/>
    <n v="-1.5372286749999999"/>
    <n v="4.3649837851999997"/>
  </r>
  <r>
    <x v="326"/>
    <x v="2"/>
    <s v="E12000001"/>
    <n v="262050.61837000001"/>
    <n v="134.78798788"/>
    <n v="2.2990721186999998"/>
    <n v="8.5722728499999992"/>
    <n v="153934.30128000001"/>
    <n v="130.18171837"/>
    <n v="1.1987981787999999"/>
    <n v="6.4880621064000001"/>
    <n v="121166.10773"/>
    <n v="127.12227814000001"/>
    <n v="1.0256806005000001"/>
    <n v="4.5883332491999997"/>
    <n v="97450.353636999993"/>
    <n v="116.28051976"/>
    <n v="9.8916355999999997E-2"/>
    <n v="1.5390764512999999"/>
  </r>
  <r>
    <x v="326"/>
    <x v="7"/>
    <s v="E12000002"/>
    <n v="354737.66752000002"/>
    <n v="150.95169786"/>
    <n v="0.78138879939999994"/>
    <n v="10.292556253000001"/>
    <n v="216120.94111000001"/>
    <n v="151.23726804"/>
    <n v="0.88334264650000005"/>
    <n v="9.1695714662000007"/>
    <n v="154654.68669999999"/>
    <n v="148.15551712000001"/>
    <n v="0.41097829019999998"/>
    <n v="7.1054054366999999"/>
    <n v="138534.68679000001"/>
    <n v="136.90905022999999"/>
    <n v="-0.35954195700000002"/>
    <n v="2.8605386067"/>
  </r>
  <r>
    <x v="326"/>
    <x v="6"/>
    <s v="E12000003"/>
    <n v="325327.68202000001"/>
    <n v="149.31260193"/>
    <n v="0.48504832399999998"/>
    <n v="9.5621311274000007"/>
    <n v="196856.35479000001"/>
    <n v="147.05176251"/>
    <n v="-5.2126071000000003E-2"/>
    <n v="7.9574556121000004"/>
    <n v="153842.83627999999"/>
    <n v="141.45257142"/>
    <n v="-0.62467366800000002"/>
    <n v="5.4982088518000003"/>
    <n v="127766.05059"/>
    <n v="128.15904892"/>
    <n v="-2.4572775889999998"/>
    <n v="1.7951419438"/>
  </r>
  <r>
    <x v="326"/>
    <x v="1"/>
    <s v="E12000004"/>
    <n v="350813.99854"/>
    <n v="156.48945413999999"/>
    <n v="1.4908174674000001"/>
    <n v="11.827487661999999"/>
    <n v="217278.62812000001"/>
    <n v="154.53396319000001"/>
    <n v="1.0774097386000001"/>
    <n v="10.467895927000001"/>
    <n v="175854.76175000001"/>
    <n v="151.13151524"/>
    <n v="0.51907379929999997"/>
    <n v="8.2293871333999995"/>
    <n v="127773.64474"/>
    <n v="135.7227494"/>
    <n v="-1.4170977520000001"/>
    <n v="3.8994227205000001"/>
  </r>
  <r>
    <x v="326"/>
    <x v="8"/>
    <s v="E12000005"/>
    <n v="397968.68738000002"/>
    <n v="152.32123616000001"/>
    <n v="1.8697785088000001"/>
    <n v="11.268455516"/>
    <n v="233276.90653000001"/>
    <n v="152.91594968999999"/>
    <n v="1.3827843249"/>
    <n v="9.8286573311000005"/>
    <n v="186891.38342999999"/>
    <n v="149.83193048999999"/>
    <n v="1.0610601734"/>
    <n v="7.5185880492999999"/>
    <n v="140536.73585999999"/>
    <n v="133.88138544"/>
    <n v="-0.32249834399999999"/>
    <n v="3.6587920450000002"/>
  </r>
  <r>
    <x v="326"/>
    <x v="9"/>
    <s v="E12000007"/>
    <n v="1064082.2485"/>
    <n v="143.12361196000001"/>
    <n v="1.3241526561999999"/>
    <n v="9.9090271840999993"/>
    <n v="668730.11655000004"/>
    <n v="141.70884562000001"/>
    <n v="0.86729451099999999"/>
    <n v="6.9319288139999999"/>
    <n v="561914.50220999995"/>
    <n v="137.40401643000001"/>
    <n v="0.50309901950000002"/>
    <n v="4.3960797931000002"/>
    <n v="430321.55089999997"/>
    <n v="118.92602827"/>
    <n v="-1.400218419"/>
    <n v="0.89851166149999995"/>
  </r>
  <r>
    <x v="326"/>
    <x v="4"/>
    <s v="E12000008"/>
    <n v="678208.33725999994"/>
    <n v="149.13225423"/>
    <n v="1.8231487662999999"/>
    <n v="12.937046149"/>
    <n v="411557.39802000002"/>
    <n v="147.47846562000001"/>
    <n v="1.3670391376"/>
    <n v="11.163047656"/>
    <n v="317923.01835000003"/>
    <n v="144.27333235"/>
    <n v="1.1701515224000001"/>
    <n v="8.8469092927999995"/>
    <n v="218910.32738"/>
    <n v="128.76943021"/>
    <n v="-0.66874635900000001"/>
    <n v="5.1142574322999996"/>
  </r>
  <r>
    <x v="326"/>
    <x v="5"/>
    <s v="E12000009"/>
    <n v="497936.09578999999"/>
    <n v="151.15104733000001"/>
    <n v="0.90115986830000006"/>
    <n v="12.604634137"/>
    <n v="320806.59396999999"/>
    <n v="150.69419705999999"/>
    <n v="1.0683474616999999"/>
    <n v="11.320297887000001"/>
    <n v="259073.43359999999"/>
    <n v="146.40950953999999"/>
    <n v="0.44531193949999998"/>
    <n v="8.8612012400999998"/>
    <n v="185165.89337000001"/>
    <n v="130.59838894000001"/>
    <n v="-1.2137225119999999"/>
    <n v="4.2081456904000003"/>
  </r>
  <r>
    <x v="327"/>
    <x v="0"/>
    <s v="E92000001"/>
    <n v="465956.99231"/>
    <n v="152.54687446"/>
    <n v="0.63256521960000001"/>
    <n v="12.850432291000001"/>
    <n v="282351.28769000003"/>
    <n v="150.32484496999999"/>
    <n v="0.68592070510000003"/>
    <n v="11.731420866000001"/>
    <n v="241512.95469000001"/>
    <n v="147.15343608000001"/>
    <n v="1.4420295510000001"/>
    <n v="10.387197760999999"/>
    <n v="244086.90487999999"/>
    <n v="128.27076504999999"/>
    <n v="0.82406830389999997"/>
    <n v="5.4210372351"/>
  </r>
  <r>
    <x v="327"/>
    <x v="7"/>
    <s v="E12000002"/>
    <n v="357427.50225999998"/>
    <n v="152.09630458999999"/>
    <n v="0.75826025600000002"/>
    <n v="11.39434814"/>
    <n v="218004.47039999999"/>
    <n v="152.55532553"/>
    <n v="0.87151632599999995"/>
    <n v="11.748606372999999"/>
    <n v="156719.86387"/>
    <n v="150.1339078"/>
    <n v="1.3353472875000001"/>
    <n v="10.314078062"/>
    <n v="139514.96226999999"/>
    <n v="137.87782265999999"/>
    <n v="0.7076029144"/>
    <n v="6.2272996353999996"/>
  </r>
  <r>
    <x v="327"/>
    <x v="6"/>
    <s v="E12000003"/>
    <n v="327400.05304999999"/>
    <n v="150.26373867000001"/>
    <n v="0.63701035770000003"/>
    <n v="11.735121814999999"/>
    <n v="198790.46754000001"/>
    <n v="148.49654538999999"/>
    <n v="0.98249952699999998"/>
    <n v="10.866198741"/>
    <n v="156484.43986000001"/>
    <n v="143.88142432000001"/>
    <n v="1.7170793557999999"/>
    <n v="9.6038956580000008"/>
    <n v="129073.14834"/>
    <n v="129.47016719999999"/>
    <n v="1.0230399544"/>
    <n v="4.8894846086000001"/>
  </r>
  <r>
    <x v="327"/>
    <x v="5"/>
    <s v="E12000009"/>
    <n v="505785.99601"/>
    <n v="153.53392467"/>
    <n v="1.5764874823999999"/>
    <n v="15.140108758"/>
    <n v="324741.50267000002"/>
    <n v="152.54256276000001"/>
    <n v="1.2265672756999999"/>
    <n v="14.271775387"/>
    <n v="265403.56534999999"/>
    <n v="149.98684076999999"/>
    <n v="2.44337355"/>
    <n v="13.387042103000001"/>
    <n v="188595.72626"/>
    <n v="133.01746646000001"/>
    <n v="1.8523027284"/>
    <n v="8.0545985571000003"/>
  </r>
  <r>
    <x v="327"/>
    <x v="4"/>
    <s v="E12000008"/>
    <n v="679532.78627000004"/>
    <n v="149.42348931999999"/>
    <n v="0.19528645380000001"/>
    <n v="13.599581905000001"/>
    <n v="412113.19686000003"/>
    <n v="147.67763191"/>
    <n v="0.13504770860000001"/>
    <n v="12.308652351999999"/>
    <n v="320252.67031999998"/>
    <n v="145.33052744"/>
    <n v="0.73277234889999998"/>
    <n v="10.815526843000001"/>
    <n v="219086.16305999999"/>
    <n v="128.87286187999999"/>
    <n v="8.0323155100000002E-2"/>
    <n v="6.0215437782999999"/>
  </r>
  <r>
    <x v="327"/>
    <x v="1"/>
    <s v="E12000004"/>
    <n v="353289.43050000002"/>
    <n v="157.59368316000001"/>
    <n v="0.70562519359999998"/>
    <n v="13.177915153000001"/>
    <n v="218712.53586999999"/>
    <n v="155.55379404000001"/>
    <n v="0.65993962230000003"/>
    <n v="12.430268196"/>
    <n v="178121.32673"/>
    <n v="153.07942610000001"/>
    <n v="1.288884621"/>
    <n v="11.321245995"/>
    <n v="128867.68468000001"/>
    <n v="136.88485218"/>
    <n v="0.85623286769999996"/>
    <n v="7.0656404907999999"/>
  </r>
  <r>
    <x v="327"/>
    <x v="8"/>
    <s v="E12000005"/>
    <n v="401636.97937999998"/>
    <n v="153.72526313"/>
    <n v="0.92175392560000002"/>
    <n v="12.422278261000001"/>
    <n v="235055.62787999999"/>
    <n v="154.08192392999999"/>
    <n v="0.76249354140000003"/>
    <n v="11.541002808"/>
    <n v="189393.52458999999"/>
    <n v="151.83791189999999"/>
    <n v="1.3388210399"/>
    <n v="10.218189296"/>
    <n v="141268.80489999999"/>
    <n v="134.57878613"/>
    <n v="0.52090937940000004"/>
    <n v="5.2163058808000002"/>
  </r>
  <r>
    <x v="327"/>
    <x v="3"/>
    <s v="E12000006"/>
    <n v="531251.82675999997"/>
    <n v="155.61328132"/>
    <n v="-3.9865696999999999E-2"/>
    <n v="12.720871800999999"/>
    <n v="351586.82428"/>
    <n v="153.22917616000001"/>
    <n v="0.25261776339999997"/>
    <n v="11.945536832"/>
    <n v="286752.43307999999"/>
    <n v="149.74293929999999"/>
    <n v="1.1240480528000001"/>
    <n v="10.453975342"/>
    <n v="205828.16284999999"/>
    <n v="132.89404239999999"/>
    <n v="0.3039647989"/>
    <n v="5.2307007391999996"/>
  </r>
  <r>
    <x v="327"/>
    <x v="9"/>
    <s v="E12000007"/>
    <n v="1074155.7318"/>
    <n v="144.47853853999999"/>
    <n v="0.94668277270000001"/>
    <n v="10.929191027"/>
    <n v="674803.19362999999"/>
    <n v="142.99577546"/>
    <n v="0.90815067780000003"/>
    <n v="9.2578540446000002"/>
    <n v="572250.35635000002"/>
    <n v="139.93142560999999"/>
    <n v="1.8393997844000001"/>
    <n v="8.2824976843999991"/>
    <n v="435256.35557000001"/>
    <n v="120.28983801"/>
    <n v="1.1467714467000001"/>
    <n v="4.1519210783"/>
  </r>
  <r>
    <x v="327"/>
    <x v="2"/>
    <s v="E12000001"/>
    <n v="263567.86592000001"/>
    <n v="135.56839719999999"/>
    <n v="0.5789902589"/>
    <n v="10.190057912"/>
    <n v="155316.51358"/>
    <n v="131.35065065000001"/>
    <n v="0.89792352259999997"/>
    <n v="9.2777391417999997"/>
    <n v="122842.02609"/>
    <n v="128.88057971999999"/>
    <n v="1.3831577033"/>
    <n v="8.3143821655999997"/>
    <n v="97762.772792999996"/>
    <n v="116.65330714"/>
    <n v="0.32059314770000003"/>
    <n v="3.8143892092999998"/>
  </r>
  <r>
    <x v="328"/>
    <x v="0"/>
    <s v="E92000001"/>
    <n v="472897.33442000003"/>
    <n v="154.81903156999999"/>
    <n v="1.4894812652"/>
    <n v="14.791078412999999"/>
    <n v="287197.23177000001"/>
    <n v="152.90484309000001"/>
    <n v="1.7162819116000001"/>
    <n v="13.173000513"/>
    <n v="244986.11996000001"/>
    <n v="149.26962982000001"/>
    <n v="1.4380865285"/>
    <n v="11.797691833"/>
    <n v="246822.92027"/>
    <n v="129.70857584999999"/>
    <n v="1.1209185466"/>
    <n v="7.7782538785000002"/>
  </r>
  <r>
    <x v="328"/>
    <x v="2"/>
    <s v="E12000001"/>
    <n v="263964.66441000003"/>
    <n v="135.77249391000001"/>
    <n v="0.15054888650000001"/>
    <n v="11.104173762"/>
    <n v="156518.95188000001"/>
    <n v="132.36754865"/>
    <n v="0.77418574159999998"/>
    <n v="9.8622370066999991"/>
    <n v="123073.15003999999"/>
    <n v="129.12306505000001"/>
    <n v="0.1881472975"/>
    <n v="7.9937933765000002"/>
    <n v="98036.828781999997"/>
    <n v="116.9803185"/>
    <n v="0.28032755310000002"/>
    <n v="6.0043701996000003"/>
  </r>
  <r>
    <x v="328"/>
    <x v="3"/>
    <s v="E12000006"/>
    <n v="539253.57834999997"/>
    <n v="157.95713927"/>
    <n v="1.5062068843"/>
    <n v="14.942524177999999"/>
    <n v="357828.47034"/>
    <n v="155.94942111"/>
    <n v="1.775278717"/>
    <n v="13.523172186"/>
    <n v="291220.70007000002"/>
    <n v="152.07628108"/>
    <n v="1.5582315885"/>
    <n v="12.08247656"/>
    <n v="209151.48001"/>
    <n v="135.03975971"/>
    <n v="1.6146075972"/>
    <n v="7.4885143888999997"/>
  </r>
  <r>
    <x v="328"/>
    <x v="7"/>
    <s v="E12000002"/>
    <n v="363268.55092000001"/>
    <n v="154.58184897000001"/>
    <n v="1.6341911645"/>
    <n v="13.934424874999999"/>
    <n v="221790.94514"/>
    <n v="155.20502755000001"/>
    <n v="1.7368794019"/>
    <n v="13.076592052000001"/>
    <n v="159360.02455999999"/>
    <n v="152.66311904"/>
    <n v="1.6846369216999999"/>
    <n v="11.699272776000001"/>
    <n v="141744.13510000001"/>
    <n v="140.08083723999999"/>
    <n v="1.5978019795"/>
    <n v="8.5858462400000004"/>
  </r>
  <r>
    <x v="328"/>
    <x v="6"/>
    <s v="E12000003"/>
    <n v="334665.73755999998"/>
    <n v="153.5984019"/>
    <n v="2.2192068839000001"/>
    <n v="13.308774966"/>
    <n v="203206.67149000001"/>
    <n v="151.7954512"/>
    <n v="2.2215370782999999"/>
    <n v="12.124098288000001"/>
    <n v="160460.61470000001"/>
    <n v="147.53736416999999"/>
    <n v="2.5409394320000001"/>
    <n v="10.933609847"/>
    <n v="132346.92399000001"/>
    <n v="132.75401273"/>
    <n v="2.5363723592"/>
    <n v="7.0757935871999997"/>
  </r>
  <r>
    <x v="328"/>
    <x v="1"/>
    <s v="E12000004"/>
    <n v="358094.12049"/>
    <n v="159.73693660999999"/>
    <n v="1.3599869044999999"/>
    <n v="15.188910527999999"/>
    <n v="222246.70499"/>
    <n v="158.06738299"/>
    <n v="1.6158969113999999"/>
    <n v="13.809227114"/>
    <n v="180860.04977000001"/>
    <n v="155.43311478999999"/>
    <n v="1.5375604311"/>
    <n v="12.610361774999999"/>
    <n v="131217.36475000001"/>
    <n v="139.38071149000001"/>
    <n v="1.8233276112000001"/>
    <n v="8.5039616272000007"/>
  </r>
  <r>
    <x v="328"/>
    <x v="8"/>
    <s v="E12000005"/>
    <n v="408991.12883"/>
    <n v="156.54004019999999"/>
    <n v="1.8310439099"/>
    <n v="14.557147752000001"/>
    <n v="239443.09065"/>
    <n v="156.95796102"/>
    <n v="1.8665635919000001"/>
    <n v="13.106644269"/>
    <n v="192382.56039"/>
    <n v="154.23423962999999"/>
    <n v="1.5782143564"/>
    <n v="11.668721085"/>
    <n v="143748.81135999999"/>
    <n v="136.94134776999999"/>
    <n v="1.7555230696999999"/>
    <n v="7.9947198466999998"/>
  </r>
  <r>
    <x v="328"/>
    <x v="9"/>
    <s v="E12000007"/>
    <n v="1080830.5652000001"/>
    <n v="145.37633217000001"/>
    <n v="0.62140276500000002"/>
    <n v="10.983466833"/>
    <n v="681353.59354999999"/>
    <n v="144.38385353000001"/>
    <n v="0.97071264280000003"/>
    <n v="9.9212419934000007"/>
    <n v="573370.70215999999"/>
    <n v="140.20538191"/>
    <n v="0.19577896259999999"/>
    <n v="9.0800923146999999"/>
    <n v="435109.51883999998"/>
    <n v="120.2492574"/>
    <n v="-3.3735690999999998E-2"/>
    <n v="6.0388909330000002"/>
  </r>
  <r>
    <x v="328"/>
    <x v="4"/>
    <s v="E12000008"/>
    <n v="687767.73222999997"/>
    <n v="151.23428401000001"/>
    <n v="1.2118541035999999"/>
    <n v="14.701345893999999"/>
    <n v="418670.63036000001"/>
    <n v="150.02743837"/>
    <n v="1.5911728989"/>
    <n v="13.647619793"/>
    <n v="324540.94303000002"/>
    <n v="147.27654379000001"/>
    <n v="1.3390279308999999"/>
    <n v="12.276200249"/>
    <n v="222763.12987999999"/>
    <n v="131.03576086000001"/>
    <n v="1.6783199679"/>
    <n v="8.5565007440999992"/>
  </r>
  <r>
    <x v="328"/>
    <x v="5"/>
    <s v="E12000009"/>
    <n v="514237.78321000002"/>
    <n v="156.09950788"/>
    <n v="1.6710204053"/>
    <n v="18.166505481000002"/>
    <n v="331869.10995999997"/>
    <n v="155.89065185999999"/>
    <n v="2.1948556738999998"/>
    <n v="17.213211903000001"/>
    <n v="270495.35610999999"/>
    <n v="152.86435151000001"/>
    <n v="1.9185088020000001"/>
    <n v="16.503376879000001"/>
    <n v="192178.16344"/>
    <n v="135.54417651"/>
    <n v="1.8995325352000001"/>
    <n v="12.019719171"/>
  </r>
  <r>
    <x v="329"/>
    <x v="0"/>
    <s v="E92000001"/>
    <n v="470753.24644000002"/>
    <n v="154.11709142000001"/>
    <n v="-0.45339396599999998"/>
    <n v="7.9537252838999999"/>
    <n v="289084.02334000001"/>
    <n v="153.90937772999999"/>
    <n v="0.65696718480000005"/>
    <n v="7.4841648678999997"/>
    <n v="248242.37260999999"/>
    <n v="151.25365907"/>
    <n v="1.3291580168999999"/>
    <n v="5.2643781779000003"/>
    <n v="250215.9056"/>
    <n v="131.49163268999999"/>
    <n v="1.3746637998"/>
    <n v="3.4423255345000001"/>
  </r>
  <r>
    <x v="329"/>
    <x v="2"/>
    <s v="E12000001"/>
    <n v="264710.71114999999"/>
    <n v="136.15622947"/>
    <n v="0.28263129269999998"/>
    <n v="3.1505561072999999"/>
    <n v="158185.74687"/>
    <n v="133.77715154000001"/>
    <n v="1.0649157594000001"/>
    <n v="2.7109600516999999"/>
    <n v="125567.59542"/>
    <n v="131.74013005"/>
    <n v="2.0267990087999999"/>
    <n v="5.4510172500000002E-2"/>
    <n v="101088.83250999999"/>
    <n v="120.62205572000001"/>
    <n v="3.1131195993"/>
    <n v="-8.6535393000000002E-2"/>
  </r>
  <r>
    <x v="329"/>
    <x v="7"/>
    <s v="E12000002"/>
    <n v="362281.95968999999"/>
    <n v="154.16202430000001"/>
    <n v="-0.27158729599999998"/>
    <n v="5.9421324750000002"/>
    <n v="223602.24596999999"/>
    <n v="156.47254095"/>
    <n v="0.81667032399999995"/>
    <n v="5.9009019103"/>
    <n v="161626.07649000001"/>
    <n v="154.83394297999999"/>
    <n v="1.4219701187"/>
    <n v="3.4538386536000001"/>
    <n v="143075.80957000001"/>
    <n v="141.39688516000001"/>
    <n v="0.93949175789999995"/>
    <n v="0.48927496349999999"/>
  </r>
  <r>
    <x v="329"/>
    <x v="6"/>
    <s v="E12000003"/>
    <n v="333456.47712"/>
    <n v="153.04339895000001"/>
    <n v="-0.36133380500000001"/>
    <n v="5.7431572768999999"/>
    <n v="205008.46672999999"/>
    <n v="153.14139284999999"/>
    <n v="0.88668114639999995"/>
    <n v="5.3937126501000003"/>
    <n v="162294.66380000001"/>
    <n v="149.22370178"/>
    <n v="1.142990199"/>
    <n v="3.1399528370000001"/>
    <n v="133647.16659000001"/>
    <n v="134.05825476000001"/>
    <n v="0.98245017859999995"/>
    <n v="0.30579845519999999"/>
  </r>
  <r>
    <x v="329"/>
    <x v="1"/>
    <s v="E12000004"/>
    <n v="358855.91944999999"/>
    <n v="160.0767563"/>
    <n v="0.2127370774"/>
    <n v="9.0030049881000007"/>
    <n v="225549.87307999999"/>
    <n v="160.41667828000001"/>
    <n v="1.4862618965000001"/>
    <n v="9.2486962522000002"/>
    <n v="184792.09908000001"/>
    <n v="158.81236118999999"/>
    <n v="2.1740839493999999"/>
    <n v="7.2268028960999997"/>
    <n v="133611.07753000001"/>
    <n v="141.92334287"/>
    <n v="1.8242347548"/>
    <n v="4.6086912097999999"/>
  </r>
  <r>
    <x v="329"/>
    <x v="8"/>
    <s v="E12000005"/>
    <n v="402576.68248999998"/>
    <n v="154.08493147999999"/>
    <n v="-1.5683583059999999"/>
    <n v="6.3924895828999997"/>
    <n v="239055.64306"/>
    <n v="156.70398424999999"/>
    <n v="-0.161811973"/>
    <n v="6.4072939647"/>
    <n v="193759.11163"/>
    <n v="155.33782891999999"/>
    <n v="0.71552807870000001"/>
    <n v="4.3334373331"/>
    <n v="144447.52536"/>
    <n v="137.60697300999999"/>
    <n v="0.48606593219999999"/>
    <n v="1.9252439513999999"/>
  </r>
  <r>
    <x v="329"/>
    <x v="9"/>
    <s v="E12000007"/>
    <n v="1079509.544"/>
    <n v="145.19864916"/>
    <n v="-0.12222279"/>
    <n v="8.4265628218999993"/>
    <n v="689882.50353999995"/>
    <n v="146.19119248000001"/>
    <n v="1.2517597424"/>
    <n v="7.8300338712000004"/>
    <n v="586482.65891"/>
    <n v="143.41162682999999"/>
    <n v="2.2868201492"/>
    <n v="5.9704625764000001"/>
    <n v="443140.20814"/>
    <n v="122.46866282000001"/>
    <n v="1.8456707928"/>
    <n v="4.0696533765999998"/>
  </r>
  <r>
    <x v="329"/>
    <x v="4"/>
    <s v="E12000008"/>
    <n v="684693.67827999999"/>
    <n v="150.55832565"/>
    <n v="-0.44696106099999999"/>
    <n v="9.5783234431000004"/>
    <n v="421133.67969000002"/>
    <n v="150.91005337999999"/>
    <n v="0.58830239129999995"/>
    <n v="9.6499862676999992"/>
    <n v="329282.69334"/>
    <n v="149.42834809999999"/>
    <n v="1.4610638256999999"/>
    <n v="7.4400518466000003"/>
    <n v="226313.07631999999"/>
    <n v="133.12394273999999"/>
    <n v="1.5935969483000001"/>
    <n v="5.2250205308000002"/>
  </r>
  <r>
    <x v="329"/>
    <x v="5"/>
    <s v="E12000009"/>
    <n v="508949.70400000003"/>
    <n v="154.4942844"/>
    <n v="-1.028333465"/>
    <n v="8.8645418489000001"/>
    <n v="330936.41071999999"/>
    <n v="155.45253005999999"/>
    <n v="-0.28104430699999999"/>
    <n v="9.4272465499999996"/>
    <n v="270276.02055000002"/>
    <n v="152.74039897"/>
    <n v="-8.1086626999999994E-2"/>
    <n v="7.1286464682000004"/>
    <n v="192499.94902999999"/>
    <n v="135.77113342000001"/>
    <n v="0.16744128210000001"/>
    <n v="3.3726859554000002"/>
  </r>
  <r>
    <x v="329"/>
    <x v="3"/>
    <s v="E12000006"/>
    <n v="538476.84357999999"/>
    <n v="157.72961959"/>
    <n v="-0.14403887100000001"/>
    <n v="9.6896280441999991"/>
    <n v="360155.57837"/>
    <n v="156.96362535"/>
    <n v="0.6503417776"/>
    <n v="9.4975519125000005"/>
    <n v="294805.00955999998"/>
    <n v="153.94801773"/>
    <n v="1.2307880204999999"/>
    <n v="7.0507530974000003"/>
    <n v="211716.63178"/>
    <n v="136.69596351999999"/>
    <n v="1.2264564296"/>
    <n v="4.2225168221000002"/>
  </r>
  <r>
    <x v="330"/>
    <x v="0"/>
    <s v="E92000001"/>
    <n v="480077.21434000001"/>
    <n v="157.16960954000001"/>
    <n v="1.9806486684"/>
    <n v="16.336744669000002"/>
    <n v="294727.11268999998"/>
    <n v="156.91377888"/>
    <n v="1.9520585345999999"/>
    <n v="15.922845261999999"/>
    <n v="253065.16518000001"/>
    <n v="154.19217845"/>
    <n v="1.9427757295000001"/>
    <n v="16.087692404999999"/>
    <n v="252762.53797999999"/>
    <n v="132.82992031000001"/>
    <n v="1.017773979"/>
    <n v="8.9785631679000009"/>
  </r>
  <r>
    <x v="330"/>
    <x v="1"/>
    <s v="E12000004"/>
    <n v="362139.79317999998"/>
    <n v="161.54161121000001"/>
    <n v="0.91509532130000004"/>
    <n v="16.062008279"/>
    <n v="227371.72977000001"/>
    <n v="161.71242806000001"/>
    <n v="0.80774006369999996"/>
    <n v="16.021569327000002"/>
    <n v="185607.60454999999"/>
    <n v="159.51321555999999"/>
    <n v="0.44130970980000001"/>
    <n v="16.097766190000002"/>
    <n v="133525.01714000001"/>
    <n v="141.83192846"/>
    <n v="-6.4411119000000003E-2"/>
    <n v="10.536699856"/>
  </r>
  <r>
    <x v="330"/>
    <x v="2"/>
    <s v="E12000001"/>
    <n v="274423.33669999999"/>
    <n v="141.15200189999999"/>
    <n v="3.6691471615000002"/>
    <n v="13.754210863000001"/>
    <n v="163365.59279"/>
    <n v="138.15772973"/>
    <n v="3.2745339122999999"/>
    <n v="13.205212972"/>
    <n v="130211.37314"/>
    <n v="136.61218226"/>
    <n v="3.6982293887000002"/>
    <n v="13.913806242"/>
    <n v="101782.63905"/>
    <n v="121.44992531"/>
    <n v="0.68633351099999995"/>
    <n v="9.2490916233"/>
  </r>
  <r>
    <x v="330"/>
    <x v="7"/>
    <s v="E12000002"/>
    <n v="370718.62245000002"/>
    <n v="157.75208165000001"/>
    <n v="2.3287559697"/>
    <n v="16.602451731999999"/>
    <n v="228966.56625999999"/>
    <n v="160.22638888"/>
    <n v="2.3990457998000001"/>
    <n v="16.986356585999999"/>
    <n v="165513.13028000001"/>
    <n v="158.55764821"/>
    <n v="2.4049669963000002"/>
    <n v="16.623148371999999"/>
    <n v="146410.43057"/>
    <n v="144.69237602000001"/>
    <n v="2.3306672288999999"/>
    <n v="13.598528355999999"/>
  </r>
  <r>
    <x v="330"/>
    <x v="6"/>
    <s v="E12000003"/>
    <n v="338673.64616"/>
    <n v="155.43787420999999"/>
    <n v="1.5645727101"/>
    <n v="15.231694263"/>
    <n v="208160.63870000001"/>
    <n v="155.49606635000001"/>
    <n v="1.5375813570000001"/>
    <n v="15.578597842000001"/>
    <n v="165240.89780000001"/>
    <n v="151.93265063999999"/>
    <n v="1.8153609806"/>
    <n v="16.12363878"/>
    <n v="135197.87917999999"/>
    <n v="135.61373723"/>
    <n v="1.1603033832"/>
    <n v="11.468703319999999"/>
  </r>
  <r>
    <x v="330"/>
    <x v="8"/>
    <s v="E12000005"/>
    <n v="416341.33490000002"/>
    <n v="159.35330794999999"/>
    <n v="3.4191380187"/>
    <n v="16.421886056999998"/>
    <n v="247189.80664"/>
    <n v="162.03603090999999"/>
    <n v="3.4026235410000001"/>
    <n v="16.380075570999999"/>
    <n v="200062.35545"/>
    <n v="160.39117687999999"/>
    <n v="3.2531341491000001"/>
    <n v="16.956293633000001"/>
    <n v="148065.08551"/>
    <n v="141.05321760000001"/>
    <n v="2.5044113053000001"/>
    <n v="10.875253356"/>
  </r>
  <r>
    <x v="330"/>
    <x v="3"/>
    <s v="E12000006"/>
    <n v="546729.08976"/>
    <n v="160.14685195000001"/>
    <n v="1.5325164439000001"/>
    <n v="16.091103103999998"/>
    <n v="365022.86366999999"/>
    <n v="159.08489402000001"/>
    <n v="1.3514396528999999"/>
    <n v="15.089557361000001"/>
    <n v="298301.03071999998"/>
    <n v="155.77364996"/>
    <n v="1.1858757660000001"/>
    <n v="15.137449537"/>
    <n v="212444.98733"/>
    <n v="137.16623013"/>
    <n v="0.34402377270000001"/>
    <n v="8.3472256004999998"/>
  </r>
  <r>
    <x v="330"/>
    <x v="9"/>
    <s v="E12000007"/>
    <n v="1088436.1647000001"/>
    <n v="146.39931781000001"/>
    <n v="0.82691447669999996"/>
    <n v="9.0913075885999994"/>
    <n v="696241.27485000005"/>
    <n v="147.53866303999999"/>
    <n v="0.92171801460000002"/>
    <n v="12.033305728"/>
    <n v="594997.98042000004"/>
    <n v="145.49386421"/>
    <n v="1.451930656"/>
    <n v="12.758068722999999"/>
    <n v="447550.98882000003"/>
    <n v="123.68765041"/>
    <n v="0.9953465293"/>
    <n v="4.6830777720999999"/>
  </r>
  <r>
    <x v="330"/>
    <x v="4"/>
    <s v="E12000008"/>
    <n v="697447.31891999999"/>
    <n v="153.36274291999999"/>
    <n v="1.8626783113000001"/>
    <n v="15.058785387"/>
    <n v="428261.57854999998"/>
    <n v="153.46428176000001"/>
    <n v="1.6925501815999999"/>
    <n v="15.345304348999999"/>
    <n v="334122.67358"/>
    <n v="151.6247291"/>
    <n v="1.4698556389999999"/>
    <n v="15.830655846999999"/>
    <n v="227364.13511"/>
    <n v="133.74220613"/>
    <n v="0.46442689320000002"/>
    <n v="10.002568841"/>
  </r>
  <r>
    <x v="330"/>
    <x v="5"/>
    <s v="E12000009"/>
    <n v="520854.34609000001"/>
    <n v="158.10799936999999"/>
    <n v="2.3390606188"/>
    <n v="21.457634942999999"/>
    <n v="339179.39483"/>
    <n v="159.32455106"/>
    <n v="2.4908060388000002"/>
    <n v="20.496858961000001"/>
    <n v="277198.18403"/>
    <n v="156.65230357999999"/>
    <n v="2.5611459970000001"/>
    <n v="20.835000821000001"/>
    <n v="195084.64008000001"/>
    <n v="137.59412836999999"/>
    <n v="1.3426970090999999"/>
    <n v="14.746820558"/>
  </r>
  <r>
    <x v="331"/>
    <x v="0"/>
    <s v="E92000001"/>
    <n v="489094.74683999998"/>
    <n v="160.12180559999999"/>
    <n v="1.8783504466000001"/>
    <n v="13.839176152"/>
    <n v="297767.84165000002"/>
    <n v="158.53267395"/>
    <n v="1.0317099540000001"/>
    <n v="13.137638638"/>
    <n v="256089.67542000001"/>
    <n v="156.03500743999999"/>
    <n v="1.1951507581"/>
    <n v="13.289376001000001"/>
    <n v="254480.69821999999"/>
    <n v="133.73283531000001"/>
    <n v="0.67975272360000005"/>
    <n v="8.8397926638000008"/>
  </r>
  <r>
    <x v="331"/>
    <x v="2"/>
    <s v="E12000001"/>
    <n v="278815.66648000001"/>
    <n v="143.41123447000001"/>
    <n v="1.6005671509999999"/>
    <n v="13.853148464"/>
    <n v="164282.16553999999"/>
    <n v="138.93287221"/>
    <n v="0.56105617860000001"/>
    <n v="11.760025443"/>
    <n v="131023.78139"/>
    <n v="137.46452611000001"/>
    <n v="0.62391496719999995"/>
    <n v="12.233138323"/>
    <n v="102655.90973"/>
    <n v="122.4919366"/>
    <n v="0.85797606400000004"/>
    <n v="9.4033122092999992"/>
  </r>
  <r>
    <x v="331"/>
    <x v="7"/>
    <s v="E12000002"/>
    <n v="377958.32779000001"/>
    <n v="160.83279709000001"/>
    <n v="1.9528841804999999"/>
    <n v="14.549774999"/>
    <n v="231235.04211000001"/>
    <n v="161.81382454000001"/>
    <n v="0.99074545270000003"/>
    <n v="14.025117361"/>
    <n v="167199.64227000001"/>
    <n v="160.17328663999999"/>
    <n v="1.0189596351000001"/>
    <n v="13.743283827999999"/>
    <n v="146333.30862"/>
    <n v="144.61615904999999"/>
    <n v="-5.2675179000000003E-2"/>
    <n v="12.494239674999999"/>
  </r>
  <r>
    <x v="331"/>
    <x v="6"/>
    <s v="E12000003"/>
    <n v="345417.09278000001"/>
    <n v="158.53285080000001"/>
    <n v="1.9911341494000001"/>
    <n v="13.380946917999999"/>
    <n v="210333.25889"/>
    <n v="157.11901435999999"/>
    <n v="1.0437228712"/>
    <n v="12.726952179"/>
    <n v="166957.0318"/>
    <n v="153.51056985"/>
    <n v="1.0385649229"/>
    <n v="13.020654212"/>
    <n v="135772.91933999999"/>
    <n v="136.19054617"/>
    <n v="0.42533223269999998"/>
    <n v="10.269217829"/>
  </r>
  <r>
    <x v="331"/>
    <x v="1"/>
    <s v="E12000004"/>
    <n v="370814.62384000001"/>
    <n v="165.41123876"/>
    <n v="2.3954370163999998"/>
    <n v="14.995989723999999"/>
    <n v="231031.95345"/>
    <n v="164.31567016"/>
    <n v="1.6097971773999999"/>
    <n v="14.627898786999999"/>
    <n v="189310.50140000001"/>
    <n v="162.69552580000001"/>
    <n v="1.9950135395999999"/>
    <n v="15.079760819000001"/>
    <n v="135714.81273000001"/>
    <n v="144.15795649"/>
    <n v="1.6399890031"/>
    <n v="11.691706548000001"/>
  </r>
  <r>
    <x v="331"/>
    <x v="8"/>
    <s v="E12000005"/>
    <n v="419987.41876999999"/>
    <n v="160.74883484"/>
    <n v="0.87574390619999998"/>
    <n v="12.728831961999999"/>
    <n v="247015.56458000001"/>
    <n v="161.92181303999999"/>
    <n v="-7.0489176000000001E-2"/>
    <n v="12.372827529"/>
    <n v="200497.18166999999"/>
    <n v="160.73977962999999"/>
    <n v="0.21734534420000001"/>
    <n v="13.116696785"/>
    <n v="147661.41972999999"/>
    <n v="140.66866808"/>
    <n v="-0.27262725900000001"/>
    <n v="10.026678169"/>
  </r>
  <r>
    <x v="331"/>
    <x v="3"/>
    <s v="E12000006"/>
    <n v="555803.92217999999"/>
    <n v="162.80503472000001"/>
    <n v="1.6598407865"/>
    <n v="13.27787957"/>
    <n v="369231.24848000001"/>
    <n v="160.91899955"/>
    <n v="1.1529099211"/>
    <n v="12.413952152"/>
    <n v="302366.39072999998"/>
    <n v="157.89659257"/>
    <n v="1.3628380701"/>
    <n v="12.697640204000001"/>
    <n v="214003.03177999999"/>
    <n v="138.17218978"/>
    <n v="0.73338725140000005"/>
    <n v="8.4763983135000007"/>
  </r>
  <r>
    <x v="331"/>
    <x v="9"/>
    <s v="E12000007"/>
    <n v="1115853.1231"/>
    <n v="150.08701594999999"/>
    <n v="2.5189312262999999"/>
    <n v="7.6186294414000004"/>
    <n v="707670.40882000001"/>
    <n v="149.96058085000001"/>
    <n v="1.641547892"/>
    <n v="8.5994627048000005"/>
    <n v="601958.48355999996"/>
    <n v="147.19590443000001"/>
    <n v="1.1698364314"/>
    <n v="8.7463208757000004"/>
    <n v="450087.61242000002"/>
    <n v="124.38868564000001"/>
    <n v="0.56677868170000001"/>
    <n v="5.0089281639000003"/>
  </r>
  <r>
    <x v="331"/>
    <x v="4"/>
    <s v="E12000008"/>
    <n v="709521.07426000002"/>
    <n v="156.0176592"/>
    <n v="1.7311350999999999"/>
    <n v="12.515224023"/>
    <n v="433337.58711000002"/>
    <n v="155.28323085"/>
    <n v="1.1852589202999999"/>
    <n v="13.071078089"/>
    <n v="338648.42137"/>
    <n v="153.67851153999999"/>
    <n v="1.3545168127"/>
    <n v="13.690282261"/>
    <n v="229265.74299"/>
    <n v="134.86078727"/>
    <n v="0.83637108400000004"/>
    <n v="10.380894107"/>
  </r>
  <r>
    <x v="331"/>
    <x v="5"/>
    <s v="E12000009"/>
    <n v="533377.44406000001"/>
    <n v="161.90944977000001"/>
    <n v="2.4043378084000002"/>
    <n v="17.013943156"/>
    <n v="343144.65551999997"/>
    <n v="161.18717416999999"/>
    <n v="1.1690747589999999"/>
    <n v="16.505242173999999"/>
    <n v="281947.74281999998"/>
    <n v="159.33640964"/>
    <n v="1.7134162716000001"/>
    <n v="17.376921328000002"/>
    <n v="197887.93866000001"/>
    <n v="139.57130824000001"/>
    <n v="1.4369652965999999"/>
    <n v="12.965374777999999"/>
  </r>
  <r>
    <x v="332"/>
    <x v="0"/>
    <s v="E92000001"/>
    <n v="493708.34015"/>
    <n v="161.63222234"/>
    <n v="0.94329234429999997"/>
    <n v="11.407875593"/>
    <n v="300940.27477000002"/>
    <n v="160.22168880000001"/>
    <n v="1.0654048813000001"/>
    <n v="10.337857888"/>
    <n v="257804.75153000001"/>
    <n v="157.08000042"/>
    <n v="0.66971700899999997"/>
    <n v="9.0426849509"/>
    <n v="255002.67704000001"/>
    <n v="134.0071418"/>
    <n v="0.20511529009999999"/>
    <n v="5.3685704269999999"/>
  </r>
  <r>
    <x v="332"/>
    <x v="4"/>
    <s v="E12000008"/>
    <n v="717479.00263999996"/>
    <n v="157.76754007"/>
    <n v="1.1215915445"/>
    <n v="11.663836871999999"/>
    <n v="438483.98585"/>
    <n v="157.12740371999999"/>
    <n v="1.1876188194999999"/>
    <n v="11.290647323"/>
    <n v="341465.03905000002"/>
    <n v="154.95669146"/>
    <n v="0.83172325629999999"/>
    <n v="10.042454252000001"/>
    <n v="230052.85214999999"/>
    <n v="135.32378779999999"/>
    <n v="0.34331738699999997"/>
    <n v="5.8119925716000003"/>
  </r>
  <r>
    <x v="332"/>
    <x v="6"/>
    <s v="E12000003"/>
    <n v="348373.64715999999"/>
    <n v="159.8897929"/>
    <n v="0.85593748359999999"/>
    <n v="9.7110191936000003"/>
    <n v="212859.41317000001"/>
    <n v="159.00605245"/>
    <n v="1.2010246451"/>
    <n v="8.8653234858999994"/>
    <n v="168350.51102999999"/>
    <n v="154.79182041000001"/>
    <n v="0.83463344240000004"/>
    <n v="7.4643616290999999"/>
    <n v="137109.55035"/>
    <n v="137.53128855"/>
    <n v="0.98446068259999997"/>
    <n v="4.4457072820999999"/>
  </r>
  <r>
    <x v="332"/>
    <x v="5"/>
    <s v="E12000009"/>
    <n v="535697.77084000001"/>
    <n v="162.61379683000001"/>
    <n v="0.43502529029999998"/>
    <n v="12.836663415"/>
    <n v="347202.58753999998"/>
    <n v="163.09332828000001"/>
    <n v="1.1825718268000001"/>
    <n v="13.085014225"/>
    <n v="282691.58124000003"/>
    <n v="159.75677314999999"/>
    <n v="0.26382137630000002"/>
    <n v="11.848490677999999"/>
    <n v="197795.76811999999"/>
    <n v="139.50629992"/>
    <n v="-4.6577138999999997E-2"/>
    <n v="6.7652108120000003"/>
  </r>
  <r>
    <x v="332"/>
    <x v="2"/>
    <s v="E12000001"/>
    <n v="282327.17197000002"/>
    <n v="145.21740750000001"/>
    <n v="1.2594362206"/>
    <n v="7.5884710115000003"/>
    <n v="166387.38399999999"/>
    <n v="140.71324834999999"/>
    <n v="1.2814650027000001"/>
    <n v="5.8202961863000002"/>
    <n v="132527.84247999999"/>
    <n v="139.04252244"/>
    <n v="1.1479298484"/>
    <n v="4.5997838190999998"/>
    <n v="103258.10206"/>
    <n v="123.21048954"/>
    <n v="0.58661244040000005"/>
    <n v="1.9943874479999999"/>
  </r>
  <r>
    <x v="332"/>
    <x v="7"/>
    <s v="E12000002"/>
    <n v="381221.56033000001"/>
    <n v="162.22140207999999"/>
    <n v="0.86338421620000005"/>
    <n v="10.486370334"/>
    <n v="233506.82412"/>
    <n v="163.4035738"/>
    <n v="0.98245577210000001"/>
    <n v="9.6660169521999997"/>
    <n v="168874.60725999999"/>
    <n v="161.77786330999999"/>
    <n v="1.0017754581"/>
    <n v="8.1016337951999997"/>
    <n v="148158.76178999999"/>
    <n v="146.42019142999999"/>
    <n v="1.2474625141"/>
    <n v="5.4278987745"/>
  </r>
  <r>
    <x v="332"/>
    <x v="1"/>
    <s v="E12000004"/>
    <n v="374606.11028000002"/>
    <n v="167.10252714999999"/>
    <n v="1.0224748968999999"/>
    <n v="12.377799502"/>
    <n v="233065.53899"/>
    <n v="165.76200675999999"/>
    <n v="0.88021829969999998"/>
    <n v="11.34304582"/>
    <n v="190112.24770000001"/>
    <n v="163.38455539"/>
    <n v="0.42350862589999999"/>
    <n v="9.9854745157"/>
    <n v="135094.264"/>
    <n v="143.49880193000001"/>
    <n v="-0.45724465800000003"/>
    <n v="5.3149620808"/>
  </r>
  <r>
    <x v="332"/>
    <x v="8"/>
    <s v="E12000005"/>
    <n v="424984.62826000003"/>
    <n v="162.66150071000001"/>
    <n v="1.1898474259"/>
    <n v="11.970754639999999"/>
    <n v="249789.83077"/>
    <n v="163.74037946000001"/>
    <n v="1.1231139188999999"/>
    <n v="10.801046951"/>
    <n v="201995.80812"/>
    <n v="161.94123734999999"/>
    <n v="0.74745512000000003"/>
    <n v="9.7131633147999992"/>
    <n v="148256.93435"/>
    <n v="141.23598111999999"/>
    <n v="0.40329737110000002"/>
    <n v="5.8034024282000001"/>
  </r>
  <r>
    <x v="332"/>
    <x v="3"/>
    <s v="E12000006"/>
    <n v="561852.35644999996"/>
    <n v="164.57673066000001"/>
    <n v="1.0882316631"/>
    <n v="12.008676337000001"/>
    <n v="373311.02350000001"/>
    <n v="162.69705413"/>
    <n v="1.1049376321"/>
    <n v="11.227453084"/>
    <n v="304561.48612999998"/>
    <n v="159.04287765000001"/>
    <n v="0.72597202130000005"/>
    <n v="9.8940984908999994"/>
    <n v="214499.50323"/>
    <n v="138.49273919999999"/>
    <n v="0.23199271839999999"/>
    <n v="4.8655744225999999"/>
  </r>
  <r>
    <x v="332"/>
    <x v="9"/>
    <s v="E12000007"/>
    <n v="1119167.4623"/>
    <n v="150.53280874000001"/>
    <n v="0.29702289459999998"/>
    <n v="9.1446505062999996"/>
    <n v="711162.88337000005"/>
    <n v="150.70066198000001"/>
    <n v="0.49351710939999999"/>
    <n v="9.1109370661"/>
    <n v="602785.68590000004"/>
    <n v="147.39817884000001"/>
    <n v="0.13741850219999999"/>
    <n v="8.6633882108000009"/>
    <n v="449378.27091000002"/>
    <n v="124.19264812"/>
    <n v="-0.157600763"/>
    <n v="5.3138376983000004"/>
  </r>
  <r>
    <x v="333"/>
    <x v="0"/>
    <s v="E92000001"/>
    <n v="497759.95059000002"/>
    <n v="162.95865486"/>
    <n v="0.82064857300000005"/>
    <n v="12.169677316"/>
    <n v="302131.79255999997"/>
    <n v="160.85605717000001"/>
    <n v="0.39593164689999999"/>
    <n v="13.930769639999999"/>
    <n v="257612.6735"/>
    <n v="156.96296760000001"/>
    <n v="-7.4505234000000004E-2"/>
    <n v="14.205831857"/>
    <n v="254156.46468999999"/>
    <n v="133.56244648000001"/>
    <n v="-0.33184449700000002"/>
    <n v="8.5417215929000001"/>
  </r>
  <r>
    <x v="333"/>
    <x v="6"/>
    <s v="E12000003"/>
    <n v="350903.67141000001"/>
    <n v="161.05097445000001"/>
    <n v="0.72623870310000005"/>
    <n v="13.012288488999999"/>
    <n v="213411.80131000001"/>
    <n v="159.41868657000001"/>
    <n v="0.25950844020000002"/>
    <n v="15.187601105000001"/>
    <n v="168323.12503"/>
    <n v="154.76664004"/>
    <n v="-1.6267245999999999E-2"/>
    <n v="15.407259835"/>
    <n v="137711.12721000001"/>
    <n v="138.13471582"/>
    <n v="0.43875635480000003"/>
    <n v="12.015752537999999"/>
  </r>
  <r>
    <x v="333"/>
    <x v="1"/>
    <s v="E12000004"/>
    <n v="376072.64066999999"/>
    <n v="167.75671011"/>
    <n v="0.39148597730000001"/>
    <n v="12.166030130999999"/>
    <n v="233300.75182999999"/>
    <n v="165.92929598000001"/>
    <n v="0.100921331"/>
    <n v="13.928586319000001"/>
    <n v="189895.17379"/>
    <n v="163.19799968000001"/>
    <n v="-0.11418197200000001"/>
    <n v="14.744444477"/>
    <n v="135375.68369999999"/>
    <n v="143.79772942"/>
    <n v="0.20831358"/>
    <n v="9.8632891037999997"/>
  </r>
  <r>
    <x v="333"/>
    <x v="8"/>
    <s v="E12000005"/>
    <n v="429948.30041999999"/>
    <n v="164.56133027999999"/>
    <n v="1.1679651061"/>
    <n v="13.000989579000001"/>
    <n v="252107.43197999999"/>
    <n v="165.25959624000001"/>
    <n v="0.92782048070000001"/>
    <n v="14.965208702"/>
    <n v="202749.43734999999"/>
    <n v="162.54542637"/>
    <n v="0.37309152150000002"/>
    <n v="15.574501619999999"/>
    <n v="149036.41158000001"/>
    <n v="141.9785449"/>
    <n v="0.525761056"/>
    <n v="11.257642715999999"/>
  </r>
  <r>
    <x v="333"/>
    <x v="9"/>
    <s v="E12000007"/>
    <n v="1112277.4313000001"/>
    <n v="149.60607010999999"/>
    <n v="-0.61563897000000001"/>
    <n v="5.3944296045"/>
    <n v="706038.64052999998"/>
    <n v="149.61479711000001"/>
    <n v="-0.72054419000000003"/>
    <n v="7.8078694791999999"/>
    <n v="596036.49753000005"/>
    <n v="145.74781106"/>
    <n v="-1.11966633"/>
    <n v="8.5044653213999997"/>
    <n v="443546.10606999998"/>
    <n v="122.580839"/>
    <n v="-1.297829737"/>
    <n v="4.4230772182000004"/>
  </r>
  <r>
    <x v="333"/>
    <x v="4"/>
    <s v="E12000008"/>
    <n v="721353.38690000004"/>
    <n v="158.61948426999999"/>
    <n v="0.53999967280000005"/>
    <n v="10.376997888"/>
    <n v="439517.95053999999"/>
    <n v="157.49791711"/>
    <n v="0.2358044363"/>
    <n v="12.519970722"/>
    <n v="341251.3112"/>
    <n v="154.85970186"/>
    <n v="-6.2591429000000004E-2"/>
    <n v="13.509584030999999"/>
    <n v="230123.83632"/>
    <n v="135.36554276000001"/>
    <n v="3.0855593300000001E-2"/>
    <n v="9.4587042220999997"/>
  </r>
  <r>
    <x v="333"/>
    <x v="5"/>
    <s v="E12000009"/>
    <n v="541011.60097999999"/>
    <n v="164.22683713000001"/>
    <n v="0.99194553880000003"/>
    <n v="13.446782821999999"/>
    <n v="348732.72712"/>
    <n v="163.81208892999999"/>
    <n v="0.44070512039999998"/>
    <n v="15.350961118000001"/>
    <n v="282978.71677"/>
    <n v="159.91904131999999"/>
    <n v="0.1015720143"/>
    <n v="15.57917026"/>
    <n v="198579.83739999999"/>
    <n v="140.05930773"/>
    <n v="0.39640346459999998"/>
    <n v="12.442607496000001"/>
  </r>
  <r>
    <x v="333"/>
    <x v="2"/>
    <s v="E12000001"/>
    <n v="288230.55543000001"/>
    <n v="148.25386352999999"/>
    <n v="2.0909724773999998"/>
    <n v="15.239250386"/>
    <n v="168598.90273"/>
    <n v="142.58352226"/>
    <n v="1.3291384704"/>
    <n v="15.387870956"/>
    <n v="133387.86147999999"/>
    <n v="139.94481744999999"/>
    <n v="0.64893458110000002"/>
    <n v="15.840655462000001"/>
    <n v="102552.13774999999"/>
    <n v="122.36811295"/>
    <n v="-0.68368902399999998"/>
    <n v="10.498291698999999"/>
  </r>
  <r>
    <x v="333"/>
    <x v="7"/>
    <s v="E12000002"/>
    <n v="387796.46139999997"/>
    <n v="165.01922303000001"/>
    <n v="1.7246928694000001"/>
    <n v="14.799995538999999"/>
    <n v="235506.62784999999"/>
    <n v="164.80299789"/>
    <n v="0.85642196189999997"/>
    <n v="16.233039442999999"/>
    <n v="169096.67204"/>
    <n v="161.9905961"/>
    <n v="0.13149684740000001"/>
    <n v="17.132913653999999"/>
    <n v="147789.31229"/>
    <n v="146.05507724"/>
    <n v="-0.24936054799999999"/>
    <n v="12.989773472"/>
  </r>
  <r>
    <x v="333"/>
    <x v="3"/>
    <s v="E12000006"/>
    <n v="564721.87138000003"/>
    <n v="165.41726355"/>
    <n v="0.51072401759999997"/>
    <n v="10.706071928"/>
    <n v="373721.62680999999"/>
    <n v="162.87600398000001"/>
    <n v="0.10998960369999999"/>
    <n v="12.143867929000001"/>
    <n v="304255.95522"/>
    <n v="158.88332854000001"/>
    <n v="-0.100318302"/>
    <n v="12.672860091"/>
    <n v="215387.00743"/>
    <n v="139.06576097999999"/>
    <n v="0.4137558281"/>
    <n v="8.5788164279999997"/>
  </r>
  <r>
    <x v="334"/>
    <x v="0"/>
    <s v="E92000001"/>
    <n v="497450.47200000001"/>
    <n v="162.85733651999999"/>
    <n v="-6.2174264999999999E-2"/>
    <n v="11.252018623"/>
    <n v="303060.04415999999"/>
    <n v="161.35026167999999"/>
    <n v="0.30723400439999998"/>
    <n v="11.834038285"/>
    <n v="258620.55445"/>
    <n v="157.57706777000001"/>
    <n v="0.39123888410000002"/>
    <n v="12.225513913"/>
    <n v="256285.76506999999"/>
    <n v="134.68142083999999"/>
    <n v="0.83779115609999999"/>
    <n v="7.5458934512000004"/>
  </r>
  <r>
    <x v="334"/>
    <x v="5"/>
    <s v="E12000009"/>
    <n v="537132.81487999996"/>
    <n v="163.04941178000001"/>
    <n v="-0.71695063400000003"/>
    <n v="11.137918687999999"/>
    <n v="348757.15824000002"/>
    <n v="163.82356508999999"/>
    <n v="7.0056861000000002E-3"/>
    <n v="12.377776249"/>
    <n v="282938.16065999999"/>
    <n v="159.89612195000001"/>
    <n v="-1.4331861E-2"/>
    <n v="12.812704876"/>
    <n v="198837.88667000001"/>
    <n v="140.24131111"/>
    <n v="0.12994736709999999"/>
    <n v="9.5505496793999995"/>
  </r>
  <r>
    <x v="334"/>
    <x v="4"/>
    <s v="E12000008"/>
    <n v="716485.84143999999"/>
    <n v="157.54915235999999"/>
    <n v="-0.67477959499999995"/>
    <n v="9.5137371598999998"/>
    <n v="438839.57731999998"/>
    <n v="157.25482722999999"/>
    <n v="-0.15434482599999999"/>
    <n v="10.701744230999999"/>
    <n v="340533.08701999998"/>
    <n v="154.53377202999999"/>
    <n v="-0.210467815"/>
    <n v="11.322667242"/>
    <n v="231449.43872000001"/>
    <n v="136.14530070000001"/>
    <n v="0.57603871640000004"/>
    <n v="8.3251617604000003"/>
  </r>
  <r>
    <x v="334"/>
    <x v="9"/>
    <s v="E12000007"/>
    <n v="1113966.7323"/>
    <n v="149.83328832000001"/>
    <n v="0.15187766520000001"/>
    <n v="6.5778814613999996"/>
    <n v="707571.47653999995"/>
    <n v="149.93961637000001"/>
    <n v="0.2171037002"/>
    <n v="7.6859825538999997"/>
    <n v="597716.91396999999"/>
    <n v="146.15872049000001"/>
    <n v="0.28193180249999999"/>
    <n v="8.4776680475999999"/>
    <n v="447519.05151000002"/>
    <n v="123.67882403999999"/>
    <n v="0.89572321470000005"/>
    <n v="4.5756320822000003"/>
  </r>
  <r>
    <x v="334"/>
    <x v="3"/>
    <s v="E12000006"/>
    <n v="570603.48783"/>
    <n v="167.14009553"/>
    <n v="1.0415067586"/>
    <n v="10.592376414"/>
    <n v="378765.57376"/>
    <n v="165.07426563000001"/>
    <n v="1.3496534806"/>
    <n v="11.121357539"/>
    <n v="307929.28902000003"/>
    <n v="160.80155393999999"/>
    <n v="1.2073169775999999"/>
    <n v="11.642619566"/>
    <n v="218655.88149"/>
    <n v="141.17632681000001"/>
    <n v="1.5176746726000001"/>
    <n v="8.1058435384000003"/>
  </r>
  <r>
    <x v="334"/>
    <x v="2"/>
    <s v="E12000001"/>
    <n v="286331.36216999998"/>
    <n v="147.27699715"/>
    <n v="-0.65891461799999995"/>
    <n v="13.959907931"/>
    <n v="168004.66396000001"/>
    <n v="142.08097653999999"/>
    <n v="-0.35245708199999998"/>
    <n v="12.903154045000001"/>
    <n v="132869.38024999999"/>
    <n v="139.40084920000001"/>
    <n v="-0.38870196099999998"/>
    <n v="13.539444291000001"/>
    <n v="103803.48422"/>
    <n v="123.86125496"/>
    <n v="1.2202051456"/>
    <n v="9.0073940234999998"/>
  </r>
  <r>
    <x v="334"/>
    <x v="7"/>
    <s v="E12000002"/>
    <n v="387730.10145000002"/>
    <n v="164.99098484999999"/>
    <n v="-1.7112056E-2"/>
    <n v="13.457814425"/>
    <n v="236581.91002000001"/>
    <n v="165.55545961999999"/>
    <n v="0.45658255180000001"/>
    <n v="13.450473235"/>
    <n v="170926.56028000001"/>
    <n v="163.74358558"/>
    <n v="1.0821550880999999"/>
    <n v="14.665576334000001"/>
    <n v="149956.71854999999"/>
    <n v="148.19705005"/>
    <n v="1.4665514208999999"/>
    <n v="10.857724747000001"/>
  </r>
  <r>
    <x v="334"/>
    <x v="6"/>
    <s v="E12000003"/>
    <n v="351099.15599"/>
    <n v="161.14069418"/>
    <n v="5.5708900399999997E-2"/>
    <n v="11.425879189"/>
    <n v="213980.21875"/>
    <n v="159.84329459"/>
    <n v="0.26634770639999999"/>
    <n v="12.195833793"/>
    <n v="168873.39489"/>
    <n v="155.27259201999999"/>
    <n v="0.32691281119999999"/>
    <n v="12.655587991000001"/>
    <n v="138487.77458999999"/>
    <n v="138.91375210000001"/>
    <n v="0.56396849660000004"/>
    <n v="9.4613156351000001"/>
  </r>
  <r>
    <x v="334"/>
    <x v="1"/>
    <s v="E12000004"/>
    <n v="379199.73431000003"/>
    <n v="169.1516293"/>
    <n v="0.83151319769999998"/>
    <n v="12.822519453"/>
    <n v="235406.27497"/>
    <n v="167.42679638999999"/>
    <n v="0.90249307759999997"/>
    <n v="12.951491562999999"/>
    <n v="191748.91320000001"/>
    <n v="164.79112370999999"/>
    <n v="0.97619090649999996"/>
    <n v="13.505393384"/>
    <n v="136785.5447"/>
    <n v="145.29530124999999"/>
    <n v="1.0414433085999999"/>
    <n v="9.2826711270000004"/>
  </r>
  <r>
    <x v="334"/>
    <x v="8"/>
    <s v="E12000005"/>
    <n v="427306.14688999997"/>
    <n v="163.55005451"/>
    <n v="-0.61452819599999997"/>
    <n v="11.491289372000001"/>
    <n v="251649.24617999999"/>
    <n v="164.95924968"/>
    <n v="-0.181742283"/>
    <n v="12.174005645999999"/>
    <n v="203093.05340999999"/>
    <n v="162.82090539999999"/>
    <n v="0.1694781799"/>
    <n v="12.932976195"/>
    <n v="150334.557"/>
    <n v="143.2152145"/>
    <n v="0.87102568459999996"/>
    <n v="10.102400743"/>
  </r>
  <r>
    <x v="335"/>
    <x v="0"/>
    <s v="E92000001"/>
    <n v="494459.24484"/>
    <n v="161.87805653999999"/>
    <n v="-0.60131155300000005"/>
    <n v="10.657151065000001"/>
    <n v="303135.28260999999"/>
    <n v="161.39031890000001"/>
    <n v="2.4826251600000002E-2"/>
    <n v="11.53288547"/>
    <n v="257845.85305000001"/>
    <n v="157.10504351"/>
    <n v="-0.29955136199999999"/>
    <n v="10.017245483"/>
    <n v="257260.13303"/>
    <n v="135.19346356"/>
    <n v="0.38018809079999999"/>
    <n v="7.7536208668000004"/>
  </r>
  <r>
    <x v="335"/>
    <x v="2"/>
    <s v="E12000001"/>
    <n v="284275.14843"/>
    <n v="146.21936593999999"/>
    <n v="-0.71812382699999999"/>
    <n v="14.009534883000001"/>
    <n v="166922.22583000001"/>
    <n v="141.16556227999999"/>
    <n v="-0.644290523"/>
    <n v="11.760857574999999"/>
    <n v="131706.03388"/>
    <n v="138.18031614"/>
    <n v="-0.87555640400000001"/>
    <n v="10.279693055999999"/>
    <n v="105599.42380999999"/>
    <n v="126.00422091"/>
    <n v="1.7301342135"/>
    <n v="10.585313534999999"/>
  </r>
  <r>
    <x v="335"/>
    <x v="7"/>
    <s v="E12000002"/>
    <n v="386349.45399000001"/>
    <n v="164.40347724"/>
    <n v="-0.35608467300000002"/>
    <n v="13.121036707"/>
    <n v="237059.53318999999"/>
    <n v="165.88969111"/>
    <n v="0.20188490810000001"/>
    <n v="12.851603365000001"/>
    <n v="169798.40075"/>
    <n v="162.66283554"/>
    <n v="-0.66002587800000001"/>
    <n v="11.18167019"/>
    <n v="151115.05270999999"/>
    <n v="149.34179172"/>
    <n v="0.77244565730000003"/>
    <n v="11.235512951"/>
  </r>
  <r>
    <x v="335"/>
    <x v="6"/>
    <s v="E12000003"/>
    <n v="353145.28745"/>
    <n v="162.07978799"/>
    <n v="0.58277880270000004"/>
    <n v="12.16732887"/>
    <n v="215493.45957000001"/>
    <n v="160.97368599000001"/>
    <n v="0.70718724990000004"/>
    <n v="12.444532507"/>
    <n v="169548.17809"/>
    <n v="155.89302921000001"/>
    <n v="0.39957933810000001"/>
    <n v="11.108037994"/>
    <n v="140710.35071999999"/>
    <n v="141.1431647"/>
    <n v="1.6048897753"/>
    <n v="10.270270094000001"/>
  </r>
  <r>
    <x v="335"/>
    <x v="1"/>
    <s v="E12000004"/>
    <n v="379274.47005"/>
    <n v="169.18496705999999"/>
    <n v="1.97088043E-2"/>
    <n v="12.098726741"/>
    <n v="237133.73765"/>
    <n v="168.65541081000001"/>
    <n v="0.73382185040000003"/>
    <n v="13.057668343"/>
    <n v="192940.31393999999"/>
    <n v="165.81502660000001"/>
    <n v="0.62133376240000004"/>
    <n v="12.088221538000001"/>
    <n v="139102.06437000001"/>
    <n v="147.75593717000001"/>
    <n v="1.6935412851"/>
    <n v="10.252170082999999"/>
  </r>
  <r>
    <x v="335"/>
    <x v="8"/>
    <s v="E12000005"/>
    <n v="424847.89718000003"/>
    <n v="162.60916732999999"/>
    <n v="-0.57529004100000003"/>
    <n v="10.123458291"/>
    <n v="252722.25472999999"/>
    <n v="165.66262029000001"/>
    <n v="0.42639052840000002"/>
    <n v="11.622324812"/>
    <n v="203292.78519"/>
    <n v="162.98103155999999"/>
    <n v="9.8344961499999994E-2"/>
    <n v="10.667084814000001"/>
    <n v="150673.56503999999"/>
    <n v="143.53816824"/>
    <n v="0.22550240069999999"/>
    <n v="9.5350445695000001"/>
  </r>
  <r>
    <x v="335"/>
    <x v="3"/>
    <s v="E12000006"/>
    <n v="565398.89051000006"/>
    <n v="165.61557471"/>
    <n v="-0.91212154000000001"/>
    <n v="10.466694263999999"/>
    <n v="375721.49033"/>
    <n v="163.74758793999999"/>
    <n v="-0.80368534999999997"/>
    <n v="10.694150414999999"/>
    <n v="305253.99971"/>
    <n v="159.40451021999999"/>
    <n v="-0.86879988699999999"/>
    <n v="9.3804976832999998"/>
    <n v="217638.51199999999"/>
    <n v="140.51945681000001"/>
    <n v="-0.46528338600000002"/>
    <n v="7.7192228950999997"/>
  </r>
  <r>
    <x v="335"/>
    <x v="9"/>
    <s v="E12000007"/>
    <n v="1112824.7747"/>
    <n v="149.67969013999999"/>
    <n v="-0.102512723"/>
    <n v="7.2650409238"/>
    <n v="708502.64355000004"/>
    <n v="150.13693753000001"/>
    <n v="0.13160041589999999"/>
    <n v="7.9117909609000003"/>
    <n v="593675.71346999996"/>
    <n v="145.17053247000001"/>
    <n v="-0.67610609799999999"/>
    <n v="6.7322491373000002"/>
    <n v="449781.94412"/>
    <n v="124.30420947"/>
    <n v="0.50565279780000005"/>
    <n v="5.9558943804000002"/>
  </r>
  <r>
    <x v="335"/>
    <x v="4"/>
    <s v="E12000008"/>
    <n v="716327.96467000002"/>
    <n v="157.51443659"/>
    <n v="-2.2034877000000001E-2"/>
    <n v="9.7656689010999997"/>
    <n v="440590.8836"/>
    <n v="157.88239451999999"/>
    <n v="0.39907664819999999"/>
    <n v="11.217287232"/>
    <n v="342581.93225999997"/>
    <n v="155.46353714"/>
    <n v="0.60165819809999999"/>
    <n v="10.328239205999999"/>
    <n v="233289.19362000001"/>
    <n v="137.22749812000001"/>
    <n v="0.79488415189999995"/>
    <n v="8.6068299668999995"/>
  </r>
  <r>
    <x v="335"/>
    <x v="5"/>
    <s v="E12000009"/>
    <n v="523096.83054"/>
    <n v="158.78871699000001"/>
    <n v="-2.6131310440000002"/>
    <n v="8.1845349233999993"/>
    <n v="343237.24248999998"/>
    <n v="161.23066555"/>
    <n v="-1.5827390539999999"/>
    <n v="10.827790504999999"/>
    <n v="278943.43922"/>
    <n v="157.6385952"/>
    <n v="-1.4118708579999999"/>
    <n v="9.7212417936000008"/>
    <n v="196336.74476"/>
    <n v="138.47724377"/>
    <n v="-1.2578799519999999"/>
    <n v="6.3924185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743EB-47A8-4560-8DD7-EE70149BE3A8}" name="PivotTable5" cacheId="2"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3">
  <location ref="G3:I21" firstHeaderRow="1" firstDataRow="1" firstDataCol="2" rowPageCount="1" colPageCount="1"/>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Page"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2">
    <field x="2"/>
    <field x="10"/>
  </rowFields>
  <rowItems count="18">
    <i>
      <x/>
      <x v="5"/>
    </i>
    <i t="default">
      <x/>
    </i>
    <i>
      <x v="1"/>
      <x v="3"/>
    </i>
    <i r="1">
      <x v="5"/>
    </i>
    <i r="1">
      <x v="6"/>
    </i>
    <i r="1">
      <x v="7"/>
    </i>
    <i r="1">
      <x v="8"/>
    </i>
    <i t="default">
      <x v="1"/>
    </i>
    <i>
      <x v="2"/>
      <x v="1"/>
    </i>
    <i r="1">
      <x v="2"/>
    </i>
    <i r="1">
      <x v="3"/>
    </i>
    <i r="1">
      <x v="4"/>
    </i>
    <i r="1">
      <x v="5"/>
    </i>
    <i r="1">
      <x v="9"/>
    </i>
    <i t="default">
      <x v="2"/>
    </i>
    <i>
      <x v="3"/>
      <x v="2"/>
    </i>
    <i t="default">
      <x v="3"/>
    </i>
    <i t="grand">
      <x/>
    </i>
  </rowItems>
  <colItems count="1">
    <i/>
  </colItems>
  <pageFields count="1">
    <pageField fld="8" hier="-1"/>
  </pageFields>
  <dataFields count="1">
    <dataField name="Sum of Size" fld="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47340B-B38A-49D8-816A-3045FA90927B}" name="PivotTable2" cacheId="2"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2">
  <location ref="A3:E10" firstHeaderRow="0" firstDataRow="1" firstDataCol="2"/>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Row"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dataField="1" compact="0" outline="0" dragToRow="0" dragToCol="0" dragToPage="0" showAll="0" defaultSubtotal="0"/>
  </pivotFields>
  <rowFields count="2">
    <field x="8"/>
    <field x="2"/>
  </rowFields>
  <rowItems count="7">
    <i>
      <x/>
      <x/>
    </i>
    <i r="1">
      <x v="1"/>
    </i>
    <i t="default">
      <x/>
    </i>
    <i>
      <x v="1"/>
      <x v="2"/>
    </i>
    <i r="1">
      <x v="3"/>
    </i>
    <i t="default">
      <x v="1"/>
    </i>
    <i t="grand">
      <x/>
    </i>
  </rowItems>
  <colFields count="1">
    <field x="-2"/>
  </colFields>
  <colItems count="3">
    <i>
      <x/>
    </i>
    <i i="1">
      <x v="1"/>
    </i>
    <i i="2">
      <x v="2"/>
    </i>
  </colItems>
  <dataFields count="3">
    <dataField name="Sum of Size " fld="4" baseField="2" baseItem="1" numFmtId="168"/>
    <dataField name="Sum of Size" fld="4" baseField="0" baseItem="0"/>
    <dataField name="Sum of Size KB 1024" fld="11"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6049E-CFCF-45B1-8005-759EA4B2B0C0}" name="PivotTable7" cacheId="2"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M3:P59" firstHeaderRow="1" firstDataRow="1" firstDataCol="3"/>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axis="axisRow"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3">
    <field x="10"/>
    <field x="9"/>
    <field x="5"/>
  </rowFields>
  <rowItems count="56">
    <i>
      <x v="1"/>
      <x v="6"/>
      <x v="165"/>
    </i>
    <i t="default" r="1">
      <x v="6"/>
    </i>
    <i r="1">
      <x v="12"/>
      <x v="365"/>
    </i>
    <i t="default" r="1">
      <x v="12"/>
    </i>
    <i t="default">
      <x v="1"/>
    </i>
    <i>
      <x v="2"/>
      <x v="6"/>
      <x v="176"/>
    </i>
    <i r="2">
      <x v="177"/>
    </i>
    <i r="2">
      <x v="179"/>
    </i>
    <i r="2">
      <x v="180"/>
    </i>
    <i r="2">
      <x v="181"/>
    </i>
    <i t="default" r="1">
      <x v="6"/>
    </i>
    <i r="1">
      <x v="7"/>
      <x v="184"/>
    </i>
    <i r="2">
      <x v="189"/>
    </i>
    <i r="2">
      <x v="190"/>
    </i>
    <i t="default" r="1">
      <x v="7"/>
    </i>
    <i r="1">
      <x v="11"/>
      <x v="310"/>
    </i>
    <i t="default" r="1">
      <x v="11"/>
    </i>
    <i t="default">
      <x v="2"/>
    </i>
    <i>
      <x v="3"/>
      <x v="7"/>
      <x v="212"/>
    </i>
    <i t="default" r="1">
      <x v="7"/>
    </i>
    <i r="1">
      <x v="10"/>
      <x v="295"/>
    </i>
    <i t="default" r="1">
      <x v="10"/>
    </i>
    <i t="default">
      <x v="3"/>
    </i>
    <i>
      <x v="4"/>
      <x v="8"/>
      <x v="237"/>
    </i>
    <i t="default" r="1">
      <x v="8"/>
    </i>
    <i t="default">
      <x v="4"/>
    </i>
    <i>
      <x v="5"/>
      <x v="3"/>
      <x v="66"/>
    </i>
    <i t="default" r="1">
      <x v="3"/>
    </i>
    <i r="1">
      <x v="5"/>
      <x v="137"/>
    </i>
    <i r="2">
      <x v="142"/>
    </i>
    <i t="default" r="1">
      <x v="5"/>
    </i>
    <i t="default">
      <x v="5"/>
    </i>
    <i>
      <x v="6"/>
      <x v="7"/>
      <x v="199"/>
    </i>
    <i r="2">
      <x v="208"/>
    </i>
    <i t="default" r="1">
      <x v="7"/>
    </i>
    <i r="1">
      <x v="11"/>
      <x v="327"/>
    </i>
    <i t="default" r="1">
      <x v="11"/>
    </i>
    <i r="1">
      <x v="12"/>
      <x v="339"/>
    </i>
    <i r="2">
      <x v="364"/>
    </i>
    <i t="default" r="1">
      <x v="12"/>
    </i>
    <i t="default">
      <x v="6"/>
    </i>
    <i>
      <x v="7"/>
      <x v="5"/>
      <x v="148"/>
    </i>
    <i r="2">
      <x v="152"/>
    </i>
    <i t="default" r="1">
      <x v="5"/>
    </i>
    <i t="default">
      <x v="7"/>
    </i>
    <i>
      <x v="8"/>
      <x v="4"/>
      <x v="100"/>
    </i>
    <i t="default" r="1">
      <x v="4"/>
    </i>
    <i r="1">
      <x v="5"/>
      <x v="131"/>
    </i>
    <i t="default" r="1">
      <x v="5"/>
    </i>
    <i r="1">
      <x v="8"/>
      <x v="217"/>
    </i>
    <i t="default" r="1">
      <x v="8"/>
    </i>
    <i t="default">
      <x v="8"/>
    </i>
    <i>
      <x v="9"/>
      <x v="3"/>
      <x v="63"/>
    </i>
    <i t="default" r="1">
      <x v="3"/>
    </i>
    <i t="default">
      <x v="9"/>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5D72A-B3CA-4FEF-97C7-0B2FF5C33E68}" name="PivotTable6" cacheId="2"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J3:K17" firstHeaderRow="1" firstDataRow="1" firstDataCol="1"/>
  <pivotFields count="12">
    <pivotField axis="axisRow"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7" outline="0" showAll="0"/>
    <pivotField compact="0" numFmtId="166"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compact="0" outline="0" dragToRow="0" dragToCol="0" dragToPage="0" showAll="0" defaultSubtotal="0"/>
  </pivotFields>
  <rowFields count="1">
    <field x="0"/>
  </rowFields>
  <rowItems count="14">
    <i>
      <x v="1"/>
    </i>
    <i>
      <x v="2"/>
    </i>
    <i>
      <x v="3"/>
    </i>
    <i>
      <x v="4"/>
    </i>
    <i>
      <x v="5"/>
    </i>
    <i>
      <x v="6"/>
    </i>
    <i>
      <x v="7"/>
    </i>
    <i>
      <x v="8"/>
    </i>
    <i>
      <x v="9"/>
    </i>
    <i>
      <x v="10"/>
    </i>
    <i>
      <x v="11"/>
    </i>
    <i>
      <x v="12"/>
    </i>
    <i>
      <x v="13"/>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8564B0-9AF5-4F2E-8C48-68B505364F48}"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32" firstHeaderRow="0" firstDataRow="1" firstDataCol="1" rowPageCount="1" colPageCount="1"/>
  <pivotFields count="21">
    <pivotField axis="axisRow" numFmtId="14" showAll="0">
      <items count="15">
        <item x="0"/>
        <item x="1"/>
        <item x="2"/>
        <item x="3"/>
        <item x="4"/>
        <item x="5"/>
        <item x="6"/>
        <item x="7"/>
        <item x="8"/>
        <item x="9"/>
        <item x="10"/>
        <item x="11"/>
        <item x="12"/>
        <item x="13"/>
        <item t="default"/>
      </items>
    </pivotField>
    <pivotField axis="axisPage" showAll="0">
      <items count="11">
        <item x="1"/>
        <item x="3"/>
        <item x="0"/>
        <item x="9"/>
        <item x="2"/>
        <item x="7"/>
        <item x="4"/>
        <item x="5"/>
        <item x="8"/>
        <item x="6"/>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3">
    <field x="20"/>
    <field x="19"/>
    <field x="0"/>
  </rowFields>
  <rowItems count="29">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pageFields count="1">
    <pageField fld="1" item="1" hier="-1"/>
  </pageFields>
  <dataFields count="2">
    <dataField name="Sum of DetachedIndex" fld="4" baseField="0" baseItem="0"/>
    <dataField name="Average of DetachedAveragePrice" fld="3" subtotal="average" baseField="20" baseItem="1"/>
  </dataFields>
  <chartFormats count="2">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e_extension" xr10:uid="{D0D9079B-01D6-427C-AD02-6DC8C3853B00}" sourceName="File extension">
  <pivotTables>
    <pivotTable tabId="10" name="PivotTable2"/>
    <pivotTable tabId="10" name="PivotTable5"/>
    <pivotTable tabId="10" name="PivotTable6"/>
    <pivotTable tabId="10" name="PivotTable7"/>
  </pivotTables>
  <data>
    <tabular pivotCacheId="10471688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der" xr10:uid="{2E9182EA-3429-4458-B841-909554E51ECB}" sourceName="Folder">
  <pivotTables>
    <pivotTable tabId="10" name="PivotTable2"/>
  </pivotTables>
  <data>
    <tabular pivotCacheId="1047168885">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8" s="1"/>
        <i x="47" s="1"/>
        <i x="50" s="1"/>
        <i x="4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e extension" xr10:uid="{269413F6-9509-48D2-AA5D-899C348E4689}" cache="Slicer_File_extension" caption="File extension" columnCount="2" rowHeight="241300"/>
  <slicer name="Folder" xr10:uid="{2EC7E56B-D09E-4F3F-9A63-767E1B9D9CF4}" cache="Slicer_Folder" caption="Folde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created" xr10:uid="{944E924F-1E3F-419F-A85B-EF31A0D4699D}" sourceName="Date created">
  <pivotTables>
    <pivotTable tabId="10" name="PivotTable2"/>
    <pivotTable tabId="10" name="PivotTable5"/>
    <pivotTable tabId="10" name="PivotTable6"/>
    <pivotTable tabId="10" name="PivotTable7"/>
  </pivotTables>
  <state minimalRefreshVersion="6" lastRefreshVersion="6" pivotCacheId="1047168885" filterType="unknown">
    <bounds startDate="2006-01-01T18:22:49" endDate="2015-01-01T15:38:4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created" xr10:uid="{62A40E7D-C9B6-497B-8255-C491EB6F7684}" cache="NativeTimeline_Date_created" caption="Date created" level="1" selectionLevel="1" scrollPosition="2006-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3" Type="http://schemas.openxmlformats.org/officeDocument/2006/relationships/externalLinkPath" Target="file:///D:\Dropbox\Dropbox\Office%20Windows\MO-211%20Excel\Supporting%20Files\Section%2010\Section%2010%20End%20With%20Highlights.xlsx" TargetMode="External"/><Relationship Id="rId2" Type="http://schemas.openxmlformats.org/officeDocument/2006/relationships/externalLinkPath" Target="file:///D:\Dropbox\Dropbox\Office%20Windows\MO-211%20Excel\Supporting%20Files\Section%2010\Section%2010%20End%20With%20Highlights.xlsx" TargetMode="External"/><Relationship Id="rId1" Type="http://schemas.openxmlformats.org/officeDocument/2006/relationships/externalLinkPath" Target="file:///D:\Dropbox\Dropbox\Office%20Windows\MO-211%20Excel\Supporting%20Files\Section%2010\Section%2010%20End%20With%20Highlight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8D71-D60B-4A1C-A379-576004999668}">
  <sheetPr codeName="Sheet2"/>
  <dimension ref="A1:P59"/>
  <sheetViews>
    <sheetView workbookViewId="0">
      <selection activeCell="G5" sqref="G5"/>
    </sheetView>
  </sheetViews>
  <sheetFormatPr defaultRowHeight="15" x14ac:dyDescent="0.25"/>
  <cols>
    <col min="1" max="1" width="17" bestFit="1" customWidth="1"/>
    <col min="2" max="2" width="16" bestFit="1" customWidth="1"/>
    <col min="3" max="3" width="11.5703125" bestFit="1" customWidth="1"/>
    <col min="4" max="4" width="11.140625" bestFit="1" customWidth="1"/>
    <col min="5" max="5" width="18.5703125" bestFit="1" customWidth="1"/>
    <col min="6" max="6" width="16.28515625" bestFit="1" customWidth="1"/>
    <col min="7" max="7" width="16" bestFit="1" customWidth="1"/>
    <col min="8" max="8" width="8.140625" bestFit="1" customWidth="1"/>
    <col min="9" max="9" width="11.140625" bestFit="1" customWidth="1"/>
    <col min="10" max="10" width="11.28515625" bestFit="1" customWidth="1"/>
    <col min="11" max="12" width="11.140625" bestFit="1" customWidth="1"/>
    <col min="13" max="13" width="21.7109375" bestFit="1" customWidth="1"/>
    <col min="14" max="14" width="11.140625" bestFit="1" customWidth="1"/>
    <col min="15" max="15" width="14.5703125" bestFit="1" customWidth="1"/>
    <col min="16" max="16" width="11.140625" bestFit="1" customWidth="1"/>
    <col min="17" max="17" width="26.85546875" bestFit="1" customWidth="1"/>
    <col min="18" max="18" width="26.28515625" bestFit="1" customWidth="1"/>
    <col min="19" max="19" width="42.140625" bestFit="1" customWidth="1"/>
    <col min="20" max="20" width="47.85546875" bestFit="1" customWidth="1"/>
    <col min="21" max="21" width="29.7109375" bestFit="1" customWidth="1"/>
    <col min="22" max="22" width="41.140625" bestFit="1" customWidth="1"/>
    <col min="23" max="23" width="31.7109375" bestFit="1" customWidth="1"/>
    <col min="24" max="24" width="44.140625" bestFit="1" customWidth="1"/>
    <col min="25" max="25" width="30" bestFit="1" customWidth="1"/>
    <col min="26" max="26" width="27.5703125" bestFit="1" customWidth="1"/>
    <col min="27" max="27" width="23.42578125" bestFit="1" customWidth="1"/>
    <col min="28" max="28" width="36" bestFit="1" customWidth="1"/>
    <col min="29" max="29" width="49.28515625" bestFit="1" customWidth="1"/>
    <col min="30" max="30" width="43.5703125" bestFit="1" customWidth="1"/>
    <col min="31" max="31" width="31.7109375" bestFit="1" customWidth="1"/>
    <col min="32" max="32" width="38.5703125" bestFit="1" customWidth="1"/>
    <col min="33" max="33" width="34.5703125" bestFit="1" customWidth="1"/>
    <col min="34" max="34" width="40" bestFit="1" customWidth="1"/>
    <col min="35" max="35" width="28.7109375" bestFit="1" customWidth="1"/>
    <col min="36" max="36" width="31.5703125" bestFit="1" customWidth="1"/>
    <col min="37" max="37" width="29.85546875" bestFit="1" customWidth="1"/>
    <col min="38" max="38" width="31.28515625" bestFit="1" customWidth="1"/>
    <col min="39" max="39" width="43.42578125" bestFit="1" customWidth="1"/>
    <col min="40" max="40" width="32.7109375" bestFit="1" customWidth="1"/>
    <col min="41" max="41" width="35.28515625" bestFit="1" customWidth="1"/>
    <col min="42" max="42" width="33.140625" bestFit="1" customWidth="1"/>
    <col min="43" max="43" width="34.5703125" bestFit="1" customWidth="1"/>
    <col min="44" max="44" width="54.5703125" bestFit="1" customWidth="1"/>
    <col min="45" max="45" width="44.5703125" bestFit="1" customWidth="1"/>
    <col min="46" max="46" width="35.7109375" bestFit="1" customWidth="1"/>
    <col min="47" max="47" width="41.42578125" bestFit="1" customWidth="1"/>
    <col min="48" max="48" width="32.5703125" bestFit="1" customWidth="1"/>
    <col min="49" max="49" width="37.140625" bestFit="1" customWidth="1"/>
    <col min="50" max="50" width="42.28515625" bestFit="1" customWidth="1"/>
    <col min="51" max="51" width="30.42578125" bestFit="1" customWidth="1"/>
    <col min="52" max="52" width="31" bestFit="1" customWidth="1"/>
    <col min="53" max="53" width="31.85546875" bestFit="1" customWidth="1"/>
    <col min="54" max="54" width="29.140625" bestFit="1" customWidth="1"/>
    <col min="55" max="55" width="40.28515625" bestFit="1" customWidth="1"/>
    <col min="56" max="56" width="31.85546875" bestFit="1" customWidth="1"/>
    <col min="57" max="57" width="35.140625" bestFit="1" customWidth="1"/>
    <col min="58" max="58" width="44.28515625" bestFit="1" customWidth="1"/>
    <col min="59" max="59" width="31.42578125" bestFit="1" customWidth="1"/>
    <col min="60" max="60" width="41.7109375" bestFit="1" customWidth="1"/>
    <col min="61" max="61" width="38.28515625" bestFit="1" customWidth="1"/>
    <col min="62" max="62" width="37.5703125" bestFit="1" customWidth="1"/>
    <col min="63" max="63" width="39.5703125" bestFit="1" customWidth="1"/>
    <col min="64" max="64" width="27.42578125" bestFit="1" customWidth="1"/>
    <col min="65" max="65" width="43.28515625" bestFit="1" customWidth="1"/>
    <col min="66" max="66" width="40.5703125" bestFit="1" customWidth="1"/>
    <col min="67" max="67" width="37.7109375" bestFit="1" customWidth="1"/>
    <col min="68" max="68" width="37.28515625" bestFit="1" customWidth="1"/>
    <col min="69" max="69" width="21.85546875" bestFit="1" customWidth="1"/>
    <col min="70" max="70" width="25.140625" bestFit="1" customWidth="1"/>
    <col min="71" max="71" width="16.7109375" bestFit="1" customWidth="1"/>
    <col min="72" max="72" width="22.7109375" bestFit="1" customWidth="1"/>
    <col min="73" max="73" width="24.5703125" bestFit="1" customWidth="1"/>
    <col min="74" max="74" width="36.85546875" bestFit="1" customWidth="1"/>
    <col min="75" max="75" width="32.85546875" bestFit="1" customWidth="1"/>
    <col min="76" max="76" width="30.7109375" bestFit="1" customWidth="1"/>
    <col min="77" max="77" width="34.5703125" bestFit="1" customWidth="1"/>
    <col min="78" max="78" width="27.28515625" bestFit="1" customWidth="1"/>
    <col min="79" max="79" width="19.5703125" bestFit="1" customWidth="1"/>
    <col min="80" max="80" width="34" bestFit="1" customWidth="1"/>
    <col min="81" max="81" width="22.42578125" bestFit="1" customWidth="1"/>
    <col min="82" max="82" width="33" bestFit="1" customWidth="1"/>
    <col min="83" max="83" width="28.42578125" bestFit="1" customWidth="1"/>
    <col min="84" max="84" width="25.28515625" bestFit="1" customWidth="1"/>
    <col min="85" max="85" width="24.5703125" bestFit="1" customWidth="1"/>
    <col min="86" max="86" width="27.85546875" bestFit="1" customWidth="1"/>
    <col min="87" max="87" width="30.42578125" bestFit="1" customWidth="1"/>
    <col min="88" max="88" width="24.140625" bestFit="1" customWidth="1"/>
    <col min="89" max="89" width="33.28515625" bestFit="1" customWidth="1"/>
    <col min="90" max="90" width="47.42578125" bestFit="1" customWidth="1"/>
    <col min="91" max="91" width="18.5703125" bestFit="1" customWidth="1"/>
    <col min="92" max="92" width="35.28515625" bestFit="1" customWidth="1"/>
    <col min="93" max="93" width="20.85546875" bestFit="1" customWidth="1"/>
    <col min="94" max="94" width="10.28515625" bestFit="1" customWidth="1"/>
    <col min="95" max="95" width="22.5703125" bestFit="1" customWidth="1"/>
    <col min="96" max="96" width="63.5703125" bestFit="1" customWidth="1"/>
    <col min="97" max="97" width="36.7109375" bestFit="1" customWidth="1"/>
    <col min="98" max="98" width="36.5703125" bestFit="1" customWidth="1"/>
    <col min="99" max="99" width="24.85546875" bestFit="1" customWidth="1"/>
    <col min="100" max="100" width="21.5703125" bestFit="1" customWidth="1"/>
    <col min="101" max="101" width="24.28515625" bestFit="1" customWidth="1"/>
    <col min="102" max="102" width="19" bestFit="1" customWidth="1"/>
    <col min="103" max="103" width="20.5703125" bestFit="1" customWidth="1"/>
    <col min="104" max="104" width="38" bestFit="1" customWidth="1"/>
    <col min="105" max="105" width="21.85546875" bestFit="1" customWidth="1"/>
    <col min="106" max="106" width="34.140625" bestFit="1" customWidth="1"/>
    <col min="107" max="107" width="28.140625" bestFit="1" customWidth="1"/>
    <col min="108" max="108" width="36.140625" bestFit="1" customWidth="1"/>
    <col min="109" max="109" width="22.42578125" bestFit="1" customWidth="1"/>
    <col min="110" max="110" width="20.5703125" bestFit="1" customWidth="1"/>
    <col min="111" max="111" width="25.140625" bestFit="1" customWidth="1"/>
    <col min="112" max="112" width="30.28515625" bestFit="1" customWidth="1"/>
    <col min="113" max="113" width="22.140625" bestFit="1" customWidth="1"/>
    <col min="114" max="114" width="33" bestFit="1" customWidth="1"/>
    <col min="115" max="115" width="30" bestFit="1" customWidth="1"/>
    <col min="116" max="116" width="28.5703125" bestFit="1" customWidth="1"/>
    <col min="117" max="117" width="27.42578125" bestFit="1" customWidth="1"/>
    <col min="118" max="118" width="38.85546875" bestFit="1" customWidth="1"/>
    <col min="119" max="119" width="33.42578125" bestFit="1" customWidth="1"/>
    <col min="120" max="120" width="34" bestFit="1" customWidth="1"/>
    <col min="121" max="121" width="37" bestFit="1" customWidth="1"/>
    <col min="122" max="122" width="40.28515625" bestFit="1" customWidth="1"/>
    <col min="123" max="123" width="31.7109375" bestFit="1" customWidth="1"/>
    <col min="124" max="124" width="35.5703125" bestFit="1" customWidth="1"/>
    <col min="125" max="125" width="38.85546875" bestFit="1" customWidth="1"/>
    <col min="126" max="126" width="18" bestFit="1" customWidth="1"/>
    <col min="127" max="127" width="23.42578125" bestFit="1" customWidth="1"/>
    <col min="128" max="128" width="54.28515625" bestFit="1" customWidth="1"/>
    <col min="129" max="129" width="27.140625" bestFit="1" customWidth="1"/>
    <col min="130" max="130" width="24.28515625" bestFit="1" customWidth="1"/>
    <col min="131" max="131" width="34.85546875" bestFit="1" customWidth="1"/>
    <col min="132" max="132" width="29.7109375" bestFit="1" customWidth="1"/>
    <col min="133" max="133" width="32.85546875" bestFit="1" customWidth="1"/>
    <col min="134" max="134" width="23.28515625" bestFit="1" customWidth="1"/>
    <col min="135" max="135" width="35.42578125" bestFit="1" customWidth="1"/>
    <col min="136" max="136" width="23" bestFit="1" customWidth="1"/>
    <col min="137" max="137" width="27.7109375" bestFit="1" customWidth="1"/>
    <col min="138" max="138" width="30.85546875" bestFit="1" customWidth="1"/>
    <col min="139" max="139" width="48.42578125" bestFit="1" customWidth="1"/>
    <col min="140" max="140" width="23.28515625" bestFit="1" customWidth="1"/>
    <col min="141" max="141" width="19.28515625" bestFit="1" customWidth="1"/>
    <col min="142" max="142" width="33.140625" bestFit="1" customWidth="1"/>
    <col min="143" max="143" width="26" bestFit="1" customWidth="1"/>
    <col min="144" max="144" width="20.42578125" bestFit="1" customWidth="1"/>
    <col min="145" max="145" width="31.28515625" bestFit="1" customWidth="1"/>
    <col min="146" max="146" width="24.42578125" bestFit="1" customWidth="1"/>
    <col min="147" max="147" width="30.7109375" bestFit="1" customWidth="1"/>
    <col min="148" max="148" width="16.42578125" bestFit="1" customWidth="1"/>
    <col min="149" max="149" width="16.7109375" bestFit="1" customWidth="1"/>
    <col min="150" max="150" width="52.42578125" bestFit="1" customWidth="1"/>
    <col min="151" max="151" width="15.140625" bestFit="1" customWidth="1"/>
    <col min="152" max="152" width="36.140625" bestFit="1" customWidth="1"/>
    <col min="153" max="153" width="15.85546875" bestFit="1" customWidth="1"/>
    <col min="154" max="154" width="21.85546875" bestFit="1" customWidth="1"/>
    <col min="155" max="155" width="38.42578125" bestFit="1" customWidth="1"/>
    <col min="156" max="156" width="35.28515625" bestFit="1" customWidth="1"/>
    <col min="157" max="157" width="35.140625" bestFit="1" customWidth="1"/>
    <col min="158" max="158" width="43.140625" bestFit="1" customWidth="1"/>
    <col min="159" max="159" width="28.7109375" bestFit="1" customWidth="1"/>
    <col min="160" max="160" width="18.5703125" bestFit="1" customWidth="1"/>
    <col min="161" max="161" width="24" bestFit="1" customWidth="1"/>
    <col min="162" max="162" width="15.7109375" bestFit="1" customWidth="1"/>
    <col min="163" max="163" width="18" bestFit="1" customWidth="1"/>
    <col min="164" max="164" width="36.140625" bestFit="1" customWidth="1"/>
    <col min="165" max="165" width="23.42578125" bestFit="1" customWidth="1"/>
    <col min="166" max="166" width="18.7109375" bestFit="1" customWidth="1"/>
    <col min="167" max="167" width="22.85546875" bestFit="1" customWidth="1"/>
    <col min="168" max="168" width="67.28515625" bestFit="1" customWidth="1"/>
    <col min="169" max="169" width="61.7109375" bestFit="1" customWidth="1"/>
    <col min="170" max="170" width="67.28515625" bestFit="1" customWidth="1"/>
    <col min="171" max="171" width="44.140625" bestFit="1" customWidth="1"/>
    <col min="172" max="172" width="36.28515625" bestFit="1" customWidth="1"/>
    <col min="173" max="173" width="61.7109375" bestFit="1" customWidth="1"/>
    <col min="174" max="174" width="45.85546875" bestFit="1" customWidth="1"/>
    <col min="175" max="175" width="38.85546875" bestFit="1" customWidth="1"/>
    <col min="176" max="176" width="29.28515625" bestFit="1" customWidth="1"/>
    <col min="177" max="177" width="28.140625" bestFit="1" customWidth="1"/>
    <col min="178" max="178" width="24.85546875" bestFit="1" customWidth="1"/>
    <col min="179" max="179" width="14.42578125" bestFit="1" customWidth="1"/>
    <col min="180" max="180" width="52" bestFit="1" customWidth="1"/>
    <col min="181" max="181" width="24.42578125" bestFit="1" customWidth="1"/>
    <col min="182" max="182" width="22.140625" bestFit="1" customWidth="1"/>
    <col min="183" max="183" width="35.140625" bestFit="1" customWidth="1"/>
    <col min="184" max="184" width="27" bestFit="1" customWidth="1"/>
    <col min="185" max="185" width="33.85546875" bestFit="1" customWidth="1"/>
    <col min="186" max="186" width="23" bestFit="1" customWidth="1"/>
    <col min="187" max="187" width="84.85546875" bestFit="1" customWidth="1"/>
    <col min="188" max="188" width="26.28515625" bestFit="1" customWidth="1"/>
    <col min="189" max="189" width="28.5703125" bestFit="1" customWidth="1"/>
    <col min="190" max="190" width="48.7109375" bestFit="1" customWidth="1"/>
    <col min="191" max="191" width="9.5703125" bestFit="1" customWidth="1"/>
    <col min="192" max="192" width="10.28515625" bestFit="1" customWidth="1"/>
    <col min="193" max="193" width="24.28515625" bestFit="1" customWidth="1"/>
    <col min="194" max="194" width="22.85546875" bestFit="1" customWidth="1"/>
    <col min="195" max="195" width="22.5703125" bestFit="1" customWidth="1"/>
    <col min="196" max="196" width="43.28515625" bestFit="1" customWidth="1"/>
    <col min="197" max="197" width="36.28515625" bestFit="1" customWidth="1"/>
    <col min="198" max="198" width="23.85546875" bestFit="1" customWidth="1"/>
    <col min="199" max="199" width="17.85546875" bestFit="1" customWidth="1"/>
    <col min="200" max="200" width="35.28515625" bestFit="1" customWidth="1"/>
    <col min="201" max="201" width="37.7109375" bestFit="1" customWidth="1"/>
    <col min="202" max="202" width="26.5703125" bestFit="1" customWidth="1"/>
    <col min="203" max="203" width="33" bestFit="1" customWidth="1"/>
    <col min="204" max="204" width="17.42578125" bestFit="1" customWidth="1"/>
    <col min="205" max="205" width="16.85546875" bestFit="1" customWidth="1"/>
    <col min="206" max="206" width="22.140625" bestFit="1" customWidth="1"/>
    <col min="207" max="207" width="36" bestFit="1" customWidth="1"/>
    <col min="208" max="208" width="35.28515625" bestFit="1" customWidth="1"/>
    <col min="209" max="209" width="24.28515625" bestFit="1" customWidth="1"/>
    <col min="210" max="210" width="55.140625" bestFit="1" customWidth="1"/>
    <col min="211" max="211" width="28.85546875" bestFit="1" customWidth="1"/>
    <col min="212" max="212" width="22.140625" bestFit="1" customWidth="1"/>
    <col min="213" max="213" width="31.28515625" bestFit="1" customWidth="1"/>
    <col min="214" max="214" width="59.28515625" bestFit="1" customWidth="1"/>
    <col min="215" max="215" width="30" bestFit="1" customWidth="1"/>
    <col min="216" max="216" width="38.5703125" bestFit="1" customWidth="1"/>
    <col min="217" max="217" width="44.7109375" bestFit="1" customWidth="1"/>
    <col min="218" max="218" width="58" bestFit="1" customWidth="1"/>
    <col min="219" max="219" width="15.85546875" bestFit="1" customWidth="1"/>
    <col min="220" max="220" width="60.7109375" bestFit="1" customWidth="1"/>
    <col min="221" max="221" width="24" bestFit="1" customWidth="1"/>
    <col min="222" max="222" width="52.7109375" bestFit="1" customWidth="1"/>
    <col min="223" max="223" width="54.85546875" bestFit="1" customWidth="1"/>
    <col min="224" max="224" width="53.42578125" bestFit="1" customWidth="1"/>
    <col min="225" max="225" width="68" bestFit="1" customWidth="1"/>
    <col min="226" max="226" width="23.85546875" bestFit="1" customWidth="1"/>
    <col min="227" max="227" width="38.85546875" bestFit="1" customWidth="1"/>
    <col min="228" max="228" width="88.7109375" bestFit="1" customWidth="1"/>
    <col min="229" max="229" width="64.140625" bestFit="1" customWidth="1"/>
    <col min="230" max="230" width="33.28515625" bestFit="1" customWidth="1"/>
    <col min="231" max="231" width="73" bestFit="1" customWidth="1"/>
    <col min="232" max="232" width="14.42578125" bestFit="1" customWidth="1"/>
    <col min="233" max="233" width="25.7109375" bestFit="1" customWidth="1"/>
    <col min="234" max="234" width="61.5703125" bestFit="1" customWidth="1"/>
    <col min="235" max="235" width="29.28515625" bestFit="1" customWidth="1"/>
    <col min="236" max="236" width="8" bestFit="1" customWidth="1"/>
    <col min="237" max="237" width="18.7109375" bestFit="1" customWidth="1"/>
    <col min="238" max="238" width="50.5703125" bestFit="1" customWidth="1"/>
    <col min="239" max="239" width="10.28515625" bestFit="1" customWidth="1"/>
    <col min="240" max="240" width="37.5703125" bestFit="1" customWidth="1"/>
    <col min="241" max="241" width="52.140625" bestFit="1" customWidth="1"/>
    <col min="242" max="242" width="37.42578125" bestFit="1" customWidth="1"/>
    <col min="243" max="243" width="21.5703125" bestFit="1" customWidth="1"/>
    <col min="244" max="244" width="21.140625" bestFit="1" customWidth="1"/>
    <col min="245" max="245" width="35.5703125" bestFit="1" customWidth="1"/>
    <col min="246" max="246" width="30" bestFit="1" customWidth="1"/>
    <col min="247" max="247" width="26.5703125" bestFit="1" customWidth="1"/>
    <col min="248" max="248" width="18.28515625" bestFit="1" customWidth="1"/>
    <col min="249" max="249" width="35.42578125" bestFit="1" customWidth="1"/>
    <col min="250" max="250" width="29.85546875" bestFit="1" customWidth="1"/>
    <col min="251" max="251" width="27.42578125" bestFit="1" customWidth="1"/>
    <col min="252" max="252" width="17.5703125" bestFit="1" customWidth="1"/>
    <col min="253" max="253" width="35" bestFit="1" customWidth="1"/>
    <col min="254" max="254" width="31.140625" bestFit="1" customWidth="1"/>
    <col min="255" max="255" width="14.5703125" bestFit="1" customWidth="1"/>
    <col min="256" max="256" width="14.7109375" bestFit="1" customWidth="1"/>
    <col min="257" max="257" width="25" bestFit="1" customWidth="1"/>
    <col min="258" max="258" width="41.85546875" bestFit="1" customWidth="1"/>
    <col min="259" max="259" width="40.140625" bestFit="1" customWidth="1"/>
    <col min="260" max="260" width="34.28515625" bestFit="1" customWidth="1"/>
    <col min="261" max="261" width="59.42578125" bestFit="1" customWidth="1"/>
    <col min="262" max="262" width="34" bestFit="1" customWidth="1"/>
    <col min="263" max="263" width="15.85546875" bestFit="1" customWidth="1"/>
    <col min="264" max="264" width="21.42578125" bestFit="1" customWidth="1"/>
    <col min="265" max="265" width="22.28515625" bestFit="1" customWidth="1"/>
    <col min="266" max="266" width="29.28515625" bestFit="1" customWidth="1"/>
    <col min="267" max="267" width="29" bestFit="1" customWidth="1"/>
    <col min="268" max="268" width="31.42578125" bestFit="1" customWidth="1"/>
    <col min="269" max="269" width="24" bestFit="1" customWidth="1"/>
    <col min="270" max="270" width="48.140625" bestFit="1" customWidth="1"/>
    <col min="271" max="271" width="44.85546875" bestFit="1" customWidth="1"/>
    <col min="272" max="272" width="59.5703125" bestFit="1" customWidth="1"/>
    <col min="273" max="273" width="48.85546875" bestFit="1" customWidth="1"/>
    <col min="274" max="274" width="35.5703125" bestFit="1" customWidth="1"/>
    <col min="275" max="275" width="21.42578125" bestFit="1" customWidth="1"/>
    <col min="276" max="276" width="38.85546875" bestFit="1" customWidth="1"/>
    <col min="277" max="277" width="63.28515625" bestFit="1" customWidth="1"/>
    <col min="278" max="278" width="48.140625" bestFit="1" customWidth="1"/>
    <col min="279" max="279" width="53.85546875" bestFit="1" customWidth="1"/>
    <col min="280" max="280" width="30" bestFit="1" customWidth="1"/>
    <col min="281" max="281" width="22.7109375" bestFit="1" customWidth="1"/>
    <col min="282" max="282" width="14.42578125" bestFit="1" customWidth="1"/>
    <col min="283" max="283" width="59.42578125" bestFit="1" customWidth="1"/>
    <col min="284" max="284" width="33" bestFit="1" customWidth="1"/>
    <col min="285" max="285" width="10.28515625" bestFit="1" customWidth="1"/>
    <col min="286" max="286" width="26.85546875" bestFit="1" customWidth="1"/>
    <col min="287" max="287" width="57.42578125" bestFit="1" customWidth="1"/>
    <col min="288" max="288" width="32.28515625" bestFit="1" customWidth="1"/>
    <col min="289" max="289" width="18.28515625" bestFit="1" customWidth="1"/>
    <col min="290" max="290" width="31" bestFit="1" customWidth="1"/>
    <col min="291" max="291" width="64.42578125" bestFit="1" customWidth="1"/>
    <col min="292" max="292" width="36" bestFit="1" customWidth="1"/>
    <col min="293" max="293" width="76.42578125" bestFit="1" customWidth="1"/>
    <col min="294" max="294" width="30.85546875" bestFit="1" customWidth="1"/>
    <col min="295" max="295" width="22.5703125" bestFit="1" customWidth="1"/>
    <col min="296" max="296" width="43.140625" bestFit="1" customWidth="1"/>
    <col min="297" max="297" width="26.5703125" bestFit="1" customWidth="1"/>
    <col min="298" max="298" width="32.28515625" bestFit="1" customWidth="1"/>
    <col min="299" max="299" width="62.42578125" bestFit="1" customWidth="1"/>
    <col min="300" max="300" width="17.5703125" bestFit="1" customWidth="1"/>
    <col min="301" max="301" width="38.7109375" bestFit="1" customWidth="1"/>
    <col min="302" max="302" width="26" bestFit="1" customWidth="1"/>
    <col min="303" max="303" width="33.42578125" bestFit="1" customWidth="1"/>
    <col min="304" max="304" width="43.42578125" bestFit="1" customWidth="1"/>
    <col min="305" max="305" width="51.28515625" bestFit="1" customWidth="1"/>
    <col min="306" max="306" width="96.28515625" bestFit="1" customWidth="1"/>
    <col min="307" max="307" width="30.28515625" bestFit="1" customWidth="1"/>
    <col min="308" max="308" width="15.85546875" bestFit="1" customWidth="1"/>
    <col min="309" max="309" width="36.140625" bestFit="1" customWidth="1"/>
    <col min="310" max="310" width="43.28515625" bestFit="1" customWidth="1"/>
    <col min="311" max="311" width="38.85546875" bestFit="1" customWidth="1"/>
    <col min="312" max="312" width="32.28515625" bestFit="1" customWidth="1"/>
    <col min="313" max="313" width="23" bestFit="1" customWidth="1"/>
    <col min="314" max="314" width="24" bestFit="1" customWidth="1"/>
    <col min="315" max="315" width="21.85546875" bestFit="1" customWidth="1"/>
    <col min="316" max="316" width="46.5703125" bestFit="1" customWidth="1"/>
    <col min="317" max="317" width="89" bestFit="1" customWidth="1"/>
    <col min="318" max="318" width="53.5703125" bestFit="1" customWidth="1"/>
    <col min="319" max="319" width="19.140625" bestFit="1" customWidth="1"/>
    <col min="320" max="320" width="29.7109375" bestFit="1" customWidth="1"/>
    <col min="321" max="321" width="53.85546875" bestFit="1" customWidth="1"/>
    <col min="322" max="322" width="61.85546875" bestFit="1" customWidth="1"/>
    <col min="323" max="323" width="38.5703125" bestFit="1" customWidth="1"/>
    <col min="324" max="324" width="33.85546875" bestFit="1" customWidth="1"/>
    <col min="325" max="325" width="27.7109375" bestFit="1" customWidth="1"/>
    <col min="326" max="326" width="32.5703125" bestFit="1" customWidth="1"/>
    <col min="327" max="327" width="14.42578125" bestFit="1" customWidth="1"/>
    <col min="328" max="328" width="71.85546875" bestFit="1" customWidth="1"/>
    <col min="329" max="329" width="23.7109375" bestFit="1" customWidth="1"/>
    <col min="330" max="330" width="34.28515625" bestFit="1" customWidth="1"/>
    <col min="331" max="331" width="10.28515625" bestFit="1" customWidth="1"/>
    <col min="332" max="332" width="32" bestFit="1" customWidth="1"/>
    <col min="333" max="333" width="35" bestFit="1" customWidth="1"/>
    <col min="334" max="334" width="25.140625" bestFit="1" customWidth="1"/>
    <col min="335" max="335" width="31.5703125" bestFit="1" customWidth="1"/>
    <col min="336" max="336" width="36.5703125" bestFit="1" customWidth="1"/>
    <col min="337" max="337" width="26.42578125" bestFit="1" customWidth="1"/>
    <col min="338" max="338" width="49.28515625" bestFit="1" customWidth="1"/>
    <col min="339" max="339" width="20" bestFit="1" customWidth="1"/>
    <col min="340" max="340" width="52.5703125" bestFit="1" customWidth="1"/>
    <col min="341" max="341" width="9.28515625" bestFit="1" customWidth="1"/>
    <col min="342" max="342" width="36.7109375" bestFit="1" customWidth="1"/>
    <col min="343" max="343" width="53.85546875" bestFit="1" customWidth="1"/>
    <col min="344" max="344" width="18.5703125" bestFit="1" customWidth="1"/>
    <col min="345" max="345" width="18" bestFit="1" customWidth="1"/>
    <col min="346" max="346" width="23.42578125" bestFit="1" customWidth="1"/>
    <col min="347" max="347" width="37.5703125" bestFit="1" customWidth="1"/>
    <col min="348" max="348" width="28.5703125" bestFit="1" customWidth="1"/>
    <col min="349" max="349" width="34.85546875" bestFit="1" customWidth="1"/>
    <col min="350" max="350" width="17.5703125" bestFit="1" customWidth="1"/>
    <col min="351" max="351" width="16.85546875" bestFit="1" customWidth="1"/>
    <col min="352" max="352" width="41.85546875" bestFit="1" customWidth="1"/>
    <col min="353" max="353" width="54.28515625" bestFit="1" customWidth="1"/>
    <col min="354" max="354" width="79.42578125" bestFit="1" customWidth="1"/>
    <col min="355" max="355" width="25.85546875" bestFit="1" customWidth="1"/>
    <col min="356" max="356" width="26.85546875" bestFit="1" customWidth="1"/>
    <col min="357" max="357" width="34.7109375" bestFit="1" customWidth="1"/>
    <col min="358" max="358" width="39.7109375" bestFit="1" customWidth="1"/>
    <col min="359" max="359" width="57.42578125" bestFit="1" customWidth="1"/>
    <col min="360" max="360" width="15.85546875" bestFit="1" customWidth="1"/>
    <col min="361" max="361" width="40.140625" bestFit="1" customWidth="1"/>
    <col min="362" max="362" width="28.85546875" bestFit="1" customWidth="1"/>
    <col min="363" max="363" width="56" bestFit="1" customWidth="1"/>
    <col min="364" max="364" width="36.7109375" bestFit="1" customWidth="1"/>
    <col min="365" max="365" width="70.28515625" bestFit="1" customWidth="1"/>
    <col min="366" max="366" width="21.7109375" bestFit="1" customWidth="1"/>
    <col min="367" max="367" width="42.28515625" bestFit="1" customWidth="1"/>
    <col min="368" max="368" width="63.85546875" bestFit="1" customWidth="1"/>
    <col min="369" max="369" width="19.140625" bestFit="1" customWidth="1"/>
    <col min="370" max="370" width="69" bestFit="1" customWidth="1"/>
    <col min="371" max="371" width="44.7109375" bestFit="1" customWidth="1"/>
    <col min="372" max="372" width="40.5703125" bestFit="1" customWidth="1"/>
    <col min="373" max="373" width="14.42578125" bestFit="1" customWidth="1"/>
    <col min="374" max="374" width="75.42578125" bestFit="1" customWidth="1"/>
    <col min="375" max="375" width="18.42578125" bestFit="1" customWidth="1"/>
    <col min="376" max="376" width="24" bestFit="1" customWidth="1"/>
    <col min="377" max="377" width="10.28515625" bestFit="1" customWidth="1"/>
    <col min="378" max="378" width="37.28515625" bestFit="1" customWidth="1"/>
    <col min="379" max="379" width="28.28515625" bestFit="1" customWidth="1"/>
    <col min="380" max="380" width="35.42578125" bestFit="1" customWidth="1"/>
    <col min="381" max="381" width="46.42578125" bestFit="1" customWidth="1"/>
    <col min="382" max="382" width="22.140625" bestFit="1" customWidth="1"/>
    <col min="383" max="383" width="57.5703125" bestFit="1" customWidth="1"/>
    <col min="384" max="384" width="32.42578125" bestFit="1" customWidth="1"/>
    <col min="385" max="385" width="50.5703125" bestFit="1" customWidth="1"/>
    <col min="386" max="386" width="15.28515625" bestFit="1" customWidth="1"/>
    <col min="387" max="387" width="70.7109375" bestFit="1" customWidth="1"/>
    <col min="388" max="388" width="25.28515625" bestFit="1" customWidth="1"/>
    <col min="389" max="389" width="22.7109375" bestFit="1" customWidth="1"/>
    <col min="390" max="390" width="33.28515625" bestFit="1" customWidth="1"/>
    <col min="391" max="391" width="49.28515625" bestFit="1" customWidth="1"/>
    <col min="392" max="392" width="30.85546875" bestFit="1" customWidth="1"/>
    <col min="393" max="393" width="36.28515625" bestFit="1" customWidth="1"/>
    <col min="394" max="394" width="37.28515625" bestFit="1" customWidth="1"/>
    <col min="395" max="395" width="17.5703125" bestFit="1" customWidth="1"/>
    <col min="396" max="396" width="28.5703125" bestFit="1" customWidth="1"/>
    <col min="397" max="397" width="55" bestFit="1" customWidth="1"/>
    <col min="398" max="398" width="53.42578125" bestFit="1" customWidth="1"/>
    <col min="399" max="399" width="28" bestFit="1" customWidth="1"/>
    <col min="400" max="400" width="46.85546875" bestFit="1" customWidth="1"/>
    <col min="401" max="401" width="66.140625" bestFit="1" customWidth="1"/>
    <col min="402" max="402" width="35.7109375" bestFit="1" customWidth="1"/>
    <col min="403" max="403" width="16.140625" bestFit="1" customWidth="1"/>
    <col min="404" max="404" width="15.85546875" bestFit="1" customWidth="1"/>
    <col min="405" max="405" width="38.42578125" bestFit="1" customWidth="1"/>
    <col min="406" max="406" width="18.42578125" bestFit="1" customWidth="1"/>
    <col min="407" max="407" width="33.85546875" bestFit="1" customWidth="1"/>
    <col min="408" max="408" width="27.5703125" bestFit="1" customWidth="1"/>
    <col min="409" max="409" width="46.28515625" bestFit="1" customWidth="1"/>
    <col min="410" max="410" width="21.7109375" bestFit="1" customWidth="1"/>
    <col min="411" max="411" width="52" bestFit="1" customWidth="1"/>
    <col min="412" max="413" width="66.28515625" bestFit="1" customWidth="1"/>
    <col min="414" max="414" width="45.28515625" bestFit="1" customWidth="1"/>
    <col min="415" max="415" width="44.140625" bestFit="1" customWidth="1"/>
    <col min="416" max="416" width="19.140625" bestFit="1" customWidth="1"/>
    <col min="417" max="417" width="67.5703125" bestFit="1" customWidth="1"/>
    <col min="418" max="418" width="14.42578125" bestFit="1" customWidth="1"/>
    <col min="419" max="419" width="38" bestFit="1" customWidth="1"/>
    <col min="420" max="420" width="16.85546875" bestFit="1" customWidth="1"/>
    <col min="421" max="421" width="10.28515625" bestFit="1" customWidth="1"/>
    <col min="422" max="422" width="20.140625" bestFit="1" customWidth="1"/>
    <col min="423" max="423" width="16.7109375" bestFit="1" customWidth="1"/>
    <col min="424" max="424" width="18.28515625" bestFit="1" customWidth="1"/>
    <col min="425" max="425" width="28.5703125" bestFit="1" customWidth="1"/>
    <col min="426" max="426" width="22.28515625" bestFit="1" customWidth="1"/>
    <col min="427" max="427" width="45" bestFit="1" customWidth="1"/>
    <col min="428" max="428" width="57.5703125" bestFit="1" customWidth="1"/>
    <col min="429" max="429" width="55" bestFit="1" customWidth="1"/>
    <col min="430" max="430" width="35.85546875" bestFit="1" customWidth="1"/>
    <col min="431" max="431" width="31.5703125" bestFit="1" customWidth="1"/>
    <col min="432" max="432" width="45.28515625" bestFit="1" customWidth="1"/>
    <col min="433" max="433" width="9" bestFit="1" customWidth="1"/>
    <col min="434" max="434" width="34.140625" bestFit="1" customWidth="1"/>
    <col min="435" max="435" width="58.28515625" bestFit="1" customWidth="1"/>
    <col min="436" max="436" width="24.42578125" bestFit="1" customWidth="1"/>
    <col min="437" max="437" width="39.85546875" bestFit="1" customWidth="1"/>
    <col min="438" max="438" width="27.28515625" bestFit="1" customWidth="1"/>
    <col min="439" max="439" width="37.7109375" bestFit="1" customWidth="1"/>
    <col min="440" max="440" width="16" bestFit="1" customWidth="1"/>
    <col min="441" max="441" width="48.28515625" bestFit="1" customWidth="1"/>
    <col min="442" max="442" width="36" bestFit="1" customWidth="1"/>
    <col min="443" max="443" width="89.42578125" bestFit="1" customWidth="1"/>
    <col min="444" max="444" width="19.140625" bestFit="1" customWidth="1"/>
    <col min="445" max="445" width="15.85546875" bestFit="1" customWidth="1"/>
    <col min="446" max="446" width="24" bestFit="1" customWidth="1"/>
    <col min="447" max="447" width="55.28515625" bestFit="1" customWidth="1"/>
    <col min="448" max="448" width="21.7109375" bestFit="1" customWidth="1"/>
    <col min="449" max="449" width="62.42578125" bestFit="1" customWidth="1"/>
    <col min="450" max="450" width="64" bestFit="1" customWidth="1"/>
    <col min="451" max="451" width="61.28515625" bestFit="1" customWidth="1"/>
    <col min="452" max="452" width="48.42578125" bestFit="1" customWidth="1"/>
    <col min="453" max="453" width="71.42578125" bestFit="1" customWidth="1"/>
    <col min="454" max="454" width="29.140625" bestFit="1" customWidth="1"/>
    <col min="455" max="455" width="39.140625" bestFit="1" customWidth="1"/>
    <col min="456" max="456" width="41.5703125" bestFit="1" customWidth="1"/>
    <col min="457" max="457" width="24.85546875" bestFit="1" customWidth="1"/>
    <col min="458" max="458" width="14.42578125" bestFit="1" customWidth="1"/>
    <col min="459" max="459" width="38.7109375" bestFit="1" customWidth="1"/>
    <col min="460" max="460" width="26.85546875" bestFit="1" customWidth="1"/>
    <col min="461" max="461" width="8" bestFit="1" customWidth="1"/>
    <col min="462" max="462" width="31.140625" bestFit="1" customWidth="1"/>
    <col min="463" max="463" width="10.28515625" bestFit="1" customWidth="1"/>
    <col min="464" max="464" width="19.42578125" bestFit="1" customWidth="1"/>
    <col min="465" max="465" width="34.140625" bestFit="1" customWidth="1"/>
    <col min="466" max="466" width="15.85546875" bestFit="1" customWidth="1"/>
    <col min="467" max="467" width="52.28515625" bestFit="1" customWidth="1"/>
    <col min="468" max="468" width="28.5703125" bestFit="1" customWidth="1"/>
    <col min="469" max="469" width="9.7109375" bestFit="1" customWidth="1"/>
    <col min="470" max="470" width="33" bestFit="1" customWidth="1"/>
    <col min="471" max="471" width="27.42578125" bestFit="1" customWidth="1"/>
    <col min="472" max="472" width="30" bestFit="1" customWidth="1"/>
    <col min="473" max="473" width="13.140625" bestFit="1" customWidth="1"/>
    <col min="474" max="474" width="47.28515625" bestFit="1" customWidth="1"/>
    <col min="475" max="475" width="51" bestFit="1" customWidth="1"/>
    <col min="476" max="476" width="19.7109375" bestFit="1" customWidth="1"/>
    <col min="477" max="477" width="24.28515625" bestFit="1" customWidth="1"/>
    <col min="478" max="478" width="51" bestFit="1" customWidth="1"/>
    <col min="479" max="479" width="16" bestFit="1" customWidth="1"/>
    <col min="480" max="480" width="44.7109375" bestFit="1" customWidth="1"/>
    <col min="481" max="481" width="49.5703125" bestFit="1" customWidth="1"/>
    <col min="482" max="482" width="19.42578125" bestFit="1" customWidth="1"/>
    <col min="483" max="483" width="15.85546875" bestFit="1" customWidth="1"/>
    <col min="484" max="484" width="34.85546875" bestFit="1" customWidth="1"/>
    <col min="485" max="485" width="20.140625" bestFit="1" customWidth="1"/>
    <col min="486" max="486" width="69" bestFit="1" customWidth="1"/>
    <col min="487" max="487" width="26.28515625" bestFit="1" customWidth="1"/>
    <col min="488" max="488" width="33.42578125" bestFit="1" customWidth="1"/>
    <col min="489" max="489" width="30.28515625" bestFit="1" customWidth="1"/>
    <col min="490" max="490" width="21.7109375" bestFit="1" customWidth="1"/>
    <col min="491" max="491" width="88.28515625" bestFit="1" customWidth="1"/>
    <col min="492" max="492" width="67.85546875" bestFit="1" customWidth="1"/>
    <col min="493" max="493" width="47.5703125" bestFit="1" customWidth="1"/>
    <col min="494" max="494" width="36.140625" bestFit="1" customWidth="1"/>
    <col min="495" max="495" width="75.7109375" bestFit="1" customWidth="1"/>
    <col min="496" max="496" width="31" bestFit="1" customWidth="1"/>
    <col min="497" max="497" width="39.5703125" bestFit="1" customWidth="1"/>
    <col min="498" max="498" width="16.28515625" bestFit="1" customWidth="1"/>
    <col min="499" max="499" width="60.28515625" bestFit="1" customWidth="1"/>
    <col min="500" max="500" width="27.85546875" bestFit="1" customWidth="1"/>
    <col min="501" max="501" width="14.42578125" bestFit="1" customWidth="1"/>
    <col min="502" max="502" width="21.7109375" bestFit="1" customWidth="1"/>
    <col min="503" max="503" width="8" bestFit="1" customWidth="1"/>
    <col min="504" max="504" width="24.42578125" bestFit="1" customWidth="1"/>
    <col min="505" max="505" width="10.28515625" bestFit="1" customWidth="1"/>
    <col min="506" max="506" width="53.7109375" bestFit="1" customWidth="1"/>
    <col min="507" max="507" width="67.5703125" bestFit="1" customWidth="1"/>
    <col min="508" max="508" width="22.140625" bestFit="1" customWidth="1"/>
    <col min="509" max="509" width="47.28515625" bestFit="1" customWidth="1"/>
    <col min="510" max="510" width="31.42578125" bestFit="1" customWidth="1"/>
    <col min="511" max="511" width="37.42578125" bestFit="1" customWidth="1"/>
    <col min="512" max="512" width="19.5703125" bestFit="1" customWidth="1"/>
    <col min="513" max="513" width="24.28515625" bestFit="1" customWidth="1"/>
    <col min="514" max="514" width="22.140625" bestFit="1" customWidth="1"/>
    <col min="515" max="515" width="42.140625" bestFit="1" customWidth="1"/>
    <col min="516" max="516" width="32.42578125" bestFit="1" customWidth="1"/>
    <col min="517" max="517" width="16" bestFit="1" customWidth="1"/>
    <col min="518" max="518" width="49.7109375" bestFit="1" customWidth="1"/>
    <col min="519" max="519" width="14.140625" bestFit="1" customWidth="1"/>
    <col min="520" max="520" width="15.85546875" bestFit="1" customWidth="1"/>
    <col min="521" max="521" width="14.7109375" bestFit="1" customWidth="1"/>
    <col min="522" max="522" width="25.28515625" bestFit="1" customWidth="1"/>
    <col min="523" max="523" width="25" bestFit="1" customWidth="1"/>
    <col min="524" max="524" width="51.85546875" bestFit="1" customWidth="1"/>
    <col min="525" max="525" width="74.140625" bestFit="1" customWidth="1"/>
    <col min="526" max="526" width="37.140625" bestFit="1" customWidth="1"/>
    <col min="527" max="527" width="51.5703125" bestFit="1" customWidth="1"/>
    <col min="528" max="528" width="40" bestFit="1" customWidth="1"/>
    <col min="529" max="529" width="13.7109375" bestFit="1" customWidth="1"/>
    <col min="530" max="530" width="30.42578125" bestFit="1" customWidth="1"/>
    <col min="531" max="531" width="41.28515625" bestFit="1" customWidth="1"/>
    <col min="532" max="532" width="64.7109375" bestFit="1" customWidth="1"/>
    <col min="533" max="533" width="14.42578125" bestFit="1" customWidth="1"/>
    <col min="534" max="534" width="44.140625" bestFit="1" customWidth="1"/>
    <col min="535" max="535" width="22.7109375" bestFit="1" customWidth="1"/>
    <col min="536" max="536" width="45.140625" bestFit="1" customWidth="1"/>
    <col min="537" max="537" width="9.42578125" bestFit="1" customWidth="1"/>
    <col min="538" max="538" width="8" bestFit="1" customWidth="1"/>
    <col min="539" max="539" width="19.28515625" bestFit="1" customWidth="1"/>
    <col min="540" max="540" width="23.28515625" bestFit="1" customWidth="1"/>
    <col min="541" max="541" width="57.140625" bestFit="1" customWidth="1"/>
    <col min="542" max="542" width="38.28515625" bestFit="1" customWidth="1"/>
    <col min="543" max="543" width="10.42578125" bestFit="1" customWidth="1"/>
    <col min="544" max="544" width="88" bestFit="1" customWidth="1"/>
    <col min="545" max="545" width="36.5703125" bestFit="1" customWidth="1"/>
    <col min="546" max="546" width="67.5703125" bestFit="1" customWidth="1"/>
    <col min="547" max="547" width="16.5703125" bestFit="1" customWidth="1"/>
    <col min="548" max="548" width="15.140625" bestFit="1" customWidth="1"/>
    <col min="549" max="549" width="25" bestFit="1" customWidth="1"/>
    <col min="550" max="550" width="12.42578125" bestFit="1" customWidth="1"/>
    <col min="551" max="551" width="26.85546875" bestFit="1" customWidth="1"/>
    <col min="552" max="552" width="32.5703125" bestFit="1" customWidth="1"/>
    <col min="553" max="553" width="9.140625" bestFit="1" customWidth="1"/>
    <col min="554" max="554" width="21.42578125" bestFit="1" customWidth="1"/>
    <col min="555" max="555" width="46.85546875" bestFit="1" customWidth="1"/>
    <col min="556" max="556" width="25" bestFit="1" customWidth="1"/>
    <col min="557" max="557" width="26.7109375" bestFit="1" customWidth="1"/>
    <col min="558" max="558" width="23.42578125" bestFit="1" customWidth="1"/>
    <col min="559" max="559" width="46.85546875" bestFit="1" customWidth="1"/>
    <col min="560" max="560" width="15.85546875" bestFit="1" customWidth="1"/>
    <col min="561" max="561" width="56.85546875" bestFit="1" customWidth="1"/>
    <col min="562" max="562" width="28.5703125" bestFit="1" customWidth="1"/>
    <col min="563" max="563" width="34.42578125" bestFit="1" customWidth="1"/>
    <col min="564" max="564" width="30.7109375" bestFit="1" customWidth="1"/>
    <col min="565" max="565" width="21.7109375" bestFit="1" customWidth="1"/>
    <col min="566" max="566" width="57.5703125" bestFit="1" customWidth="1"/>
    <col min="567" max="567" width="77.85546875" bestFit="1" customWidth="1"/>
    <col min="568" max="568" width="23" bestFit="1" customWidth="1"/>
    <col min="569" max="569" width="40.28515625" bestFit="1" customWidth="1"/>
    <col min="570" max="570" width="35.5703125" bestFit="1" customWidth="1"/>
    <col min="571" max="571" width="15.42578125" bestFit="1" customWidth="1"/>
    <col min="572" max="572" width="58" bestFit="1" customWidth="1"/>
    <col min="573" max="573" width="22.140625" bestFit="1" customWidth="1"/>
    <col min="574" max="574" width="53.7109375" bestFit="1" customWidth="1"/>
    <col min="575" max="575" width="19" bestFit="1" customWidth="1"/>
    <col min="576" max="576" width="8" bestFit="1" customWidth="1"/>
    <col min="577" max="577" width="30.85546875" bestFit="1" customWidth="1"/>
    <col min="578" max="578" width="27.28515625" bestFit="1" customWidth="1"/>
    <col min="579" max="579" width="46.42578125" bestFit="1" customWidth="1"/>
    <col min="580" max="580" width="24.85546875" bestFit="1" customWidth="1"/>
    <col min="581" max="581" width="10.42578125" bestFit="1" customWidth="1"/>
    <col min="582" max="582" width="12.7109375" bestFit="1" customWidth="1"/>
    <col min="583" max="583" width="61.85546875" bestFit="1" customWidth="1"/>
    <col min="584" max="584" width="63.140625" bestFit="1" customWidth="1"/>
    <col min="585" max="585" width="67.5703125" bestFit="1" customWidth="1"/>
    <col min="586" max="586" width="21" bestFit="1" customWidth="1"/>
    <col min="587" max="587" width="26.140625" bestFit="1" customWidth="1"/>
    <col min="588" max="588" width="26.85546875" bestFit="1" customWidth="1"/>
    <col min="589" max="589" width="30.42578125" bestFit="1" customWidth="1"/>
    <col min="590" max="590" width="27.7109375" bestFit="1" customWidth="1"/>
    <col min="591" max="591" width="30.140625" bestFit="1" customWidth="1"/>
    <col min="592" max="592" width="32.140625" bestFit="1" customWidth="1"/>
    <col min="593" max="593" width="54.5703125" bestFit="1" customWidth="1"/>
    <col min="594" max="594" width="52.7109375" bestFit="1" customWidth="1"/>
    <col min="595" max="595" width="53" bestFit="1" customWidth="1"/>
    <col min="596" max="596" width="15.85546875" bestFit="1" customWidth="1"/>
    <col min="597" max="597" width="12.140625" bestFit="1" customWidth="1"/>
    <col min="598" max="598" width="19" bestFit="1" customWidth="1"/>
    <col min="599" max="599" width="67.42578125" bestFit="1" customWidth="1"/>
    <col min="600" max="600" width="67.5703125" bestFit="1" customWidth="1"/>
    <col min="601" max="601" width="27.28515625" bestFit="1" customWidth="1"/>
    <col min="602" max="602" width="55.140625" bestFit="1" customWidth="1"/>
    <col min="603" max="603" width="41.5703125" bestFit="1" customWidth="1"/>
    <col min="604" max="604" width="22.140625" bestFit="1" customWidth="1"/>
    <col min="605" max="605" width="40.42578125" bestFit="1" customWidth="1"/>
    <col min="606" max="606" width="26.7109375" bestFit="1" customWidth="1"/>
    <col min="607" max="607" width="15.42578125" bestFit="1" customWidth="1"/>
    <col min="608" max="608" width="35" bestFit="1" customWidth="1"/>
    <col min="609" max="609" width="22.5703125" bestFit="1" customWidth="1"/>
    <col min="610" max="610" width="37.28515625" bestFit="1" customWidth="1"/>
    <col min="611" max="611" width="32.85546875" bestFit="1" customWidth="1"/>
    <col min="612" max="612" width="48" bestFit="1" customWidth="1"/>
    <col min="613" max="613" width="15.5703125" bestFit="1" customWidth="1"/>
    <col min="614" max="614" width="10.42578125" bestFit="1" customWidth="1"/>
    <col min="615" max="615" width="17.28515625" bestFit="1" customWidth="1"/>
    <col min="616" max="616" width="53.42578125" bestFit="1" customWidth="1"/>
    <col min="617" max="617" width="21.42578125" bestFit="1" customWidth="1"/>
    <col min="618" max="618" width="90.140625" bestFit="1" customWidth="1"/>
    <col min="619" max="619" width="18.28515625" bestFit="1" customWidth="1"/>
    <col min="620" max="620" width="41.28515625" bestFit="1" customWidth="1"/>
    <col min="621" max="621" width="37" bestFit="1" customWidth="1"/>
    <col min="622" max="622" width="32.140625" bestFit="1" customWidth="1"/>
    <col min="623" max="623" width="34.140625" bestFit="1" customWidth="1"/>
    <col min="624" max="624" width="18.28515625" bestFit="1" customWidth="1"/>
    <col min="625" max="625" width="30.140625" bestFit="1" customWidth="1"/>
    <col min="626" max="626" width="39" bestFit="1" customWidth="1"/>
    <col min="627" max="627" width="31.85546875" bestFit="1" customWidth="1"/>
    <col min="628" max="628" width="9.7109375" bestFit="1" customWidth="1"/>
    <col min="629" max="629" width="46.85546875" bestFit="1" customWidth="1"/>
    <col min="630" max="630" width="13.7109375" bestFit="1" customWidth="1"/>
    <col min="631" max="631" width="15.85546875" bestFit="1" customWidth="1"/>
    <col min="632" max="632" width="22" bestFit="1" customWidth="1"/>
    <col min="633" max="633" width="44.85546875" bestFit="1" customWidth="1"/>
    <col min="634" max="634" width="56.5703125" bestFit="1" customWidth="1"/>
    <col min="635" max="635" width="34.28515625" bestFit="1" customWidth="1"/>
    <col min="636" max="636" width="18.85546875" bestFit="1" customWidth="1"/>
    <col min="637" max="637" width="15.42578125" bestFit="1" customWidth="1"/>
    <col min="638" max="638" width="47.28515625" bestFit="1" customWidth="1"/>
    <col min="639" max="639" width="15.42578125" bestFit="1" customWidth="1"/>
    <col min="640" max="640" width="38.28515625" bestFit="1" customWidth="1"/>
    <col min="641" max="641" width="8" bestFit="1" customWidth="1"/>
    <col min="642" max="642" width="45.7109375" bestFit="1" customWidth="1"/>
    <col min="643" max="643" width="25.28515625" bestFit="1" customWidth="1"/>
    <col min="644" max="644" width="44.7109375" bestFit="1" customWidth="1"/>
    <col min="645" max="645" width="27.85546875" bestFit="1" customWidth="1"/>
    <col min="646" max="646" width="17.5703125" bestFit="1" customWidth="1"/>
    <col min="647" max="647" width="10.42578125" bestFit="1" customWidth="1"/>
    <col min="648" max="648" width="35.28515625" bestFit="1" customWidth="1"/>
    <col min="649" max="649" width="51" bestFit="1" customWidth="1"/>
    <col min="650" max="650" width="20.140625" bestFit="1" customWidth="1"/>
    <col min="651" max="651" width="18" bestFit="1" customWidth="1"/>
    <col min="652" max="652" width="22.5703125" bestFit="1" customWidth="1"/>
    <col min="653" max="653" width="28.85546875" bestFit="1" customWidth="1"/>
    <col min="654" max="654" width="41.42578125" bestFit="1" customWidth="1"/>
    <col min="655" max="655" width="43.28515625" bestFit="1" customWidth="1"/>
    <col min="656" max="656" width="24.7109375" bestFit="1" customWidth="1"/>
    <col min="657" max="657" width="34.140625" bestFit="1" customWidth="1"/>
    <col min="658" max="658" width="18.28515625" bestFit="1" customWidth="1"/>
    <col min="659" max="659" width="48.85546875" bestFit="1" customWidth="1"/>
    <col min="660" max="660" width="52.5703125" bestFit="1" customWidth="1"/>
    <col min="661" max="661" width="43.140625" bestFit="1" customWidth="1"/>
    <col min="662" max="662" width="25.7109375" bestFit="1" customWidth="1"/>
    <col min="663" max="663" width="45.28515625" bestFit="1" customWidth="1"/>
    <col min="664" max="664" width="15.85546875" bestFit="1" customWidth="1"/>
    <col min="665" max="665" width="39" bestFit="1" customWidth="1"/>
    <col min="666" max="666" width="43" bestFit="1" customWidth="1"/>
    <col min="667" max="667" width="39.28515625" bestFit="1" customWidth="1"/>
    <col min="668" max="668" width="36.28515625" bestFit="1" customWidth="1"/>
    <col min="669" max="669" width="11.42578125" bestFit="1" customWidth="1"/>
    <col min="670" max="670" width="42.7109375" bestFit="1" customWidth="1"/>
    <col min="671" max="671" width="15.42578125" bestFit="1" customWidth="1"/>
    <col min="672" max="672" width="48.5703125" bestFit="1" customWidth="1"/>
    <col min="673" max="673" width="25.7109375" bestFit="1" customWidth="1"/>
    <col min="674" max="674" width="16.42578125" bestFit="1" customWidth="1"/>
    <col min="675" max="675" width="51.7109375" bestFit="1" customWidth="1"/>
    <col min="676" max="676" width="18.7109375" bestFit="1" customWidth="1"/>
    <col min="677" max="677" width="36.140625" bestFit="1" customWidth="1"/>
    <col min="678" max="678" width="14.42578125" bestFit="1" customWidth="1"/>
    <col min="679" max="679" width="10.42578125" bestFit="1" customWidth="1"/>
    <col min="680" max="680" width="21.140625" bestFit="1" customWidth="1"/>
    <col min="681" max="681" width="112.28515625" bestFit="1" customWidth="1"/>
    <col min="682" max="682" width="29" bestFit="1" customWidth="1"/>
    <col min="683" max="683" width="22.85546875" bestFit="1" customWidth="1"/>
    <col min="684" max="684" width="33" bestFit="1" customWidth="1"/>
    <col min="685" max="685" width="51.42578125" bestFit="1" customWidth="1"/>
    <col min="686" max="686" width="31.5703125" bestFit="1" customWidth="1"/>
    <col min="687" max="687" width="20.85546875" bestFit="1" customWidth="1"/>
    <col min="688" max="688" width="21.7109375" bestFit="1" customWidth="1"/>
    <col min="689" max="689" width="38" bestFit="1" customWidth="1"/>
    <col min="690" max="690" width="15.85546875" bestFit="1" customWidth="1"/>
    <col min="691" max="691" width="35.140625" bestFit="1" customWidth="1"/>
    <col min="692" max="692" width="61.140625" bestFit="1" customWidth="1"/>
    <col min="693" max="693" width="37.42578125" bestFit="1" customWidth="1"/>
    <col min="694" max="694" width="55" bestFit="1" customWidth="1"/>
    <col min="695" max="695" width="15.42578125" bestFit="1" customWidth="1"/>
    <col min="696" max="696" width="29.7109375" bestFit="1" customWidth="1"/>
    <col min="697" max="697" width="36.28515625" bestFit="1" customWidth="1"/>
    <col min="698" max="698" width="8" bestFit="1" customWidth="1"/>
    <col min="699" max="699" width="19" bestFit="1" customWidth="1"/>
    <col min="700" max="700" width="19.7109375" bestFit="1" customWidth="1"/>
    <col min="701" max="701" width="43.140625" bestFit="1" customWidth="1"/>
    <col min="702" max="702" width="32.28515625" bestFit="1" customWidth="1"/>
    <col min="703" max="703" width="30.85546875" bestFit="1" customWidth="1"/>
    <col min="704" max="704" width="10.42578125" bestFit="1" customWidth="1"/>
    <col min="705" max="705" width="17.42578125" bestFit="1" customWidth="1"/>
    <col min="706" max="706" width="21.140625" bestFit="1" customWidth="1"/>
    <col min="707" max="707" width="52" bestFit="1" customWidth="1"/>
    <col min="708" max="708" width="21.42578125" bestFit="1" customWidth="1"/>
    <col min="709" max="709" width="47" bestFit="1" customWidth="1"/>
    <col min="710" max="710" width="19.140625" bestFit="1" customWidth="1"/>
    <col min="711" max="711" width="23.7109375" bestFit="1" customWidth="1"/>
    <col min="712" max="712" width="30" bestFit="1" customWidth="1"/>
    <col min="713" max="713" width="34" bestFit="1" customWidth="1"/>
    <col min="714" max="714" width="26.5703125" bestFit="1" customWidth="1"/>
    <col min="715" max="715" width="15.85546875" bestFit="1" customWidth="1"/>
    <col min="716" max="716" width="38.7109375" bestFit="1" customWidth="1"/>
    <col min="717" max="717" width="35.7109375" bestFit="1" customWidth="1"/>
    <col min="718" max="718" width="35" bestFit="1" customWidth="1"/>
    <col min="719" max="719" width="15.42578125" bestFit="1" customWidth="1"/>
    <col min="720" max="720" width="16.42578125" bestFit="1" customWidth="1"/>
    <col min="721" max="721" width="23.28515625" bestFit="1" customWidth="1"/>
    <col min="722" max="722" width="60.5703125" bestFit="1" customWidth="1"/>
    <col min="723" max="723" width="30.5703125" bestFit="1" customWidth="1"/>
    <col min="724" max="724" width="10.42578125" bestFit="1" customWidth="1"/>
    <col min="725" max="725" width="21.140625" bestFit="1" customWidth="1"/>
    <col min="726" max="726" width="45" bestFit="1" customWidth="1"/>
    <col min="727" max="727" width="22.42578125" bestFit="1" customWidth="1"/>
    <col min="728" max="728" width="17" bestFit="1" customWidth="1"/>
    <col min="729" max="729" width="24.5703125" bestFit="1" customWidth="1"/>
    <col min="730" max="730" width="34.28515625" bestFit="1" customWidth="1"/>
    <col min="731" max="731" width="68.140625" bestFit="1" customWidth="1"/>
    <col min="732" max="732" width="44.85546875" bestFit="1" customWidth="1"/>
    <col min="733" max="733" width="28" bestFit="1" customWidth="1"/>
    <col min="734" max="734" width="28.5703125" bestFit="1" customWidth="1"/>
    <col min="735" max="735" width="15.85546875" bestFit="1" customWidth="1"/>
    <col min="736" max="736" width="37.42578125" bestFit="1" customWidth="1"/>
    <col min="737" max="737" width="31.140625" bestFit="1" customWidth="1"/>
    <col min="738" max="738" width="9.28515625" bestFit="1" customWidth="1"/>
    <col min="739" max="739" width="15.42578125" bestFit="1" customWidth="1"/>
    <col min="740" max="740" width="23.42578125" bestFit="1" customWidth="1"/>
    <col min="741" max="741" width="36.28515625" bestFit="1" customWidth="1"/>
    <col min="742" max="742" width="71.5703125" bestFit="1" customWidth="1"/>
    <col min="743" max="743" width="10.42578125" bestFit="1" customWidth="1"/>
    <col min="744" max="744" width="21.140625" bestFit="1" customWidth="1"/>
    <col min="745" max="745" width="76" bestFit="1" customWidth="1"/>
    <col min="746" max="746" width="20.5703125" bestFit="1" customWidth="1"/>
    <col min="747" max="747" width="21.5703125" bestFit="1" customWidth="1"/>
    <col min="748" max="748" width="25.5703125" bestFit="1" customWidth="1"/>
    <col min="749" max="749" width="25" bestFit="1" customWidth="1"/>
    <col min="750" max="750" width="27.5703125" bestFit="1" customWidth="1"/>
    <col min="751" max="751" width="66.140625" bestFit="1" customWidth="1"/>
    <col min="752" max="752" width="15.85546875" bestFit="1" customWidth="1"/>
    <col min="753" max="753" width="27.42578125" bestFit="1" customWidth="1"/>
    <col min="754" max="754" width="15.42578125" bestFit="1" customWidth="1"/>
    <col min="755" max="755" width="9.7109375" bestFit="1" customWidth="1"/>
    <col min="756" max="756" width="22" bestFit="1" customWidth="1"/>
    <col min="757" max="757" width="10.42578125" bestFit="1" customWidth="1"/>
    <col min="758" max="758" width="15.85546875" bestFit="1" customWidth="1"/>
    <col min="759" max="759" width="20.5703125" bestFit="1" customWidth="1"/>
    <col min="760" max="760" width="15.85546875" bestFit="1" customWidth="1"/>
    <col min="761" max="761" width="31.140625" bestFit="1" customWidth="1"/>
    <col min="762" max="762" width="43.42578125" bestFit="1" customWidth="1"/>
    <col min="763" max="763" width="15.42578125" bestFit="1" customWidth="1"/>
    <col min="764" max="764" width="9.5703125" bestFit="1" customWidth="1"/>
    <col min="765" max="765" width="29.42578125" bestFit="1" customWidth="1"/>
    <col min="766" max="766" width="36.5703125" bestFit="1" customWidth="1"/>
    <col min="767" max="767" width="10.140625" bestFit="1" customWidth="1"/>
    <col min="768" max="768" width="19.85546875" bestFit="1" customWidth="1"/>
    <col min="769" max="769" width="55.7109375" bestFit="1" customWidth="1"/>
    <col min="770" max="770" width="15.85546875" bestFit="1" customWidth="1"/>
    <col min="771" max="771" width="26.140625" bestFit="1" customWidth="1"/>
    <col min="772" max="772" width="15.42578125" bestFit="1" customWidth="1"/>
    <col min="773" max="773" width="9.42578125" bestFit="1" customWidth="1"/>
    <col min="774" max="774" width="25.5703125" bestFit="1" customWidth="1"/>
    <col min="775" max="775" width="10.140625" bestFit="1" customWidth="1"/>
    <col min="776" max="776" width="21.42578125" bestFit="1" customWidth="1"/>
    <col min="777" max="777" width="39.5703125" bestFit="1" customWidth="1"/>
    <col min="778" max="778" width="35.7109375" bestFit="1" customWidth="1"/>
    <col min="779" max="779" width="15.85546875" bestFit="1" customWidth="1"/>
    <col min="780" max="780" width="15.42578125" bestFit="1" customWidth="1"/>
    <col min="781" max="781" width="10.140625" bestFit="1" customWidth="1"/>
    <col min="782" max="782" width="40.42578125" bestFit="1" customWidth="1"/>
    <col min="783" max="783" width="15.85546875" bestFit="1" customWidth="1"/>
    <col min="784" max="784" width="15.42578125" bestFit="1" customWidth="1"/>
    <col min="785" max="785" width="27" bestFit="1" customWidth="1"/>
    <col min="786" max="786" width="16.42578125" bestFit="1" customWidth="1"/>
    <col min="787" max="787" width="10.140625" bestFit="1" customWidth="1"/>
    <col min="788" max="788" width="38.85546875" bestFit="1" customWidth="1"/>
    <col min="789" max="789" width="15.85546875" bestFit="1" customWidth="1"/>
    <col min="790" max="790" width="23.5703125" bestFit="1" customWidth="1"/>
    <col min="791" max="791" width="15.42578125" bestFit="1" customWidth="1"/>
    <col min="792" max="792" width="10.140625" bestFit="1" customWidth="1"/>
    <col min="793" max="793" width="38.28515625" bestFit="1" customWidth="1"/>
    <col min="794" max="794" width="15.42578125" bestFit="1" customWidth="1"/>
    <col min="795" max="795" width="37.42578125" bestFit="1" customWidth="1"/>
    <col min="796" max="796" width="15.42578125" bestFit="1" customWidth="1"/>
    <col min="797" max="797" width="39.7109375" bestFit="1" customWidth="1"/>
    <col min="798" max="799" width="15.42578125" bestFit="1" customWidth="1"/>
    <col min="800" max="800" width="39.85546875" bestFit="1" customWidth="1"/>
    <col min="801" max="801" width="15.42578125" bestFit="1" customWidth="1"/>
    <col min="802" max="802" width="40.42578125" bestFit="1" customWidth="1"/>
    <col min="803" max="804" width="15.42578125" bestFit="1" customWidth="1"/>
    <col min="805" max="805" width="34.7109375" bestFit="1" customWidth="1"/>
    <col min="806" max="813" width="15.42578125" bestFit="1" customWidth="1"/>
    <col min="814" max="814" width="40" bestFit="1" customWidth="1"/>
    <col min="815" max="815" width="15.42578125" bestFit="1" customWidth="1"/>
    <col min="816" max="816" width="38.140625" bestFit="1" customWidth="1"/>
    <col min="817" max="817" width="15.42578125" bestFit="1" customWidth="1"/>
    <col min="818" max="818" width="26.7109375" bestFit="1" customWidth="1"/>
    <col min="819" max="825" width="15.42578125" bestFit="1" customWidth="1"/>
    <col min="826" max="826" width="19.7109375" bestFit="1" customWidth="1"/>
    <col min="827" max="827" width="54.7109375" bestFit="1" customWidth="1"/>
    <col min="828" max="828" width="33.85546875" bestFit="1" customWidth="1"/>
    <col min="829" max="829" width="25.28515625" bestFit="1" customWidth="1"/>
    <col min="830" max="830" width="34.42578125" bestFit="1" customWidth="1"/>
    <col min="831" max="831" width="28" bestFit="1" customWidth="1"/>
    <col min="832" max="837" width="14.42578125" bestFit="1" customWidth="1"/>
    <col min="838" max="838" width="33.28515625" bestFit="1" customWidth="1"/>
    <col min="839" max="839" width="11.28515625" bestFit="1" customWidth="1"/>
    <col min="840" max="840" width="16.85546875" bestFit="1" customWidth="1"/>
    <col min="841" max="841" width="31.140625" bestFit="1" customWidth="1"/>
    <col min="842" max="842" width="24.42578125" bestFit="1" customWidth="1"/>
    <col min="843" max="843" width="23.28515625" bestFit="1" customWidth="1"/>
    <col min="844" max="844" width="30.85546875" bestFit="1" customWidth="1"/>
    <col min="845" max="845" width="37.28515625" bestFit="1" customWidth="1"/>
    <col min="846" max="846" width="45.7109375" bestFit="1" customWidth="1"/>
    <col min="847" max="847" width="25.7109375" bestFit="1" customWidth="1"/>
    <col min="848" max="848" width="19.7109375" bestFit="1" customWidth="1"/>
    <col min="849" max="849" width="30.5703125" bestFit="1" customWidth="1"/>
    <col min="850" max="850" width="36.28515625" bestFit="1" customWidth="1"/>
    <col min="851" max="851" width="22" bestFit="1" customWidth="1"/>
    <col min="852" max="852" width="36.5703125" bestFit="1" customWidth="1"/>
    <col min="853" max="853" width="25" bestFit="1" customWidth="1"/>
    <col min="854" max="854" width="26" bestFit="1" customWidth="1"/>
    <col min="855" max="855" width="8" bestFit="1" customWidth="1"/>
    <col min="856" max="856" width="21.140625" bestFit="1" customWidth="1"/>
    <col min="857" max="857" width="30.28515625" bestFit="1" customWidth="1"/>
    <col min="858" max="858" width="28.5703125" bestFit="1" customWidth="1"/>
    <col min="859" max="859" width="22.140625" bestFit="1" customWidth="1"/>
    <col min="860" max="863" width="8" bestFit="1" customWidth="1"/>
    <col min="864" max="864" width="19" bestFit="1" customWidth="1"/>
    <col min="865" max="865" width="8" bestFit="1" customWidth="1"/>
    <col min="866" max="866" width="17.5703125" bestFit="1" customWidth="1"/>
    <col min="867" max="867" width="8" bestFit="1" customWidth="1"/>
    <col min="868" max="868" width="17.42578125" bestFit="1" customWidth="1"/>
    <col min="869" max="869" width="16.42578125" bestFit="1" customWidth="1"/>
    <col min="870" max="870" width="35.28515625" bestFit="1" customWidth="1"/>
    <col min="871" max="871" width="60.7109375" bestFit="1" customWidth="1"/>
    <col min="872" max="872" width="29.85546875" bestFit="1" customWidth="1"/>
    <col min="873" max="873" width="32.28515625" bestFit="1" customWidth="1"/>
    <col min="874" max="874" width="37.5703125" bestFit="1" customWidth="1"/>
    <col min="875" max="875" width="15.28515625" bestFit="1" customWidth="1"/>
    <col min="876" max="876" width="57.5703125" bestFit="1" customWidth="1"/>
    <col min="877" max="877" width="51" bestFit="1" customWidth="1"/>
    <col min="878" max="878" width="31.42578125" bestFit="1" customWidth="1"/>
    <col min="879" max="879" width="88" bestFit="1" customWidth="1"/>
    <col min="880" max="880" width="63.140625" bestFit="1" customWidth="1"/>
    <col min="881" max="881" width="90.140625" bestFit="1" customWidth="1"/>
    <col min="882" max="882" width="36.140625" bestFit="1" customWidth="1"/>
    <col min="883" max="883" width="32.85546875" bestFit="1" customWidth="1"/>
    <col min="884" max="884" width="16.7109375" bestFit="1" customWidth="1"/>
    <col min="885" max="885" width="48.7109375" bestFit="1" customWidth="1"/>
    <col min="886" max="886" width="9.5703125" bestFit="1" customWidth="1"/>
    <col min="887" max="887" width="14.7109375" bestFit="1" customWidth="1"/>
    <col min="888" max="888" width="18.28515625" bestFit="1" customWidth="1"/>
    <col min="889" max="889" width="9.28515625" bestFit="1" customWidth="1"/>
    <col min="890" max="890" width="18" bestFit="1" customWidth="1"/>
    <col min="891" max="891" width="32.42578125" bestFit="1" customWidth="1"/>
    <col min="892" max="892" width="19.140625" bestFit="1" customWidth="1"/>
    <col min="893" max="893" width="18.28515625" bestFit="1" customWidth="1"/>
    <col min="894" max="894" width="9" bestFit="1" customWidth="1"/>
    <col min="895" max="895" width="15.85546875" bestFit="1" customWidth="1"/>
    <col min="896" max="896" width="9.7109375" bestFit="1" customWidth="1"/>
    <col min="897" max="897" width="14.7109375" bestFit="1" customWidth="1"/>
    <col min="898" max="898" width="9.42578125" bestFit="1" customWidth="1"/>
    <col min="899" max="899" width="16.5703125" bestFit="1" customWidth="1"/>
    <col min="901" max="901" width="12.7109375" bestFit="1" customWidth="1"/>
    <col min="902" max="902" width="9.7109375" bestFit="1" customWidth="1"/>
    <col min="903" max="903" width="15.42578125" bestFit="1" customWidth="1"/>
    <col min="904" max="904" width="51" bestFit="1" customWidth="1"/>
    <col min="905" max="905" width="11.42578125" bestFit="1" customWidth="1"/>
    <col min="906" max="906" width="14.42578125" bestFit="1" customWidth="1"/>
    <col min="907" max="907" width="19.140625" bestFit="1" customWidth="1"/>
    <col min="908" max="908" width="9.28515625" bestFit="1" customWidth="1"/>
    <col min="909" max="909" width="9.7109375" bestFit="1" customWidth="1"/>
    <col min="910" max="910" width="9.5703125" bestFit="1" customWidth="1"/>
    <col min="911" max="911" width="9.42578125" bestFit="1" customWidth="1"/>
    <col min="912" max="912" width="17.7109375" bestFit="1" customWidth="1"/>
    <col min="913" max="913" width="11.28515625" bestFit="1" customWidth="1"/>
  </cols>
  <sheetData>
    <row r="1" spans="1:16" x14ac:dyDescent="0.25">
      <c r="G1" s="26" t="s">
        <v>2061</v>
      </c>
      <c r="H1" t="s">
        <v>2140</v>
      </c>
    </row>
    <row r="3" spans="1:16" x14ac:dyDescent="0.25">
      <c r="A3" s="26" t="s">
        <v>2061</v>
      </c>
      <c r="B3" s="26" t="s">
        <v>1964</v>
      </c>
      <c r="C3" t="s">
        <v>2141</v>
      </c>
      <c r="D3" t="s">
        <v>1979</v>
      </c>
      <c r="E3" t="s">
        <v>2142</v>
      </c>
      <c r="G3" s="26" t="s">
        <v>1964</v>
      </c>
      <c r="H3" s="26" t="s">
        <v>1980</v>
      </c>
      <c r="I3" t="s">
        <v>1979</v>
      </c>
      <c r="J3" s="26" t="s">
        <v>1962</v>
      </c>
      <c r="K3" t="s">
        <v>1979</v>
      </c>
      <c r="M3" s="26" t="s">
        <v>1980</v>
      </c>
      <c r="N3" s="26" t="s">
        <v>2102</v>
      </c>
      <c r="O3" s="26" t="s">
        <v>1966</v>
      </c>
      <c r="P3" t="s">
        <v>1979</v>
      </c>
    </row>
    <row r="4" spans="1:16" x14ac:dyDescent="0.25">
      <c r="A4" t="s">
        <v>2062</v>
      </c>
      <c r="B4" t="s">
        <v>230</v>
      </c>
      <c r="C4" s="31">
        <v>289489212</v>
      </c>
      <c r="D4">
        <v>289489212</v>
      </c>
      <c r="E4" s="32">
        <v>282704.30859375</v>
      </c>
      <c r="G4" t="s">
        <v>230</v>
      </c>
      <c r="H4" t="s">
        <v>1973</v>
      </c>
      <c r="I4">
        <v>289489212</v>
      </c>
      <c r="J4" s="29" t="s">
        <v>2067</v>
      </c>
      <c r="K4">
        <v>481004932</v>
      </c>
      <c r="M4" t="s">
        <v>1969</v>
      </c>
      <c r="N4" t="s">
        <v>2081</v>
      </c>
      <c r="O4" s="30" t="s">
        <v>2103</v>
      </c>
      <c r="P4">
        <v>3161134</v>
      </c>
    </row>
    <row r="5" spans="1:16" x14ac:dyDescent="0.25">
      <c r="B5" t="s">
        <v>2</v>
      </c>
      <c r="C5" s="31">
        <v>1576168768</v>
      </c>
      <c r="D5">
        <v>1576168768</v>
      </c>
      <c r="E5" s="32">
        <v>1539227.3125</v>
      </c>
      <c r="G5" t="s">
        <v>2057</v>
      </c>
      <c r="I5">
        <v>289489212</v>
      </c>
      <c r="J5" s="29" t="s">
        <v>2066</v>
      </c>
      <c r="K5">
        <v>41315518</v>
      </c>
      <c r="N5" t="s">
        <v>2104</v>
      </c>
      <c r="P5">
        <v>3161134</v>
      </c>
    </row>
    <row r="6" spans="1:16" x14ac:dyDescent="0.25">
      <c r="A6" t="s">
        <v>2063</v>
      </c>
      <c r="C6" s="31">
        <v>1865657980</v>
      </c>
      <c r="D6">
        <v>1865657980</v>
      </c>
      <c r="E6" s="32">
        <v>1821931.62109375</v>
      </c>
      <c r="G6" t="s">
        <v>2</v>
      </c>
      <c r="H6" t="s">
        <v>1971</v>
      </c>
      <c r="I6">
        <v>165547958</v>
      </c>
      <c r="J6" s="29" t="s">
        <v>2068</v>
      </c>
      <c r="K6">
        <v>900693138</v>
      </c>
      <c r="N6" t="s">
        <v>2083</v>
      </c>
      <c r="O6" s="30" t="s">
        <v>2105</v>
      </c>
      <c r="P6">
        <v>155254282</v>
      </c>
    </row>
    <row r="7" spans="1:16" x14ac:dyDescent="0.25">
      <c r="A7" t="s">
        <v>2064</v>
      </c>
      <c r="B7" t="s">
        <v>6</v>
      </c>
      <c r="C7" s="31">
        <v>4289308854</v>
      </c>
      <c r="D7">
        <v>4289308854</v>
      </c>
      <c r="E7" s="32">
        <v>4188778.177734375</v>
      </c>
      <c r="H7" t="s">
        <v>1973</v>
      </c>
      <c r="I7">
        <v>1021256966</v>
      </c>
      <c r="J7" s="29" t="s">
        <v>2069</v>
      </c>
      <c r="K7">
        <v>313510660</v>
      </c>
      <c r="N7" t="s">
        <v>2106</v>
      </c>
      <c r="P7">
        <v>155254282</v>
      </c>
    </row>
    <row r="8" spans="1:16" x14ac:dyDescent="0.25">
      <c r="B8" t="s">
        <v>2056</v>
      </c>
      <c r="C8" s="31">
        <v>12658286</v>
      </c>
      <c r="D8">
        <v>12658286</v>
      </c>
      <c r="E8" s="32">
        <v>12361.607421875</v>
      </c>
      <c r="H8" t="s">
        <v>1974</v>
      </c>
      <c r="I8">
        <v>171536053</v>
      </c>
      <c r="J8" s="29" t="s">
        <v>2070</v>
      </c>
      <c r="K8">
        <v>830762034</v>
      </c>
      <c r="M8" t="s">
        <v>2084</v>
      </c>
      <c r="P8">
        <v>158415416</v>
      </c>
    </row>
    <row r="9" spans="1:16" x14ac:dyDescent="0.25">
      <c r="A9" t="s">
        <v>2065</v>
      </c>
      <c r="C9" s="31">
        <v>4301967140</v>
      </c>
      <c r="D9">
        <v>4301967140</v>
      </c>
      <c r="E9" s="32">
        <v>4201139.78515625</v>
      </c>
      <c r="H9" t="s">
        <v>1975</v>
      </c>
      <c r="I9">
        <v>95718176</v>
      </c>
      <c r="J9" s="29" t="s">
        <v>2071</v>
      </c>
      <c r="K9">
        <v>316996338</v>
      </c>
      <c r="M9" t="s">
        <v>1970</v>
      </c>
      <c r="N9" t="s">
        <v>2081</v>
      </c>
      <c r="O9" s="30" t="s">
        <v>2107</v>
      </c>
      <c r="P9">
        <v>277624050</v>
      </c>
    </row>
    <row r="10" spans="1:16" x14ac:dyDescent="0.25">
      <c r="A10" t="s">
        <v>1978</v>
      </c>
      <c r="C10" s="31">
        <v>6167625120</v>
      </c>
      <c r="D10">
        <v>6167625120</v>
      </c>
      <c r="E10" s="32">
        <v>6023071.40625</v>
      </c>
      <c r="H10" t="s">
        <v>1976</v>
      </c>
      <c r="I10">
        <v>122109615</v>
      </c>
      <c r="J10" s="29" t="s">
        <v>2072</v>
      </c>
      <c r="K10">
        <v>645822686</v>
      </c>
      <c r="O10" s="30" t="s">
        <v>2108</v>
      </c>
      <c r="P10">
        <v>710663450</v>
      </c>
    </row>
    <row r="11" spans="1:16" x14ac:dyDescent="0.25">
      <c r="G11" t="s">
        <v>2058</v>
      </c>
      <c r="I11">
        <v>1576168768</v>
      </c>
      <c r="J11" s="29" t="s">
        <v>2073</v>
      </c>
      <c r="K11">
        <v>385840516</v>
      </c>
      <c r="O11" s="30" t="s">
        <v>2109</v>
      </c>
      <c r="P11">
        <v>456850184</v>
      </c>
    </row>
    <row r="12" spans="1:16" x14ac:dyDescent="0.25">
      <c r="G12" t="s">
        <v>6</v>
      </c>
      <c r="H12" t="s">
        <v>1969</v>
      </c>
      <c r="I12">
        <v>158415416</v>
      </c>
      <c r="J12" s="29" t="s">
        <v>2074</v>
      </c>
      <c r="K12">
        <v>185109052</v>
      </c>
      <c r="O12" s="30" t="s">
        <v>2110</v>
      </c>
      <c r="P12">
        <v>375120836</v>
      </c>
    </row>
    <row r="13" spans="1:16" x14ac:dyDescent="0.25">
      <c r="H13" t="s">
        <v>1970</v>
      </c>
      <c r="I13">
        <v>2821396994</v>
      </c>
      <c r="J13" s="29" t="s">
        <v>2075</v>
      </c>
      <c r="K13">
        <v>789432258</v>
      </c>
      <c r="O13" s="30" t="s">
        <v>2111</v>
      </c>
      <c r="P13">
        <v>373715806</v>
      </c>
    </row>
    <row r="14" spans="1:16" x14ac:dyDescent="0.25">
      <c r="H14" t="s">
        <v>1971</v>
      </c>
      <c r="I14">
        <v>52758350</v>
      </c>
      <c r="J14" s="29" t="s">
        <v>2076</v>
      </c>
      <c r="K14">
        <v>561522068</v>
      </c>
      <c r="N14" t="s">
        <v>2104</v>
      </c>
      <c r="P14">
        <v>2193974326</v>
      </c>
    </row>
    <row r="15" spans="1:16" x14ac:dyDescent="0.25">
      <c r="H15" t="s">
        <v>1972</v>
      </c>
      <c r="I15">
        <v>190515060</v>
      </c>
      <c r="J15" s="29" t="s">
        <v>2077</v>
      </c>
      <c r="K15">
        <v>610566414</v>
      </c>
      <c r="N15" t="s">
        <v>2086</v>
      </c>
      <c r="O15" s="30" t="s">
        <v>2112</v>
      </c>
      <c r="P15">
        <v>80403062</v>
      </c>
    </row>
    <row r="16" spans="1:16" x14ac:dyDescent="0.25">
      <c r="H16" t="s">
        <v>1973</v>
      </c>
      <c r="I16">
        <v>717178956</v>
      </c>
      <c r="J16" s="29" t="s">
        <v>2078</v>
      </c>
      <c r="K16">
        <v>105049506</v>
      </c>
      <c r="O16" s="30" t="s">
        <v>2113</v>
      </c>
      <c r="P16">
        <v>297481354</v>
      </c>
    </row>
    <row r="17" spans="7:16" x14ac:dyDescent="0.25">
      <c r="H17" t="s">
        <v>1977</v>
      </c>
      <c r="I17">
        <v>349044078</v>
      </c>
      <c r="J17" s="29" t="s">
        <v>1978</v>
      </c>
      <c r="K17">
        <v>6167625120</v>
      </c>
      <c r="O17" s="30" t="s">
        <v>2114</v>
      </c>
      <c r="P17">
        <v>98226756</v>
      </c>
    </row>
    <row r="18" spans="7:16" x14ac:dyDescent="0.25">
      <c r="G18" t="s">
        <v>2059</v>
      </c>
      <c r="I18">
        <v>4289308854</v>
      </c>
      <c r="N18" t="s">
        <v>2115</v>
      </c>
      <c r="P18">
        <v>476111172</v>
      </c>
    </row>
    <row r="19" spans="7:16" x14ac:dyDescent="0.25">
      <c r="G19" t="s">
        <v>2056</v>
      </c>
      <c r="H19" t="s">
        <v>1970</v>
      </c>
      <c r="I19">
        <v>12658286</v>
      </c>
      <c r="N19" t="s">
        <v>2087</v>
      </c>
      <c r="O19" s="30" t="s">
        <v>2116</v>
      </c>
      <c r="P19">
        <v>163969782</v>
      </c>
    </row>
    <row r="20" spans="7:16" x14ac:dyDescent="0.25">
      <c r="G20" t="s">
        <v>2060</v>
      </c>
      <c r="I20">
        <v>12658286</v>
      </c>
      <c r="N20" t="s">
        <v>2117</v>
      </c>
      <c r="P20">
        <v>163969782</v>
      </c>
    </row>
    <row r="21" spans="7:16" x14ac:dyDescent="0.25">
      <c r="G21" t="s">
        <v>1978</v>
      </c>
      <c r="I21">
        <v>6167625120</v>
      </c>
      <c r="M21" t="s">
        <v>2088</v>
      </c>
      <c r="P21">
        <v>2834055280</v>
      </c>
    </row>
    <row r="22" spans="7:16" x14ac:dyDescent="0.25">
      <c r="M22" t="s">
        <v>1971</v>
      </c>
      <c r="N22" t="s">
        <v>2086</v>
      </c>
      <c r="O22" s="30" t="s">
        <v>2118</v>
      </c>
      <c r="P22">
        <v>165547958</v>
      </c>
    </row>
    <row r="23" spans="7:16" x14ac:dyDescent="0.25">
      <c r="N23" t="s">
        <v>2115</v>
      </c>
      <c r="P23">
        <v>165547958</v>
      </c>
    </row>
    <row r="24" spans="7:16" x14ac:dyDescent="0.25">
      <c r="N24" t="s">
        <v>2089</v>
      </c>
      <c r="O24" s="30" t="s">
        <v>2119</v>
      </c>
      <c r="P24">
        <v>52758350</v>
      </c>
    </row>
    <row r="25" spans="7:16" x14ac:dyDescent="0.25">
      <c r="N25" t="s">
        <v>2120</v>
      </c>
      <c r="P25">
        <v>52758350</v>
      </c>
    </row>
    <row r="26" spans="7:16" x14ac:dyDescent="0.25">
      <c r="M26" t="s">
        <v>2090</v>
      </c>
      <c r="P26">
        <v>218306308</v>
      </c>
    </row>
    <row r="27" spans="7:16" x14ac:dyDescent="0.25">
      <c r="M27" t="s">
        <v>1972</v>
      </c>
      <c r="N27" t="s">
        <v>2091</v>
      </c>
      <c r="O27" s="30" t="s">
        <v>2121</v>
      </c>
      <c r="P27">
        <v>190515060</v>
      </c>
    </row>
    <row r="28" spans="7:16" x14ac:dyDescent="0.25">
      <c r="N28" t="s">
        <v>2122</v>
      </c>
      <c r="P28">
        <v>190515060</v>
      </c>
    </row>
    <row r="29" spans="7:16" x14ac:dyDescent="0.25">
      <c r="M29" t="s">
        <v>2092</v>
      </c>
      <c r="P29">
        <v>190515060</v>
      </c>
    </row>
    <row r="30" spans="7:16" x14ac:dyDescent="0.25">
      <c r="M30" t="s">
        <v>1973</v>
      </c>
      <c r="N30" t="s">
        <v>2094</v>
      </c>
      <c r="O30" s="30" t="s">
        <v>2123</v>
      </c>
      <c r="P30">
        <v>1021256966</v>
      </c>
    </row>
    <row r="31" spans="7:16" x14ac:dyDescent="0.25">
      <c r="N31" t="s">
        <v>2124</v>
      </c>
      <c r="P31">
        <v>1021256966</v>
      </c>
    </row>
    <row r="32" spans="7:16" x14ac:dyDescent="0.25">
      <c r="N32" t="s">
        <v>2095</v>
      </c>
      <c r="O32" s="30" t="s">
        <v>2125</v>
      </c>
      <c r="P32">
        <v>289489212</v>
      </c>
    </row>
    <row r="33" spans="13:16" x14ac:dyDescent="0.25">
      <c r="O33" s="30" t="s">
        <v>2126</v>
      </c>
      <c r="P33">
        <v>717178956</v>
      </c>
    </row>
    <row r="34" spans="13:16" x14ac:dyDescent="0.25">
      <c r="N34" t="s">
        <v>2127</v>
      </c>
      <c r="P34">
        <v>1006668168</v>
      </c>
    </row>
    <row r="35" spans="13:16" x14ac:dyDescent="0.25">
      <c r="M35" t="s">
        <v>2096</v>
      </c>
      <c r="P35">
        <v>2027925134</v>
      </c>
    </row>
    <row r="36" spans="13:16" x14ac:dyDescent="0.25">
      <c r="M36" t="s">
        <v>1974</v>
      </c>
      <c r="N36" t="s">
        <v>2086</v>
      </c>
      <c r="O36" s="30" t="s">
        <v>2128</v>
      </c>
      <c r="P36">
        <v>35965571</v>
      </c>
    </row>
    <row r="37" spans="13:16" x14ac:dyDescent="0.25">
      <c r="O37" s="30" t="s">
        <v>2129</v>
      </c>
      <c r="P37">
        <v>57853963</v>
      </c>
    </row>
    <row r="38" spans="13:16" x14ac:dyDescent="0.25">
      <c r="N38" t="s">
        <v>2115</v>
      </c>
      <c r="P38">
        <v>93819534</v>
      </c>
    </row>
    <row r="39" spans="13:16" x14ac:dyDescent="0.25">
      <c r="N39" t="s">
        <v>2087</v>
      </c>
      <c r="O39" s="30" t="s">
        <v>2130</v>
      </c>
      <c r="P39">
        <v>27743275</v>
      </c>
    </row>
    <row r="40" spans="13:16" x14ac:dyDescent="0.25">
      <c r="N40" t="s">
        <v>2117</v>
      </c>
      <c r="P40">
        <v>27743275</v>
      </c>
    </row>
    <row r="41" spans="13:16" x14ac:dyDescent="0.25">
      <c r="N41" t="s">
        <v>2083</v>
      </c>
      <c r="O41" s="30" t="s">
        <v>2131</v>
      </c>
      <c r="P41">
        <v>28224860</v>
      </c>
    </row>
    <row r="42" spans="13:16" x14ac:dyDescent="0.25">
      <c r="O42" s="30" t="s">
        <v>2132</v>
      </c>
      <c r="P42">
        <v>21748384</v>
      </c>
    </row>
    <row r="43" spans="13:16" x14ac:dyDescent="0.25">
      <c r="N43" t="s">
        <v>2106</v>
      </c>
      <c r="P43">
        <v>49973244</v>
      </c>
    </row>
    <row r="44" spans="13:16" x14ac:dyDescent="0.25">
      <c r="M44" t="s">
        <v>2097</v>
      </c>
      <c r="P44">
        <v>171536053</v>
      </c>
    </row>
    <row r="45" spans="13:16" x14ac:dyDescent="0.25">
      <c r="M45" t="s">
        <v>1975</v>
      </c>
      <c r="N45" t="s">
        <v>2095</v>
      </c>
      <c r="O45" s="30" t="s">
        <v>2133</v>
      </c>
      <c r="P45">
        <v>58140248</v>
      </c>
    </row>
    <row r="46" spans="13:16" x14ac:dyDescent="0.25">
      <c r="O46" s="30" t="s">
        <v>2134</v>
      </c>
      <c r="P46">
        <v>37577928</v>
      </c>
    </row>
    <row r="47" spans="13:16" x14ac:dyDescent="0.25">
      <c r="N47" t="s">
        <v>2127</v>
      </c>
      <c r="P47">
        <v>95718176</v>
      </c>
    </row>
    <row r="48" spans="13:16" x14ac:dyDescent="0.25">
      <c r="M48" t="s">
        <v>2098</v>
      </c>
      <c r="P48">
        <v>95718176</v>
      </c>
    </row>
    <row r="49" spans="13:16" x14ac:dyDescent="0.25">
      <c r="M49" t="s">
        <v>1976</v>
      </c>
      <c r="N49" t="s">
        <v>2099</v>
      </c>
      <c r="O49" s="30" t="s">
        <v>2135</v>
      </c>
      <c r="P49">
        <v>7795750</v>
      </c>
    </row>
    <row r="50" spans="13:16" x14ac:dyDescent="0.25">
      <c r="N50" t="s">
        <v>2136</v>
      </c>
      <c r="P50">
        <v>7795750</v>
      </c>
    </row>
    <row r="51" spans="13:16" x14ac:dyDescent="0.25">
      <c r="N51" t="s">
        <v>2095</v>
      </c>
      <c r="O51" s="30" t="s">
        <v>2137</v>
      </c>
      <c r="P51">
        <v>62375155</v>
      </c>
    </row>
    <row r="52" spans="13:16" x14ac:dyDescent="0.25">
      <c r="N52" t="s">
        <v>2127</v>
      </c>
      <c r="P52">
        <v>62375155</v>
      </c>
    </row>
    <row r="53" spans="13:16" x14ac:dyDescent="0.25">
      <c r="N53" t="s">
        <v>2091</v>
      </c>
      <c r="O53" s="30" t="s">
        <v>2138</v>
      </c>
      <c r="P53">
        <v>51938710</v>
      </c>
    </row>
    <row r="54" spans="13:16" x14ac:dyDescent="0.25">
      <c r="N54" t="s">
        <v>2122</v>
      </c>
      <c r="P54">
        <v>51938710</v>
      </c>
    </row>
    <row r="55" spans="13:16" x14ac:dyDescent="0.25">
      <c r="M55" t="s">
        <v>2100</v>
      </c>
      <c r="P55">
        <v>122109615</v>
      </c>
    </row>
    <row r="56" spans="13:16" x14ac:dyDescent="0.25">
      <c r="M56" t="s">
        <v>1977</v>
      </c>
      <c r="N56" t="s">
        <v>2094</v>
      </c>
      <c r="O56" s="30" t="s">
        <v>2139</v>
      </c>
      <c r="P56">
        <v>349044078</v>
      </c>
    </row>
    <row r="57" spans="13:16" x14ac:dyDescent="0.25">
      <c r="N57" t="s">
        <v>2124</v>
      </c>
      <c r="P57">
        <v>349044078</v>
      </c>
    </row>
    <row r="58" spans="13:16" x14ac:dyDescent="0.25">
      <c r="M58" t="s">
        <v>2101</v>
      </c>
      <c r="P58">
        <v>349044078</v>
      </c>
    </row>
    <row r="59" spans="13:16" x14ac:dyDescent="0.25">
      <c r="M59" t="s">
        <v>1978</v>
      </c>
      <c r="P59">
        <v>6167625120</v>
      </c>
    </row>
  </sheetData>
  <pageMargins left="0.7" right="0.7" top="0.75" bottom="0.75" header="0.3" footer="0.3"/>
  <pageSetup paperSize="9" orientation="landscape" horizontalDpi="0" verticalDpi="0"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873"/>
  <sheetViews>
    <sheetView zoomScaleNormal="100" workbookViewId="0">
      <pane ySplit="3" topLeftCell="A780" activePane="bottomLeft" state="frozen"/>
      <selection pane="bottomLeft" activeCell="D3" activeCellId="2" sqref="B3 B3:B34 D3:D34"/>
    </sheetView>
  </sheetViews>
  <sheetFormatPr defaultRowHeight="15" x14ac:dyDescent="0.25"/>
  <cols>
    <col min="1" max="1" width="8.85546875" style="1"/>
    <col min="2" max="2" width="70.7109375" style="2" customWidth="1"/>
    <col min="3" max="3" width="14.28515625" style="2" customWidth="1"/>
    <col min="4" max="4" width="30.7109375" style="3" customWidth="1"/>
    <col min="5" max="5" width="14.7109375" style="22" customWidth="1"/>
    <col min="6" max="6" width="22.42578125" style="19" customWidth="1"/>
    <col min="7" max="7" width="30.7109375" style="1" customWidth="1"/>
    <col min="8" max="8" width="24.85546875" style="1" customWidth="1"/>
    <col min="9" max="9" width="29.85546875" customWidth="1"/>
  </cols>
  <sheetData>
    <row r="1" spans="1:12" ht="20.25" x14ac:dyDescent="0.3">
      <c r="A1" s="11" t="s">
        <v>1981</v>
      </c>
      <c r="D1" s="18" t="s">
        <v>8</v>
      </c>
      <c r="F1" s="19" t="str">
        <f>VLOOKUP($D1,$B4:$D861,3,FALSE)</f>
        <v>\10 Romantic works\</v>
      </c>
    </row>
    <row r="3" spans="1:12" ht="15.75" x14ac:dyDescent="0.25">
      <c r="A3" s="7" t="s">
        <v>1962</v>
      </c>
      <c r="B3" s="8" t="s">
        <v>1963</v>
      </c>
      <c r="C3" s="8" t="s">
        <v>1964</v>
      </c>
      <c r="D3" s="9" t="s">
        <v>1</v>
      </c>
      <c r="E3" s="23" t="s">
        <v>1965</v>
      </c>
      <c r="F3" s="20" t="s">
        <v>1966</v>
      </c>
      <c r="G3" s="7" t="s">
        <v>1967</v>
      </c>
      <c r="H3" s="7" t="s">
        <v>0</v>
      </c>
      <c r="I3" t="s">
        <v>2239</v>
      </c>
      <c r="J3" s="28" t="s">
        <v>2175</v>
      </c>
    </row>
    <row r="4" spans="1:12" x14ac:dyDescent="0.25">
      <c r="A4" s="4">
        <v>17</v>
      </c>
      <c r="B4" s="18" t="s">
        <v>5</v>
      </c>
      <c r="C4" s="6" t="s">
        <v>6</v>
      </c>
      <c r="D4" s="5" t="s">
        <v>4</v>
      </c>
      <c r="E4" s="24">
        <v>7217934</v>
      </c>
      <c r="F4" s="21">
        <v>39261.906539351854</v>
      </c>
      <c r="G4" s="4" t="s">
        <v>92</v>
      </c>
      <c r="H4" s="4" t="s">
        <v>93</v>
      </c>
      <c r="I4" t="str">
        <f>VLOOKUP(D4,Categories!$A$1:$D$53,MATCH(I$3,Categories!$A$1:$D$1,0),FALSE)</f>
        <v>Sampler</v>
      </c>
      <c r="J4" t="str">
        <f>IF(OR(AND(E4&gt;1000000, E4&lt;5000000), C4 = ".mp3"),"Yes","No")</f>
        <v>No</v>
      </c>
      <c r="K4" t="str" cm="1">
        <f t="array" ref="K4">_xlfn.IFS(C4=".mp3","Yes",AND(E4&gt;1000000,E4&lt;5000000),"Yes",TRUE,"No")</f>
        <v>No</v>
      </c>
      <c r="L4" t="str" cm="1">
        <f t="array" ref="L4">_xlfn.SWITCH(C4,".wma","This is a WMA file!",".mp3","MP3 are great!","This is a different type of file")</f>
        <v>This is a WMA file!</v>
      </c>
    </row>
    <row r="5" spans="1:12" x14ac:dyDescent="0.25">
      <c r="A5" s="4">
        <v>18</v>
      </c>
      <c r="B5" s="18" t="s">
        <v>7</v>
      </c>
      <c r="C5" s="6" t="s">
        <v>6</v>
      </c>
      <c r="D5" s="5" t="s">
        <v>4</v>
      </c>
      <c r="E5" s="24">
        <v>1983338</v>
      </c>
      <c r="F5" s="21">
        <v>39261.906539351854</v>
      </c>
      <c r="G5" s="4" t="s">
        <v>94</v>
      </c>
      <c r="H5" s="4" t="s">
        <v>95</v>
      </c>
      <c r="I5" t="str">
        <f>VLOOKUP(D5,Categories!$A$1:$D$53,MATCH(I$3,Categories!$A$1:$D$1,0),FALSE)</f>
        <v>Sampler</v>
      </c>
      <c r="J5" t="str">
        <f t="shared" ref="J5:J68" si="0">IF(OR(AND(E5&gt;1000000, E5&lt;5000000), C5 = ".mp3"),"Yes","No")</f>
        <v>Yes</v>
      </c>
      <c r="K5" t="str" cm="1">
        <f t="array" ref="K5">_xlfn.IFS(C5=".mp3","Yes",AND(E5&gt;1000000,E5&lt;5000000),"Yes",TRUE,"No")</f>
        <v>Yes</v>
      </c>
      <c r="L5" t="str" cm="1">
        <f t="array" ref="L5">_xlfn.SWITCH(C5,".wma","This is a WMA file!",".mp3","MP3 are great!","This is a different type of file")</f>
        <v>This is a WMA file!</v>
      </c>
    </row>
    <row r="6" spans="1:12" x14ac:dyDescent="0.25">
      <c r="A6" s="4">
        <v>19</v>
      </c>
      <c r="B6" s="18" t="s">
        <v>8</v>
      </c>
      <c r="C6" s="6" t="s">
        <v>6</v>
      </c>
      <c r="D6" s="5" t="s">
        <v>4</v>
      </c>
      <c r="E6" s="24">
        <v>8336412</v>
      </c>
      <c r="F6" s="21">
        <v>39261.906539351854</v>
      </c>
      <c r="G6" s="4" t="s">
        <v>96</v>
      </c>
      <c r="H6" s="4" t="s">
        <v>97</v>
      </c>
      <c r="I6" t="str">
        <f>VLOOKUP(D6,Categories!$A$1:$D$53,MATCH(I$3,Categories!$A$1:$D$1,0),FALSE)</f>
        <v>Sampler</v>
      </c>
      <c r="J6" t="str">
        <f t="shared" si="0"/>
        <v>No</v>
      </c>
      <c r="K6" t="str" cm="1">
        <f t="array" ref="K6">_xlfn.IFS(C6=".mp3","Yes",AND(E6&gt;1000000,E6&lt;5000000),"Yes",TRUE,"No")</f>
        <v>No</v>
      </c>
      <c r="L6" t="str" cm="1">
        <f t="array" ref="L6">_xlfn.SWITCH(C6,".wma","This is a WMA file!",".mp3","MP3 are great!","This is a different type of file")</f>
        <v>This is a WMA file!</v>
      </c>
    </row>
    <row r="7" spans="1:12" x14ac:dyDescent="0.25">
      <c r="A7" s="4">
        <v>20</v>
      </c>
      <c r="B7" s="18" t="s">
        <v>9</v>
      </c>
      <c r="C7" s="6" t="s">
        <v>6</v>
      </c>
      <c r="D7" s="5" t="s">
        <v>4</v>
      </c>
      <c r="E7" s="24">
        <v>12040860</v>
      </c>
      <c r="F7" s="21">
        <v>39261.906539351854</v>
      </c>
      <c r="G7" s="4" t="s">
        <v>98</v>
      </c>
      <c r="H7" s="4" t="s">
        <v>99</v>
      </c>
      <c r="I7" t="str">
        <f>VLOOKUP(D7,Categories!$A$1:$D$53,MATCH(I$3,Categories!$A$1:$D$1,0),FALSE)</f>
        <v>Sampler</v>
      </c>
      <c r="J7" t="str">
        <f t="shared" si="0"/>
        <v>No</v>
      </c>
      <c r="K7" t="str" cm="1">
        <f t="array" ref="K7">_xlfn.IFS(C7=".mp3","Yes",AND(E7&gt;1000000,E7&lt;5000000),"Yes",TRUE,"No")</f>
        <v>No</v>
      </c>
      <c r="L7" t="str" cm="1">
        <f t="array" ref="L7">_xlfn.SWITCH(C7,".wma","This is a WMA file!",".mp3","MP3 are great!","This is a different type of file")</f>
        <v>This is a WMA file!</v>
      </c>
    </row>
    <row r="8" spans="1:12" x14ac:dyDescent="0.25">
      <c r="A8" s="4">
        <v>21</v>
      </c>
      <c r="B8" s="18" t="s">
        <v>10</v>
      </c>
      <c r="C8" s="6" t="s">
        <v>6</v>
      </c>
      <c r="D8" s="5" t="s">
        <v>4</v>
      </c>
      <c r="E8" s="24">
        <v>4748272</v>
      </c>
      <c r="F8" s="21">
        <v>39261.906539351854</v>
      </c>
      <c r="G8" s="4" t="s">
        <v>100</v>
      </c>
      <c r="H8" s="4" t="s">
        <v>101</v>
      </c>
      <c r="I8" t="str">
        <f>VLOOKUP(D8,Categories!$A$1:$D$53,MATCH(I$3,Categories!$A$1:$D$1,0),FALSE)</f>
        <v>Sampler</v>
      </c>
      <c r="J8" t="str">
        <f t="shared" si="0"/>
        <v>Yes</v>
      </c>
      <c r="K8" t="str" cm="1">
        <f t="array" ref="K8">_xlfn.IFS(C8=".mp3","Yes",AND(E8&gt;1000000,E8&lt;5000000),"Yes",TRUE,"No")</f>
        <v>Yes</v>
      </c>
      <c r="L8" t="str" cm="1">
        <f t="array" ref="L8">_xlfn.SWITCH(C8,".wma","This is a WMA file!",".mp3","MP3 are great!","This is a different type of file")</f>
        <v>This is a WMA file!</v>
      </c>
    </row>
    <row r="9" spans="1:12" x14ac:dyDescent="0.25">
      <c r="A9" s="4">
        <v>22</v>
      </c>
      <c r="B9" s="18" t="s">
        <v>11</v>
      </c>
      <c r="C9" s="6" t="s">
        <v>6</v>
      </c>
      <c r="D9" s="5" t="s">
        <v>4</v>
      </c>
      <c r="E9" s="24">
        <v>6108364</v>
      </c>
      <c r="F9" s="21">
        <v>39261.906539351854</v>
      </c>
      <c r="G9" s="4" t="s">
        <v>102</v>
      </c>
      <c r="H9" s="4" t="s">
        <v>103</v>
      </c>
      <c r="I9" t="str">
        <f>VLOOKUP(D9,Categories!$A$1:$D$53,MATCH(I$3,Categories!$A$1:$D$1,0),FALSE)</f>
        <v>Sampler</v>
      </c>
      <c r="J9" t="str">
        <f t="shared" si="0"/>
        <v>No</v>
      </c>
      <c r="K9" t="str" cm="1">
        <f t="array" ref="K9">_xlfn.IFS(C9=".mp3","Yes",AND(E9&gt;1000000,E9&lt;5000000),"Yes",TRUE,"No")</f>
        <v>No</v>
      </c>
      <c r="L9" t="str" cm="1">
        <f t="array" ref="L9">_xlfn.SWITCH(C9,".wma","This is a WMA file!",".mp3","MP3 are great!","This is a different type of file")</f>
        <v>This is a WMA file!</v>
      </c>
    </row>
    <row r="10" spans="1:12" x14ac:dyDescent="0.25">
      <c r="A10" s="4">
        <v>23</v>
      </c>
      <c r="B10" s="18" t="s">
        <v>12</v>
      </c>
      <c r="C10" s="6" t="s">
        <v>6</v>
      </c>
      <c r="D10" s="5" t="s">
        <v>4</v>
      </c>
      <c r="E10" s="24">
        <v>4256086</v>
      </c>
      <c r="F10" s="21">
        <v>39261.906539351854</v>
      </c>
      <c r="G10" s="4" t="s">
        <v>104</v>
      </c>
      <c r="H10" s="4" t="s">
        <v>105</v>
      </c>
      <c r="I10" t="str">
        <f>VLOOKUP(D10,Categories!$A$1:$D$53,MATCH(I$3,Categories!$A$1:$D$1,0),FALSE)</f>
        <v>Sampler</v>
      </c>
      <c r="J10" t="str">
        <f t="shared" si="0"/>
        <v>Yes</v>
      </c>
      <c r="K10" t="str" cm="1">
        <f t="array" ref="K10">_xlfn.IFS(C10=".mp3","Yes",AND(E10&gt;1000000,E10&lt;5000000),"Yes",TRUE,"No")</f>
        <v>Yes</v>
      </c>
      <c r="L10" t="str" cm="1">
        <f t="array" ref="L10">_xlfn.SWITCH(C10,".wma","This is a WMA file!",".mp3","MP3 are great!","This is a different type of file")</f>
        <v>This is a WMA file!</v>
      </c>
    </row>
    <row r="11" spans="1:12" x14ac:dyDescent="0.25">
      <c r="A11" s="4">
        <v>24</v>
      </c>
      <c r="B11" s="18" t="s">
        <v>13</v>
      </c>
      <c r="C11" s="6" t="s">
        <v>2056</v>
      </c>
      <c r="D11" s="5" t="s">
        <v>4</v>
      </c>
      <c r="E11" s="24">
        <v>12658286</v>
      </c>
      <c r="F11" s="21">
        <v>39261.906550925924</v>
      </c>
      <c r="G11" s="4" t="s">
        <v>106</v>
      </c>
      <c r="H11" s="4" t="s">
        <v>107</v>
      </c>
      <c r="I11" t="str">
        <f>VLOOKUP(D11,Categories!$A$1:$D$53,MATCH(I$3,Categories!$A$1:$D$1,0),FALSE)</f>
        <v>Sampler</v>
      </c>
      <c r="J11" t="str">
        <f t="shared" si="0"/>
        <v>No</v>
      </c>
      <c r="K11" t="str" cm="1">
        <f t="array" ref="K11">_xlfn.IFS(C11=".mp3","Yes",AND(E11&gt;1000000,E11&lt;5000000),"Yes",TRUE,"No")</f>
        <v>No</v>
      </c>
      <c r="L11" t="str" cm="1">
        <f t="array" ref="L11">_xlfn.SWITCH(C11,".wma","This is a WMA file!",".mp3","MP3 are great!","This is a different type of file")</f>
        <v>This is a different type of file</v>
      </c>
    </row>
    <row r="12" spans="1:12" x14ac:dyDescent="0.25">
      <c r="A12" s="4">
        <v>25</v>
      </c>
      <c r="B12" s="18" t="s">
        <v>14</v>
      </c>
      <c r="C12" s="6" t="s">
        <v>6</v>
      </c>
      <c r="D12" s="5" t="s">
        <v>4</v>
      </c>
      <c r="E12" s="24">
        <v>3737166</v>
      </c>
      <c r="F12" s="21">
        <v>39261.906539351854</v>
      </c>
      <c r="G12" s="4" t="s">
        <v>109</v>
      </c>
      <c r="H12" s="4" t="s">
        <v>110</v>
      </c>
      <c r="I12" t="str">
        <f>VLOOKUP(D12,Categories!$A$1:$D$53,MATCH(I$3,Categories!$A$1:$D$1,0),FALSE)</f>
        <v>Sampler</v>
      </c>
      <c r="J12" t="str">
        <f t="shared" si="0"/>
        <v>Yes</v>
      </c>
      <c r="K12" t="str" cm="1">
        <f t="array" ref="K12">_xlfn.IFS(C12=".mp3","Yes",AND(E12&gt;1000000,E12&lt;5000000),"Yes",TRUE,"No")</f>
        <v>Yes</v>
      </c>
      <c r="L12" t="str" cm="1">
        <f t="array" ref="L12">_xlfn.SWITCH(C12,".wma","This is a WMA file!",".mp3","MP3 are great!","This is a different type of file")</f>
        <v>This is a WMA file!</v>
      </c>
    </row>
    <row r="13" spans="1:12" x14ac:dyDescent="0.25">
      <c r="A13" s="4">
        <v>26</v>
      </c>
      <c r="B13" s="18" t="s">
        <v>15</v>
      </c>
      <c r="C13" s="6" t="s">
        <v>6</v>
      </c>
      <c r="D13" s="5" t="s">
        <v>4</v>
      </c>
      <c r="E13" s="24">
        <v>3057104</v>
      </c>
      <c r="F13" s="21">
        <v>39261.906550925924</v>
      </c>
      <c r="G13" s="4" t="s">
        <v>111</v>
      </c>
      <c r="H13" s="4" t="s">
        <v>112</v>
      </c>
      <c r="I13" t="str">
        <f>VLOOKUP(D13,Categories!$A$1:$D$53,MATCH(I$3,Categories!$A$1:$D$1,0),FALSE)</f>
        <v>Sampler</v>
      </c>
      <c r="J13" t="str">
        <f t="shared" si="0"/>
        <v>Yes</v>
      </c>
      <c r="K13" t="str" cm="1">
        <f t="array" ref="K13">_xlfn.IFS(C13=".mp3","Yes",AND(E13&gt;1000000,E13&lt;5000000),"Yes",TRUE,"No")</f>
        <v>Yes</v>
      </c>
      <c r="L13" t="str" cm="1">
        <f t="array" ref="L13">_xlfn.SWITCH(C13,".wma","This is a WMA file!",".mp3","MP3 are great!","This is a different type of file")</f>
        <v>This is a WMA file!</v>
      </c>
    </row>
    <row r="14" spans="1:12" x14ac:dyDescent="0.25">
      <c r="A14" s="4">
        <v>27</v>
      </c>
      <c r="B14" s="18" t="s">
        <v>16</v>
      </c>
      <c r="C14" s="6" t="s">
        <v>6</v>
      </c>
      <c r="D14" s="5" t="s">
        <v>4</v>
      </c>
      <c r="E14" s="24">
        <v>5115114</v>
      </c>
      <c r="F14" s="21">
        <v>39261.906550925924</v>
      </c>
      <c r="G14" s="4" t="s">
        <v>113</v>
      </c>
      <c r="H14" s="4" t="s">
        <v>114</v>
      </c>
      <c r="I14" t="str">
        <f>VLOOKUP(D14,Categories!$A$1:$D$53,MATCH(I$3,Categories!$A$1:$D$1,0),FALSE)</f>
        <v>Sampler</v>
      </c>
      <c r="J14" t="str">
        <f t="shared" si="0"/>
        <v>No</v>
      </c>
      <c r="K14" t="str" cm="1">
        <f t="array" ref="K14">_xlfn.IFS(C14=".mp3","Yes",AND(E14&gt;1000000,E14&lt;5000000),"Yes",TRUE,"No")</f>
        <v>No</v>
      </c>
      <c r="L14" t="str" cm="1">
        <f t="array" ref="L14">_xlfn.SWITCH(C14,".wma","This is a WMA file!",".mp3","MP3 are great!","This is a different type of file")</f>
        <v>This is a WMA file!</v>
      </c>
    </row>
    <row r="15" spans="1:12" x14ac:dyDescent="0.25">
      <c r="A15" s="4">
        <v>28</v>
      </c>
      <c r="B15" s="18" t="s">
        <v>17</v>
      </c>
      <c r="C15" s="6" t="s">
        <v>6</v>
      </c>
      <c r="D15" s="5" t="s">
        <v>4</v>
      </c>
      <c r="E15" s="24">
        <v>5517848</v>
      </c>
      <c r="F15" s="21">
        <v>39261.906550925924</v>
      </c>
      <c r="G15" s="4" t="s">
        <v>115</v>
      </c>
      <c r="H15" s="4" t="s">
        <v>116</v>
      </c>
      <c r="I15" t="str">
        <f>VLOOKUP(D15,Categories!$A$1:$D$53,MATCH(I$3,Categories!$A$1:$D$1,0),FALSE)</f>
        <v>Sampler</v>
      </c>
      <c r="J15" t="str">
        <f t="shared" si="0"/>
        <v>No</v>
      </c>
      <c r="K15" t="str" cm="1">
        <f t="array" ref="K15">_xlfn.IFS(C15=".mp3","Yes",AND(E15&gt;1000000,E15&lt;5000000),"Yes",TRUE,"No")</f>
        <v>No</v>
      </c>
      <c r="L15" t="str" cm="1">
        <f t="array" ref="L15">_xlfn.SWITCH(C15,".wma","This is a WMA file!",".mp3","MP3 are great!","This is a different type of file")</f>
        <v>This is a WMA file!</v>
      </c>
    </row>
    <row r="16" spans="1:12" x14ac:dyDescent="0.25">
      <c r="A16" s="4">
        <v>29</v>
      </c>
      <c r="B16" s="18" t="s">
        <v>18</v>
      </c>
      <c r="C16" s="6" t="s">
        <v>6</v>
      </c>
      <c r="D16" s="5" t="s">
        <v>4</v>
      </c>
      <c r="E16" s="24">
        <v>4712520</v>
      </c>
      <c r="F16" s="21">
        <v>39261.906550925924</v>
      </c>
      <c r="G16" s="4" t="s">
        <v>117</v>
      </c>
      <c r="H16" s="4" t="s">
        <v>118</v>
      </c>
      <c r="I16" t="str">
        <f>VLOOKUP(D16,Categories!$A$1:$D$53,MATCH(I$3,Categories!$A$1:$D$1,0),FALSE)</f>
        <v>Sampler</v>
      </c>
      <c r="J16" t="str">
        <f t="shared" si="0"/>
        <v>Yes</v>
      </c>
      <c r="K16" t="str" cm="1">
        <f t="array" ref="K16">_xlfn.IFS(C16=".mp3","Yes",AND(E16&gt;1000000,E16&lt;5000000),"Yes",TRUE,"No")</f>
        <v>Yes</v>
      </c>
      <c r="L16" t="str" cm="1">
        <f t="array" ref="L16">_xlfn.SWITCH(C16,".wma","This is a WMA file!",".mp3","MP3 are great!","This is a different type of file")</f>
        <v>This is a WMA file!</v>
      </c>
    </row>
    <row r="17" spans="1:12" x14ac:dyDescent="0.25">
      <c r="A17" s="4">
        <v>30</v>
      </c>
      <c r="B17" s="18" t="s">
        <v>19</v>
      </c>
      <c r="C17" s="6" t="s">
        <v>6</v>
      </c>
      <c r="D17" s="5" t="s">
        <v>4</v>
      </c>
      <c r="E17" s="24">
        <v>4963042</v>
      </c>
      <c r="F17" s="21">
        <v>39261.906550925924</v>
      </c>
      <c r="G17" s="4" t="s">
        <v>119</v>
      </c>
      <c r="H17" s="4" t="s">
        <v>120</v>
      </c>
      <c r="I17" t="str">
        <f>VLOOKUP(D17,Categories!$A$1:$D$53,MATCH(I$3,Categories!$A$1:$D$1,0),FALSE)</f>
        <v>Sampler</v>
      </c>
      <c r="J17" t="str">
        <f t="shared" si="0"/>
        <v>Yes</v>
      </c>
      <c r="K17" t="str" cm="1">
        <f t="array" ref="K17">_xlfn.IFS(C17=".mp3","Yes",AND(E17&gt;1000000,E17&lt;5000000),"Yes",TRUE,"No")</f>
        <v>Yes</v>
      </c>
      <c r="L17" t="str" cm="1">
        <f t="array" ref="L17">_xlfn.SWITCH(C17,".wma","This is a WMA file!",".mp3","MP3 are great!","This is a different type of file")</f>
        <v>This is a WMA file!</v>
      </c>
    </row>
    <row r="18" spans="1:12" x14ac:dyDescent="0.25">
      <c r="A18" s="4">
        <v>31</v>
      </c>
      <c r="B18" s="18" t="s">
        <v>20</v>
      </c>
      <c r="C18" s="6" t="s">
        <v>6</v>
      </c>
      <c r="D18" s="5" t="s">
        <v>4</v>
      </c>
      <c r="E18" s="24">
        <v>4569292</v>
      </c>
      <c r="F18" s="21">
        <v>39261.906550925924</v>
      </c>
      <c r="G18" s="4" t="s">
        <v>121</v>
      </c>
      <c r="H18" s="4" t="s">
        <v>122</v>
      </c>
      <c r="I18" t="str">
        <f>VLOOKUP(D18,Categories!$A$1:$D$53,MATCH(I$3,Categories!$A$1:$D$1,0),FALSE)</f>
        <v>Sampler</v>
      </c>
      <c r="J18" t="str">
        <f t="shared" si="0"/>
        <v>Yes</v>
      </c>
      <c r="K18" t="str" cm="1">
        <f t="array" ref="K18">_xlfn.IFS(C18=".mp3","Yes",AND(E18&gt;1000000,E18&lt;5000000),"Yes",TRUE,"No")</f>
        <v>Yes</v>
      </c>
      <c r="L18" t="str" cm="1">
        <f t="array" ref="L18">_xlfn.SWITCH(C18,".wma","This is a WMA file!",".mp3","MP3 are great!","This is a different type of file")</f>
        <v>This is a WMA file!</v>
      </c>
    </row>
    <row r="19" spans="1:12" x14ac:dyDescent="0.25">
      <c r="A19" s="4">
        <v>34</v>
      </c>
      <c r="B19" s="5" t="s">
        <v>22</v>
      </c>
      <c r="C19" s="6" t="s">
        <v>6</v>
      </c>
      <c r="D19" s="5" t="s">
        <v>21</v>
      </c>
      <c r="E19" s="25">
        <v>3665286</v>
      </c>
      <c r="F19" s="21">
        <v>41701.616793981484</v>
      </c>
      <c r="G19" s="4" t="s">
        <v>123</v>
      </c>
      <c r="H19" s="4" t="s">
        <v>124</v>
      </c>
      <c r="I19" t="str">
        <f>VLOOKUP(D19,Categories!$A$1:$D$53,MATCH(I$3,Categories!$A$1:$D$1,0),FALSE)</f>
        <v>Sampler</v>
      </c>
      <c r="J19" t="str">
        <f t="shared" si="0"/>
        <v>Yes</v>
      </c>
      <c r="K19" t="str" cm="1">
        <f t="array" ref="K19">_xlfn.IFS(C19=".mp3","Yes",AND(E19&gt;1000000,E19&lt;5000000),"Yes",TRUE,"No")</f>
        <v>Yes</v>
      </c>
      <c r="L19" t="str" cm="1">
        <f t="array" ref="L19">_xlfn.SWITCH(C19,".wma","This is a WMA file!",".mp3","MP3 are great!","This is a different type of file")</f>
        <v>This is a WMA file!</v>
      </c>
    </row>
    <row r="20" spans="1:12" x14ac:dyDescent="0.25">
      <c r="A20" s="4">
        <v>35</v>
      </c>
      <c r="B20" s="5" t="s">
        <v>23</v>
      </c>
      <c r="C20" s="6" t="s">
        <v>6</v>
      </c>
      <c r="D20" s="5" t="s">
        <v>21</v>
      </c>
      <c r="E20" s="25">
        <v>1643484</v>
      </c>
      <c r="F20" s="21">
        <v>41701.616793981484</v>
      </c>
      <c r="G20" s="4" t="s">
        <v>125</v>
      </c>
      <c r="H20" s="4" t="s">
        <v>124</v>
      </c>
      <c r="I20" t="str">
        <f>VLOOKUP(D20,Categories!$A$1:$D$53,MATCH(I$3,Categories!$A$1:$D$1,0),FALSE)</f>
        <v>Sampler</v>
      </c>
      <c r="J20" t="str">
        <f t="shared" si="0"/>
        <v>Yes</v>
      </c>
      <c r="K20" t="str" cm="1">
        <f t="array" ref="K20">_xlfn.IFS(C20=".mp3","Yes",AND(E20&gt;1000000,E20&lt;5000000),"Yes",TRUE,"No")</f>
        <v>Yes</v>
      </c>
      <c r="L20" t="str" cm="1">
        <f t="array" ref="L20">_xlfn.SWITCH(C20,".wma","This is a WMA file!",".mp3","MP3 are great!","This is a different type of file")</f>
        <v>This is a WMA file!</v>
      </c>
    </row>
    <row r="21" spans="1:12" x14ac:dyDescent="0.25">
      <c r="A21" s="4">
        <v>36</v>
      </c>
      <c r="B21" s="5" t="s">
        <v>24</v>
      </c>
      <c r="C21" s="6" t="s">
        <v>6</v>
      </c>
      <c r="D21" s="5" t="s">
        <v>21</v>
      </c>
      <c r="E21" s="25">
        <v>1902986</v>
      </c>
      <c r="F21" s="21">
        <v>41701.616793981484</v>
      </c>
      <c r="G21" s="4" t="s">
        <v>126</v>
      </c>
      <c r="H21" s="4" t="s">
        <v>124</v>
      </c>
      <c r="I21" t="str">
        <f>VLOOKUP(D21,Categories!$A$1:$D$53,MATCH(I$3,Categories!$A$1:$D$1,0),FALSE)</f>
        <v>Sampler</v>
      </c>
      <c r="J21" t="str">
        <f t="shared" si="0"/>
        <v>Yes</v>
      </c>
      <c r="K21" t="str" cm="1">
        <f t="array" ref="K21">_xlfn.IFS(C21=".mp3","Yes",AND(E21&gt;1000000,E21&lt;5000000),"Yes",TRUE,"No")</f>
        <v>Yes</v>
      </c>
      <c r="L21" t="str" cm="1">
        <f t="array" ref="L21">_xlfn.SWITCH(C21,".wma","This is a WMA file!",".mp3","MP3 are great!","This is a different type of file")</f>
        <v>This is a WMA file!</v>
      </c>
    </row>
    <row r="22" spans="1:12" x14ac:dyDescent="0.25">
      <c r="A22" s="4">
        <v>37</v>
      </c>
      <c r="B22" s="5" t="s">
        <v>25</v>
      </c>
      <c r="C22" s="6" t="s">
        <v>6</v>
      </c>
      <c r="D22" s="5" t="s">
        <v>21</v>
      </c>
      <c r="E22" s="25">
        <v>1688238</v>
      </c>
      <c r="F22" s="21">
        <v>41701.616793981484</v>
      </c>
      <c r="G22" s="4" t="s">
        <v>127</v>
      </c>
      <c r="H22" s="4" t="s">
        <v>124</v>
      </c>
      <c r="I22" t="str">
        <f>VLOOKUP(D22,Categories!$A$1:$D$53,MATCH(I$3,Categories!$A$1:$D$1,0),FALSE)</f>
        <v>Sampler</v>
      </c>
      <c r="J22" t="str">
        <f t="shared" si="0"/>
        <v>Yes</v>
      </c>
      <c r="K22" t="str" cm="1">
        <f t="array" ref="K22">_xlfn.IFS(C22=".mp3","Yes",AND(E22&gt;1000000,E22&lt;5000000),"Yes",TRUE,"No")</f>
        <v>Yes</v>
      </c>
      <c r="L22" t="str" cm="1">
        <f t="array" ref="L22">_xlfn.SWITCH(C22,".wma","This is a WMA file!",".mp3","MP3 are great!","This is a different type of file")</f>
        <v>This is a WMA file!</v>
      </c>
    </row>
    <row r="23" spans="1:12" x14ac:dyDescent="0.25">
      <c r="A23" s="4">
        <v>38</v>
      </c>
      <c r="B23" s="5" t="s">
        <v>26</v>
      </c>
      <c r="C23" s="6" t="s">
        <v>6</v>
      </c>
      <c r="D23" s="5" t="s">
        <v>21</v>
      </c>
      <c r="E23" s="25">
        <v>3289920</v>
      </c>
      <c r="F23" s="21">
        <v>41701.616805555554</v>
      </c>
      <c r="G23" s="4" t="s">
        <v>128</v>
      </c>
      <c r="H23" s="4" t="s">
        <v>124</v>
      </c>
      <c r="I23" t="str">
        <f>VLOOKUP(D23,Categories!$A$1:$D$53,MATCH(I$3,Categories!$A$1:$D$1,0),FALSE)</f>
        <v>Sampler</v>
      </c>
      <c r="J23" t="str">
        <f t="shared" si="0"/>
        <v>Yes</v>
      </c>
      <c r="K23" t="str" cm="1">
        <f t="array" ref="K23">_xlfn.IFS(C23=".mp3","Yes",AND(E23&gt;1000000,E23&lt;5000000),"Yes",TRUE,"No")</f>
        <v>Yes</v>
      </c>
      <c r="L23" t="str" cm="1">
        <f t="array" ref="L23">_xlfn.SWITCH(C23,".wma","This is a WMA file!",".mp3","MP3 are great!","This is a different type of file")</f>
        <v>This is a WMA file!</v>
      </c>
    </row>
    <row r="24" spans="1:12" x14ac:dyDescent="0.25">
      <c r="A24" s="4">
        <v>39</v>
      </c>
      <c r="B24" s="5" t="s">
        <v>27</v>
      </c>
      <c r="C24" s="6" t="s">
        <v>6</v>
      </c>
      <c r="D24" s="5" t="s">
        <v>21</v>
      </c>
      <c r="E24" s="25">
        <v>2994658</v>
      </c>
      <c r="F24" s="21">
        <v>41701.616805555554</v>
      </c>
      <c r="G24" s="4" t="s">
        <v>129</v>
      </c>
      <c r="H24" s="4" t="s">
        <v>124</v>
      </c>
      <c r="I24" t="str">
        <f>VLOOKUP(D24,Categories!$A$1:$D$53,MATCH(I$3,Categories!$A$1:$D$1,0),FALSE)</f>
        <v>Sampler</v>
      </c>
      <c r="J24" t="str">
        <f t="shared" si="0"/>
        <v>Yes</v>
      </c>
      <c r="K24" t="str" cm="1">
        <f t="array" ref="K24">_xlfn.IFS(C24=".mp3","Yes",AND(E24&gt;1000000,E24&lt;5000000),"Yes",TRUE,"No")</f>
        <v>Yes</v>
      </c>
      <c r="L24" t="str" cm="1">
        <f t="array" ref="L24">_xlfn.SWITCH(C24,".wma","This is a WMA file!",".mp3","MP3 are great!","This is a different type of file")</f>
        <v>This is a WMA file!</v>
      </c>
    </row>
    <row r="25" spans="1:12" x14ac:dyDescent="0.25">
      <c r="A25" s="4">
        <v>40</v>
      </c>
      <c r="B25" s="5" t="s">
        <v>28</v>
      </c>
      <c r="C25" s="6" t="s">
        <v>6</v>
      </c>
      <c r="D25" s="5" t="s">
        <v>21</v>
      </c>
      <c r="E25" s="25">
        <v>614460</v>
      </c>
      <c r="F25" s="21">
        <v>41701.616805555554</v>
      </c>
      <c r="G25" s="4" t="s">
        <v>130</v>
      </c>
      <c r="H25" s="4" t="s">
        <v>124</v>
      </c>
      <c r="I25" t="str">
        <f>VLOOKUP(D25,Categories!$A$1:$D$53,MATCH(I$3,Categories!$A$1:$D$1,0),FALSE)</f>
        <v>Sampler</v>
      </c>
      <c r="J25" t="str">
        <f t="shared" si="0"/>
        <v>No</v>
      </c>
      <c r="K25" t="str" cm="1">
        <f t="array" ref="K25">_xlfn.IFS(C25=".mp3","Yes",AND(E25&gt;1000000,E25&lt;5000000),"Yes",TRUE,"No")</f>
        <v>No</v>
      </c>
      <c r="L25" t="str" cm="1">
        <f t="array" ref="L25">_xlfn.SWITCH(C25,".wma","This is a WMA file!",".mp3","MP3 are great!","This is a different type of file")</f>
        <v>This is a WMA file!</v>
      </c>
    </row>
    <row r="26" spans="1:12" x14ac:dyDescent="0.25">
      <c r="A26" s="4">
        <v>41</v>
      </c>
      <c r="B26" s="5" t="s">
        <v>29</v>
      </c>
      <c r="C26" s="6" t="s">
        <v>6</v>
      </c>
      <c r="D26" s="5" t="s">
        <v>21</v>
      </c>
      <c r="E26" s="25">
        <v>16783488</v>
      </c>
      <c r="F26" s="21">
        <v>41701.616805555554</v>
      </c>
      <c r="G26" s="4" t="s">
        <v>131</v>
      </c>
      <c r="H26" s="4" t="s">
        <v>124</v>
      </c>
      <c r="I26" t="str">
        <f>VLOOKUP(D26,Categories!$A$1:$D$53,MATCH(I$3,Categories!$A$1:$D$1,0),FALSE)</f>
        <v>Sampler</v>
      </c>
      <c r="J26" t="str">
        <f t="shared" si="0"/>
        <v>No</v>
      </c>
      <c r="K26" t="str" cm="1">
        <f t="array" ref="K26">_xlfn.IFS(C26=".mp3","Yes",AND(E26&gt;1000000,E26&lt;5000000),"Yes",TRUE,"No")</f>
        <v>No</v>
      </c>
      <c r="L26" t="str" cm="1">
        <f t="array" ref="L26">_xlfn.SWITCH(C26,".wma","This is a WMA file!",".mp3","MP3 are great!","This is a different type of file")</f>
        <v>This is a WMA file!</v>
      </c>
    </row>
    <row r="27" spans="1:12" x14ac:dyDescent="0.25">
      <c r="A27" s="4">
        <v>42</v>
      </c>
      <c r="B27" s="5" t="s">
        <v>30</v>
      </c>
      <c r="C27" s="6" t="s">
        <v>6</v>
      </c>
      <c r="D27" s="5" t="s">
        <v>21</v>
      </c>
      <c r="E27" s="25">
        <v>10457262</v>
      </c>
      <c r="F27" s="21">
        <v>41701.616805555554</v>
      </c>
      <c r="G27" s="4" t="s">
        <v>132</v>
      </c>
      <c r="H27" s="4" t="s">
        <v>124</v>
      </c>
      <c r="I27" t="str">
        <f>VLOOKUP(D27,Categories!$A$1:$D$53,MATCH(I$3,Categories!$A$1:$D$1,0),FALSE)</f>
        <v>Sampler</v>
      </c>
      <c r="J27" t="str">
        <f t="shared" si="0"/>
        <v>No</v>
      </c>
      <c r="K27" t="str" cm="1">
        <f t="array" ref="K27">_xlfn.IFS(C27=".mp3","Yes",AND(E27&gt;1000000,E27&lt;5000000),"Yes",TRUE,"No")</f>
        <v>No</v>
      </c>
      <c r="L27" t="str" cm="1">
        <f t="array" ref="L27">_xlfn.SWITCH(C27,".wma","This is a WMA file!",".mp3","MP3 are great!","This is a different type of file")</f>
        <v>This is a WMA file!</v>
      </c>
    </row>
    <row r="28" spans="1:12" x14ac:dyDescent="0.25">
      <c r="A28" s="4">
        <v>43</v>
      </c>
      <c r="B28" s="5" t="s">
        <v>31</v>
      </c>
      <c r="C28" s="6" t="s">
        <v>6</v>
      </c>
      <c r="D28" s="5" t="s">
        <v>21</v>
      </c>
      <c r="E28" s="25">
        <v>13714288</v>
      </c>
      <c r="F28" s="21">
        <v>41701.616805555554</v>
      </c>
      <c r="G28" s="4" t="s">
        <v>133</v>
      </c>
      <c r="H28" s="4" t="s">
        <v>134</v>
      </c>
      <c r="I28" t="str">
        <f>VLOOKUP(D28,Categories!$A$1:$D$53,MATCH(I$3,Categories!$A$1:$D$1,0),FALSE)</f>
        <v>Sampler</v>
      </c>
      <c r="J28" t="str">
        <f t="shared" si="0"/>
        <v>No</v>
      </c>
      <c r="K28" t="str" cm="1">
        <f t="array" ref="K28">_xlfn.IFS(C28=".mp3","Yes",AND(E28&gt;1000000,E28&lt;5000000),"Yes",TRUE,"No")</f>
        <v>No</v>
      </c>
      <c r="L28" t="str" cm="1">
        <f t="array" ref="L28">_xlfn.SWITCH(C28,".wma","This is a WMA file!",".mp3","MP3 are great!","This is a different type of file")</f>
        <v>This is a WMA file!</v>
      </c>
    </row>
    <row r="29" spans="1:12" x14ac:dyDescent="0.25">
      <c r="A29" s="4">
        <v>44</v>
      </c>
      <c r="B29" s="5" t="s">
        <v>32</v>
      </c>
      <c r="C29" s="6" t="s">
        <v>6</v>
      </c>
      <c r="D29" s="5" t="s">
        <v>21</v>
      </c>
      <c r="E29" s="25">
        <v>4936312</v>
      </c>
      <c r="F29" s="21">
        <v>41701.616805555554</v>
      </c>
      <c r="G29" s="4" t="s">
        <v>135</v>
      </c>
      <c r="H29" s="4" t="s">
        <v>134</v>
      </c>
      <c r="I29" t="str">
        <f>VLOOKUP(D29,Categories!$A$1:$D$53,MATCH(I$3,Categories!$A$1:$D$1,0),FALSE)</f>
        <v>Sampler</v>
      </c>
      <c r="J29" t="str">
        <f t="shared" si="0"/>
        <v>Yes</v>
      </c>
      <c r="K29" t="str" cm="1">
        <f t="array" ref="K29">_xlfn.IFS(C29=".mp3","Yes",AND(E29&gt;1000000,E29&lt;5000000),"Yes",TRUE,"No")</f>
        <v>Yes</v>
      </c>
      <c r="L29" t="str" cm="1">
        <f t="array" ref="L29">_xlfn.SWITCH(C29,".wma","This is a WMA file!",".mp3","MP3 are great!","This is a different type of file")</f>
        <v>This is a WMA file!</v>
      </c>
    </row>
    <row r="30" spans="1:12" x14ac:dyDescent="0.25">
      <c r="A30" s="4">
        <v>45</v>
      </c>
      <c r="B30" s="5" t="s">
        <v>33</v>
      </c>
      <c r="C30" s="6" t="s">
        <v>6</v>
      </c>
      <c r="D30" s="5" t="s">
        <v>21</v>
      </c>
      <c r="E30" s="25">
        <v>4766322</v>
      </c>
      <c r="F30" s="21">
        <v>41701.61681712963</v>
      </c>
      <c r="G30" s="4" t="s">
        <v>136</v>
      </c>
      <c r="H30" s="4" t="s">
        <v>134</v>
      </c>
      <c r="I30" t="str">
        <f>VLOOKUP(D30,Categories!$A$1:$D$53,MATCH(I$3,Categories!$A$1:$D$1,0),FALSE)</f>
        <v>Sampler</v>
      </c>
      <c r="J30" t="str">
        <f t="shared" si="0"/>
        <v>Yes</v>
      </c>
      <c r="K30" t="str" cm="1">
        <f t="array" ref="K30">_xlfn.IFS(C30=".mp3","Yes",AND(E30&gt;1000000,E30&lt;5000000),"Yes",TRUE,"No")</f>
        <v>Yes</v>
      </c>
      <c r="L30" t="str" cm="1">
        <f t="array" ref="L30">_xlfn.SWITCH(C30,".wma","This is a WMA file!",".mp3","MP3 are great!","This is a different type of file")</f>
        <v>This is a WMA file!</v>
      </c>
    </row>
    <row r="31" spans="1:12" x14ac:dyDescent="0.25">
      <c r="A31" s="4">
        <v>46</v>
      </c>
      <c r="B31" s="5" t="s">
        <v>34</v>
      </c>
      <c r="C31" s="6" t="s">
        <v>6</v>
      </c>
      <c r="D31" s="5" t="s">
        <v>21</v>
      </c>
      <c r="E31" s="25">
        <v>4175750</v>
      </c>
      <c r="F31" s="21">
        <v>41701.61681712963</v>
      </c>
      <c r="G31" s="4" t="s">
        <v>137</v>
      </c>
      <c r="H31" s="4" t="s">
        <v>134</v>
      </c>
      <c r="I31" t="str">
        <f>VLOOKUP(D31,Categories!$A$1:$D$53,MATCH(I$3,Categories!$A$1:$D$1,0),FALSE)</f>
        <v>Sampler</v>
      </c>
      <c r="J31" t="str">
        <f t="shared" si="0"/>
        <v>Yes</v>
      </c>
      <c r="K31" t="str" cm="1">
        <f t="array" ref="K31">_xlfn.IFS(C31=".mp3","Yes",AND(E31&gt;1000000,E31&lt;5000000),"Yes",TRUE,"No")</f>
        <v>Yes</v>
      </c>
      <c r="L31" t="str" cm="1">
        <f t="array" ref="L31">_xlfn.SWITCH(C31,".wma","This is a WMA file!",".mp3","MP3 are great!","This is a different type of file")</f>
        <v>This is a WMA file!</v>
      </c>
    </row>
    <row r="32" spans="1:12" x14ac:dyDescent="0.25">
      <c r="A32" s="4">
        <v>47</v>
      </c>
      <c r="B32" s="5" t="s">
        <v>35</v>
      </c>
      <c r="C32" s="6" t="s">
        <v>6</v>
      </c>
      <c r="D32" s="5" t="s">
        <v>21</v>
      </c>
      <c r="E32" s="25">
        <v>2976700</v>
      </c>
      <c r="F32" s="21">
        <v>41701.61681712963</v>
      </c>
      <c r="G32" s="4" t="s">
        <v>138</v>
      </c>
      <c r="H32" s="4" t="s">
        <v>134</v>
      </c>
      <c r="I32" t="str">
        <f>VLOOKUP(D32,Categories!$A$1:$D$53,MATCH(I$3,Categories!$A$1:$D$1,0),FALSE)</f>
        <v>Sampler</v>
      </c>
      <c r="J32" t="str">
        <f t="shared" si="0"/>
        <v>Yes</v>
      </c>
      <c r="L32" t="str" cm="1">
        <f t="array" ref="L32">_xlfn.SWITCH(C32,".wma","This is a WMA file!",".mp3","MP3 are great!","This is a different type of file")</f>
        <v>This is a WMA file!</v>
      </c>
    </row>
    <row r="33" spans="1:12" x14ac:dyDescent="0.25">
      <c r="A33" s="4">
        <v>48</v>
      </c>
      <c r="B33" s="5" t="s">
        <v>36</v>
      </c>
      <c r="C33" s="6" t="s">
        <v>6</v>
      </c>
      <c r="D33" s="5" t="s">
        <v>21</v>
      </c>
      <c r="E33" s="25">
        <v>3119850</v>
      </c>
      <c r="F33" s="21">
        <v>41701.61681712963</v>
      </c>
      <c r="G33" s="4" t="s">
        <v>139</v>
      </c>
      <c r="H33" s="4" t="s">
        <v>134</v>
      </c>
      <c r="I33" t="str">
        <f>VLOOKUP(D33,Categories!$A$1:$D$53,MATCH(I$3,Categories!$A$1:$D$1,0),FALSE)</f>
        <v>Sampler</v>
      </c>
      <c r="J33" t="str">
        <f t="shared" si="0"/>
        <v>Yes</v>
      </c>
      <c r="L33" t="str" cm="1">
        <f t="array" ref="L33">_xlfn.SWITCH(C33,".wma","This is a WMA file!",".mp3","MP3 are great!","This is a different type of file")</f>
        <v>This is a WMA file!</v>
      </c>
    </row>
    <row r="34" spans="1:12" x14ac:dyDescent="0.25">
      <c r="A34" s="4">
        <v>49</v>
      </c>
      <c r="B34" s="5" t="s">
        <v>37</v>
      </c>
      <c r="C34" s="6" t="s">
        <v>6</v>
      </c>
      <c r="D34" s="5" t="s">
        <v>21</v>
      </c>
      <c r="E34" s="25">
        <v>3477798</v>
      </c>
      <c r="F34" s="21">
        <v>41701.61681712963</v>
      </c>
      <c r="G34" s="4" t="s">
        <v>140</v>
      </c>
      <c r="H34" s="4" t="s">
        <v>134</v>
      </c>
      <c r="I34" t="str">
        <f>VLOOKUP(D34,Categories!$A$1:$D$53,MATCH(I$3,Categories!$A$1:$D$1,0),FALSE)</f>
        <v>Sampler</v>
      </c>
      <c r="J34" t="str">
        <f t="shared" si="0"/>
        <v>Yes</v>
      </c>
      <c r="L34" t="str" cm="1">
        <f t="array" ref="L34">_xlfn.SWITCH(C34,".wma","This is a WMA file!",".mp3","MP3 are great!","This is a different type of file")</f>
        <v>This is a WMA file!</v>
      </c>
    </row>
    <row r="35" spans="1:12" x14ac:dyDescent="0.25">
      <c r="A35" s="4">
        <v>50</v>
      </c>
      <c r="B35" s="5" t="s">
        <v>38</v>
      </c>
      <c r="C35" s="6" t="s">
        <v>6</v>
      </c>
      <c r="D35" s="5" t="s">
        <v>21</v>
      </c>
      <c r="E35" s="25">
        <v>5330020</v>
      </c>
      <c r="F35" s="21">
        <v>41701.61681712963</v>
      </c>
      <c r="G35" s="4" t="s">
        <v>141</v>
      </c>
      <c r="H35" s="4" t="s">
        <v>134</v>
      </c>
      <c r="I35" t="str">
        <f>VLOOKUP(D35,Categories!$A$1:$D$53,MATCH(I$3,Categories!$A$1:$D$1,0),FALSE)</f>
        <v>Sampler</v>
      </c>
      <c r="J35" t="str">
        <f t="shared" si="0"/>
        <v>No</v>
      </c>
      <c r="L35" t="str" cm="1">
        <f t="array" ref="L35">_xlfn.SWITCH(C35,".wma","This is a WMA file!",".mp3","MP3 are great!","This is a different type of file")</f>
        <v>This is a WMA file!</v>
      </c>
    </row>
    <row r="36" spans="1:12" x14ac:dyDescent="0.25">
      <c r="A36" s="4">
        <v>51</v>
      </c>
      <c r="B36" s="5" t="s">
        <v>39</v>
      </c>
      <c r="C36" s="6" t="s">
        <v>6</v>
      </c>
      <c r="D36" s="5" t="s">
        <v>21</v>
      </c>
      <c r="E36" s="25">
        <v>3477812</v>
      </c>
      <c r="F36" s="21">
        <v>41701.61681712963</v>
      </c>
      <c r="G36" s="4" t="s">
        <v>142</v>
      </c>
      <c r="H36" s="4" t="s">
        <v>124</v>
      </c>
      <c r="I36" t="str">
        <f>VLOOKUP(D36,Categories!$A$1:$D$53,MATCH(I$3,Categories!$A$1:$D$1,0),FALSE)</f>
        <v>Sampler</v>
      </c>
      <c r="J36" t="str">
        <f t="shared" si="0"/>
        <v>Yes</v>
      </c>
      <c r="L36" t="str" cm="1">
        <f t="array" ref="L36">_xlfn.SWITCH(C36,".wma","This is a WMA file!",".mp3","MP3 are great!","This is a different type of file")</f>
        <v>This is a WMA file!</v>
      </c>
    </row>
    <row r="37" spans="1:12" x14ac:dyDescent="0.25">
      <c r="A37" s="4">
        <v>52</v>
      </c>
      <c r="B37" s="5" t="s">
        <v>40</v>
      </c>
      <c r="C37" s="6" t="s">
        <v>6</v>
      </c>
      <c r="D37" s="5" t="s">
        <v>21</v>
      </c>
      <c r="E37" s="25">
        <v>4139932</v>
      </c>
      <c r="F37" s="21">
        <v>41701.616828703707</v>
      </c>
      <c r="G37" s="4" t="s">
        <v>143</v>
      </c>
      <c r="H37" s="4" t="s">
        <v>134</v>
      </c>
      <c r="I37" t="str">
        <f>VLOOKUP(D37,Categories!$A$1:$D$53,MATCH(I$3,Categories!$A$1:$D$1,0),FALSE)</f>
        <v>Sampler</v>
      </c>
      <c r="J37" t="str">
        <f t="shared" si="0"/>
        <v>Yes</v>
      </c>
      <c r="L37" t="str" cm="1">
        <f t="array" ref="L37">_xlfn.SWITCH(C37,".wma","This is a WMA file!",".mp3","MP3 are great!","This is a different type of file")</f>
        <v>This is a WMA file!</v>
      </c>
    </row>
    <row r="38" spans="1:12" x14ac:dyDescent="0.25">
      <c r="A38" s="4">
        <v>53</v>
      </c>
      <c r="B38" s="5" t="s">
        <v>41</v>
      </c>
      <c r="C38" s="6" t="s">
        <v>6</v>
      </c>
      <c r="D38" s="5" t="s">
        <v>21</v>
      </c>
      <c r="E38" s="25">
        <v>1876078</v>
      </c>
      <c r="F38" s="21">
        <v>41701.616828703707</v>
      </c>
      <c r="G38" s="4" t="s">
        <v>139</v>
      </c>
      <c r="H38" s="4" t="s">
        <v>134</v>
      </c>
      <c r="I38" t="str">
        <f>VLOOKUP(D38,Categories!$A$1:$D$53,MATCH(I$3,Categories!$A$1:$D$1,0),FALSE)</f>
        <v>Sampler</v>
      </c>
      <c r="J38" t="str">
        <f t="shared" si="0"/>
        <v>Yes</v>
      </c>
      <c r="L38" t="str" cm="1">
        <f t="array" ref="L38">_xlfn.SWITCH(C38,".wma","This is a WMA file!",".mp3","MP3 are great!","This is a different type of file")</f>
        <v>This is a WMA file!</v>
      </c>
    </row>
    <row r="39" spans="1:12" x14ac:dyDescent="0.25">
      <c r="A39" s="4">
        <v>56</v>
      </c>
      <c r="B39" s="5" t="s">
        <v>43</v>
      </c>
      <c r="C39" s="6" t="s">
        <v>6</v>
      </c>
      <c r="D39" s="5" t="s">
        <v>42</v>
      </c>
      <c r="E39" s="25">
        <v>19547912</v>
      </c>
      <c r="F39" s="21">
        <v>40049.555844907409</v>
      </c>
      <c r="G39" s="4" t="s">
        <v>144</v>
      </c>
      <c r="H39" s="4" t="s">
        <v>145</v>
      </c>
      <c r="I39" t="str">
        <f>VLOOKUP(D39,Categories!$A$1:$D$53,MATCH(I$3,Categories!$A$1:$D$1,0),FALSE)</f>
        <v>Sampler</v>
      </c>
      <c r="J39" t="str">
        <f t="shared" si="0"/>
        <v>No</v>
      </c>
      <c r="L39" t="str" cm="1">
        <f t="array" ref="L39">_xlfn.SWITCH(C39,".wma","This is a WMA file!",".mp3","MP3 are great!","This is a different type of file")</f>
        <v>This is a WMA file!</v>
      </c>
    </row>
    <row r="40" spans="1:12" x14ac:dyDescent="0.25">
      <c r="A40" s="4">
        <v>57</v>
      </c>
      <c r="B40" s="5" t="s">
        <v>44</v>
      </c>
      <c r="C40" s="6" t="s">
        <v>6</v>
      </c>
      <c r="D40" s="5" t="s">
        <v>42</v>
      </c>
      <c r="E40" s="25">
        <v>9365398</v>
      </c>
      <c r="F40" s="21">
        <v>40049.555844907409</v>
      </c>
      <c r="G40" s="4" t="s">
        <v>146</v>
      </c>
      <c r="H40" s="4" t="s">
        <v>145</v>
      </c>
      <c r="I40" t="str">
        <f>VLOOKUP(D40,Categories!$A$1:$D$53,MATCH(I$3,Categories!$A$1:$D$1,0),FALSE)</f>
        <v>Sampler</v>
      </c>
      <c r="J40" t="str">
        <f t="shared" si="0"/>
        <v>No</v>
      </c>
      <c r="L40" t="str" cm="1">
        <f t="array" ref="L40">_xlfn.SWITCH(C40,".wma","This is a WMA file!",".mp3","MP3 are great!","This is a different type of file")</f>
        <v>This is a WMA file!</v>
      </c>
    </row>
    <row r="41" spans="1:12" x14ac:dyDescent="0.25">
      <c r="A41" s="4">
        <v>58</v>
      </c>
      <c r="B41" s="5" t="s">
        <v>45</v>
      </c>
      <c r="C41" s="6" t="s">
        <v>6</v>
      </c>
      <c r="D41" s="5" t="s">
        <v>42</v>
      </c>
      <c r="E41" s="25">
        <v>7038918</v>
      </c>
      <c r="F41" s="21">
        <v>40049.555844907409</v>
      </c>
      <c r="G41" s="4" t="s">
        <v>146</v>
      </c>
      <c r="H41" s="4" t="s">
        <v>145</v>
      </c>
      <c r="I41" t="str">
        <f>VLOOKUP(D41,Categories!$A$1:$D$53,MATCH(I$3,Categories!$A$1:$D$1,0),FALSE)</f>
        <v>Sampler</v>
      </c>
      <c r="J41" t="str">
        <f t="shared" si="0"/>
        <v>No</v>
      </c>
      <c r="L41" t="str" cm="1">
        <f t="array" ref="L41">_xlfn.SWITCH(C41,".wma","This is a WMA file!",".mp3","MP3 are great!","This is a different type of file")</f>
        <v>This is a WMA file!</v>
      </c>
    </row>
    <row r="42" spans="1:12" x14ac:dyDescent="0.25">
      <c r="A42" s="4">
        <v>59</v>
      </c>
      <c r="B42" s="5" t="s">
        <v>46</v>
      </c>
      <c r="C42" s="6" t="s">
        <v>6</v>
      </c>
      <c r="D42" s="5" t="s">
        <v>42</v>
      </c>
      <c r="E42" s="25">
        <v>5669874</v>
      </c>
      <c r="F42" s="21">
        <v>40049.555844907409</v>
      </c>
      <c r="G42" s="4" t="s">
        <v>146</v>
      </c>
      <c r="H42" s="4" t="s">
        <v>145</v>
      </c>
      <c r="I42" t="str">
        <f>VLOOKUP(D42,Categories!$A$1:$D$53,MATCH(I$3,Categories!$A$1:$D$1,0),FALSE)</f>
        <v>Sampler</v>
      </c>
      <c r="J42" t="str">
        <f t="shared" si="0"/>
        <v>No</v>
      </c>
      <c r="L42" t="str" cm="1">
        <f t="array" ref="L42">_xlfn.SWITCH(C42,".wma","This is a WMA file!",".mp3","MP3 are great!","This is a different type of file")</f>
        <v>This is a WMA file!</v>
      </c>
    </row>
    <row r="43" spans="1:12" x14ac:dyDescent="0.25">
      <c r="A43" s="4">
        <v>60</v>
      </c>
      <c r="B43" s="5" t="s">
        <v>47</v>
      </c>
      <c r="C43" s="6" t="s">
        <v>6</v>
      </c>
      <c r="D43" s="5" t="s">
        <v>42</v>
      </c>
      <c r="E43" s="25">
        <v>4435042</v>
      </c>
      <c r="F43" s="21">
        <v>40049.555844907409</v>
      </c>
      <c r="G43" s="4" t="s">
        <v>148</v>
      </c>
      <c r="H43" s="4" t="s">
        <v>145</v>
      </c>
      <c r="I43" t="str">
        <f>VLOOKUP(D43,Categories!$A$1:$D$53,MATCH(I$3,Categories!$A$1:$D$1,0),FALSE)</f>
        <v>Sampler</v>
      </c>
      <c r="J43" t="str">
        <f t="shared" si="0"/>
        <v>Yes</v>
      </c>
      <c r="L43" t="str" cm="1">
        <f t="array" ref="L43">_xlfn.SWITCH(C43,".wma","This is a WMA file!",".mp3","MP3 are great!","This is a different type of file")</f>
        <v>This is a WMA file!</v>
      </c>
    </row>
    <row r="44" spans="1:12" x14ac:dyDescent="0.25">
      <c r="A44" s="4">
        <v>61</v>
      </c>
      <c r="B44" s="5" t="s">
        <v>48</v>
      </c>
      <c r="C44" s="6" t="s">
        <v>6</v>
      </c>
      <c r="D44" s="5" t="s">
        <v>42</v>
      </c>
      <c r="E44" s="25">
        <v>2394898</v>
      </c>
      <c r="F44" s="21">
        <v>40049.555844907409</v>
      </c>
      <c r="G44" s="4" t="s">
        <v>148</v>
      </c>
      <c r="H44" s="4" t="s">
        <v>145</v>
      </c>
      <c r="I44" t="str">
        <f>VLOOKUP(D44,Categories!$A$1:$D$53,MATCH(I$3,Categories!$A$1:$D$1,0),FALSE)</f>
        <v>Sampler</v>
      </c>
      <c r="J44" t="str">
        <f t="shared" si="0"/>
        <v>Yes</v>
      </c>
      <c r="L44" t="str" cm="1">
        <f t="array" ref="L44">_xlfn.SWITCH(C44,".wma","This is a WMA file!",".mp3","MP3 are great!","This is a different type of file")</f>
        <v>This is a WMA file!</v>
      </c>
    </row>
    <row r="45" spans="1:12" x14ac:dyDescent="0.25">
      <c r="A45" s="4">
        <v>62</v>
      </c>
      <c r="B45" s="5" t="s">
        <v>49</v>
      </c>
      <c r="C45" s="6" t="s">
        <v>6</v>
      </c>
      <c r="D45" s="5" t="s">
        <v>42</v>
      </c>
      <c r="E45" s="25">
        <v>5857774</v>
      </c>
      <c r="F45" s="21">
        <v>40049.555844907409</v>
      </c>
      <c r="G45" s="4" t="s">
        <v>148</v>
      </c>
      <c r="H45" s="4" t="s">
        <v>145</v>
      </c>
      <c r="I45" t="str">
        <f>VLOOKUP(D45,Categories!$A$1:$D$53,MATCH(I$3,Categories!$A$1:$D$1,0),FALSE)</f>
        <v>Sampler</v>
      </c>
      <c r="J45" t="str">
        <f t="shared" si="0"/>
        <v>No</v>
      </c>
      <c r="L45" t="str" cm="1">
        <f t="array" ref="L45">_xlfn.SWITCH(C45,".wma","This is a WMA file!",".mp3","MP3 are great!","This is a different type of file")</f>
        <v>This is a WMA file!</v>
      </c>
    </row>
    <row r="46" spans="1:12" x14ac:dyDescent="0.25">
      <c r="A46" s="4">
        <v>63</v>
      </c>
      <c r="B46" s="5" t="s">
        <v>50</v>
      </c>
      <c r="C46" s="6" t="s">
        <v>6</v>
      </c>
      <c r="D46" s="5" t="s">
        <v>42</v>
      </c>
      <c r="E46" s="25">
        <v>4685586</v>
      </c>
      <c r="F46" s="21">
        <v>40049.555844907409</v>
      </c>
      <c r="G46" s="4" t="s">
        <v>148</v>
      </c>
      <c r="H46" s="4" t="s">
        <v>145</v>
      </c>
      <c r="I46" t="str">
        <f>VLOOKUP(D46,Categories!$A$1:$D$53,MATCH(I$3,Categories!$A$1:$D$1,0),FALSE)</f>
        <v>Sampler</v>
      </c>
      <c r="J46" t="str">
        <f t="shared" si="0"/>
        <v>Yes</v>
      </c>
      <c r="L46" t="str" cm="1">
        <f t="array" ref="L46">_xlfn.SWITCH(C46,".wma","This is a WMA file!",".mp3","MP3 are great!","This is a different type of file")</f>
        <v>This is a WMA file!</v>
      </c>
    </row>
    <row r="47" spans="1:12" x14ac:dyDescent="0.25">
      <c r="A47" s="4">
        <v>64</v>
      </c>
      <c r="B47" s="5" t="s">
        <v>51</v>
      </c>
      <c r="C47" s="6" t="s">
        <v>6</v>
      </c>
      <c r="D47" s="5" t="s">
        <v>42</v>
      </c>
      <c r="E47" s="25">
        <v>5311978</v>
      </c>
      <c r="F47" s="21">
        <v>40049.555844907409</v>
      </c>
      <c r="G47" s="4" t="s">
        <v>150</v>
      </c>
      <c r="H47" s="4" t="s">
        <v>145</v>
      </c>
      <c r="I47" t="str">
        <f>VLOOKUP(D47,Categories!$A$1:$D$53,MATCH(I$3,Categories!$A$1:$D$1,0),FALSE)</f>
        <v>Sampler</v>
      </c>
      <c r="J47" t="str">
        <f t="shared" si="0"/>
        <v>No</v>
      </c>
      <c r="L47" t="str" cm="1">
        <f t="array" ref="L47">_xlfn.SWITCH(C47,".wma","This is a WMA file!",".mp3","MP3 are great!","This is a different type of file")</f>
        <v>This is a WMA file!</v>
      </c>
    </row>
    <row r="48" spans="1:12" x14ac:dyDescent="0.25">
      <c r="A48" s="4">
        <v>65</v>
      </c>
      <c r="B48" s="5" t="s">
        <v>52</v>
      </c>
      <c r="C48" s="6" t="s">
        <v>6</v>
      </c>
      <c r="D48" s="5" t="s">
        <v>42</v>
      </c>
      <c r="E48" s="25">
        <v>2725964</v>
      </c>
      <c r="F48" s="21">
        <v>40049.555856481478</v>
      </c>
      <c r="G48" s="4" t="s">
        <v>151</v>
      </c>
      <c r="H48" s="4" t="s">
        <v>145</v>
      </c>
      <c r="I48" t="str">
        <f>VLOOKUP(D48,Categories!$A$1:$D$53,MATCH(I$3,Categories!$A$1:$D$1,0),FALSE)</f>
        <v>Sampler</v>
      </c>
      <c r="J48" t="str">
        <f t="shared" si="0"/>
        <v>Yes</v>
      </c>
      <c r="L48" t="str" cm="1">
        <f t="array" ref="L48">_xlfn.SWITCH(C48,".wma","This is a WMA file!",".mp3","MP3 are great!","This is a different type of file")</f>
        <v>This is a WMA file!</v>
      </c>
    </row>
    <row r="49" spans="1:12" x14ac:dyDescent="0.25">
      <c r="A49" s="4">
        <v>66</v>
      </c>
      <c r="B49" s="5" t="s">
        <v>53</v>
      </c>
      <c r="C49" s="6" t="s">
        <v>6</v>
      </c>
      <c r="D49" s="5" t="s">
        <v>42</v>
      </c>
      <c r="E49" s="25">
        <v>9651740</v>
      </c>
      <c r="F49" s="21">
        <v>40049.555856481478</v>
      </c>
      <c r="G49" s="4" t="s">
        <v>152</v>
      </c>
      <c r="H49" s="4" t="s">
        <v>145</v>
      </c>
      <c r="I49" t="str">
        <f>VLOOKUP(D49,Categories!$A$1:$D$53,MATCH(I$3,Categories!$A$1:$D$1,0),FALSE)</f>
        <v>Sampler</v>
      </c>
      <c r="J49" t="str">
        <f t="shared" si="0"/>
        <v>No</v>
      </c>
      <c r="L49" t="str" cm="1">
        <f t="array" ref="L49">_xlfn.SWITCH(C49,".wma","This is a WMA file!",".mp3","MP3 are great!","This is a different type of file")</f>
        <v>This is a WMA file!</v>
      </c>
    </row>
    <row r="50" spans="1:12" x14ac:dyDescent="0.25">
      <c r="A50" s="4">
        <v>67</v>
      </c>
      <c r="B50" s="5" t="s">
        <v>54</v>
      </c>
      <c r="C50" s="6" t="s">
        <v>6</v>
      </c>
      <c r="D50" s="5" t="s">
        <v>42</v>
      </c>
      <c r="E50" s="25">
        <v>9481702</v>
      </c>
      <c r="F50" s="21">
        <v>40049.555856481478</v>
      </c>
      <c r="G50" s="4" t="s">
        <v>154</v>
      </c>
      <c r="H50" s="4" t="s">
        <v>145</v>
      </c>
      <c r="I50" t="str">
        <f>VLOOKUP(D50,Categories!$A$1:$D$53,MATCH(I$3,Categories!$A$1:$D$1,0),FALSE)</f>
        <v>Sampler</v>
      </c>
      <c r="J50" t="str">
        <f t="shared" si="0"/>
        <v>No</v>
      </c>
      <c r="L50" t="str" cm="1">
        <f t="array" ref="L50">_xlfn.SWITCH(C50,".wma","This is a WMA file!",".mp3","MP3 are great!","This is a different type of file")</f>
        <v>This is a WMA file!</v>
      </c>
    </row>
    <row r="51" spans="1:12" x14ac:dyDescent="0.25">
      <c r="A51" s="4">
        <v>68</v>
      </c>
      <c r="B51" s="5" t="s">
        <v>55</v>
      </c>
      <c r="C51" s="6" t="s">
        <v>6</v>
      </c>
      <c r="D51" s="5" t="s">
        <v>42</v>
      </c>
      <c r="E51" s="25">
        <v>18125520</v>
      </c>
      <c r="F51" s="21">
        <v>40049.555856481478</v>
      </c>
      <c r="G51" s="4" t="s">
        <v>155</v>
      </c>
      <c r="H51" s="4" t="s">
        <v>145</v>
      </c>
      <c r="I51" t="str">
        <f>VLOOKUP(D51,Categories!$A$1:$D$53,MATCH(I$3,Categories!$A$1:$D$1,0),FALSE)</f>
        <v>Sampler</v>
      </c>
      <c r="J51" t="str">
        <f t="shared" si="0"/>
        <v>No</v>
      </c>
      <c r="L51" t="str" cm="1">
        <f t="array" ref="L51">_xlfn.SWITCH(C51,".wma","This is a WMA file!",".mp3","MP3 are great!","This is a different type of file")</f>
        <v>This is a WMA file!</v>
      </c>
    </row>
    <row r="52" spans="1:12" x14ac:dyDescent="0.25">
      <c r="A52" s="4">
        <v>71</v>
      </c>
      <c r="B52" s="5" t="s">
        <v>57</v>
      </c>
      <c r="C52" s="6" t="s">
        <v>6</v>
      </c>
      <c r="D52" s="5" t="s">
        <v>56</v>
      </c>
      <c r="E52" s="25">
        <v>9338292</v>
      </c>
      <c r="F52" s="21">
        <v>39261.836516203701</v>
      </c>
      <c r="G52" s="4" t="s">
        <v>156</v>
      </c>
      <c r="H52" s="4" t="s">
        <v>147</v>
      </c>
      <c r="I52" t="str">
        <f>VLOOKUP(D52,Categories!$A$1:$D$53,MATCH(I$3,Categories!$A$1:$D$1,0),FALSE)</f>
        <v>Sampler</v>
      </c>
      <c r="J52" t="str">
        <f t="shared" si="0"/>
        <v>No</v>
      </c>
      <c r="L52" t="str" cm="1">
        <f t="array" ref="L52">_xlfn.SWITCH(C52,".wma","This is a WMA file!",".mp3","MP3 are great!","This is a different type of file")</f>
        <v>This is a WMA file!</v>
      </c>
    </row>
    <row r="53" spans="1:12" x14ac:dyDescent="0.25">
      <c r="A53" s="4">
        <v>72</v>
      </c>
      <c r="B53" s="5" t="s">
        <v>58</v>
      </c>
      <c r="C53" s="6" t="s">
        <v>6</v>
      </c>
      <c r="D53" s="5" t="s">
        <v>56</v>
      </c>
      <c r="E53" s="25">
        <v>8909058</v>
      </c>
      <c r="F53" s="21">
        <v>39261.836516203701</v>
      </c>
      <c r="G53" s="4" t="s">
        <v>157</v>
      </c>
      <c r="H53" s="4" t="s">
        <v>158</v>
      </c>
      <c r="I53" t="str">
        <f>VLOOKUP(D53,Categories!$A$1:$D$53,MATCH(I$3,Categories!$A$1:$D$1,0),FALSE)</f>
        <v>Sampler</v>
      </c>
      <c r="J53" t="str">
        <f t="shared" si="0"/>
        <v>No</v>
      </c>
      <c r="L53" t="str" cm="1">
        <f t="array" ref="L53">_xlfn.SWITCH(C53,".wma","This is a WMA file!",".mp3","MP3 are great!","This is a different type of file")</f>
        <v>This is a WMA file!</v>
      </c>
    </row>
    <row r="54" spans="1:12" x14ac:dyDescent="0.25">
      <c r="A54" s="4">
        <v>73</v>
      </c>
      <c r="B54" s="5" t="s">
        <v>59</v>
      </c>
      <c r="C54" s="6" t="s">
        <v>6</v>
      </c>
      <c r="D54" s="5" t="s">
        <v>56</v>
      </c>
      <c r="E54" s="25">
        <v>6725744</v>
      </c>
      <c r="F54" s="21">
        <v>39261.836516203701</v>
      </c>
      <c r="G54" s="4" t="s">
        <v>159</v>
      </c>
      <c r="H54" s="4" t="s">
        <v>160</v>
      </c>
      <c r="I54" t="str">
        <f>VLOOKUP(D54,Categories!$A$1:$D$53,MATCH(I$3,Categories!$A$1:$D$1,0),FALSE)</f>
        <v>Sampler</v>
      </c>
      <c r="J54" t="str">
        <f t="shared" si="0"/>
        <v>No</v>
      </c>
      <c r="L54" t="str" cm="1">
        <f t="array" ref="L54">_xlfn.SWITCH(C54,".wma","This is a WMA file!",".mp3","MP3 are great!","This is a different type of file")</f>
        <v>This is a WMA file!</v>
      </c>
    </row>
    <row r="55" spans="1:12" x14ac:dyDescent="0.25">
      <c r="A55" s="4">
        <v>74</v>
      </c>
      <c r="B55" s="5" t="s">
        <v>60</v>
      </c>
      <c r="C55" s="6" t="s">
        <v>6</v>
      </c>
      <c r="D55" s="5" t="s">
        <v>56</v>
      </c>
      <c r="E55" s="25">
        <v>9401198</v>
      </c>
      <c r="F55" s="21">
        <v>39261.836516203701</v>
      </c>
      <c r="G55" s="4" t="s">
        <v>161</v>
      </c>
      <c r="H55" s="4" t="s">
        <v>162</v>
      </c>
      <c r="I55" t="str">
        <f>VLOOKUP(D55,Categories!$A$1:$D$53,MATCH(I$3,Categories!$A$1:$D$1,0),FALSE)</f>
        <v>Sampler</v>
      </c>
      <c r="J55" t="str">
        <f t="shared" si="0"/>
        <v>No</v>
      </c>
      <c r="L55" t="str" cm="1">
        <f t="array" ref="L55">_xlfn.SWITCH(C55,".wma","This is a WMA file!",".mp3","MP3 are great!","This is a different type of file")</f>
        <v>This is a WMA file!</v>
      </c>
    </row>
    <row r="56" spans="1:12" x14ac:dyDescent="0.25">
      <c r="A56" s="4">
        <v>75</v>
      </c>
      <c r="B56" s="5" t="s">
        <v>61</v>
      </c>
      <c r="C56" s="6" t="s">
        <v>6</v>
      </c>
      <c r="D56" s="5" t="s">
        <v>56</v>
      </c>
      <c r="E56" s="25">
        <v>4936154</v>
      </c>
      <c r="F56" s="21">
        <v>39261.836516203701</v>
      </c>
      <c r="G56" s="4" t="s">
        <v>163</v>
      </c>
      <c r="H56" s="4" t="s">
        <v>164</v>
      </c>
      <c r="I56" t="str">
        <f>VLOOKUP(D56,Categories!$A$1:$D$53,MATCH(I$3,Categories!$A$1:$D$1,0),FALSE)</f>
        <v>Sampler</v>
      </c>
      <c r="J56" t="str">
        <f t="shared" si="0"/>
        <v>Yes</v>
      </c>
      <c r="L56" t="str" cm="1">
        <f t="array" ref="L56">_xlfn.SWITCH(C56,".wma","This is a WMA file!",".mp3","MP3 are great!","This is a different type of file")</f>
        <v>This is a WMA file!</v>
      </c>
    </row>
    <row r="57" spans="1:12" x14ac:dyDescent="0.25">
      <c r="A57" s="4">
        <v>76</v>
      </c>
      <c r="B57" s="5" t="s">
        <v>62</v>
      </c>
      <c r="C57" s="6" t="s">
        <v>6</v>
      </c>
      <c r="D57" s="5" t="s">
        <v>56</v>
      </c>
      <c r="E57" s="25">
        <v>6555734</v>
      </c>
      <c r="F57" s="21">
        <v>39261.836516203701</v>
      </c>
      <c r="G57" s="4" t="s">
        <v>165</v>
      </c>
      <c r="H57" s="4" t="s">
        <v>166</v>
      </c>
      <c r="I57" t="str">
        <f>VLOOKUP(D57,Categories!$A$1:$D$53,MATCH(I$3,Categories!$A$1:$D$1,0),FALSE)</f>
        <v>Sampler</v>
      </c>
      <c r="J57" t="str">
        <f t="shared" si="0"/>
        <v>No</v>
      </c>
      <c r="L57" t="str" cm="1">
        <f t="array" ref="L57">_xlfn.SWITCH(C57,".wma","This is a WMA file!",".mp3","MP3 are great!","This is a different type of file")</f>
        <v>This is a WMA file!</v>
      </c>
    </row>
    <row r="58" spans="1:12" x14ac:dyDescent="0.25">
      <c r="A58" s="4">
        <v>77</v>
      </c>
      <c r="B58" s="5" t="s">
        <v>63</v>
      </c>
      <c r="C58" s="6" t="s">
        <v>6</v>
      </c>
      <c r="D58" s="5" t="s">
        <v>56</v>
      </c>
      <c r="E58" s="25">
        <v>7092618</v>
      </c>
      <c r="F58" s="21">
        <v>39261.836516203701</v>
      </c>
      <c r="G58" s="4" t="s">
        <v>167</v>
      </c>
      <c r="H58" s="4" t="s">
        <v>168</v>
      </c>
      <c r="I58" t="str">
        <f>VLOOKUP(D58,Categories!$A$1:$D$53,MATCH(I$3,Categories!$A$1:$D$1,0),FALSE)</f>
        <v>Sampler</v>
      </c>
      <c r="J58" t="str">
        <f t="shared" si="0"/>
        <v>No</v>
      </c>
      <c r="L58" t="str" cm="1">
        <f t="array" ref="L58">_xlfn.SWITCH(C58,".wma","This is a WMA file!",".mp3","MP3 are great!","This is a different type of file")</f>
        <v>This is a WMA file!</v>
      </c>
    </row>
    <row r="59" spans="1:12" x14ac:dyDescent="0.25">
      <c r="A59" s="4">
        <v>78</v>
      </c>
      <c r="B59" s="5" t="s">
        <v>64</v>
      </c>
      <c r="C59" s="6" t="s">
        <v>6</v>
      </c>
      <c r="D59" s="5" t="s">
        <v>56</v>
      </c>
      <c r="E59" s="25">
        <v>9660712</v>
      </c>
      <c r="F59" s="21">
        <v>39261.836516203701</v>
      </c>
      <c r="G59" s="4" t="s">
        <v>169</v>
      </c>
      <c r="H59" s="4" t="s">
        <v>170</v>
      </c>
      <c r="I59" t="str">
        <f>VLOOKUP(D59,Categories!$A$1:$D$53,MATCH(I$3,Categories!$A$1:$D$1,0),FALSE)</f>
        <v>Sampler</v>
      </c>
      <c r="J59" t="str">
        <f t="shared" si="0"/>
        <v>No</v>
      </c>
      <c r="L59" t="str" cm="1">
        <f t="array" ref="L59">_xlfn.SWITCH(C59,".wma","This is a WMA file!",".mp3","MP3 are great!","This is a different type of file")</f>
        <v>This is a WMA file!</v>
      </c>
    </row>
    <row r="60" spans="1:12" x14ac:dyDescent="0.25">
      <c r="A60" s="4">
        <v>79</v>
      </c>
      <c r="B60" s="5" t="s">
        <v>65</v>
      </c>
      <c r="C60" s="6" t="s">
        <v>6</v>
      </c>
      <c r="D60" s="5" t="s">
        <v>56</v>
      </c>
      <c r="E60" s="25">
        <v>6367862</v>
      </c>
      <c r="F60" s="21">
        <v>39261.836516203701</v>
      </c>
      <c r="G60" s="4" t="s">
        <v>171</v>
      </c>
      <c r="H60" s="4" t="s">
        <v>172</v>
      </c>
      <c r="I60" t="str">
        <f>VLOOKUP(D60,Categories!$A$1:$D$53,MATCH(I$3,Categories!$A$1:$D$1,0),FALSE)</f>
        <v>Sampler</v>
      </c>
      <c r="J60" t="str">
        <f t="shared" si="0"/>
        <v>No</v>
      </c>
      <c r="L60" t="str" cm="1">
        <f t="array" ref="L60">_xlfn.SWITCH(C60,".wma","This is a WMA file!",".mp3","MP3 are great!","This is a different type of file")</f>
        <v>This is a WMA file!</v>
      </c>
    </row>
    <row r="61" spans="1:12" x14ac:dyDescent="0.25">
      <c r="A61" s="4">
        <v>80</v>
      </c>
      <c r="B61" s="5" t="s">
        <v>66</v>
      </c>
      <c r="C61" s="6" t="s">
        <v>6</v>
      </c>
      <c r="D61" s="5" t="s">
        <v>56</v>
      </c>
      <c r="E61" s="25">
        <v>7280616</v>
      </c>
      <c r="F61" s="21">
        <v>39261.836516203701</v>
      </c>
      <c r="G61" s="4" t="s">
        <v>173</v>
      </c>
      <c r="H61" s="4" t="s">
        <v>174</v>
      </c>
      <c r="I61" t="str">
        <f>VLOOKUP(D61,Categories!$A$1:$D$53,MATCH(I$3,Categories!$A$1:$D$1,0),FALSE)</f>
        <v>Sampler</v>
      </c>
      <c r="J61" t="str">
        <f t="shared" si="0"/>
        <v>No</v>
      </c>
      <c r="L61" t="str" cm="1">
        <f t="array" ref="L61">_xlfn.SWITCH(C61,".wma","This is a WMA file!",".mp3","MP3 are great!","This is a different type of file")</f>
        <v>This is a WMA file!</v>
      </c>
    </row>
    <row r="62" spans="1:12" x14ac:dyDescent="0.25">
      <c r="A62" s="4">
        <v>81</v>
      </c>
      <c r="B62" s="5" t="s">
        <v>67</v>
      </c>
      <c r="C62" s="6" t="s">
        <v>6</v>
      </c>
      <c r="D62" s="5" t="s">
        <v>56</v>
      </c>
      <c r="E62" s="25">
        <v>8631718</v>
      </c>
      <c r="F62" s="21">
        <v>39261.836516203701</v>
      </c>
      <c r="G62" s="4" t="s">
        <v>175</v>
      </c>
      <c r="H62" s="4" t="s">
        <v>176</v>
      </c>
      <c r="I62" t="str">
        <f>VLOOKUP(D62,Categories!$A$1:$D$53,MATCH(I$3,Categories!$A$1:$D$1,0),FALSE)</f>
        <v>Sampler</v>
      </c>
      <c r="J62" t="str">
        <f t="shared" si="0"/>
        <v>No</v>
      </c>
      <c r="L62" t="str" cm="1">
        <f t="array" ref="L62">_xlfn.SWITCH(C62,".wma","This is a WMA file!",".mp3","MP3 are great!","This is a different type of file")</f>
        <v>This is a WMA file!</v>
      </c>
    </row>
    <row r="63" spans="1:12" x14ac:dyDescent="0.25">
      <c r="A63" s="4">
        <v>82</v>
      </c>
      <c r="B63" s="5" t="s">
        <v>68</v>
      </c>
      <c r="C63" s="6" t="s">
        <v>6</v>
      </c>
      <c r="D63" s="5" t="s">
        <v>56</v>
      </c>
      <c r="E63" s="25">
        <v>8166364</v>
      </c>
      <c r="F63" s="21">
        <v>39261.836516203701</v>
      </c>
      <c r="G63" s="4" t="s">
        <v>177</v>
      </c>
      <c r="H63" s="4" t="s">
        <v>178</v>
      </c>
      <c r="I63" t="str">
        <f>VLOOKUP(D63,Categories!$A$1:$D$53,MATCH(I$3,Categories!$A$1:$D$1,0),FALSE)</f>
        <v>Sampler</v>
      </c>
      <c r="J63" t="str">
        <f t="shared" si="0"/>
        <v>No</v>
      </c>
      <c r="L63" t="str" cm="1">
        <f t="array" ref="L63">_xlfn.SWITCH(C63,".wma","This is a WMA file!",".mp3","MP3 are great!","This is a different type of file")</f>
        <v>This is a WMA file!</v>
      </c>
    </row>
    <row r="64" spans="1:12" x14ac:dyDescent="0.25">
      <c r="A64" s="4">
        <v>83</v>
      </c>
      <c r="B64" s="5" t="s">
        <v>69</v>
      </c>
      <c r="C64" s="6" t="s">
        <v>6</v>
      </c>
      <c r="D64" s="5" t="s">
        <v>56</v>
      </c>
      <c r="E64" s="25">
        <v>6645248</v>
      </c>
      <c r="F64" s="21">
        <v>39261.836516203701</v>
      </c>
      <c r="G64" s="4" t="s">
        <v>179</v>
      </c>
      <c r="H64" s="4" t="s">
        <v>180</v>
      </c>
      <c r="I64" t="str">
        <f>VLOOKUP(D64,Categories!$A$1:$D$53,MATCH(I$3,Categories!$A$1:$D$1,0),FALSE)</f>
        <v>Sampler</v>
      </c>
      <c r="J64" t="str">
        <f t="shared" si="0"/>
        <v>No</v>
      </c>
      <c r="L64" t="str" cm="1">
        <f t="array" ref="L64">_xlfn.SWITCH(C64,".wma","This is a WMA file!",".mp3","MP3 are great!","This is a different type of file")</f>
        <v>This is a WMA file!</v>
      </c>
    </row>
    <row r="65" spans="1:12" x14ac:dyDescent="0.25">
      <c r="A65" s="4">
        <v>84</v>
      </c>
      <c r="B65" s="5" t="s">
        <v>70</v>
      </c>
      <c r="C65" s="6" t="s">
        <v>6</v>
      </c>
      <c r="D65" s="5" t="s">
        <v>56</v>
      </c>
      <c r="E65" s="25">
        <v>1025824</v>
      </c>
      <c r="F65" s="21">
        <v>39261.836516203701</v>
      </c>
      <c r="G65" s="4" t="s">
        <v>181</v>
      </c>
      <c r="H65" s="4" t="s">
        <v>182</v>
      </c>
      <c r="I65" t="str">
        <f>VLOOKUP(D65,Categories!$A$1:$D$53,MATCH(I$3,Categories!$A$1:$D$1,0),FALSE)</f>
        <v>Sampler</v>
      </c>
      <c r="J65" t="str">
        <f t="shared" si="0"/>
        <v>Yes</v>
      </c>
      <c r="L65" t="str" cm="1">
        <f t="array" ref="L65">_xlfn.SWITCH(C65,".wma","This is a WMA file!",".mp3","MP3 are great!","This is a different type of file")</f>
        <v>This is a WMA file!</v>
      </c>
    </row>
    <row r="66" spans="1:12" x14ac:dyDescent="0.25">
      <c r="A66" s="4">
        <v>85</v>
      </c>
      <c r="B66" s="5" t="s">
        <v>71</v>
      </c>
      <c r="C66" s="6" t="s">
        <v>6</v>
      </c>
      <c r="D66" s="5" t="s">
        <v>56</v>
      </c>
      <c r="E66" s="25">
        <v>3101760</v>
      </c>
      <c r="F66" s="21">
        <v>39261.836516203701</v>
      </c>
      <c r="G66" s="4" t="s">
        <v>183</v>
      </c>
      <c r="H66" s="4" t="s">
        <v>182</v>
      </c>
      <c r="I66" t="str">
        <f>VLOOKUP(D66,Categories!$A$1:$D$53,MATCH(I$3,Categories!$A$1:$D$1,0),FALSE)</f>
        <v>Sampler</v>
      </c>
      <c r="J66" t="str">
        <f t="shared" si="0"/>
        <v>Yes</v>
      </c>
      <c r="L66" t="str" cm="1">
        <f t="array" ref="L66">_xlfn.SWITCH(C66,".wma","This is a WMA file!",".mp3","MP3 are great!","This is a different type of file")</f>
        <v>This is a WMA file!</v>
      </c>
    </row>
    <row r="67" spans="1:12" x14ac:dyDescent="0.25">
      <c r="A67" s="4">
        <v>86</v>
      </c>
      <c r="B67" s="5" t="s">
        <v>72</v>
      </c>
      <c r="C67" s="6" t="s">
        <v>6</v>
      </c>
      <c r="D67" s="5" t="s">
        <v>56</v>
      </c>
      <c r="E67" s="25">
        <v>1339004</v>
      </c>
      <c r="F67" s="21">
        <v>39261.836516203701</v>
      </c>
      <c r="G67" s="4" t="s">
        <v>184</v>
      </c>
      <c r="H67" s="4" t="s">
        <v>182</v>
      </c>
      <c r="I67" t="str">
        <f>VLOOKUP(D67,Categories!$A$1:$D$53,MATCH(I$3,Categories!$A$1:$D$1,0),FALSE)</f>
        <v>Sampler</v>
      </c>
      <c r="J67" t="str">
        <f t="shared" si="0"/>
        <v>Yes</v>
      </c>
      <c r="L67" t="str" cm="1">
        <f t="array" ref="L67">_xlfn.SWITCH(C67,".wma","This is a WMA file!",".mp3","MP3 are great!","This is a different type of file")</f>
        <v>This is a WMA file!</v>
      </c>
    </row>
    <row r="68" spans="1:12" x14ac:dyDescent="0.25">
      <c r="A68" s="4">
        <v>87</v>
      </c>
      <c r="B68" s="5" t="s">
        <v>73</v>
      </c>
      <c r="C68" s="6" t="s">
        <v>6</v>
      </c>
      <c r="D68" s="5" t="s">
        <v>56</v>
      </c>
      <c r="E68" s="25">
        <v>1392692</v>
      </c>
      <c r="F68" s="21">
        <v>39261.836516203701</v>
      </c>
      <c r="G68" s="4" t="s">
        <v>185</v>
      </c>
      <c r="H68" s="4" t="s">
        <v>182</v>
      </c>
      <c r="I68" t="str">
        <f>VLOOKUP(D68,Categories!$A$1:$D$53,MATCH(I$3,Categories!$A$1:$D$1,0),FALSE)</f>
        <v>Sampler</v>
      </c>
      <c r="J68" t="str">
        <f t="shared" si="0"/>
        <v>Yes</v>
      </c>
      <c r="L68" t="str" cm="1">
        <f t="array" ref="L68">_xlfn.SWITCH(C68,".wma","This is a WMA file!",".mp3","MP3 are great!","This is a different type of file")</f>
        <v>This is a WMA file!</v>
      </c>
    </row>
    <row r="69" spans="1:12" x14ac:dyDescent="0.25">
      <c r="A69" s="4">
        <v>89</v>
      </c>
      <c r="B69" s="5" t="s">
        <v>75</v>
      </c>
      <c r="C69" s="6" t="s">
        <v>6</v>
      </c>
      <c r="D69" s="5" t="s">
        <v>74</v>
      </c>
      <c r="E69" s="25">
        <v>4282560</v>
      </c>
      <c r="F69" s="21">
        <v>39260.716944444444</v>
      </c>
      <c r="G69" s="4" t="s">
        <v>186</v>
      </c>
      <c r="H69" s="4" t="s">
        <v>187</v>
      </c>
      <c r="I69" t="e">
        <f>VLOOKUP(D69,Categories!$A$1:$D$53,MATCH(I$3,Categories!$A$1:$D$1,0),FALSE)</f>
        <v>#N/A</v>
      </c>
      <c r="J69" t="str">
        <f t="shared" ref="J69:J132" si="1">IF(OR(AND(E69&gt;1000000, E69&lt;5000000), C69 = ".mp3"),"Yes","No")</f>
        <v>Yes</v>
      </c>
      <c r="L69" t="str" cm="1">
        <f t="array" ref="L69">_xlfn.SWITCH(C69,".wma","This is a WMA file!",".mp3","MP3 are great!","This is a different type of file")</f>
        <v>This is a WMA file!</v>
      </c>
    </row>
    <row r="70" spans="1:12" x14ac:dyDescent="0.25">
      <c r="A70" s="4">
        <v>90</v>
      </c>
      <c r="B70" s="5" t="s">
        <v>76</v>
      </c>
      <c r="C70" s="6" t="s">
        <v>6</v>
      </c>
      <c r="D70" s="5" t="s">
        <v>74</v>
      </c>
      <c r="E70" s="25">
        <v>6188848</v>
      </c>
      <c r="F70" s="21">
        <v>39260.716944444444</v>
      </c>
      <c r="G70" s="4" t="s">
        <v>188</v>
      </c>
      <c r="H70" s="4" t="s">
        <v>187</v>
      </c>
      <c r="I70" t="e">
        <f>VLOOKUP(D70,Categories!$A$1:$D$53,MATCH(I$3,Categories!$A$1:$D$1,0),FALSE)</f>
        <v>#N/A</v>
      </c>
      <c r="J70" t="str">
        <f t="shared" si="1"/>
        <v>No</v>
      </c>
      <c r="L70" t="str" cm="1">
        <f t="array" ref="L70">_xlfn.SWITCH(C70,".wma","This is a WMA file!",".mp3","MP3 are great!","This is a different type of file")</f>
        <v>This is a WMA file!</v>
      </c>
    </row>
    <row r="71" spans="1:12" x14ac:dyDescent="0.25">
      <c r="A71" s="4">
        <v>91</v>
      </c>
      <c r="B71" s="5" t="s">
        <v>77</v>
      </c>
      <c r="C71" s="6" t="s">
        <v>6</v>
      </c>
      <c r="D71" s="5" t="s">
        <v>74</v>
      </c>
      <c r="E71" s="25">
        <v>5535640</v>
      </c>
      <c r="F71" s="21">
        <v>39260.716944444444</v>
      </c>
      <c r="G71" s="4" t="s">
        <v>189</v>
      </c>
      <c r="H71" s="4" t="s">
        <v>187</v>
      </c>
      <c r="I71" t="e">
        <f>VLOOKUP(D71,Categories!$A$1:$D$53,MATCH(I$3,Categories!$A$1:$D$1,0),FALSE)</f>
        <v>#N/A</v>
      </c>
      <c r="J71" t="str">
        <f t="shared" si="1"/>
        <v>No</v>
      </c>
      <c r="L71" t="str" cm="1">
        <f t="array" ref="L71">_xlfn.SWITCH(C71,".wma","This is a WMA file!",".mp3","MP3 are great!","This is a different type of file")</f>
        <v>This is a WMA file!</v>
      </c>
    </row>
    <row r="72" spans="1:12" x14ac:dyDescent="0.25">
      <c r="A72" s="4">
        <v>92</v>
      </c>
      <c r="B72" s="5" t="s">
        <v>78</v>
      </c>
      <c r="C72" s="6" t="s">
        <v>6</v>
      </c>
      <c r="D72" s="5" t="s">
        <v>74</v>
      </c>
      <c r="E72" s="25">
        <v>8479524</v>
      </c>
      <c r="F72" s="21">
        <v>39260.716944444444</v>
      </c>
      <c r="G72" s="4" t="s">
        <v>190</v>
      </c>
      <c r="H72" s="4" t="s">
        <v>187</v>
      </c>
      <c r="I72" t="e">
        <f>VLOOKUP(D72,Categories!$A$1:$D$53,MATCH(I$3,Categories!$A$1:$D$1,0),FALSE)</f>
        <v>#N/A</v>
      </c>
      <c r="J72" t="str">
        <f t="shared" si="1"/>
        <v>No</v>
      </c>
      <c r="L72" t="str" cm="1">
        <f t="array" ref="L72">_xlfn.SWITCH(C72,".wma","This is a WMA file!",".mp3","MP3 are great!","This is a different type of file")</f>
        <v>This is a WMA file!</v>
      </c>
    </row>
    <row r="73" spans="1:12" x14ac:dyDescent="0.25">
      <c r="A73" s="4">
        <v>93</v>
      </c>
      <c r="B73" s="5" t="s">
        <v>79</v>
      </c>
      <c r="C73" s="6" t="s">
        <v>6</v>
      </c>
      <c r="D73" s="5" t="s">
        <v>74</v>
      </c>
      <c r="E73" s="25">
        <v>5777238</v>
      </c>
      <c r="F73" s="21">
        <v>39260.716944444444</v>
      </c>
      <c r="G73" s="4" t="s">
        <v>191</v>
      </c>
      <c r="H73" s="4" t="s">
        <v>187</v>
      </c>
      <c r="I73" t="e">
        <f>VLOOKUP(D73,Categories!$A$1:$D$53,MATCH(I$3,Categories!$A$1:$D$1,0),FALSE)</f>
        <v>#N/A</v>
      </c>
      <c r="J73" t="str">
        <f t="shared" si="1"/>
        <v>No</v>
      </c>
      <c r="L73" t="str" cm="1">
        <f t="array" ref="L73">_xlfn.SWITCH(C73,".wma","This is a WMA file!",".mp3","MP3 are great!","This is a different type of file")</f>
        <v>This is a WMA file!</v>
      </c>
    </row>
    <row r="74" spans="1:12" x14ac:dyDescent="0.25">
      <c r="A74" s="4">
        <v>94</v>
      </c>
      <c r="B74" s="5" t="s">
        <v>80</v>
      </c>
      <c r="C74" s="6" t="s">
        <v>6</v>
      </c>
      <c r="D74" s="5" t="s">
        <v>74</v>
      </c>
      <c r="E74" s="25">
        <v>13740934</v>
      </c>
      <c r="F74" s="21">
        <v>39260.716944444444</v>
      </c>
      <c r="G74" s="4" t="s">
        <v>192</v>
      </c>
      <c r="H74" s="4" t="s">
        <v>187</v>
      </c>
      <c r="I74" t="e">
        <f>VLOOKUP(D74,Categories!$A$1:$D$53,MATCH(I$3,Categories!$A$1:$D$1,0),FALSE)</f>
        <v>#N/A</v>
      </c>
      <c r="J74" t="str">
        <f t="shared" si="1"/>
        <v>No</v>
      </c>
      <c r="L74" t="str" cm="1">
        <f t="array" ref="L74">_xlfn.SWITCH(C74,".wma","This is a WMA file!",".mp3","MP3 are great!","This is a different type of file")</f>
        <v>This is a WMA file!</v>
      </c>
    </row>
    <row r="75" spans="1:12" x14ac:dyDescent="0.25">
      <c r="A75" s="4">
        <v>95</v>
      </c>
      <c r="B75" s="5" t="s">
        <v>81</v>
      </c>
      <c r="C75" s="6" t="s">
        <v>6</v>
      </c>
      <c r="D75" s="5" t="s">
        <v>74</v>
      </c>
      <c r="E75" s="25">
        <v>17928608</v>
      </c>
      <c r="F75" s="21">
        <v>39260.716944444444</v>
      </c>
      <c r="G75" s="4" t="s">
        <v>193</v>
      </c>
      <c r="H75" s="4" t="s">
        <v>187</v>
      </c>
      <c r="I75" t="e">
        <f>VLOOKUP(D75,Categories!$A$1:$D$53,MATCH(I$3,Categories!$A$1:$D$1,0),FALSE)</f>
        <v>#N/A</v>
      </c>
      <c r="J75" t="str">
        <f t="shared" si="1"/>
        <v>No</v>
      </c>
      <c r="L75" t="str" cm="1">
        <f t="array" ref="L75">_xlfn.SWITCH(C75,".wma","This is a WMA file!",".mp3","MP3 are great!","This is a different type of file")</f>
        <v>This is a WMA file!</v>
      </c>
    </row>
    <row r="76" spans="1:12" x14ac:dyDescent="0.25">
      <c r="A76" s="4">
        <v>96</v>
      </c>
      <c r="B76" s="5" t="s">
        <v>82</v>
      </c>
      <c r="C76" s="6" t="s">
        <v>6</v>
      </c>
      <c r="D76" s="5" t="s">
        <v>74</v>
      </c>
      <c r="E76" s="25">
        <v>24156394</v>
      </c>
      <c r="F76" s="21">
        <v>39260.716944444444</v>
      </c>
      <c r="G76" s="4" t="s">
        <v>195</v>
      </c>
      <c r="H76" s="4" t="s">
        <v>187</v>
      </c>
      <c r="I76" t="e">
        <f>VLOOKUP(D76,Categories!$A$1:$D$53,MATCH(I$3,Categories!$A$1:$D$1,0),FALSE)</f>
        <v>#N/A</v>
      </c>
      <c r="J76" t="str">
        <f t="shared" si="1"/>
        <v>No</v>
      </c>
      <c r="L76" t="str" cm="1">
        <f t="array" ref="L76">_xlfn.SWITCH(C76,".wma","This is a WMA file!",".mp3","MP3 are great!","This is a different type of file")</f>
        <v>This is a WMA file!</v>
      </c>
    </row>
    <row r="77" spans="1:12" x14ac:dyDescent="0.25">
      <c r="A77" s="4">
        <v>193</v>
      </c>
      <c r="B77" s="5" t="s">
        <v>84</v>
      </c>
      <c r="C77" s="6" t="s">
        <v>6</v>
      </c>
      <c r="D77" s="5" t="s">
        <v>83</v>
      </c>
      <c r="E77" s="25">
        <v>8604602</v>
      </c>
      <c r="F77" s="21">
        <v>39258.869895833333</v>
      </c>
      <c r="G77" s="4" t="s">
        <v>196</v>
      </c>
      <c r="H77" s="4" t="s">
        <v>197</v>
      </c>
      <c r="I77" t="str">
        <f>VLOOKUP(D77,Categories!$A$1:$D$53,MATCH(I$3,Categories!$A$1:$D$1,0),FALSE)</f>
        <v>Sampler</v>
      </c>
      <c r="J77" t="str">
        <f t="shared" si="1"/>
        <v>No</v>
      </c>
      <c r="L77" t="str" cm="1">
        <f t="array" ref="L77">_xlfn.SWITCH(C77,".wma","This is a WMA file!",".mp3","MP3 are great!","This is a different type of file")</f>
        <v>This is a WMA file!</v>
      </c>
    </row>
    <row r="78" spans="1:12" x14ac:dyDescent="0.25">
      <c r="A78" s="4">
        <v>194</v>
      </c>
      <c r="B78" s="5" t="s">
        <v>85</v>
      </c>
      <c r="C78" s="6" t="s">
        <v>6</v>
      </c>
      <c r="D78" s="5" t="s">
        <v>83</v>
      </c>
      <c r="E78" s="25">
        <v>2600884</v>
      </c>
      <c r="F78" s="21">
        <v>39258.869895833333</v>
      </c>
      <c r="G78" s="4" t="s">
        <v>201</v>
      </c>
      <c r="H78" s="4" t="s">
        <v>202</v>
      </c>
      <c r="I78" t="str">
        <f>VLOOKUP(D78,Categories!$A$1:$D$53,MATCH(I$3,Categories!$A$1:$D$1,0),FALSE)</f>
        <v>Sampler</v>
      </c>
      <c r="J78" t="str">
        <f t="shared" si="1"/>
        <v>Yes</v>
      </c>
      <c r="L78" t="str" cm="1">
        <f t="array" ref="L78">_xlfn.SWITCH(C78,".wma","This is a WMA file!",".mp3","MP3 are great!","This is a different type of file")</f>
        <v>This is a WMA file!</v>
      </c>
    </row>
    <row r="79" spans="1:12" x14ac:dyDescent="0.25">
      <c r="A79" s="4">
        <v>195</v>
      </c>
      <c r="B79" s="5" t="s">
        <v>86</v>
      </c>
      <c r="C79" s="6" t="s">
        <v>6</v>
      </c>
      <c r="D79" s="5" t="s">
        <v>83</v>
      </c>
      <c r="E79" s="25">
        <v>5473240</v>
      </c>
      <c r="F79" s="21">
        <v>39258.869895833333</v>
      </c>
      <c r="G79" s="4" t="s">
        <v>203</v>
      </c>
      <c r="H79" s="4" t="s">
        <v>204</v>
      </c>
      <c r="I79" t="str">
        <f>VLOOKUP(D79,Categories!$A$1:$D$53,MATCH(I$3,Categories!$A$1:$D$1,0),FALSE)</f>
        <v>Sampler</v>
      </c>
      <c r="J79" t="str">
        <f t="shared" si="1"/>
        <v>No</v>
      </c>
      <c r="L79" t="str" cm="1">
        <f t="array" ref="L79">_xlfn.SWITCH(C79,".wma","This is a WMA file!",".mp3","MP3 are great!","This is a different type of file")</f>
        <v>This is a WMA file!</v>
      </c>
    </row>
    <row r="80" spans="1:12" x14ac:dyDescent="0.25">
      <c r="A80" s="4">
        <v>196</v>
      </c>
      <c r="B80" s="5" t="s">
        <v>87</v>
      </c>
      <c r="C80" s="6" t="s">
        <v>6</v>
      </c>
      <c r="D80" s="5" t="s">
        <v>83</v>
      </c>
      <c r="E80" s="25">
        <v>5312088</v>
      </c>
      <c r="F80" s="21">
        <v>39258.869895833333</v>
      </c>
      <c r="G80" s="4" t="s">
        <v>205</v>
      </c>
      <c r="H80" s="4" t="s">
        <v>206</v>
      </c>
      <c r="I80" t="str">
        <f>VLOOKUP(D80,Categories!$A$1:$D$53,MATCH(I$3,Categories!$A$1:$D$1,0),FALSE)</f>
        <v>Sampler</v>
      </c>
      <c r="J80" t="str">
        <f t="shared" si="1"/>
        <v>No</v>
      </c>
      <c r="L80" t="str" cm="1">
        <f t="array" ref="L80">_xlfn.SWITCH(C80,".wma","This is a WMA file!",".mp3","MP3 are great!","This is a different type of file")</f>
        <v>This is a WMA file!</v>
      </c>
    </row>
    <row r="81" spans="1:12" x14ac:dyDescent="0.25">
      <c r="A81" s="4">
        <v>197</v>
      </c>
      <c r="B81" s="5" t="s">
        <v>88</v>
      </c>
      <c r="C81" s="6" t="s">
        <v>6</v>
      </c>
      <c r="D81" s="5" t="s">
        <v>83</v>
      </c>
      <c r="E81" s="25">
        <v>2162440</v>
      </c>
      <c r="F81" s="21">
        <v>39258.869895833333</v>
      </c>
      <c r="G81" s="4" t="s">
        <v>207</v>
      </c>
      <c r="H81" s="4" t="s">
        <v>208</v>
      </c>
      <c r="I81" t="str">
        <f>VLOOKUP(D81,Categories!$A$1:$D$53,MATCH(I$3,Categories!$A$1:$D$1,0),FALSE)</f>
        <v>Sampler</v>
      </c>
      <c r="J81" t="str">
        <f t="shared" si="1"/>
        <v>Yes</v>
      </c>
      <c r="L81" t="str" cm="1">
        <f t="array" ref="L81">_xlfn.SWITCH(C81,".wma","This is a WMA file!",".mp3","MP3 are great!","This is a different type of file")</f>
        <v>This is a WMA file!</v>
      </c>
    </row>
    <row r="82" spans="1:12" x14ac:dyDescent="0.25">
      <c r="A82" s="4">
        <v>198</v>
      </c>
      <c r="B82" s="5" t="s">
        <v>89</v>
      </c>
      <c r="C82" s="6" t="s">
        <v>6</v>
      </c>
      <c r="D82" s="5" t="s">
        <v>83</v>
      </c>
      <c r="E82" s="25">
        <v>6457558</v>
      </c>
      <c r="F82" s="21">
        <v>39258.869895833333</v>
      </c>
      <c r="G82" s="4" t="s">
        <v>209</v>
      </c>
      <c r="H82" s="4" t="s">
        <v>210</v>
      </c>
      <c r="I82" t="str">
        <f>VLOOKUP(D82,Categories!$A$1:$D$53,MATCH(I$3,Categories!$A$1:$D$1,0),FALSE)</f>
        <v>Sampler</v>
      </c>
      <c r="J82" t="str">
        <f t="shared" si="1"/>
        <v>No</v>
      </c>
      <c r="L82" t="str" cm="1">
        <f t="array" ref="L82">_xlfn.SWITCH(C82,".wma","This is a WMA file!",".mp3","MP3 are great!","This is a different type of file")</f>
        <v>This is a WMA file!</v>
      </c>
    </row>
    <row r="83" spans="1:12" x14ac:dyDescent="0.25">
      <c r="A83" s="4">
        <v>199</v>
      </c>
      <c r="B83" s="5" t="s">
        <v>90</v>
      </c>
      <c r="C83" s="6" t="s">
        <v>6</v>
      </c>
      <c r="D83" s="5" t="s">
        <v>83</v>
      </c>
      <c r="E83" s="25">
        <v>5061552</v>
      </c>
      <c r="F83" s="21">
        <v>39258.869895833333</v>
      </c>
      <c r="G83" s="4" t="s">
        <v>211</v>
      </c>
      <c r="H83" s="4" t="s">
        <v>212</v>
      </c>
      <c r="I83" t="str">
        <f>VLOOKUP(D83,Categories!$A$1:$D$53,MATCH(I$3,Categories!$A$1:$D$1,0),FALSE)</f>
        <v>Sampler</v>
      </c>
      <c r="J83" t="str">
        <f t="shared" si="1"/>
        <v>No</v>
      </c>
      <c r="L83" t="str" cm="1">
        <f t="array" ref="L83">_xlfn.SWITCH(C83,".wma","This is a WMA file!",".mp3","MP3 are great!","This is a different type of file")</f>
        <v>This is a WMA file!</v>
      </c>
    </row>
    <row r="84" spans="1:12" x14ac:dyDescent="0.25">
      <c r="A84" s="4">
        <v>200</v>
      </c>
      <c r="B84" s="5" t="s">
        <v>91</v>
      </c>
      <c r="C84" s="6" t="s">
        <v>6</v>
      </c>
      <c r="D84" s="5" t="s">
        <v>83</v>
      </c>
      <c r="E84" s="25">
        <v>5643154</v>
      </c>
      <c r="F84" s="21">
        <v>39258.869895833333</v>
      </c>
      <c r="G84" s="4" t="s">
        <v>213</v>
      </c>
      <c r="H84" s="4" t="s">
        <v>214</v>
      </c>
      <c r="I84" t="str">
        <f>VLOOKUP(D84,Categories!$A$1:$D$53,MATCH(I$3,Categories!$A$1:$D$1,0),FALSE)</f>
        <v>Sampler</v>
      </c>
      <c r="J84" t="str">
        <f t="shared" si="1"/>
        <v>No</v>
      </c>
      <c r="L84" t="str" cm="1">
        <f t="array" ref="L84">_xlfn.SWITCH(C84,".wma","This is a WMA file!",".mp3","MP3 are great!","This is a different type of file")</f>
        <v>This is a WMA file!</v>
      </c>
    </row>
    <row r="85" spans="1:12" x14ac:dyDescent="0.25">
      <c r="A85" s="4">
        <v>201</v>
      </c>
      <c r="B85" s="5" t="s">
        <v>215</v>
      </c>
      <c r="C85" s="6" t="s">
        <v>6</v>
      </c>
      <c r="D85" s="5" t="s">
        <v>83</v>
      </c>
      <c r="E85" s="25">
        <v>5446422</v>
      </c>
      <c r="F85" s="21">
        <v>39258.869895833333</v>
      </c>
      <c r="G85" s="4" t="s">
        <v>380</v>
      </c>
      <c r="H85" s="4" t="s">
        <v>381</v>
      </c>
      <c r="I85" t="str">
        <f>VLOOKUP(D85,Categories!$A$1:$D$53,MATCH(I$3,Categories!$A$1:$D$1,0),FALSE)</f>
        <v>Sampler</v>
      </c>
      <c r="J85" t="str">
        <f t="shared" si="1"/>
        <v>No</v>
      </c>
      <c r="L85" t="str" cm="1">
        <f t="array" ref="L85">_xlfn.SWITCH(C85,".wma","This is a WMA file!",".mp3","MP3 are great!","This is a different type of file")</f>
        <v>This is a WMA file!</v>
      </c>
    </row>
    <row r="86" spans="1:12" x14ac:dyDescent="0.25">
      <c r="A86" s="4">
        <v>202</v>
      </c>
      <c r="B86" s="5" t="s">
        <v>216</v>
      </c>
      <c r="C86" s="6" t="s">
        <v>6</v>
      </c>
      <c r="D86" s="5" t="s">
        <v>83</v>
      </c>
      <c r="E86" s="25">
        <v>3450928</v>
      </c>
      <c r="F86" s="21">
        <v>39258.870000000003</v>
      </c>
      <c r="G86" s="4" t="s">
        <v>382</v>
      </c>
      <c r="H86" s="4" t="s">
        <v>383</v>
      </c>
      <c r="I86" t="str">
        <f>VLOOKUP(D86,Categories!$A$1:$D$53,MATCH(I$3,Categories!$A$1:$D$1,0),FALSE)</f>
        <v>Sampler</v>
      </c>
      <c r="J86" t="str">
        <f t="shared" si="1"/>
        <v>Yes</v>
      </c>
      <c r="L86" t="str" cm="1">
        <f t="array" ref="L86">_xlfn.SWITCH(C86,".wma","This is a WMA file!",".mp3","MP3 are great!","This is a different type of file")</f>
        <v>This is a WMA file!</v>
      </c>
    </row>
    <row r="87" spans="1:12" x14ac:dyDescent="0.25">
      <c r="A87" s="4">
        <v>203</v>
      </c>
      <c r="B87" s="5" t="s">
        <v>217</v>
      </c>
      <c r="C87" s="6" t="s">
        <v>6</v>
      </c>
      <c r="D87" s="5" t="s">
        <v>83</v>
      </c>
      <c r="E87" s="25">
        <v>3137830</v>
      </c>
      <c r="F87" s="21">
        <v>39258.870000000003</v>
      </c>
      <c r="G87" s="4" t="s">
        <v>384</v>
      </c>
      <c r="H87" s="4" t="s">
        <v>385</v>
      </c>
      <c r="I87" t="str">
        <f>VLOOKUP(D87,Categories!$A$1:$D$53,MATCH(I$3,Categories!$A$1:$D$1,0),FALSE)</f>
        <v>Sampler</v>
      </c>
      <c r="J87" t="str">
        <f t="shared" si="1"/>
        <v>Yes</v>
      </c>
      <c r="L87" t="str" cm="1">
        <f t="array" ref="L87">_xlfn.SWITCH(C87,".wma","This is a WMA file!",".mp3","MP3 are great!","This is a different type of file")</f>
        <v>This is a WMA file!</v>
      </c>
    </row>
    <row r="88" spans="1:12" x14ac:dyDescent="0.25">
      <c r="A88" s="4">
        <v>204</v>
      </c>
      <c r="B88" s="5" t="s">
        <v>218</v>
      </c>
      <c r="C88" s="6" t="s">
        <v>6</v>
      </c>
      <c r="D88" s="5" t="s">
        <v>83</v>
      </c>
      <c r="E88" s="25">
        <v>3415188</v>
      </c>
      <c r="F88" s="21">
        <v>39258.870000000003</v>
      </c>
      <c r="G88" s="4" t="s">
        <v>387</v>
      </c>
      <c r="H88" s="4" t="s">
        <v>388</v>
      </c>
      <c r="I88" t="str">
        <f>VLOOKUP(D88,Categories!$A$1:$D$53,MATCH(I$3,Categories!$A$1:$D$1,0),FALSE)</f>
        <v>Sampler</v>
      </c>
      <c r="J88" t="str">
        <f t="shared" si="1"/>
        <v>Yes</v>
      </c>
      <c r="L88" t="str" cm="1">
        <f t="array" ref="L88">_xlfn.SWITCH(C88,".wma","This is a WMA file!",".mp3","MP3 are great!","This is a different type of file")</f>
        <v>This is a WMA file!</v>
      </c>
    </row>
    <row r="89" spans="1:12" x14ac:dyDescent="0.25">
      <c r="A89" s="4">
        <v>205</v>
      </c>
      <c r="B89" s="5" t="s">
        <v>219</v>
      </c>
      <c r="C89" s="6" t="s">
        <v>6</v>
      </c>
      <c r="D89" s="5" t="s">
        <v>83</v>
      </c>
      <c r="E89" s="25">
        <v>4649976</v>
      </c>
      <c r="F89" s="21">
        <v>39258.870000000003</v>
      </c>
      <c r="G89" s="4" t="s">
        <v>389</v>
      </c>
      <c r="H89" s="4" t="s">
        <v>390</v>
      </c>
      <c r="I89" t="str">
        <f>VLOOKUP(D89,Categories!$A$1:$D$53,MATCH(I$3,Categories!$A$1:$D$1,0),FALSE)</f>
        <v>Sampler</v>
      </c>
      <c r="J89" t="str">
        <f t="shared" si="1"/>
        <v>Yes</v>
      </c>
      <c r="L89" t="str" cm="1">
        <f t="array" ref="L89">_xlfn.SWITCH(C89,".wma","This is a WMA file!",".mp3","MP3 are great!","This is a different type of file")</f>
        <v>This is a WMA file!</v>
      </c>
    </row>
    <row r="90" spans="1:12" x14ac:dyDescent="0.25">
      <c r="A90" s="4">
        <v>206</v>
      </c>
      <c r="B90" s="5" t="s">
        <v>220</v>
      </c>
      <c r="C90" s="6" t="s">
        <v>6</v>
      </c>
      <c r="D90" s="5" t="s">
        <v>83</v>
      </c>
      <c r="E90" s="25">
        <v>4641138</v>
      </c>
      <c r="F90" s="21">
        <v>39258.870000000003</v>
      </c>
      <c r="G90" s="4" t="s">
        <v>391</v>
      </c>
      <c r="H90" s="4" t="s">
        <v>392</v>
      </c>
      <c r="I90" t="str">
        <f>VLOOKUP(D90,Categories!$A$1:$D$53,MATCH(I$3,Categories!$A$1:$D$1,0),FALSE)</f>
        <v>Sampler</v>
      </c>
      <c r="J90" t="str">
        <f t="shared" si="1"/>
        <v>Yes</v>
      </c>
      <c r="L90" t="str" cm="1">
        <f t="array" ref="L90">_xlfn.SWITCH(C90,".wma","This is a WMA file!",".mp3","MP3 are great!","This is a different type of file")</f>
        <v>This is a WMA file!</v>
      </c>
    </row>
    <row r="91" spans="1:12" x14ac:dyDescent="0.25">
      <c r="A91" s="4">
        <v>207</v>
      </c>
      <c r="B91" s="5" t="s">
        <v>221</v>
      </c>
      <c r="C91" s="6" t="s">
        <v>6</v>
      </c>
      <c r="D91" s="5" t="s">
        <v>83</v>
      </c>
      <c r="E91" s="25">
        <v>5920678</v>
      </c>
      <c r="F91" s="21">
        <v>39258.870000000003</v>
      </c>
      <c r="G91" s="4" t="s">
        <v>393</v>
      </c>
      <c r="H91" s="4" t="s">
        <v>394</v>
      </c>
      <c r="I91" t="str">
        <f>VLOOKUP(D91,Categories!$A$1:$D$53,MATCH(I$3,Categories!$A$1:$D$1,0),FALSE)</f>
        <v>Sampler</v>
      </c>
      <c r="J91" t="str">
        <f t="shared" si="1"/>
        <v>No</v>
      </c>
      <c r="L91" t="str" cm="1">
        <f t="array" ref="L91">_xlfn.SWITCH(C91,".wma","This is a WMA file!",".mp3","MP3 are great!","This is a different type of file")</f>
        <v>This is a WMA file!</v>
      </c>
    </row>
    <row r="92" spans="1:12" x14ac:dyDescent="0.25">
      <c r="A92" s="4">
        <v>208</v>
      </c>
      <c r="B92" s="5" t="s">
        <v>222</v>
      </c>
      <c r="C92" s="6" t="s">
        <v>6</v>
      </c>
      <c r="D92" s="5" t="s">
        <v>83</v>
      </c>
      <c r="E92" s="25">
        <v>3710470</v>
      </c>
      <c r="F92" s="21">
        <v>39258.870000000003</v>
      </c>
      <c r="G92" s="4" t="s">
        <v>395</v>
      </c>
      <c r="H92" s="4" t="s">
        <v>396</v>
      </c>
      <c r="I92" t="str">
        <f>VLOOKUP(D92,Categories!$A$1:$D$53,MATCH(I$3,Categories!$A$1:$D$1,0),FALSE)</f>
        <v>Sampler</v>
      </c>
      <c r="J92" t="str">
        <f t="shared" si="1"/>
        <v>Yes</v>
      </c>
      <c r="L92" t="str" cm="1">
        <f t="array" ref="L92">_xlfn.SWITCH(C92,".wma","This is a WMA file!",".mp3","MP3 are great!","This is a different type of file")</f>
        <v>This is a WMA file!</v>
      </c>
    </row>
    <row r="93" spans="1:12" x14ac:dyDescent="0.25">
      <c r="A93" s="4">
        <v>209</v>
      </c>
      <c r="B93" s="5" t="s">
        <v>223</v>
      </c>
      <c r="C93" s="6" t="s">
        <v>6</v>
      </c>
      <c r="D93" s="5" t="s">
        <v>83</v>
      </c>
      <c r="E93" s="25">
        <v>2878332</v>
      </c>
      <c r="F93" s="21">
        <v>39258.870000000003</v>
      </c>
      <c r="G93" s="4" t="s">
        <v>397</v>
      </c>
      <c r="H93" s="4" t="s">
        <v>398</v>
      </c>
      <c r="I93" t="str">
        <f>VLOOKUP(D93,Categories!$A$1:$D$53,MATCH(I$3,Categories!$A$1:$D$1,0),FALSE)</f>
        <v>Sampler</v>
      </c>
      <c r="J93" t="str">
        <f t="shared" si="1"/>
        <v>Yes</v>
      </c>
      <c r="L93" t="str" cm="1">
        <f t="array" ref="L93">_xlfn.SWITCH(C93,".wma","This is a WMA file!",".mp3","MP3 are great!","This is a different type of file")</f>
        <v>This is a WMA file!</v>
      </c>
    </row>
    <row r="94" spans="1:12" x14ac:dyDescent="0.25">
      <c r="A94" s="4">
        <v>210</v>
      </c>
      <c r="B94" s="5" t="s">
        <v>224</v>
      </c>
      <c r="C94" s="6" t="s">
        <v>6</v>
      </c>
      <c r="D94" s="5" t="s">
        <v>83</v>
      </c>
      <c r="E94" s="25">
        <v>4614160</v>
      </c>
      <c r="F94" s="21">
        <v>39258.870000000003</v>
      </c>
      <c r="G94" s="4" t="s">
        <v>399</v>
      </c>
      <c r="H94" s="4" t="s">
        <v>400</v>
      </c>
      <c r="I94" t="str">
        <f>VLOOKUP(D94,Categories!$A$1:$D$53,MATCH(I$3,Categories!$A$1:$D$1,0),FALSE)</f>
        <v>Sampler</v>
      </c>
      <c r="J94" t="str">
        <f t="shared" si="1"/>
        <v>Yes</v>
      </c>
      <c r="L94" t="str" cm="1">
        <f t="array" ref="L94">_xlfn.SWITCH(C94,".wma","This is a WMA file!",".mp3","MP3 are great!","This is a different type of file")</f>
        <v>This is a WMA file!</v>
      </c>
    </row>
    <row r="95" spans="1:12" x14ac:dyDescent="0.25">
      <c r="A95" s="4">
        <v>211</v>
      </c>
      <c r="B95" s="5" t="s">
        <v>225</v>
      </c>
      <c r="C95" s="6" t="s">
        <v>6</v>
      </c>
      <c r="D95" s="5" t="s">
        <v>83</v>
      </c>
      <c r="E95" s="25">
        <v>6466520</v>
      </c>
      <c r="F95" s="21">
        <v>39258.870000000003</v>
      </c>
      <c r="G95" s="4" t="s">
        <v>401</v>
      </c>
      <c r="H95" s="4" t="s">
        <v>402</v>
      </c>
      <c r="I95" t="str">
        <f>VLOOKUP(D95,Categories!$A$1:$D$53,MATCH(I$3,Categories!$A$1:$D$1,0),FALSE)</f>
        <v>Sampler</v>
      </c>
      <c r="J95" t="str">
        <f t="shared" si="1"/>
        <v>No</v>
      </c>
      <c r="L95" t="str" cm="1">
        <f t="array" ref="L95">_xlfn.SWITCH(C95,".wma","This is a WMA file!",".mp3","MP3 are great!","This is a different type of file")</f>
        <v>This is a WMA file!</v>
      </c>
    </row>
    <row r="96" spans="1:12" x14ac:dyDescent="0.25">
      <c r="A96" s="4">
        <v>212</v>
      </c>
      <c r="B96" s="5" t="s">
        <v>226</v>
      </c>
      <c r="C96" s="6" t="s">
        <v>6</v>
      </c>
      <c r="D96" s="5" t="s">
        <v>83</v>
      </c>
      <c r="E96" s="25">
        <v>6547020</v>
      </c>
      <c r="F96" s="21">
        <v>39258.870000000003</v>
      </c>
      <c r="G96" s="4" t="s">
        <v>403</v>
      </c>
      <c r="H96" s="4" t="s">
        <v>404</v>
      </c>
      <c r="I96" t="str">
        <f>VLOOKUP(D96,Categories!$A$1:$D$53,MATCH(I$3,Categories!$A$1:$D$1,0),FALSE)</f>
        <v>Sampler</v>
      </c>
      <c r="J96" t="str">
        <f t="shared" si="1"/>
        <v>No</v>
      </c>
      <c r="L96" t="str" cm="1">
        <f t="array" ref="L96">_xlfn.SWITCH(C96,".wma","This is a WMA file!",".mp3","MP3 are great!","This is a different type of file")</f>
        <v>This is a WMA file!</v>
      </c>
    </row>
    <row r="97" spans="1:12" x14ac:dyDescent="0.25">
      <c r="A97" s="4">
        <v>213</v>
      </c>
      <c r="B97" s="5" t="s">
        <v>227</v>
      </c>
      <c r="C97" s="6" t="s">
        <v>6</v>
      </c>
      <c r="D97" s="5" t="s">
        <v>83</v>
      </c>
      <c r="E97" s="25">
        <v>4667852</v>
      </c>
      <c r="F97" s="21">
        <v>39258.870081018518</v>
      </c>
      <c r="G97" s="4" t="s">
        <v>405</v>
      </c>
      <c r="H97" s="4" t="s">
        <v>406</v>
      </c>
      <c r="I97" t="str">
        <f>VLOOKUP(D97,Categories!$A$1:$D$53,MATCH(I$3,Categories!$A$1:$D$1,0),FALSE)</f>
        <v>Sampler</v>
      </c>
      <c r="J97" t="str">
        <f t="shared" si="1"/>
        <v>Yes</v>
      </c>
      <c r="L97" t="str" cm="1">
        <f t="array" ref="L97">_xlfn.SWITCH(C97,".wma","This is a WMA file!",".mp3","MP3 are great!","This is a different type of file")</f>
        <v>This is a WMA file!</v>
      </c>
    </row>
    <row r="98" spans="1:12" x14ac:dyDescent="0.25">
      <c r="A98" s="4">
        <v>215</v>
      </c>
      <c r="B98" s="5" t="s">
        <v>229</v>
      </c>
      <c r="C98" s="6" t="s">
        <v>230</v>
      </c>
      <c r="D98" s="5" t="s">
        <v>228</v>
      </c>
      <c r="E98" s="25">
        <v>289489212</v>
      </c>
      <c r="F98" s="21">
        <v>40314.892812500002</v>
      </c>
      <c r="G98" s="4" t="s">
        <v>407</v>
      </c>
      <c r="H98" s="4" t="s">
        <v>408</v>
      </c>
      <c r="I98" t="str">
        <f>VLOOKUP(D98,Categories!$A$1:$D$53,MATCH(I$3,Categories!$A$1:$D$1,0),FALSE)</f>
        <v>Audiobook</v>
      </c>
      <c r="J98" t="str">
        <f t="shared" si="1"/>
        <v>No</v>
      </c>
      <c r="L98" t="str" cm="1">
        <f t="array" ref="L98">_xlfn.SWITCH(C98,".wma","This is a WMA file!",".mp3","MP3 are great!","This is a different type of file")</f>
        <v>This is a different type of file</v>
      </c>
    </row>
    <row r="99" spans="1:12" x14ac:dyDescent="0.25">
      <c r="A99" s="4">
        <v>217</v>
      </c>
      <c r="B99" s="5" t="s">
        <v>232</v>
      </c>
      <c r="C99" s="6" t="s">
        <v>6</v>
      </c>
      <c r="D99" s="5" t="s">
        <v>231</v>
      </c>
      <c r="E99" s="25">
        <v>3423648</v>
      </c>
      <c r="F99" s="21">
        <v>39262.855254629627</v>
      </c>
      <c r="G99" s="4" t="s">
        <v>409</v>
      </c>
      <c r="H99" s="4" t="s">
        <v>410</v>
      </c>
      <c r="I99" t="str">
        <f>VLOOKUP(D99,Categories!$A$1:$D$53,MATCH(I$3,Categories!$A$1:$D$1,0),FALSE)</f>
        <v>Sampler</v>
      </c>
      <c r="J99" t="str">
        <f t="shared" si="1"/>
        <v>Yes</v>
      </c>
      <c r="L99" t="str" cm="1">
        <f t="array" ref="L99">_xlfn.SWITCH(C99,".wma","This is a WMA file!",".mp3","MP3 are great!","This is a different type of file")</f>
        <v>This is a WMA file!</v>
      </c>
    </row>
    <row r="100" spans="1:12" x14ac:dyDescent="0.25">
      <c r="A100" s="4">
        <v>218</v>
      </c>
      <c r="B100" s="5" t="s">
        <v>233</v>
      </c>
      <c r="C100" s="6" t="s">
        <v>6</v>
      </c>
      <c r="D100" s="5" t="s">
        <v>231</v>
      </c>
      <c r="E100" s="25">
        <v>5052556</v>
      </c>
      <c r="F100" s="21">
        <v>39262.855300925927</v>
      </c>
      <c r="G100" s="4" t="s">
        <v>411</v>
      </c>
      <c r="H100" s="4" t="s">
        <v>412</v>
      </c>
      <c r="I100" t="str">
        <f>VLOOKUP(D100,Categories!$A$1:$D$53,MATCH(I$3,Categories!$A$1:$D$1,0),FALSE)</f>
        <v>Sampler</v>
      </c>
      <c r="J100" t="str">
        <f t="shared" si="1"/>
        <v>No</v>
      </c>
      <c r="L100" t="str" cm="1">
        <f t="array" ref="L100">_xlfn.SWITCH(C100,".wma","This is a WMA file!",".mp3","MP3 are great!","This is a different type of file")</f>
        <v>This is a WMA file!</v>
      </c>
    </row>
    <row r="101" spans="1:12" x14ac:dyDescent="0.25">
      <c r="A101" s="4">
        <v>219</v>
      </c>
      <c r="B101" s="5" t="s">
        <v>234</v>
      </c>
      <c r="C101" s="6" t="s">
        <v>6</v>
      </c>
      <c r="D101" s="5" t="s">
        <v>231</v>
      </c>
      <c r="E101" s="25">
        <v>4148780</v>
      </c>
      <c r="F101" s="21">
        <v>39262.855300925927</v>
      </c>
      <c r="G101" s="4" t="s">
        <v>413</v>
      </c>
      <c r="H101" s="4" t="s">
        <v>414</v>
      </c>
      <c r="I101" t="str">
        <f>VLOOKUP(D101,Categories!$A$1:$D$53,MATCH(I$3,Categories!$A$1:$D$1,0),FALSE)</f>
        <v>Sampler</v>
      </c>
      <c r="J101" t="str">
        <f t="shared" si="1"/>
        <v>Yes</v>
      </c>
      <c r="L101" t="str" cm="1">
        <f t="array" ref="L101">_xlfn.SWITCH(C101,".wma","This is a WMA file!",".mp3","MP3 are great!","This is a different type of file")</f>
        <v>This is a WMA file!</v>
      </c>
    </row>
    <row r="102" spans="1:12" x14ac:dyDescent="0.25">
      <c r="A102" s="4">
        <v>220</v>
      </c>
      <c r="B102" s="5" t="s">
        <v>235</v>
      </c>
      <c r="C102" s="6" t="s">
        <v>6</v>
      </c>
      <c r="D102" s="5" t="s">
        <v>231</v>
      </c>
      <c r="E102" s="25">
        <v>6251646</v>
      </c>
      <c r="F102" s="21">
        <v>39262.85533564815</v>
      </c>
      <c r="G102" s="4" t="s">
        <v>415</v>
      </c>
      <c r="H102" s="4" t="s">
        <v>416</v>
      </c>
      <c r="I102" t="str">
        <f>VLOOKUP(D102,Categories!$A$1:$D$53,MATCH(I$3,Categories!$A$1:$D$1,0),FALSE)</f>
        <v>Sampler</v>
      </c>
      <c r="J102" t="str">
        <f t="shared" si="1"/>
        <v>No</v>
      </c>
      <c r="L102" t="str" cm="1">
        <f t="array" ref="L102">_xlfn.SWITCH(C102,".wma","This is a WMA file!",".mp3","MP3 are great!","This is a different type of file")</f>
        <v>This is a WMA file!</v>
      </c>
    </row>
    <row r="103" spans="1:12" x14ac:dyDescent="0.25">
      <c r="A103" s="4">
        <v>221</v>
      </c>
      <c r="B103" s="5" t="s">
        <v>236</v>
      </c>
      <c r="C103" s="6" t="s">
        <v>6</v>
      </c>
      <c r="D103" s="5" t="s">
        <v>231</v>
      </c>
      <c r="E103" s="25">
        <v>4461940</v>
      </c>
      <c r="F103" s="21">
        <v>39262.855347222219</v>
      </c>
      <c r="G103" s="4" t="s">
        <v>417</v>
      </c>
      <c r="H103" s="4" t="s">
        <v>418</v>
      </c>
      <c r="I103" t="str">
        <f>VLOOKUP(D103,Categories!$A$1:$D$53,MATCH(I$3,Categories!$A$1:$D$1,0),FALSE)</f>
        <v>Sampler</v>
      </c>
      <c r="J103" t="str">
        <f t="shared" si="1"/>
        <v>Yes</v>
      </c>
      <c r="L103" t="str" cm="1">
        <f t="array" ref="L103">_xlfn.SWITCH(C103,".wma","This is a WMA file!",".mp3","MP3 are great!","This is a different type of file")</f>
        <v>This is a WMA file!</v>
      </c>
    </row>
    <row r="104" spans="1:12" x14ac:dyDescent="0.25">
      <c r="A104" s="4">
        <v>222</v>
      </c>
      <c r="B104" s="5" t="s">
        <v>237</v>
      </c>
      <c r="C104" s="6" t="s">
        <v>6</v>
      </c>
      <c r="D104" s="5" t="s">
        <v>231</v>
      </c>
      <c r="E104" s="25">
        <v>6842140</v>
      </c>
      <c r="F104" s="21">
        <v>39262.855381944442</v>
      </c>
      <c r="G104" s="4" t="s">
        <v>419</v>
      </c>
      <c r="H104" s="4" t="s">
        <v>420</v>
      </c>
      <c r="I104" t="str">
        <f>VLOOKUP(D104,Categories!$A$1:$D$53,MATCH(I$3,Categories!$A$1:$D$1,0),FALSE)</f>
        <v>Sampler</v>
      </c>
      <c r="J104" t="str">
        <f t="shared" si="1"/>
        <v>No</v>
      </c>
      <c r="L104" t="str" cm="1">
        <f t="array" ref="L104">_xlfn.SWITCH(C104,".wma","This is a WMA file!",".mp3","MP3 are great!","This is a different type of file")</f>
        <v>This is a WMA file!</v>
      </c>
    </row>
    <row r="105" spans="1:12" x14ac:dyDescent="0.25">
      <c r="A105" s="4">
        <v>223</v>
      </c>
      <c r="B105" s="5" t="s">
        <v>238</v>
      </c>
      <c r="C105" s="6" t="s">
        <v>6</v>
      </c>
      <c r="D105" s="5" t="s">
        <v>231</v>
      </c>
      <c r="E105" s="25">
        <v>6842146</v>
      </c>
      <c r="F105" s="21">
        <v>39262.855381944442</v>
      </c>
      <c r="G105" s="4" t="s">
        <v>421</v>
      </c>
      <c r="H105" s="4" t="s">
        <v>422</v>
      </c>
      <c r="I105" t="str">
        <f>VLOOKUP(D105,Categories!$A$1:$D$53,MATCH(I$3,Categories!$A$1:$D$1,0),FALSE)</f>
        <v>Sampler</v>
      </c>
      <c r="J105" t="str">
        <f t="shared" si="1"/>
        <v>No</v>
      </c>
      <c r="L105" t="str" cm="1">
        <f t="array" ref="L105">_xlfn.SWITCH(C105,".wma","This is a WMA file!",".mp3","MP3 are great!","This is a different type of file")</f>
        <v>This is a WMA file!</v>
      </c>
    </row>
    <row r="106" spans="1:12" x14ac:dyDescent="0.25">
      <c r="A106" s="4">
        <v>224</v>
      </c>
      <c r="B106" s="5" t="s">
        <v>239</v>
      </c>
      <c r="C106" s="6" t="s">
        <v>6</v>
      </c>
      <c r="D106" s="5" t="s">
        <v>231</v>
      </c>
      <c r="E106" s="25">
        <v>11897716</v>
      </c>
      <c r="F106" s="21">
        <v>39262.855428240742</v>
      </c>
      <c r="G106" s="4" t="s">
        <v>424</v>
      </c>
      <c r="H106" s="4" t="s">
        <v>425</v>
      </c>
      <c r="I106" t="str">
        <f>VLOOKUP(D106,Categories!$A$1:$D$53,MATCH(I$3,Categories!$A$1:$D$1,0),FALSE)</f>
        <v>Sampler</v>
      </c>
      <c r="J106" t="str">
        <f t="shared" si="1"/>
        <v>No</v>
      </c>
      <c r="L106" t="str" cm="1">
        <f t="array" ref="L106">_xlfn.SWITCH(C106,".wma","This is a WMA file!",".mp3","MP3 are great!","This is a different type of file")</f>
        <v>This is a WMA file!</v>
      </c>
    </row>
    <row r="107" spans="1:12" x14ac:dyDescent="0.25">
      <c r="A107" s="4">
        <v>225</v>
      </c>
      <c r="B107" s="5" t="s">
        <v>240</v>
      </c>
      <c r="C107" s="6" t="s">
        <v>6</v>
      </c>
      <c r="D107" s="5" t="s">
        <v>231</v>
      </c>
      <c r="E107" s="25">
        <v>6081584</v>
      </c>
      <c r="F107" s="21">
        <v>39262.855462962965</v>
      </c>
      <c r="G107" s="4" t="s">
        <v>426</v>
      </c>
      <c r="H107" s="4" t="s">
        <v>427</v>
      </c>
      <c r="I107" t="str">
        <f>VLOOKUP(D107,Categories!$A$1:$D$53,MATCH(I$3,Categories!$A$1:$D$1,0),FALSE)</f>
        <v>Sampler</v>
      </c>
      <c r="J107" t="str">
        <f t="shared" si="1"/>
        <v>No</v>
      </c>
      <c r="L107" t="str" cm="1">
        <f t="array" ref="L107">_xlfn.SWITCH(C107,".wma","This is a WMA file!",".mp3","MP3 are great!","This is a different type of file")</f>
        <v>This is a WMA file!</v>
      </c>
    </row>
    <row r="108" spans="1:12" x14ac:dyDescent="0.25">
      <c r="A108" s="4">
        <v>226</v>
      </c>
      <c r="B108" s="5" t="s">
        <v>241</v>
      </c>
      <c r="C108" s="6" t="s">
        <v>6</v>
      </c>
      <c r="D108" s="5" t="s">
        <v>231</v>
      </c>
      <c r="E108" s="25">
        <v>5249380</v>
      </c>
      <c r="F108" s="21">
        <v>39262.855462962965</v>
      </c>
      <c r="G108" s="4" t="s">
        <v>429</v>
      </c>
      <c r="H108" s="4" t="s">
        <v>430</v>
      </c>
      <c r="I108" t="str">
        <f>VLOOKUP(D108,Categories!$A$1:$D$53,MATCH(I$3,Categories!$A$1:$D$1,0),FALSE)</f>
        <v>Sampler</v>
      </c>
      <c r="J108" t="str">
        <f t="shared" si="1"/>
        <v>No</v>
      </c>
      <c r="L108" t="str" cm="1">
        <f t="array" ref="L108">_xlfn.SWITCH(C108,".wma","This is a WMA file!",".mp3","MP3 are great!","This is a different type of file")</f>
        <v>This is a WMA file!</v>
      </c>
    </row>
    <row r="109" spans="1:12" x14ac:dyDescent="0.25">
      <c r="A109" s="4">
        <v>227</v>
      </c>
      <c r="B109" s="5" t="s">
        <v>242</v>
      </c>
      <c r="C109" s="6" t="s">
        <v>6</v>
      </c>
      <c r="D109" s="5" t="s">
        <v>231</v>
      </c>
      <c r="E109" s="25">
        <v>7146358</v>
      </c>
      <c r="F109" s="21">
        <v>39262.855462962965</v>
      </c>
      <c r="G109" s="4" t="s">
        <v>431</v>
      </c>
      <c r="H109" s="4" t="s">
        <v>432</v>
      </c>
      <c r="I109" t="str">
        <f>VLOOKUP(D109,Categories!$A$1:$D$53,MATCH(I$3,Categories!$A$1:$D$1,0),FALSE)</f>
        <v>Sampler</v>
      </c>
      <c r="J109" t="str">
        <f t="shared" si="1"/>
        <v>No</v>
      </c>
      <c r="L109" t="str" cm="1">
        <f t="array" ref="L109">_xlfn.SWITCH(C109,".wma","This is a WMA file!",".mp3","MP3 are great!","This is a different type of file")</f>
        <v>This is a WMA file!</v>
      </c>
    </row>
    <row r="110" spans="1:12" x14ac:dyDescent="0.25">
      <c r="A110" s="4">
        <v>228</v>
      </c>
      <c r="B110" s="5" t="s">
        <v>243</v>
      </c>
      <c r="C110" s="6" t="s">
        <v>6</v>
      </c>
      <c r="D110" s="5" t="s">
        <v>231</v>
      </c>
      <c r="E110" s="25">
        <v>12255754</v>
      </c>
      <c r="F110" s="21">
        <v>39262.855462962965</v>
      </c>
      <c r="G110" s="4" t="s">
        <v>433</v>
      </c>
      <c r="H110" s="4" t="s">
        <v>434</v>
      </c>
      <c r="I110" t="str">
        <f>VLOOKUP(D110,Categories!$A$1:$D$53,MATCH(I$3,Categories!$A$1:$D$1,0),FALSE)</f>
        <v>Sampler</v>
      </c>
      <c r="J110" t="str">
        <f t="shared" si="1"/>
        <v>No</v>
      </c>
      <c r="L110" t="str" cm="1">
        <f t="array" ref="L110">_xlfn.SWITCH(C110,".wma","This is a WMA file!",".mp3","MP3 are great!","This is a different type of file")</f>
        <v>This is a WMA file!</v>
      </c>
    </row>
    <row r="111" spans="1:12" x14ac:dyDescent="0.25">
      <c r="A111" s="4">
        <v>229</v>
      </c>
      <c r="B111" s="5" t="s">
        <v>244</v>
      </c>
      <c r="C111" s="6" t="s">
        <v>6</v>
      </c>
      <c r="D111" s="5" t="s">
        <v>231</v>
      </c>
      <c r="E111" s="25">
        <v>3513430</v>
      </c>
      <c r="F111" s="21">
        <v>39262.855462962965</v>
      </c>
      <c r="G111" s="4" t="s">
        <v>435</v>
      </c>
      <c r="H111" s="4" t="s">
        <v>436</v>
      </c>
      <c r="I111" t="str">
        <f>VLOOKUP(D111,Categories!$A$1:$D$53,MATCH(I$3,Categories!$A$1:$D$1,0),FALSE)</f>
        <v>Sampler</v>
      </c>
      <c r="J111" t="str">
        <f t="shared" si="1"/>
        <v>Yes</v>
      </c>
      <c r="L111" t="str" cm="1">
        <f t="array" ref="L111">_xlfn.SWITCH(C111,".wma","This is a WMA file!",".mp3","MP3 are great!","This is a different type of file")</f>
        <v>This is a WMA file!</v>
      </c>
    </row>
    <row r="112" spans="1:12" x14ac:dyDescent="0.25">
      <c r="A112" s="4">
        <v>230</v>
      </c>
      <c r="B112" s="5" t="s">
        <v>245</v>
      </c>
      <c r="C112" s="6" t="s">
        <v>6</v>
      </c>
      <c r="D112" s="5" t="s">
        <v>231</v>
      </c>
      <c r="E112" s="25">
        <v>11727860</v>
      </c>
      <c r="F112" s="21">
        <v>39262.855462962965</v>
      </c>
      <c r="G112" s="4" t="s">
        <v>437</v>
      </c>
      <c r="H112" s="4" t="s">
        <v>438</v>
      </c>
      <c r="I112" t="str">
        <f>VLOOKUP(D112,Categories!$A$1:$D$53,MATCH(I$3,Categories!$A$1:$D$1,0),FALSE)</f>
        <v>Sampler</v>
      </c>
      <c r="J112" t="str">
        <f t="shared" si="1"/>
        <v>No</v>
      </c>
      <c r="L112" t="str" cm="1">
        <f t="array" ref="L112">_xlfn.SWITCH(C112,".wma","This is a WMA file!",".mp3","MP3 are great!","This is a different type of file")</f>
        <v>This is a WMA file!</v>
      </c>
    </row>
    <row r="113" spans="1:12" x14ac:dyDescent="0.25">
      <c r="A113" s="4">
        <v>232</v>
      </c>
      <c r="B113" s="5" t="s">
        <v>247</v>
      </c>
      <c r="C113" s="6" t="s">
        <v>6</v>
      </c>
      <c r="D113" s="5" t="s">
        <v>246</v>
      </c>
      <c r="E113" s="25">
        <v>11065786</v>
      </c>
      <c r="F113" s="21">
        <v>39257.523530092592</v>
      </c>
      <c r="G113" s="4" t="s">
        <v>439</v>
      </c>
      <c r="H113" s="4" t="s">
        <v>199</v>
      </c>
      <c r="I113" t="str">
        <f>VLOOKUP(D113,Categories!$A$1:$D$53,MATCH(I$3,Categories!$A$1:$D$1,0),FALSE)</f>
        <v>Sampler</v>
      </c>
      <c r="J113" t="str">
        <f t="shared" si="1"/>
        <v>No</v>
      </c>
      <c r="L113" t="str" cm="1">
        <f t="array" ref="L113">_xlfn.SWITCH(C113,".wma","This is a WMA file!",".mp3","MP3 are great!","This is a different type of file")</f>
        <v>This is a WMA file!</v>
      </c>
    </row>
    <row r="114" spans="1:12" x14ac:dyDescent="0.25">
      <c r="A114" s="4">
        <v>233</v>
      </c>
      <c r="B114" s="5" t="s">
        <v>248</v>
      </c>
      <c r="C114" s="6" t="s">
        <v>6</v>
      </c>
      <c r="D114" s="5" t="s">
        <v>246</v>
      </c>
      <c r="E114" s="25">
        <v>7549064</v>
      </c>
      <c r="F114" s="21">
        <v>39257.523530092592</v>
      </c>
      <c r="G114" s="4" t="s">
        <v>440</v>
      </c>
      <c r="H114" s="4" t="s">
        <v>199</v>
      </c>
      <c r="I114" t="str">
        <f>VLOOKUP(D114,Categories!$A$1:$D$53,MATCH(I$3,Categories!$A$1:$D$1,0),FALSE)</f>
        <v>Sampler</v>
      </c>
      <c r="J114" t="str">
        <f t="shared" si="1"/>
        <v>No</v>
      </c>
      <c r="L114" t="str" cm="1">
        <f t="array" ref="L114">_xlfn.SWITCH(C114,".wma","This is a WMA file!",".mp3","MP3 are great!","This is a different type of file")</f>
        <v>This is a WMA file!</v>
      </c>
    </row>
    <row r="115" spans="1:12" x14ac:dyDescent="0.25">
      <c r="A115" s="4">
        <v>234</v>
      </c>
      <c r="B115" s="5" t="s">
        <v>249</v>
      </c>
      <c r="C115" s="6" t="s">
        <v>6</v>
      </c>
      <c r="D115" s="5" t="s">
        <v>246</v>
      </c>
      <c r="E115" s="25">
        <v>5401688</v>
      </c>
      <c r="F115" s="21">
        <v>39257.523530092592</v>
      </c>
      <c r="G115" s="4" t="s">
        <v>441</v>
      </c>
      <c r="H115" s="4" t="s">
        <v>199</v>
      </c>
      <c r="I115" t="str">
        <f>VLOOKUP(D115,Categories!$A$1:$D$53,MATCH(I$3,Categories!$A$1:$D$1,0),FALSE)</f>
        <v>Sampler</v>
      </c>
      <c r="J115" t="str">
        <f t="shared" si="1"/>
        <v>No</v>
      </c>
      <c r="L115" t="str" cm="1">
        <f t="array" ref="L115">_xlfn.SWITCH(C115,".wma","This is a WMA file!",".mp3","MP3 are great!","This is a different type of file")</f>
        <v>This is a WMA file!</v>
      </c>
    </row>
    <row r="116" spans="1:12" x14ac:dyDescent="0.25">
      <c r="A116" s="4">
        <v>235</v>
      </c>
      <c r="B116" s="5" t="s">
        <v>250</v>
      </c>
      <c r="C116" s="6" t="s">
        <v>6</v>
      </c>
      <c r="D116" s="5" t="s">
        <v>246</v>
      </c>
      <c r="E116" s="25">
        <v>14904438</v>
      </c>
      <c r="F116" s="21">
        <v>39257.523530092592</v>
      </c>
      <c r="G116" s="4" t="s">
        <v>442</v>
      </c>
      <c r="H116" s="4" t="s">
        <v>199</v>
      </c>
      <c r="I116" t="str">
        <f>VLOOKUP(D116,Categories!$A$1:$D$53,MATCH(I$3,Categories!$A$1:$D$1,0),FALSE)</f>
        <v>Sampler</v>
      </c>
      <c r="J116" t="str">
        <f t="shared" si="1"/>
        <v>No</v>
      </c>
      <c r="L116" t="str" cm="1">
        <f t="array" ref="L116">_xlfn.SWITCH(C116,".wma","This is a WMA file!",".mp3","MP3 are great!","This is a different type of file")</f>
        <v>This is a WMA file!</v>
      </c>
    </row>
    <row r="117" spans="1:12" x14ac:dyDescent="0.25">
      <c r="A117" s="4">
        <v>236</v>
      </c>
      <c r="B117" s="5" t="s">
        <v>251</v>
      </c>
      <c r="C117" s="6" t="s">
        <v>6</v>
      </c>
      <c r="D117" s="5" t="s">
        <v>246</v>
      </c>
      <c r="E117" s="25">
        <v>6394896</v>
      </c>
      <c r="F117" s="21">
        <v>39257.523530092592</v>
      </c>
      <c r="G117" s="4" t="s">
        <v>443</v>
      </c>
      <c r="H117" s="4" t="s">
        <v>199</v>
      </c>
      <c r="I117" t="str">
        <f>VLOOKUP(D117,Categories!$A$1:$D$53,MATCH(I$3,Categories!$A$1:$D$1,0),FALSE)</f>
        <v>Sampler</v>
      </c>
      <c r="J117" t="str">
        <f t="shared" si="1"/>
        <v>No</v>
      </c>
      <c r="L117" t="str" cm="1">
        <f t="array" ref="L117">_xlfn.SWITCH(C117,".wma","This is a WMA file!",".mp3","MP3 are great!","This is a different type of file")</f>
        <v>This is a WMA file!</v>
      </c>
    </row>
    <row r="118" spans="1:12" x14ac:dyDescent="0.25">
      <c r="A118" s="4">
        <v>237</v>
      </c>
      <c r="B118" s="5" t="s">
        <v>252</v>
      </c>
      <c r="C118" s="6" t="s">
        <v>6</v>
      </c>
      <c r="D118" s="5" t="s">
        <v>246</v>
      </c>
      <c r="E118" s="25">
        <v>11638458</v>
      </c>
      <c r="F118" s="21">
        <v>39257.523530092592</v>
      </c>
      <c r="G118" s="4" t="s">
        <v>444</v>
      </c>
      <c r="H118" s="4" t="s">
        <v>199</v>
      </c>
      <c r="I118" t="str">
        <f>VLOOKUP(D118,Categories!$A$1:$D$53,MATCH(I$3,Categories!$A$1:$D$1,0),FALSE)</f>
        <v>Sampler</v>
      </c>
      <c r="J118" t="str">
        <f t="shared" si="1"/>
        <v>No</v>
      </c>
      <c r="L118" t="str" cm="1">
        <f t="array" ref="L118">_xlfn.SWITCH(C118,".wma","This is a WMA file!",".mp3","MP3 are great!","This is a different type of file")</f>
        <v>This is a WMA file!</v>
      </c>
    </row>
    <row r="119" spans="1:12" x14ac:dyDescent="0.25">
      <c r="A119" s="4">
        <v>238</v>
      </c>
      <c r="B119" s="5" t="s">
        <v>253</v>
      </c>
      <c r="C119" s="6" t="s">
        <v>6</v>
      </c>
      <c r="D119" s="5" t="s">
        <v>246</v>
      </c>
      <c r="E119" s="25">
        <v>5052730</v>
      </c>
      <c r="F119" s="21">
        <v>39257.523530092592</v>
      </c>
      <c r="G119" s="4" t="s">
        <v>445</v>
      </c>
      <c r="H119" s="4" t="s">
        <v>199</v>
      </c>
      <c r="I119" t="str">
        <f>VLOOKUP(D119,Categories!$A$1:$D$53,MATCH(I$3,Categories!$A$1:$D$1,0),FALSE)</f>
        <v>Sampler</v>
      </c>
      <c r="J119" t="str">
        <f t="shared" si="1"/>
        <v>No</v>
      </c>
      <c r="L119" t="str" cm="1">
        <f t="array" ref="L119">_xlfn.SWITCH(C119,".wma","This is a WMA file!",".mp3","MP3 are great!","This is a different type of file")</f>
        <v>This is a WMA file!</v>
      </c>
    </row>
    <row r="120" spans="1:12" x14ac:dyDescent="0.25">
      <c r="A120" s="4">
        <v>239</v>
      </c>
      <c r="B120" s="5" t="s">
        <v>254</v>
      </c>
      <c r="C120" s="6" t="s">
        <v>6</v>
      </c>
      <c r="D120" s="5" t="s">
        <v>246</v>
      </c>
      <c r="E120" s="25">
        <v>6385982</v>
      </c>
      <c r="F120" s="21">
        <v>39257.523530092592</v>
      </c>
      <c r="G120" s="4" t="s">
        <v>446</v>
      </c>
      <c r="H120" s="4" t="s">
        <v>199</v>
      </c>
      <c r="I120" t="str">
        <f>VLOOKUP(D120,Categories!$A$1:$D$53,MATCH(I$3,Categories!$A$1:$D$1,0),FALSE)</f>
        <v>Sampler</v>
      </c>
      <c r="J120" t="str">
        <f t="shared" si="1"/>
        <v>No</v>
      </c>
      <c r="L120" t="str" cm="1">
        <f t="array" ref="L120">_xlfn.SWITCH(C120,".wma","This is a WMA file!",".mp3","MP3 are great!","This is a different type of file")</f>
        <v>This is a WMA file!</v>
      </c>
    </row>
    <row r="121" spans="1:12" x14ac:dyDescent="0.25">
      <c r="A121" s="4">
        <v>240</v>
      </c>
      <c r="B121" s="5" t="s">
        <v>255</v>
      </c>
      <c r="C121" s="6" t="s">
        <v>6</v>
      </c>
      <c r="D121" s="5" t="s">
        <v>246</v>
      </c>
      <c r="E121" s="25">
        <v>5195884</v>
      </c>
      <c r="F121" s="21">
        <v>39257.523530092592</v>
      </c>
      <c r="G121" s="4" t="s">
        <v>447</v>
      </c>
      <c r="H121" s="4" t="s">
        <v>199</v>
      </c>
      <c r="I121" t="str">
        <f>VLOOKUP(D121,Categories!$A$1:$D$53,MATCH(I$3,Categories!$A$1:$D$1,0),FALSE)</f>
        <v>Sampler</v>
      </c>
      <c r="J121" t="str">
        <f t="shared" si="1"/>
        <v>No</v>
      </c>
      <c r="L121" t="str" cm="1">
        <f t="array" ref="L121">_xlfn.SWITCH(C121,".wma","This is a WMA file!",".mp3","MP3 are great!","This is a different type of file")</f>
        <v>This is a WMA file!</v>
      </c>
    </row>
    <row r="122" spans="1:12" x14ac:dyDescent="0.25">
      <c r="A122" s="4">
        <v>242</v>
      </c>
      <c r="B122" s="5" t="s">
        <v>257</v>
      </c>
      <c r="C122" s="6" t="s">
        <v>6</v>
      </c>
      <c r="D122" s="5" t="s">
        <v>256</v>
      </c>
      <c r="E122" s="25">
        <v>3727866</v>
      </c>
      <c r="F122" s="21">
        <v>39258.847418981481</v>
      </c>
      <c r="G122" s="4" t="s">
        <v>448</v>
      </c>
      <c r="H122" s="4" t="s">
        <v>449</v>
      </c>
      <c r="I122" t="str">
        <f>VLOOKUP(D122,Categories!$A$1:$D$53,MATCH(I$3,Categories!$A$1:$D$1,0),FALSE)</f>
        <v>Opera</v>
      </c>
      <c r="J122" t="str">
        <f t="shared" si="1"/>
        <v>Yes</v>
      </c>
      <c r="L122" t="str" cm="1">
        <f t="array" ref="L122">_xlfn.SWITCH(C122,".wma","This is a WMA file!",".mp3","MP3 are great!","This is a different type of file")</f>
        <v>This is a WMA file!</v>
      </c>
    </row>
    <row r="123" spans="1:12" x14ac:dyDescent="0.25">
      <c r="A123" s="4">
        <v>243</v>
      </c>
      <c r="B123" s="5" t="s">
        <v>258</v>
      </c>
      <c r="C123" s="6" t="s">
        <v>6</v>
      </c>
      <c r="D123" s="5" t="s">
        <v>256</v>
      </c>
      <c r="E123" s="25">
        <v>6206500</v>
      </c>
      <c r="F123" s="21">
        <v>39258.845173611109</v>
      </c>
      <c r="G123" s="4" t="s">
        <v>450</v>
      </c>
      <c r="H123" s="4" t="s">
        <v>199</v>
      </c>
      <c r="I123" t="str">
        <f>VLOOKUP(D123,Categories!$A$1:$D$53,MATCH(I$3,Categories!$A$1:$D$1,0),FALSE)</f>
        <v>Opera</v>
      </c>
      <c r="J123" t="str">
        <f t="shared" si="1"/>
        <v>No</v>
      </c>
      <c r="L123" t="str" cm="1">
        <f t="array" ref="L123">_xlfn.SWITCH(C123,".wma","This is a WMA file!",".mp3","MP3 are great!","This is a different type of file")</f>
        <v>This is a WMA file!</v>
      </c>
    </row>
    <row r="124" spans="1:12" x14ac:dyDescent="0.25">
      <c r="A124" s="4">
        <v>244</v>
      </c>
      <c r="B124" s="5" t="s">
        <v>259</v>
      </c>
      <c r="C124" s="6" t="s">
        <v>6</v>
      </c>
      <c r="D124" s="5" t="s">
        <v>256</v>
      </c>
      <c r="E124" s="25">
        <v>6698950</v>
      </c>
      <c r="F124" s="21">
        <v>39258.845173611109</v>
      </c>
      <c r="G124" s="4" t="s">
        <v>450</v>
      </c>
      <c r="H124" s="4" t="s">
        <v>199</v>
      </c>
      <c r="I124" t="str">
        <f>VLOOKUP(D124,Categories!$A$1:$D$53,MATCH(I$3,Categories!$A$1:$D$1,0),FALSE)</f>
        <v>Opera</v>
      </c>
      <c r="J124" t="str">
        <f t="shared" si="1"/>
        <v>No</v>
      </c>
      <c r="L124" t="str" cm="1">
        <f t="array" ref="L124">_xlfn.SWITCH(C124,".wma","This is a WMA file!",".mp3","MP3 are great!","This is a different type of file")</f>
        <v>This is a WMA file!</v>
      </c>
    </row>
    <row r="125" spans="1:12" x14ac:dyDescent="0.25">
      <c r="A125" s="4">
        <v>245</v>
      </c>
      <c r="B125" s="5" t="s">
        <v>260</v>
      </c>
      <c r="C125" s="6" t="s">
        <v>6</v>
      </c>
      <c r="D125" s="5" t="s">
        <v>256</v>
      </c>
      <c r="E125" s="25">
        <v>3772878</v>
      </c>
      <c r="F125" s="21">
        <v>39258.847418981481</v>
      </c>
      <c r="G125" s="4" t="s">
        <v>451</v>
      </c>
      <c r="H125" s="4" t="s">
        <v>449</v>
      </c>
      <c r="I125" t="str">
        <f>VLOOKUP(D125,Categories!$A$1:$D$53,MATCH(I$3,Categories!$A$1:$D$1,0),FALSE)</f>
        <v>Opera</v>
      </c>
      <c r="J125" t="str">
        <f t="shared" si="1"/>
        <v>Yes</v>
      </c>
      <c r="L125" t="str" cm="1">
        <f t="array" ref="L125">_xlfn.SWITCH(C125,".wma","This is a WMA file!",".mp3","MP3 are great!","This is a different type of file")</f>
        <v>This is a WMA file!</v>
      </c>
    </row>
    <row r="126" spans="1:12" x14ac:dyDescent="0.25">
      <c r="A126" s="4">
        <v>246</v>
      </c>
      <c r="B126" s="5" t="s">
        <v>261</v>
      </c>
      <c r="C126" s="6" t="s">
        <v>6</v>
      </c>
      <c r="D126" s="5" t="s">
        <v>256</v>
      </c>
      <c r="E126" s="25">
        <v>5141934</v>
      </c>
      <c r="F126" s="21">
        <v>39258.847418981481</v>
      </c>
      <c r="G126" s="4" t="s">
        <v>452</v>
      </c>
      <c r="H126" s="4" t="s">
        <v>449</v>
      </c>
      <c r="I126" t="str">
        <f>VLOOKUP(D126,Categories!$A$1:$D$53,MATCH(I$3,Categories!$A$1:$D$1,0),FALSE)</f>
        <v>Opera</v>
      </c>
      <c r="J126" t="str">
        <f t="shared" si="1"/>
        <v>No</v>
      </c>
      <c r="L126" t="str" cm="1">
        <f t="array" ref="L126">_xlfn.SWITCH(C126,".wma","This is a WMA file!",".mp3","MP3 are great!","This is a different type of file")</f>
        <v>This is a WMA file!</v>
      </c>
    </row>
    <row r="127" spans="1:12" x14ac:dyDescent="0.25">
      <c r="A127" s="4">
        <v>247</v>
      </c>
      <c r="B127" s="5" t="s">
        <v>262</v>
      </c>
      <c r="C127" s="6" t="s">
        <v>6</v>
      </c>
      <c r="D127" s="5" t="s">
        <v>256</v>
      </c>
      <c r="E127" s="25">
        <v>2851294</v>
      </c>
      <c r="F127" s="21">
        <v>39258.845173611109</v>
      </c>
      <c r="G127" s="4" t="s">
        <v>453</v>
      </c>
      <c r="H127" s="4" t="s">
        <v>199</v>
      </c>
      <c r="I127" t="str">
        <f>VLOOKUP(D127,Categories!$A$1:$D$53,MATCH(I$3,Categories!$A$1:$D$1,0),FALSE)</f>
        <v>Opera</v>
      </c>
      <c r="J127" t="str">
        <f t="shared" si="1"/>
        <v>Yes</v>
      </c>
      <c r="L127" t="str" cm="1">
        <f t="array" ref="L127">_xlfn.SWITCH(C127,".wma","This is a WMA file!",".mp3","MP3 are great!","This is a different type of file")</f>
        <v>This is a WMA file!</v>
      </c>
    </row>
    <row r="128" spans="1:12" x14ac:dyDescent="0.25">
      <c r="A128" s="4">
        <v>248</v>
      </c>
      <c r="B128" s="5" t="s">
        <v>263</v>
      </c>
      <c r="C128" s="6" t="s">
        <v>6</v>
      </c>
      <c r="D128" s="5" t="s">
        <v>256</v>
      </c>
      <c r="E128" s="25">
        <v>3146578</v>
      </c>
      <c r="F128" s="21">
        <v>39258.845173611109</v>
      </c>
      <c r="G128" s="4" t="s">
        <v>453</v>
      </c>
      <c r="H128" s="4" t="s">
        <v>199</v>
      </c>
      <c r="I128" t="str">
        <f>VLOOKUP(D128,Categories!$A$1:$D$53,MATCH(I$3,Categories!$A$1:$D$1,0),FALSE)</f>
        <v>Opera</v>
      </c>
      <c r="J128" t="str">
        <f t="shared" si="1"/>
        <v>Yes</v>
      </c>
      <c r="L128" t="str" cm="1">
        <f t="array" ref="L128">_xlfn.SWITCH(C128,".wma","This is a WMA file!",".mp3","MP3 are great!","This is a different type of file")</f>
        <v>This is a WMA file!</v>
      </c>
    </row>
    <row r="129" spans="1:12" x14ac:dyDescent="0.25">
      <c r="A129" s="4">
        <v>249</v>
      </c>
      <c r="B129" s="5" t="s">
        <v>264</v>
      </c>
      <c r="C129" s="6" t="s">
        <v>6</v>
      </c>
      <c r="D129" s="5" t="s">
        <v>256</v>
      </c>
      <c r="E129" s="25">
        <v>6591510</v>
      </c>
      <c r="F129" s="21">
        <v>39258.847418981481</v>
      </c>
      <c r="G129" s="4" t="s">
        <v>454</v>
      </c>
      <c r="H129" s="4" t="s">
        <v>449</v>
      </c>
      <c r="I129" t="str">
        <f>VLOOKUP(D129,Categories!$A$1:$D$53,MATCH(I$3,Categories!$A$1:$D$1,0),FALSE)</f>
        <v>Opera</v>
      </c>
      <c r="J129" t="str">
        <f t="shared" si="1"/>
        <v>No</v>
      </c>
      <c r="L129" t="str" cm="1">
        <f t="array" ref="L129">_xlfn.SWITCH(C129,".wma","This is a WMA file!",".mp3","MP3 are great!","This is a different type of file")</f>
        <v>This is a WMA file!</v>
      </c>
    </row>
    <row r="130" spans="1:12" x14ac:dyDescent="0.25">
      <c r="A130" s="4">
        <v>250</v>
      </c>
      <c r="B130" s="5" t="s">
        <v>265</v>
      </c>
      <c r="C130" s="6" t="s">
        <v>6</v>
      </c>
      <c r="D130" s="5" t="s">
        <v>256</v>
      </c>
      <c r="E130" s="25">
        <v>2251730</v>
      </c>
      <c r="F130" s="21">
        <v>39258.847418981481</v>
      </c>
      <c r="G130" s="4" t="s">
        <v>456</v>
      </c>
      <c r="H130" s="4" t="s">
        <v>449</v>
      </c>
      <c r="I130" t="str">
        <f>VLOOKUP(D130,Categories!$A$1:$D$53,MATCH(I$3,Categories!$A$1:$D$1,0),FALSE)</f>
        <v>Opera</v>
      </c>
      <c r="J130" t="str">
        <f t="shared" si="1"/>
        <v>Yes</v>
      </c>
      <c r="L130" t="str" cm="1">
        <f t="array" ref="L130">_xlfn.SWITCH(C130,".wma","This is a WMA file!",".mp3","MP3 are great!","This is a different type of file")</f>
        <v>This is a WMA file!</v>
      </c>
    </row>
    <row r="131" spans="1:12" x14ac:dyDescent="0.25">
      <c r="A131" s="4">
        <v>251</v>
      </c>
      <c r="B131" s="5" t="s">
        <v>266</v>
      </c>
      <c r="C131" s="6" t="s">
        <v>6</v>
      </c>
      <c r="D131" s="5" t="s">
        <v>256</v>
      </c>
      <c r="E131" s="25">
        <v>3880316</v>
      </c>
      <c r="F131" s="21">
        <v>39258.845173611109</v>
      </c>
      <c r="G131" s="4" t="s">
        <v>453</v>
      </c>
      <c r="H131" s="4" t="s">
        <v>199</v>
      </c>
      <c r="I131" t="str">
        <f>VLOOKUP(D131,Categories!$A$1:$D$53,MATCH(I$3,Categories!$A$1:$D$1,0),FALSE)</f>
        <v>Opera</v>
      </c>
      <c r="J131" t="str">
        <f t="shared" si="1"/>
        <v>Yes</v>
      </c>
      <c r="L131" t="str" cm="1">
        <f t="array" ref="L131">_xlfn.SWITCH(C131,".wma","This is a WMA file!",".mp3","MP3 are great!","This is a different type of file")</f>
        <v>This is a WMA file!</v>
      </c>
    </row>
    <row r="132" spans="1:12" x14ac:dyDescent="0.25">
      <c r="A132" s="4">
        <v>252</v>
      </c>
      <c r="B132" s="5" t="s">
        <v>267</v>
      </c>
      <c r="C132" s="6" t="s">
        <v>6</v>
      </c>
      <c r="D132" s="5" t="s">
        <v>256</v>
      </c>
      <c r="E132" s="25">
        <v>5276184</v>
      </c>
      <c r="F132" s="21">
        <v>39258.847418981481</v>
      </c>
      <c r="G132" s="4" t="s">
        <v>457</v>
      </c>
      <c r="H132" s="4" t="s">
        <v>449</v>
      </c>
      <c r="I132" t="str">
        <f>VLOOKUP(D132,Categories!$A$1:$D$53,MATCH(I$3,Categories!$A$1:$D$1,0),FALSE)</f>
        <v>Opera</v>
      </c>
      <c r="J132" t="str">
        <f t="shared" si="1"/>
        <v>No</v>
      </c>
      <c r="L132" t="str" cm="1">
        <f t="array" ref="L132">_xlfn.SWITCH(C132,".wma","This is a WMA file!",".mp3","MP3 are great!","This is a different type of file")</f>
        <v>This is a WMA file!</v>
      </c>
    </row>
    <row r="133" spans="1:12" x14ac:dyDescent="0.25">
      <c r="A133" s="4">
        <v>253</v>
      </c>
      <c r="B133" s="5" t="s">
        <v>268</v>
      </c>
      <c r="C133" s="6" t="s">
        <v>6</v>
      </c>
      <c r="D133" s="5" t="s">
        <v>256</v>
      </c>
      <c r="E133" s="25">
        <v>6376808</v>
      </c>
      <c r="F133" s="21">
        <v>39258.845173611109</v>
      </c>
      <c r="G133" s="4" t="s">
        <v>453</v>
      </c>
      <c r="H133" s="4" t="s">
        <v>199</v>
      </c>
      <c r="I133" t="str">
        <f>VLOOKUP(D133,Categories!$A$1:$D$53,MATCH(I$3,Categories!$A$1:$D$1,0),FALSE)</f>
        <v>Opera</v>
      </c>
      <c r="J133" t="str">
        <f t="shared" ref="J133:J196" si="2">IF(OR(AND(E133&gt;1000000, E133&lt;5000000), C133 = ".mp3"),"Yes","No")</f>
        <v>No</v>
      </c>
      <c r="L133" t="str" cm="1">
        <f t="array" ref="L133">_xlfn.SWITCH(C133,".wma","This is a WMA file!",".mp3","MP3 are great!","This is a different type of file")</f>
        <v>This is a WMA file!</v>
      </c>
    </row>
    <row r="134" spans="1:12" x14ac:dyDescent="0.25">
      <c r="A134" s="4">
        <v>254</v>
      </c>
      <c r="B134" s="5" t="s">
        <v>269</v>
      </c>
      <c r="C134" s="6" t="s">
        <v>6</v>
      </c>
      <c r="D134" s="5" t="s">
        <v>256</v>
      </c>
      <c r="E134" s="25">
        <v>5508852</v>
      </c>
      <c r="F134" s="21">
        <v>39258.847418981481</v>
      </c>
      <c r="G134" s="4" t="s">
        <v>458</v>
      </c>
      <c r="H134" s="4" t="s">
        <v>459</v>
      </c>
      <c r="I134" t="str">
        <f>VLOOKUP(D134,Categories!$A$1:$D$53,MATCH(I$3,Categories!$A$1:$D$1,0),FALSE)</f>
        <v>Opera</v>
      </c>
      <c r="J134" t="str">
        <f t="shared" si="2"/>
        <v>No</v>
      </c>
      <c r="L134" t="str" cm="1">
        <f t="array" ref="L134">_xlfn.SWITCH(C134,".wma","This is a WMA file!",".mp3","MP3 are great!","This is a different type of file")</f>
        <v>This is a WMA file!</v>
      </c>
    </row>
    <row r="135" spans="1:12" x14ac:dyDescent="0.25">
      <c r="A135" s="4">
        <v>255</v>
      </c>
      <c r="B135" s="5" t="s">
        <v>270</v>
      </c>
      <c r="C135" s="6" t="s">
        <v>6</v>
      </c>
      <c r="D135" s="5" t="s">
        <v>256</v>
      </c>
      <c r="E135" s="25">
        <v>4282982</v>
      </c>
      <c r="F135" s="21">
        <v>39258.845173611109</v>
      </c>
      <c r="G135" s="4" t="s">
        <v>460</v>
      </c>
      <c r="H135" s="4" t="s">
        <v>199</v>
      </c>
      <c r="I135" t="str">
        <f>VLOOKUP(D135,Categories!$A$1:$D$53,MATCH(I$3,Categories!$A$1:$D$1,0),FALSE)</f>
        <v>Opera</v>
      </c>
      <c r="J135" t="str">
        <f t="shared" si="2"/>
        <v>Yes</v>
      </c>
      <c r="L135" t="str" cm="1">
        <f t="array" ref="L135">_xlfn.SWITCH(C135,".wma","This is a WMA file!",".mp3","MP3 are great!","This is a different type of file")</f>
        <v>This is a WMA file!</v>
      </c>
    </row>
    <row r="136" spans="1:12" x14ac:dyDescent="0.25">
      <c r="A136" s="4">
        <v>256</v>
      </c>
      <c r="B136" s="5" t="s">
        <v>271</v>
      </c>
      <c r="C136" s="6" t="s">
        <v>6</v>
      </c>
      <c r="D136" s="5" t="s">
        <v>256</v>
      </c>
      <c r="E136" s="25">
        <v>3441850</v>
      </c>
      <c r="F136" s="21">
        <v>39258.847418981481</v>
      </c>
      <c r="G136" s="4" t="s">
        <v>461</v>
      </c>
      <c r="H136" s="4" t="s">
        <v>449</v>
      </c>
      <c r="I136" t="str">
        <f>VLOOKUP(D136,Categories!$A$1:$D$53,MATCH(I$3,Categories!$A$1:$D$1,0),FALSE)</f>
        <v>Opera</v>
      </c>
      <c r="J136" t="str">
        <f t="shared" si="2"/>
        <v>Yes</v>
      </c>
      <c r="L136" t="str" cm="1">
        <f t="array" ref="L136">_xlfn.SWITCH(C136,".wma","This is a WMA file!",".mp3","MP3 are great!","This is a different type of file")</f>
        <v>This is a WMA file!</v>
      </c>
    </row>
    <row r="137" spans="1:12" x14ac:dyDescent="0.25">
      <c r="A137" s="4">
        <v>257</v>
      </c>
      <c r="B137" s="5" t="s">
        <v>272</v>
      </c>
      <c r="C137" s="6" t="s">
        <v>6</v>
      </c>
      <c r="D137" s="5" t="s">
        <v>256</v>
      </c>
      <c r="E137" s="25">
        <v>1142234</v>
      </c>
      <c r="F137" s="21">
        <v>39258.845173611109</v>
      </c>
      <c r="G137" s="4" t="s">
        <v>460</v>
      </c>
      <c r="H137" s="4" t="s">
        <v>199</v>
      </c>
      <c r="I137" t="str">
        <f>VLOOKUP(D137,Categories!$A$1:$D$53,MATCH(I$3,Categories!$A$1:$D$1,0),FALSE)</f>
        <v>Opera</v>
      </c>
      <c r="J137" t="str">
        <f t="shared" si="2"/>
        <v>Yes</v>
      </c>
      <c r="L137" t="str" cm="1">
        <f t="array" ref="L137">_xlfn.SWITCH(C137,".wma","This is a WMA file!",".mp3","MP3 are great!","This is a different type of file")</f>
        <v>This is a WMA file!</v>
      </c>
    </row>
    <row r="138" spans="1:12" x14ac:dyDescent="0.25">
      <c r="A138" s="4">
        <v>258</v>
      </c>
      <c r="B138" s="5" t="s">
        <v>273</v>
      </c>
      <c r="C138" s="6" t="s">
        <v>6</v>
      </c>
      <c r="D138" s="5" t="s">
        <v>256</v>
      </c>
      <c r="E138" s="25">
        <v>7531096</v>
      </c>
      <c r="F138" s="21">
        <v>39258.847418981481</v>
      </c>
      <c r="G138" s="4" t="s">
        <v>462</v>
      </c>
      <c r="H138" s="4" t="s">
        <v>449</v>
      </c>
      <c r="I138" t="str">
        <f>VLOOKUP(D138,Categories!$A$1:$D$53,MATCH(I$3,Categories!$A$1:$D$1,0),FALSE)</f>
        <v>Opera</v>
      </c>
      <c r="J138" t="str">
        <f t="shared" si="2"/>
        <v>No</v>
      </c>
      <c r="L138" t="str" cm="1">
        <f t="array" ref="L138">_xlfn.SWITCH(C138,".wma","This is a WMA file!",".mp3","MP3 are great!","This is a different type of file")</f>
        <v>This is a WMA file!</v>
      </c>
    </row>
    <row r="139" spans="1:12" x14ac:dyDescent="0.25">
      <c r="A139" s="4">
        <v>259</v>
      </c>
      <c r="B139" s="5" t="s">
        <v>274</v>
      </c>
      <c r="C139" s="6" t="s">
        <v>6</v>
      </c>
      <c r="D139" s="5" t="s">
        <v>256</v>
      </c>
      <c r="E139" s="25">
        <v>3835582</v>
      </c>
      <c r="F139" s="21">
        <v>39258.845173611109</v>
      </c>
      <c r="G139" s="4" t="s">
        <v>460</v>
      </c>
      <c r="H139" s="4" t="s">
        <v>199</v>
      </c>
      <c r="I139" t="str">
        <f>VLOOKUP(D139,Categories!$A$1:$D$53,MATCH(I$3,Categories!$A$1:$D$1,0),FALSE)</f>
        <v>Opera</v>
      </c>
      <c r="J139" t="str">
        <f t="shared" si="2"/>
        <v>Yes</v>
      </c>
      <c r="L139" t="str" cm="1">
        <f t="array" ref="L139">_xlfn.SWITCH(C139,".wma","This is a WMA file!",".mp3","MP3 are great!","This is a different type of file")</f>
        <v>This is a WMA file!</v>
      </c>
    </row>
    <row r="140" spans="1:12" x14ac:dyDescent="0.25">
      <c r="A140" s="4">
        <v>260</v>
      </c>
      <c r="B140" s="5" t="s">
        <v>275</v>
      </c>
      <c r="C140" s="6" t="s">
        <v>6</v>
      </c>
      <c r="D140" s="5" t="s">
        <v>256</v>
      </c>
      <c r="E140" s="25">
        <v>3683486</v>
      </c>
      <c r="F140" s="21">
        <v>39258.845173611109</v>
      </c>
      <c r="G140" s="4" t="s">
        <v>463</v>
      </c>
      <c r="H140" s="4" t="s">
        <v>199</v>
      </c>
      <c r="I140" t="str">
        <f>VLOOKUP(D140,Categories!$A$1:$D$53,MATCH(I$3,Categories!$A$1:$D$1,0),FALSE)</f>
        <v>Opera</v>
      </c>
      <c r="J140" t="str">
        <f t="shared" si="2"/>
        <v>Yes</v>
      </c>
      <c r="L140" t="str" cm="1">
        <f t="array" ref="L140">_xlfn.SWITCH(C140,".wma","This is a WMA file!",".mp3","MP3 are great!","This is a different type of file")</f>
        <v>This is a WMA file!</v>
      </c>
    </row>
    <row r="141" spans="1:12" x14ac:dyDescent="0.25">
      <c r="A141" s="4">
        <v>261</v>
      </c>
      <c r="B141" s="5" t="s">
        <v>276</v>
      </c>
      <c r="C141" s="6" t="s">
        <v>6</v>
      </c>
      <c r="D141" s="5" t="s">
        <v>256</v>
      </c>
      <c r="E141" s="25">
        <v>4900344</v>
      </c>
      <c r="F141" s="21">
        <v>39258.847418981481</v>
      </c>
      <c r="G141" s="4" t="s">
        <v>464</v>
      </c>
      <c r="H141" s="4" t="s">
        <v>449</v>
      </c>
      <c r="I141" t="str">
        <f>VLOOKUP(D141,Categories!$A$1:$D$53,MATCH(I$3,Categories!$A$1:$D$1,0),FALSE)</f>
        <v>Opera</v>
      </c>
      <c r="J141" t="str">
        <f t="shared" si="2"/>
        <v>Yes</v>
      </c>
      <c r="L141" t="str" cm="1">
        <f t="array" ref="L141">_xlfn.SWITCH(C141,".wma","This is a WMA file!",".mp3","MP3 are great!","This is a different type of file")</f>
        <v>This is a WMA file!</v>
      </c>
    </row>
    <row r="142" spans="1:12" x14ac:dyDescent="0.25">
      <c r="A142" s="4">
        <v>262</v>
      </c>
      <c r="B142" s="5" t="s">
        <v>277</v>
      </c>
      <c r="C142" s="6" t="s">
        <v>6</v>
      </c>
      <c r="D142" s="5" t="s">
        <v>256</v>
      </c>
      <c r="E142" s="25">
        <v>4676714</v>
      </c>
      <c r="F142" s="21">
        <v>39258.845173611109</v>
      </c>
      <c r="G142" s="4" t="s">
        <v>463</v>
      </c>
      <c r="H142" s="4" t="s">
        <v>199</v>
      </c>
      <c r="I142" t="str">
        <f>VLOOKUP(D142,Categories!$A$1:$D$53,MATCH(I$3,Categories!$A$1:$D$1,0),FALSE)</f>
        <v>Opera</v>
      </c>
      <c r="J142" t="str">
        <f t="shared" si="2"/>
        <v>Yes</v>
      </c>
      <c r="L142" t="str" cm="1">
        <f t="array" ref="L142">_xlfn.SWITCH(C142,".wma","This is a WMA file!",".mp3","MP3 are great!","This is a different type of file")</f>
        <v>This is a WMA file!</v>
      </c>
    </row>
    <row r="143" spans="1:12" x14ac:dyDescent="0.25">
      <c r="A143" s="4">
        <v>263</v>
      </c>
      <c r="B143" s="5" t="s">
        <v>278</v>
      </c>
      <c r="C143" s="6" t="s">
        <v>6</v>
      </c>
      <c r="D143" s="5" t="s">
        <v>256</v>
      </c>
      <c r="E143" s="25">
        <v>5660914</v>
      </c>
      <c r="F143" s="21">
        <v>39258.847418981481</v>
      </c>
      <c r="G143" s="4" t="s">
        <v>465</v>
      </c>
      <c r="H143" s="4" t="s">
        <v>449</v>
      </c>
      <c r="I143" t="str">
        <f>VLOOKUP(D143,Categories!$A$1:$D$53,MATCH(I$3,Categories!$A$1:$D$1,0),FALSE)</f>
        <v>Opera</v>
      </c>
      <c r="J143" t="str">
        <f t="shared" si="2"/>
        <v>No</v>
      </c>
      <c r="L143" t="str" cm="1">
        <f t="array" ref="L143">_xlfn.SWITCH(C143,".wma","This is a WMA file!",".mp3","MP3 are great!","This is a different type of file")</f>
        <v>This is a WMA file!</v>
      </c>
    </row>
    <row r="144" spans="1:12" x14ac:dyDescent="0.25">
      <c r="A144" s="4">
        <v>264</v>
      </c>
      <c r="B144" s="5" t="s">
        <v>279</v>
      </c>
      <c r="C144" s="6" t="s">
        <v>6</v>
      </c>
      <c r="D144" s="5" t="s">
        <v>256</v>
      </c>
      <c r="E144" s="25">
        <v>2457582</v>
      </c>
      <c r="F144" s="21">
        <v>39258.845173611109</v>
      </c>
      <c r="G144" s="4" t="s">
        <v>466</v>
      </c>
      <c r="H144" s="4" t="s">
        <v>199</v>
      </c>
      <c r="I144" t="str">
        <f>VLOOKUP(D144,Categories!$A$1:$D$53,MATCH(I$3,Categories!$A$1:$D$1,0),FALSE)</f>
        <v>Opera</v>
      </c>
      <c r="J144" t="str">
        <f t="shared" si="2"/>
        <v>Yes</v>
      </c>
      <c r="L144" t="str" cm="1">
        <f t="array" ref="L144">_xlfn.SWITCH(C144,".wma","This is a WMA file!",".mp3","MP3 are great!","This is a different type of file")</f>
        <v>This is a WMA file!</v>
      </c>
    </row>
    <row r="145" spans="1:12" x14ac:dyDescent="0.25">
      <c r="A145" s="4">
        <v>265</v>
      </c>
      <c r="B145" s="5" t="s">
        <v>280</v>
      </c>
      <c r="C145" s="6" t="s">
        <v>6</v>
      </c>
      <c r="D145" s="5" t="s">
        <v>256</v>
      </c>
      <c r="E145" s="25">
        <v>10081240</v>
      </c>
      <c r="F145" s="21">
        <v>39258.847418981481</v>
      </c>
      <c r="G145" s="4" t="s">
        <v>467</v>
      </c>
      <c r="H145" s="4" t="s">
        <v>449</v>
      </c>
      <c r="I145" t="str">
        <f>VLOOKUP(D145,Categories!$A$1:$D$53,MATCH(I$3,Categories!$A$1:$D$1,0),FALSE)</f>
        <v>Opera</v>
      </c>
      <c r="J145" t="str">
        <f t="shared" si="2"/>
        <v>No</v>
      </c>
      <c r="L145" t="str" cm="1">
        <f t="array" ref="L145">_xlfn.SWITCH(C145,".wma","This is a WMA file!",".mp3","MP3 are great!","This is a different type of file")</f>
        <v>This is a WMA file!</v>
      </c>
    </row>
    <row r="146" spans="1:12" x14ac:dyDescent="0.25">
      <c r="A146" s="4">
        <v>266</v>
      </c>
      <c r="B146" s="5" t="s">
        <v>281</v>
      </c>
      <c r="C146" s="6" t="s">
        <v>6</v>
      </c>
      <c r="D146" s="5" t="s">
        <v>256</v>
      </c>
      <c r="E146" s="25">
        <v>4130858</v>
      </c>
      <c r="F146" s="21">
        <v>39258.845173611109</v>
      </c>
      <c r="G146" s="4" t="s">
        <v>466</v>
      </c>
      <c r="H146" s="4" t="s">
        <v>199</v>
      </c>
      <c r="I146" t="str">
        <f>VLOOKUP(D146,Categories!$A$1:$D$53,MATCH(I$3,Categories!$A$1:$D$1,0),FALSE)</f>
        <v>Opera</v>
      </c>
      <c r="J146" t="str">
        <f t="shared" si="2"/>
        <v>Yes</v>
      </c>
      <c r="L146" t="str" cm="1">
        <f t="array" ref="L146">_xlfn.SWITCH(C146,".wma","This is a WMA file!",".mp3","MP3 are great!","This is a different type of file")</f>
        <v>This is a WMA file!</v>
      </c>
    </row>
    <row r="147" spans="1:12" x14ac:dyDescent="0.25">
      <c r="A147" s="4">
        <v>267</v>
      </c>
      <c r="B147" s="5" t="s">
        <v>282</v>
      </c>
      <c r="C147" s="6" t="s">
        <v>6</v>
      </c>
      <c r="D147" s="5" t="s">
        <v>256</v>
      </c>
      <c r="E147" s="25">
        <v>18241850</v>
      </c>
      <c r="F147" s="21">
        <v>39258.847418981481</v>
      </c>
      <c r="G147" s="4" t="s">
        <v>468</v>
      </c>
      <c r="H147" s="4" t="s">
        <v>449</v>
      </c>
      <c r="I147" t="str">
        <f>VLOOKUP(D147,Categories!$A$1:$D$53,MATCH(I$3,Categories!$A$1:$D$1,0),FALSE)</f>
        <v>Opera</v>
      </c>
      <c r="J147" t="str">
        <f t="shared" si="2"/>
        <v>No</v>
      </c>
      <c r="L147" t="str" cm="1">
        <f t="array" ref="L147">_xlfn.SWITCH(C147,".wma","This is a WMA file!",".mp3","MP3 are great!","This is a different type of file")</f>
        <v>This is a WMA file!</v>
      </c>
    </row>
    <row r="148" spans="1:12" x14ac:dyDescent="0.25">
      <c r="A148" s="4">
        <v>268</v>
      </c>
      <c r="B148" s="5" t="s">
        <v>283</v>
      </c>
      <c r="C148" s="6" t="s">
        <v>6</v>
      </c>
      <c r="D148" s="5" t="s">
        <v>256</v>
      </c>
      <c r="E148" s="25">
        <v>9177568</v>
      </c>
      <c r="F148" s="21">
        <v>39258.845173611109</v>
      </c>
      <c r="G148" s="4" t="s">
        <v>469</v>
      </c>
      <c r="H148" s="4" t="s">
        <v>199</v>
      </c>
      <c r="I148" t="str">
        <f>VLOOKUP(D148,Categories!$A$1:$D$53,MATCH(I$3,Categories!$A$1:$D$1,0),FALSE)</f>
        <v>Opera</v>
      </c>
      <c r="J148" t="str">
        <f t="shared" si="2"/>
        <v>No</v>
      </c>
      <c r="L148" t="str" cm="1">
        <f t="array" ref="L148">_xlfn.SWITCH(C148,".wma","This is a WMA file!",".mp3","MP3 are great!","This is a different type of file")</f>
        <v>This is a WMA file!</v>
      </c>
    </row>
    <row r="149" spans="1:12" x14ac:dyDescent="0.25">
      <c r="A149" s="4">
        <v>269</v>
      </c>
      <c r="B149" s="5" t="s">
        <v>284</v>
      </c>
      <c r="C149" s="6" t="s">
        <v>6</v>
      </c>
      <c r="D149" s="5" t="s">
        <v>256</v>
      </c>
      <c r="E149" s="25">
        <v>8792612</v>
      </c>
      <c r="F149" s="21">
        <v>39258.847418981481</v>
      </c>
      <c r="G149" s="4" t="s">
        <v>470</v>
      </c>
      <c r="H149" s="4"/>
      <c r="I149" t="str">
        <f>VLOOKUP(D149,Categories!$A$1:$D$53,MATCH(I$3,Categories!$A$1:$D$1,0),FALSE)</f>
        <v>Opera</v>
      </c>
      <c r="J149" t="str">
        <f t="shared" si="2"/>
        <v>No</v>
      </c>
      <c r="L149" t="str" cm="1">
        <f t="array" ref="L149">_xlfn.SWITCH(C149,".wma","This is a WMA file!",".mp3","MP3 are great!","This is a different type of file")</f>
        <v>This is a WMA file!</v>
      </c>
    </row>
    <row r="150" spans="1:12" x14ac:dyDescent="0.25">
      <c r="A150" s="4">
        <v>270</v>
      </c>
      <c r="B150" s="5" t="s">
        <v>285</v>
      </c>
      <c r="C150" s="6" t="s">
        <v>6</v>
      </c>
      <c r="D150" s="5" t="s">
        <v>256</v>
      </c>
      <c r="E150" s="25">
        <v>9794788</v>
      </c>
      <c r="F150" s="21">
        <v>39258.847418981481</v>
      </c>
      <c r="G150" s="4" t="s">
        <v>471</v>
      </c>
      <c r="H150" s="4"/>
      <c r="I150" t="str">
        <f>VLOOKUP(D150,Categories!$A$1:$D$53,MATCH(I$3,Categories!$A$1:$D$1,0),FALSE)</f>
        <v>Opera</v>
      </c>
      <c r="J150" t="str">
        <f t="shared" si="2"/>
        <v>No</v>
      </c>
      <c r="L150" t="str" cm="1">
        <f t="array" ref="L150">_xlfn.SWITCH(C150,".wma","This is a WMA file!",".mp3","MP3 are great!","This is a different type of file")</f>
        <v>This is a WMA file!</v>
      </c>
    </row>
    <row r="151" spans="1:12" x14ac:dyDescent="0.25">
      <c r="A151" s="4">
        <v>271</v>
      </c>
      <c r="B151" s="5" t="s">
        <v>286</v>
      </c>
      <c r="C151" s="6" t="s">
        <v>6</v>
      </c>
      <c r="D151" s="5" t="s">
        <v>256</v>
      </c>
      <c r="E151" s="25">
        <v>9293852</v>
      </c>
      <c r="F151" s="21">
        <v>39258.845173611109</v>
      </c>
      <c r="G151" s="4" t="s">
        <v>472</v>
      </c>
      <c r="H151" s="4" t="s">
        <v>199</v>
      </c>
      <c r="I151" t="str">
        <f>VLOOKUP(D151,Categories!$A$1:$D$53,MATCH(I$3,Categories!$A$1:$D$1,0),FALSE)</f>
        <v>Opera</v>
      </c>
      <c r="J151" t="str">
        <f t="shared" si="2"/>
        <v>No</v>
      </c>
      <c r="L151" t="str" cm="1">
        <f t="array" ref="L151">_xlfn.SWITCH(C151,".wma","This is a WMA file!",".mp3","MP3 are great!","This is a different type of file")</f>
        <v>This is a WMA file!</v>
      </c>
    </row>
    <row r="152" spans="1:12" x14ac:dyDescent="0.25">
      <c r="A152" s="4">
        <v>272</v>
      </c>
      <c r="B152" s="5" t="s">
        <v>287</v>
      </c>
      <c r="C152" s="6" t="s">
        <v>6</v>
      </c>
      <c r="D152" s="5" t="s">
        <v>256</v>
      </c>
      <c r="E152" s="25">
        <v>12846234</v>
      </c>
      <c r="F152" s="21">
        <v>39258.845173611109</v>
      </c>
      <c r="G152" s="4" t="s">
        <v>473</v>
      </c>
      <c r="H152" s="4" t="s">
        <v>199</v>
      </c>
      <c r="I152" t="str">
        <f>VLOOKUP(D152,Categories!$A$1:$D$53,MATCH(I$3,Categories!$A$1:$D$1,0),FALSE)</f>
        <v>Opera</v>
      </c>
      <c r="J152" t="str">
        <f t="shared" si="2"/>
        <v>No</v>
      </c>
      <c r="L152" t="str" cm="1">
        <f t="array" ref="L152">_xlfn.SWITCH(C152,".wma","This is a WMA file!",".mp3","MP3 are great!","This is a different type of file")</f>
        <v>This is a WMA file!</v>
      </c>
    </row>
    <row r="153" spans="1:12" x14ac:dyDescent="0.25">
      <c r="A153" s="4">
        <v>273</v>
      </c>
      <c r="B153" s="5" t="s">
        <v>288</v>
      </c>
      <c r="C153" s="6" t="s">
        <v>6</v>
      </c>
      <c r="D153" s="5" t="s">
        <v>256</v>
      </c>
      <c r="E153" s="25">
        <v>7656374</v>
      </c>
      <c r="F153" s="21">
        <v>39258.845173611109</v>
      </c>
      <c r="G153" s="4" t="s">
        <v>474</v>
      </c>
      <c r="H153" s="4" t="s">
        <v>199</v>
      </c>
      <c r="I153" t="str">
        <f>VLOOKUP(D153,Categories!$A$1:$D$53,MATCH(I$3,Categories!$A$1:$D$1,0),FALSE)</f>
        <v>Opera</v>
      </c>
      <c r="J153" t="str">
        <f t="shared" si="2"/>
        <v>No</v>
      </c>
      <c r="L153" t="str" cm="1">
        <f t="array" ref="L153">_xlfn.SWITCH(C153,".wma","This is a WMA file!",".mp3","MP3 are great!","This is a different type of file")</f>
        <v>This is a WMA file!</v>
      </c>
    </row>
    <row r="154" spans="1:12" x14ac:dyDescent="0.25">
      <c r="A154" s="4">
        <v>274</v>
      </c>
      <c r="B154" s="5" t="s">
        <v>289</v>
      </c>
      <c r="C154" s="6" t="s">
        <v>6</v>
      </c>
      <c r="D154" s="5" t="s">
        <v>256</v>
      </c>
      <c r="E154" s="25">
        <v>5660970</v>
      </c>
      <c r="F154" s="21">
        <v>39258.845173611109</v>
      </c>
      <c r="G154" s="4" t="s">
        <v>474</v>
      </c>
      <c r="H154" s="4" t="s">
        <v>199</v>
      </c>
      <c r="I154" t="str">
        <f>VLOOKUP(D154,Categories!$A$1:$D$53,MATCH(I$3,Categories!$A$1:$D$1,0),FALSE)</f>
        <v>Opera</v>
      </c>
      <c r="J154" t="str">
        <f t="shared" si="2"/>
        <v>No</v>
      </c>
      <c r="L154" t="str" cm="1">
        <f t="array" ref="L154">_xlfn.SWITCH(C154,".wma","This is a WMA file!",".mp3","MP3 are great!","This is a different type of file")</f>
        <v>This is a WMA file!</v>
      </c>
    </row>
    <row r="155" spans="1:12" x14ac:dyDescent="0.25">
      <c r="A155" s="4">
        <v>278</v>
      </c>
      <c r="B155" s="5" t="s">
        <v>291</v>
      </c>
      <c r="C155" s="6" t="s">
        <v>6</v>
      </c>
      <c r="D155" s="5" t="s">
        <v>290</v>
      </c>
      <c r="E155" s="25">
        <v>21579002</v>
      </c>
      <c r="F155" s="21">
        <v>39261.306527777779</v>
      </c>
      <c r="G155" s="4" t="s">
        <v>475</v>
      </c>
      <c r="H155" s="4" t="s">
        <v>476</v>
      </c>
      <c r="I155" t="str">
        <f>VLOOKUP(D155,Categories!$A$1:$D$53,MATCH(I$3,Categories!$A$1:$D$1,0),FALSE)</f>
        <v>Sampler</v>
      </c>
      <c r="J155" t="str">
        <f t="shared" si="2"/>
        <v>No</v>
      </c>
      <c r="L155" t="str" cm="1">
        <f t="array" ref="L155">_xlfn.SWITCH(C155,".wma","This is a WMA file!",".mp3","MP3 are great!","This is a different type of file")</f>
        <v>This is a WMA file!</v>
      </c>
    </row>
    <row r="156" spans="1:12" x14ac:dyDescent="0.25">
      <c r="A156" s="4">
        <v>279</v>
      </c>
      <c r="B156" s="5" t="s">
        <v>292</v>
      </c>
      <c r="C156" s="6" t="s">
        <v>6</v>
      </c>
      <c r="D156" s="5" t="s">
        <v>290</v>
      </c>
      <c r="E156" s="25">
        <v>12676186</v>
      </c>
      <c r="F156" s="21">
        <v>39261.306527777779</v>
      </c>
      <c r="G156" s="4" t="s">
        <v>478</v>
      </c>
      <c r="H156" s="4" t="s">
        <v>479</v>
      </c>
      <c r="I156" t="str">
        <f>VLOOKUP(D156,Categories!$A$1:$D$53,MATCH(I$3,Categories!$A$1:$D$1,0),FALSE)</f>
        <v>Sampler</v>
      </c>
      <c r="J156" t="str">
        <f t="shared" si="2"/>
        <v>No</v>
      </c>
      <c r="L156" t="str" cm="1">
        <f t="array" ref="L156">_xlfn.SWITCH(C156,".wma","This is a WMA file!",".mp3","MP3 are great!","This is a different type of file")</f>
        <v>This is a WMA file!</v>
      </c>
    </row>
    <row r="157" spans="1:12" x14ac:dyDescent="0.25">
      <c r="A157" s="4">
        <v>280</v>
      </c>
      <c r="B157" s="5" t="s">
        <v>293</v>
      </c>
      <c r="C157" s="6" t="s">
        <v>6</v>
      </c>
      <c r="D157" s="5" t="s">
        <v>290</v>
      </c>
      <c r="E157" s="25">
        <v>16908608</v>
      </c>
      <c r="F157" s="21">
        <v>39261.306527777779</v>
      </c>
      <c r="G157" s="4" t="s">
        <v>480</v>
      </c>
      <c r="H157" s="4" t="s">
        <v>481</v>
      </c>
      <c r="I157" t="str">
        <f>VLOOKUP(D157,Categories!$A$1:$D$53,MATCH(I$3,Categories!$A$1:$D$1,0),FALSE)</f>
        <v>Sampler</v>
      </c>
      <c r="J157" t="str">
        <f t="shared" si="2"/>
        <v>No</v>
      </c>
      <c r="L157" t="str" cm="1">
        <f t="array" ref="L157">_xlfn.SWITCH(C157,".wma","This is a WMA file!",".mp3","MP3 are great!","This is a different type of file")</f>
        <v>This is a WMA file!</v>
      </c>
    </row>
    <row r="158" spans="1:12" x14ac:dyDescent="0.25">
      <c r="A158" s="4">
        <v>281</v>
      </c>
      <c r="B158" s="5" t="s">
        <v>294</v>
      </c>
      <c r="C158" s="6" t="s">
        <v>6</v>
      </c>
      <c r="D158" s="5" t="s">
        <v>290</v>
      </c>
      <c r="E158" s="25">
        <v>13687450</v>
      </c>
      <c r="F158" s="21">
        <v>39261.306527777779</v>
      </c>
      <c r="G158" s="4" t="s">
        <v>482</v>
      </c>
      <c r="H158" s="4" t="s">
        <v>483</v>
      </c>
      <c r="I158" t="str">
        <f>VLOOKUP(D158,Categories!$A$1:$D$53,MATCH(I$3,Categories!$A$1:$D$1,0),FALSE)</f>
        <v>Sampler</v>
      </c>
      <c r="J158" t="str">
        <f t="shared" si="2"/>
        <v>No</v>
      </c>
      <c r="L158" t="str" cm="1">
        <f t="array" ref="L158">_xlfn.SWITCH(C158,".wma","This is a WMA file!",".mp3","MP3 are great!","This is a different type of file")</f>
        <v>This is a WMA file!</v>
      </c>
    </row>
    <row r="159" spans="1:12" x14ac:dyDescent="0.25">
      <c r="A159" s="4">
        <v>283</v>
      </c>
      <c r="B159" s="5" t="s">
        <v>296</v>
      </c>
      <c r="C159" s="6" t="s">
        <v>6</v>
      </c>
      <c r="D159" s="5" t="s">
        <v>295</v>
      </c>
      <c r="E159" s="25">
        <v>6770178</v>
      </c>
      <c r="F159" s="21">
        <v>39258.707731481481</v>
      </c>
      <c r="G159" s="4" t="s">
        <v>484</v>
      </c>
      <c r="H159" s="4" t="s">
        <v>485</v>
      </c>
      <c r="I159" t="str">
        <f>VLOOKUP(D159,Categories!$A$1:$D$53,MATCH(I$3,Categories!$A$1:$D$1,0),FALSE)</f>
        <v>Opera</v>
      </c>
      <c r="J159" t="str">
        <f t="shared" si="2"/>
        <v>No</v>
      </c>
      <c r="L159" t="str" cm="1">
        <f t="array" ref="L159">_xlfn.SWITCH(C159,".wma","This is a WMA file!",".mp3","MP3 are great!","This is a different type of file")</f>
        <v>This is a WMA file!</v>
      </c>
    </row>
    <row r="160" spans="1:12" x14ac:dyDescent="0.25">
      <c r="A160" s="4">
        <v>284</v>
      </c>
      <c r="B160" s="5" t="s">
        <v>297</v>
      </c>
      <c r="C160" s="6" t="s">
        <v>6</v>
      </c>
      <c r="D160" s="5" t="s">
        <v>295</v>
      </c>
      <c r="E160" s="25">
        <v>6421680</v>
      </c>
      <c r="F160" s="21">
        <v>39258.707731481481</v>
      </c>
      <c r="G160" s="4" t="s">
        <v>486</v>
      </c>
      <c r="H160" s="4" t="s">
        <v>485</v>
      </c>
      <c r="I160" t="str">
        <f>VLOOKUP(D160,Categories!$A$1:$D$53,MATCH(I$3,Categories!$A$1:$D$1,0),FALSE)</f>
        <v>Opera</v>
      </c>
      <c r="J160" t="str">
        <f t="shared" si="2"/>
        <v>No</v>
      </c>
      <c r="L160" t="str" cm="1">
        <f t="array" ref="L160">_xlfn.SWITCH(C160,".wma","This is a WMA file!",".mp3","MP3 are great!","This is a different type of file")</f>
        <v>This is a WMA file!</v>
      </c>
    </row>
    <row r="161" spans="1:12" x14ac:dyDescent="0.25">
      <c r="A161" s="4">
        <v>285</v>
      </c>
      <c r="B161" s="5" t="s">
        <v>298</v>
      </c>
      <c r="C161" s="6" t="s">
        <v>6</v>
      </c>
      <c r="D161" s="5" t="s">
        <v>295</v>
      </c>
      <c r="E161" s="25">
        <v>9302920</v>
      </c>
      <c r="F161" s="21">
        <v>39258.707731481481</v>
      </c>
      <c r="G161" s="4" t="s">
        <v>487</v>
      </c>
      <c r="H161" s="4" t="s">
        <v>485</v>
      </c>
      <c r="I161" t="str">
        <f>VLOOKUP(D161,Categories!$A$1:$D$53,MATCH(I$3,Categories!$A$1:$D$1,0),FALSE)</f>
        <v>Opera</v>
      </c>
      <c r="J161" t="str">
        <f t="shared" si="2"/>
        <v>No</v>
      </c>
      <c r="L161" t="str" cm="1">
        <f t="array" ref="L161">_xlfn.SWITCH(C161,".wma","This is a WMA file!",".mp3","MP3 are great!","This is a different type of file")</f>
        <v>This is a WMA file!</v>
      </c>
    </row>
    <row r="162" spans="1:12" x14ac:dyDescent="0.25">
      <c r="A162" s="4">
        <v>286</v>
      </c>
      <c r="B162" s="5" t="s">
        <v>299</v>
      </c>
      <c r="C162" s="6" t="s">
        <v>6</v>
      </c>
      <c r="D162" s="5" t="s">
        <v>295</v>
      </c>
      <c r="E162" s="25">
        <v>7942826</v>
      </c>
      <c r="F162" s="21">
        <v>39258.707731481481</v>
      </c>
      <c r="G162" s="4" t="s">
        <v>488</v>
      </c>
      <c r="H162" s="4" t="s">
        <v>485</v>
      </c>
      <c r="I162" t="str">
        <f>VLOOKUP(D162,Categories!$A$1:$D$53,MATCH(I$3,Categories!$A$1:$D$1,0),FALSE)</f>
        <v>Opera</v>
      </c>
      <c r="J162" t="str">
        <f t="shared" si="2"/>
        <v>No</v>
      </c>
      <c r="L162" t="str" cm="1">
        <f t="array" ref="L162">_xlfn.SWITCH(C162,".wma","This is a WMA file!",".mp3","MP3 are great!","This is a different type of file")</f>
        <v>This is a WMA file!</v>
      </c>
    </row>
    <row r="163" spans="1:12" x14ac:dyDescent="0.25">
      <c r="A163" s="4">
        <v>287</v>
      </c>
      <c r="B163" s="5" t="s">
        <v>300</v>
      </c>
      <c r="C163" s="6" t="s">
        <v>6</v>
      </c>
      <c r="D163" s="5" t="s">
        <v>295</v>
      </c>
      <c r="E163" s="25">
        <v>9159760</v>
      </c>
      <c r="F163" s="21">
        <v>39258.707731481481</v>
      </c>
      <c r="G163" s="4" t="s">
        <v>489</v>
      </c>
      <c r="H163" s="4" t="s">
        <v>485</v>
      </c>
      <c r="I163" t="str">
        <f>VLOOKUP(D163,Categories!$A$1:$D$53,MATCH(I$3,Categories!$A$1:$D$1,0),FALSE)</f>
        <v>Opera</v>
      </c>
      <c r="J163" t="str">
        <f t="shared" si="2"/>
        <v>No</v>
      </c>
      <c r="L163" t="str" cm="1">
        <f t="array" ref="L163">_xlfn.SWITCH(C163,".wma","This is a WMA file!",".mp3","MP3 are great!","This is a different type of file")</f>
        <v>This is a WMA file!</v>
      </c>
    </row>
    <row r="164" spans="1:12" x14ac:dyDescent="0.25">
      <c r="A164" s="4">
        <v>288</v>
      </c>
      <c r="B164" s="5" t="s">
        <v>301</v>
      </c>
      <c r="C164" s="6" t="s">
        <v>6</v>
      </c>
      <c r="D164" s="5" t="s">
        <v>295</v>
      </c>
      <c r="E164" s="25">
        <v>7781794</v>
      </c>
      <c r="F164" s="21">
        <v>39258.707731481481</v>
      </c>
      <c r="G164" s="4" t="s">
        <v>490</v>
      </c>
      <c r="H164" s="4" t="s">
        <v>485</v>
      </c>
      <c r="I164" t="str">
        <f>VLOOKUP(D164,Categories!$A$1:$D$53,MATCH(I$3,Categories!$A$1:$D$1,0),FALSE)</f>
        <v>Opera</v>
      </c>
      <c r="J164" t="str">
        <f t="shared" si="2"/>
        <v>No</v>
      </c>
      <c r="L164" t="str" cm="1">
        <f t="array" ref="L164">_xlfn.SWITCH(C164,".wma","This is a WMA file!",".mp3","MP3 are great!","This is a different type of file")</f>
        <v>This is a WMA file!</v>
      </c>
    </row>
    <row r="165" spans="1:12" x14ac:dyDescent="0.25">
      <c r="A165" s="4">
        <v>289</v>
      </c>
      <c r="B165" s="5" t="s">
        <v>302</v>
      </c>
      <c r="C165" s="6" t="s">
        <v>6</v>
      </c>
      <c r="D165" s="5" t="s">
        <v>295</v>
      </c>
      <c r="E165" s="25">
        <v>7414962</v>
      </c>
      <c r="F165" s="21">
        <v>39258.707731481481</v>
      </c>
      <c r="G165" s="4" t="s">
        <v>491</v>
      </c>
      <c r="H165" s="4" t="s">
        <v>485</v>
      </c>
      <c r="I165" t="str">
        <f>VLOOKUP(D165,Categories!$A$1:$D$53,MATCH(I$3,Categories!$A$1:$D$1,0),FALSE)</f>
        <v>Opera</v>
      </c>
      <c r="J165" t="str">
        <f t="shared" si="2"/>
        <v>No</v>
      </c>
      <c r="L165" t="str" cm="1">
        <f t="array" ref="L165">_xlfn.SWITCH(C165,".wma","This is a WMA file!",".mp3","MP3 are great!","This is a different type of file")</f>
        <v>This is a WMA file!</v>
      </c>
    </row>
    <row r="166" spans="1:12" x14ac:dyDescent="0.25">
      <c r="A166" s="4">
        <v>290</v>
      </c>
      <c r="B166" s="5" t="s">
        <v>303</v>
      </c>
      <c r="C166" s="6" t="s">
        <v>6</v>
      </c>
      <c r="D166" s="5" t="s">
        <v>295</v>
      </c>
      <c r="E166" s="25">
        <v>8757120</v>
      </c>
      <c r="F166" s="21">
        <v>39258.707731481481</v>
      </c>
      <c r="G166" s="4" t="s">
        <v>492</v>
      </c>
      <c r="H166" s="4" t="s">
        <v>485</v>
      </c>
      <c r="I166" t="str">
        <f>VLOOKUP(D166,Categories!$A$1:$D$53,MATCH(I$3,Categories!$A$1:$D$1,0),FALSE)</f>
        <v>Opera</v>
      </c>
      <c r="J166" t="str">
        <f t="shared" si="2"/>
        <v>No</v>
      </c>
      <c r="L166" t="str" cm="1">
        <f t="array" ref="L166">_xlfn.SWITCH(C166,".wma","This is a WMA file!",".mp3","MP3 are great!","This is a different type of file")</f>
        <v>This is a WMA file!</v>
      </c>
    </row>
    <row r="167" spans="1:12" x14ac:dyDescent="0.25">
      <c r="A167" s="4">
        <v>291</v>
      </c>
      <c r="B167" s="5" t="s">
        <v>304</v>
      </c>
      <c r="C167" s="6" t="s">
        <v>6</v>
      </c>
      <c r="D167" s="5" t="s">
        <v>295</v>
      </c>
      <c r="E167" s="25">
        <v>14313850</v>
      </c>
      <c r="F167" s="21">
        <v>39258.707731481481</v>
      </c>
      <c r="G167" s="4" t="s">
        <v>493</v>
      </c>
      <c r="H167" s="4" t="s">
        <v>485</v>
      </c>
      <c r="I167" t="str">
        <f>VLOOKUP(D167,Categories!$A$1:$D$53,MATCH(I$3,Categories!$A$1:$D$1,0),FALSE)</f>
        <v>Opera</v>
      </c>
      <c r="J167" t="str">
        <f t="shared" si="2"/>
        <v>No</v>
      </c>
      <c r="L167" t="str" cm="1">
        <f t="array" ref="L167">_xlfn.SWITCH(C167,".wma","This is a WMA file!",".mp3","MP3 are great!","This is a different type of file")</f>
        <v>This is a WMA file!</v>
      </c>
    </row>
    <row r="168" spans="1:12" x14ac:dyDescent="0.25">
      <c r="A168" s="4">
        <v>292</v>
      </c>
      <c r="B168" s="5" t="s">
        <v>305</v>
      </c>
      <c r="C168" s="6" t="s">
        <v>6</v>
      </c>
      <c r="D168" s="5" t="s">
        <v>295</v>
      </c>
      <c r="E168" s="25">
        <v>4846898</v>
      </c>
      <c r="F168" s="21">
        <v>39258.707731481481</v>
      </c>
      <c r="G168" s="4" t="s">
        <v>494</v>
      </c>
      <c r="H168" s="4" t="s">
        <v>485</v>
      </c>
      <c r="I168" t="str">
        <f>VLOOKUP(D168,Categories!$A$1:$D$53,MATCH(I$3,Categories!$A$1:$D$1,0),FALSE)</f>
        <v>Opera</v>
      </c>
      <c r="J168" t="str">
        <f t="shared" si="2"/>
        <v>Yes</v>
      </c>
      <c r="L168" t="str" cm="1">
        <f t="array" ref="L168">_xlfn.SWITCH(C168,".wma","This is a WMA file!",".mp3","MP3 are great!","This is a different type of file")</f>
        <v>This is a WMA file!</v>
      </c>
    </row>
    <row r="169" spans="1:12" x14ac:dyDescent="0.25">
      <c r="A169" s="4">
        <v>293</v>
      </c>
      <c r="B169" s="5" t="s">
        <v>306</v>
      </c>
      <c r="C169" s="6" t="s">
        <v>6</v>
      </c>
      <c r="D169" s="5" t="s">
        <v>295</v>
      </c>
      <c r="E169" s="25">
        <v>8962954</v>
      </c>
      <c r="F169" s="21">
        <v>39258.707731481481</v>
      </c>
      <c r="G169" s="4" t="s">
        <v>495</v>
      </c>
      <c r="H169" s="4" t="s">
        <v>485</v>
      </c>
      <c r="I169" t="str">
        <f>VLOOKUP(D169,Categories!$A$1:$D$53,MATCH(I$3,Categories!$A$1:$D$1,0),FALSE)</f>
        <v>Opera</v>
      </c>
      <c r="J169" t="str">
        <f t="shared" si="2"/>
        <v>No</v>
      </c>
      <c r="L169" t="str" cm="1">
        <f t="array" ref="L169">_xlfn.SWITCH(C169,".wma","This is a WMA file!",".mp3","MP3 are great!","This is a different type of file")</f>
        <v>This is a WMA file!</v>
      </c>
    </row>
    <row r="170" spans="1:12" x14ac:dyDescent="0.25">
      <c r="A170" s="4">
        <v>294</v>
      </c>
      <c r="B170" s="5" t="s">
        <v>307</v>
      </c>
      <c r="C170" s="6" t="s">
        <v>6</v>
      </c>
      <c r="D170" s="5" t="s">
        <v>295</v>
      </c>
      <c r="E170" s="25">
        <v>3209390</v>
      </c>
      <c r="F170" s="21">
        <v>39258.707731481481</v>
      </c>
      <c r="G170" s="4" t="s">
        <v>496</v>
      </c>
      <c r="H170" s="4" t="s">
        <v>485</v>
      </c>
      <c r="I170" t="str">
        <f>VLOOKUP(D170,Categories!$A$1:$D$53,MATCH(I$3,Categories!$A$1:$D$1,0),FALSE)</f>
        <v>Opera</v>
      </c>
      <c r="J170" t="str">
        <f t="shared" si="2"/>
        <v>Yes</v>
      </c>
      <c r="L170" t="str" cm="1">
        <f t="array" ref="L170">_xlfn.SWITCH(C170,".wma","This is a WMA file!",".mp3","MP3 are great!","This is a different type of file")</f>
        <v>This is a WMA file!</v>
      </c>
    </row>
    <row r="171" spans="1:12" x14ac:dyDescent="0.25">
      <c r="A171" s="4">
        <v>295</v>
      </c>
      <c r="B171" s="5" t="s">
        <v>308</v>
      </c>
      <c r="C171" s="6" t="s">
        <v>6</v>
      </c>
      <c r="D171" s="5" t="s">
        <v>295</v>
      </c>
      <c r="E171" s="25">
        <v>14045178</v>
      </c>
      <c r="F171" s="21">
        <v>39258.707743055558</v>
      </c>
      <c r="G171" s="4" t="s">
        <v>497</v>
      </c>
      <c r="H171" s="4" t="s">
        <v>498</v>
      </c>
      <c r="I171" t="str">
        <f>VLOOKUP(D171,Categories!$A$1:$D$53,MATCH(I$3,Categories!$A$1:$D$1,0),FALSE)</f>
        <v>Opera</v>
      </c>
      <c r="J171" t="str">
        <f t="shared" si="2"/>
        <v>No</v>
      </c>
      <c r="L171" t="str" cm="1">
        <f t="array" ref="L171">_xlfn.SWITCH(C171,".wma","This is a WMA file!",".mp3","MP3 are great!","This is a different type of file")</f>
        <v>This is a WMA file!</v>
      </c>
    </row>
    <row r="172" spans="1:12" x14ac:dyDescent="0.25">
      <c r="A172" s="4">
        <v>297</v>
      </c>
      <c r="B172" s="5" t="s">
        <v>310</v>
      </c>
      <c r="C172" s="6" t="s">
        <v>6</v>
      </c>
      <c r="D172" s="5" t="s">
        <v>309</v>
      </c>
      <c r="E172" s="25">
        <v>2139014</v>
      </c>
      <c r="F172" s="21">
        <v>39742.895891203705</v>
      </c>
      <c r="G172" s="4" t="s">
        <v>499</v>
      </c>
      <c r="H172" s="4" t="s">
        <v>500</v>
      </c>
      <c r="I172" t="str">
        <f>VLOOKUP(D172,Categories!$A$1:$D$53,MATCH(I$3,Categories!$A$1:$D$1,0),FALSE)</f>
        <v>Audiobook</v>
      </c>
      <c r="J172" t="str">
        <f t="shared" si="2"/>
        <v>Yes</v>
      </c>
      <c r="L172" t="str" cm="1">
        <f t="array" ref="L172">_xlfn.SWITCH(C172,".wma","This is a WMA file!",".mp3","MP3 are great!","This is a different type of file")</f>
        <v>This is a WMA file!</v>
      </c>
    </row>
    <row r="173" spans="1:12" x14ac:dyDescent="0.25">
      <c r="A173" s="4">
        <v>298</v>
      </c>
      <c r="B173" s="5" t="s">
        <v>311</v>
      </c>
      <c r="C173" s="6" t="s">
        <v>6</v>
      </c>
      <c r="D173" s="5" t="s">
        <v>309</v>
      </c>
      <c r="E173" s="25">
        <v>2085464</v>
      </c>
      <c r="F173" s="21">
        <v>39742.895902777775</v>
      </c>
      <c r="G173" s="4" t="s">
        <v>501</v>
      </c>
      <c r="H173" s="4" t="s">
        <v>500</v>
      </c>
      <c r="I173" t="str">
        <f>VLOOKUP(D173,Categories!$A$1:$D$53,MATCH(I$3,Categories!$A$1:$D$1,0),FALSE)</f>
        <v>Audiobook</v>
      </c>
      <c r="J173" t="str">
        <f t="shared" si="2"/>
        <v>Yes</v>
      </c>
      <c r="L173" t="str" cm="1">
        <f t="array" ref="L173">_xlfn.SWITCH(C173,".wma","This is a WMA file!",".mp3","MP3 are great!","This is a different type of file")</f>
        <v>This is a WMA file!</v>
      </c>
    </row>
    <row r="174" spans="1:12" x14ac:dyDescent="0.25">
      <c r="A174" s="4">
        <v>299</v>
      </c>
      <c r="B174" s="5" t="s">
        <v>312</v>
      </c>
      <c r="C174" s="6" t="s">
        <v>6</v>
      </c>
      <c r="D174" s="5" t="s">
        <v>309</v>
      </c>
      <c r="E174" s="25">
        <v>3513728</v>
      </c>
      <c r="F174" s="21">
        <v>39742.895925925928</v>
      </c>
      <c r="G174" s="4" t="s">
        <v>502</v>
      </c>
      <c r="H174" s="4" t="s">
        <v>500</v>
      </c>
      <c r="I174" t="str">
        <f>VLOOKUP(D174,Categories!$A$1:$D$53,MATCH(I$3,Categories!$A$1:$D$1,0),FALSE)</f>
        <v>Audiobook</v>
      </c>
      <c r="J174" t="str">
        <f t="shared" si="2"/>
        <v>Yes</v>
      </c>
      <c r="L174" t="str" cm="1">
        <f t="array" ref="L174">_xlfn.SWITCH(C174,".wma","This is a WMA file!",".mp3","MP3 are great!","This is a different type of file")</f>
        <v>This is a WMA file!</v>
      </c>
    </row>
    <row r="175" spans="1:12" x14ac:dyDescent="0.25">
      <c r="A175" s="4">
        <v>300</v>
      </c>
      <c r="B175" s="5" t="s">
        <v>313</v>
      </c>
      <c r="C175" s="6" t="s">
        <v>6</v>
      </c>
      <c r="D175" s="5" t="s">
        <v>309</v>
      </c>
      <c r="E175" s="25">
        <v>2934056</v>
      </c>
      <c r="F175" s="21">
        <v>39742.895949074074</v>
      </c>
      <c r="G175" s="4" t="s">
        <v>503</v>
      </c>
      <c r="H175" s="4" t="s">
        <v>500</v>
      </c>
      <c r="I175" t="str">
        <f>VLOOKUP(D175,Categories!$A$1:$D$53,MATCH(I$3,Categories!$A$1:$D$1,0),FALSE)</f>
        <v>Audiobook</v>
      </c>
      <c r="J175" t="str">
        <f t="shared" si="2"/>
        <v>Yes</v>
      </c>
      <c r="L175" t="str" cm="1">
        <f t="array" ref="L175">_xlfn.SWITCH(C175,".wma","This is a WMA file!",".mp3","MP3 are great!","This is a different type of file")</f>
        <v>This is a WMA file!</v>
      </c>
    </row>
    <row r="176" spans="1:12" x14ac:dyDescent="0.25">
      <c r="A176" s="4">
        <v>301</v>
      </c>
      <c r="B176" s="5" t="s">
        <v>314</v>
      </c>
      <c r="C176" s="6" t="s">
        <v>6</v>
      </c>
      <c r="D176" s="5" t="s">
        <v>309</v>
      </c>
      <c r="E176" s="25">
        <v>2557568</v>
      </c>
      <c r="F176" s="21">
        <v>39742.895960648151</v>
      </c>
      <c r="G176" s="4" t="s">
        <v>504</v>
      </c>
      <c r="H176" s="4" t="s">
        <v>500</v>
      </c>
      <c r="I176" t="str">
        <f>VLOOKUP(D176,Categories!$A$1:$D$53,MATCH(I$3,Categories!$A$1:$D$1,0),FALSE)</f>
        <v>Audiobook</v>
      </c>
      <c r="J176" t="str">
        <f t="shared" si="2"/>
        <v>Yes</v>
      </c>
      <c r="L176" t="str" cm="1">
        <f t="array" ref="L176">_xlfn.SWITCH(C176,".wma","This is a WMA file!",".mp3","MP3 are great!","This is a different type of file")</f>
        <v>This is a WMA file!</v>
      </c>
    </row>
    <row r="177" spans="1:12" x14ac:dyDescent="0.25">
      <c r="A177" s="4">
        <v>302</v>
      </c>
      <c r="B177" s="5" t="s">
        <v>315</v>
      </c>
      <c r="C177" s="6" t="s">
        <v>6</v>
      </c>
      <c r="D177" s="5" t="s">
        <v>309</v>
      </c>
      <c r="E177" s="25">
        <v>1392248</v>
      </c>
      <c r="F177" s="21">
        <v>39742.895972222221</v>
      </c>
      <c r="G177" s="4" t="s">
        <v>505</v>
      </c>
      <c r="H177" s="4" t="s">
        <v>500</v>
      </c>
      <c r="I177" t="str">
        <f>VLOOKUP(D177,Categories!$A$1:$D$53,MATCH(I$3,Categories!$A$1:$D$1,0),FALSE)</f>
        <v>Audiobook</v>
      </c>
      <c r="J177" t="str">
        <f t="shared" si="2"/>
        <v>Yes</v>
      </c>
      <c r="L177" t="str" cm="1">
        <f t="array" ref="L177">_xlfn.SWITCH(C177,".wma","This is a WMA file!",".mp3","MP3 are great!","This is a different type of file")</f>
        <v>This is a WMA file!</v>
      </c>
    </row>
    <row r="178" spans="1:12" x14ac:dyDescent="0.25">
      <c r="A178" s="4">
        <v>303</v>
      </c>
      <c r="B178" s="5" t="s">
        <v>316</v>
      </c>
      <c r="C178" s="6" t="s">
        <v>6</v>
      </c>
      <c r="D178" s="5" t="s">
        <v>309</v>
      </c>
      <c r="E178" s="25">
        <v>1691048</v>
      </c>
      <c r="F178" s="21">
        <v>39742.895983796298</v>
      </c>
      <c r="G178" s="4" t="s">
        <v>506</v>
      </c>
      <c r="H178" s="4" t="s">
        <v>500</v>
      </c>
      <c r="I178" t="str">
        <f>VLOOKUP(D178,Categories!$A$1:$D$53,MATCH(I$3,Categories!$A$1:$D$1,0),FALSE)</f>
        <v>Audiobook</v>
      </c>
      <c r="J178" t="str">
        <f t="shared" si="2"/>
        <v>Yes</v>
      </c>
      <c r="L178" t="str" cm="1">
        <f t="array" ref="L178">_xlfn.SWITCH(C178,".wma","This is a WMA file!",".mp3","MP3 are great!","This is a different type of file")</f>
        <v>This is a WMA file!</v>
      </c>
    </row>
    <row r="179" spans="1:12" x14ac:dyDescent="0.25">
      <c r="A179" s="4">
        <v>304</v>
      </c>
      <c r="B179" s="5" t="s">
        <v>317</v>
      </c>
      <c r="C179" s="6" t="s">
        <v>6</v>
      </c>
      <c r="D179" s="5" t="s">
        <v>309</v>
      </c>
      <c r="E179" s="25">
        <v>1691048</v>
      </c>
      <c r="F179" s="21">
        <v>39742.895995370367</v>
      </c>
      <c r="G179" s="4" t="s">
        <v>507</v>
      </c>
      <c r="H179" s="4" t="s">
        <v>500</v>
      </c>
      <c r="I179" t="str">
        <f>VLOOKUP(D179,Categories!$A$1:$D$53,MATCH(I$3,Categories!$A$1:$D$1,0),FALSE)</f>
        <v>Audiobook</v>
      </c>
      <c r="J179" t="str">
        <f t="shared" si="2"/>
        <v>Yes</v>
      </c>
      <c r="L179" t="str" cm="1">
        <f t="array" ref="L179">_xlfn.SWITCH(C179,".wma","This is a WMA file!",".mp3","MP3 are great!","This is a different type of file")</f>
        <v>This is a WMA file!</v>
      </c>
    </row>
    <row r="180" spans="1:12" x14ac:dyDescent="0.25">
      <c r="A180" s="4">
        <v>305</v>
      </c>
      <c r="B180" s="5" t="s">
        <v>318</v>
      </c>
      <c r="C180" s="6" t="s">
        <v>6</v>
      </c>
      <c r="D180" s="5" t="s">
        <v>309</v>
      </c>
      <c r="E180" s="25">
        <v>2067536</v>
      </c>
      <c r="F180" s="21">
        <v>39742.896006944444</v>
      </c>
      <c r="G180" s="4" t="s">
        <v>508</v>
      </c>
      <c r="H180" s="4" t="s">
        <v>500</v>
      </c>
      <c r="I180" t="str">
        <f>VLOOKUP(D180,Categories!$A$1:$D$53,MATCH(I$3,Categories!$A$1:$D$1,0),FALSE)</f>
        <v>Audiobook</v>
      </c>
      <c r="J180" t="str">
        <f t="shared" si="2"/>
        <v>Yes</v>
      </c>
      <c r="L180" t="str" cm="1">
        <f t="array" ref="L180">_xlfn.SWITCH(C180,".wma","This is a WMA file!",".mp3","MP3 are great!","This is a different type of file")</f>
        <v>This is a WMA file!</v>
      </c>
    </row>
    <row r="181" spans="1:12" x14ac:dyDescent="0.25">
      <c r="A181" s="4">
        <v>306</v>
      </c>
      <c r="B181" s="5" t="s">
        <v>319</v>
      </c>
      <c r="C181" s="6" t="s">
        <v>6</v>
      </c>
      <c r="D181" s="5" t="s">
        <v>309</v>
      </c>
      <c r="E181" s="25">
        <v>2820512</v>
      </c>
      <c r="F181" s="21">
        <v>39742.89603009259</v>
      </c>
      <c r="G181" s="4" t="s">
        <v>509</v>
      </c>
      <c r="H181" s="4" t="s">
        <v>500</v>
      </c>
      <c r="I181" t="str">
        <f>VLOOKUP(D181,Categories!$A$1:$D$53,MATCH(I$3,Categories!$A$1:$D$1,0),FALSE)</f>
        <v>Audiobook</v>
      </c>
      <c r="J181" t="str">
        <f t="shared" si="2"/>
        <v>Yes</v>
      </c>
      <c r="L181" t="str" cm="1">
        <f t="array" ref="L181">_xlfn.SWITCH(C181,".wma","This is a WMA file!",".mp3","MP3 are great!","This is a different type of file")</f>
        <v>This is a WMA file!</v>
      </c>
    </row>
    <row r="182" spans="1:12" x14ac:dyDescent="0.25">
      <c r="A182" s="4">
        <v>307</v>
      </c>
      <c r="B182" s="5" t="s">
        <v>320</v>
      </c>
      <c r="C182" s="6" t="s">
        <v>6</v>
      </c>
      <c r="D182" s="5" t="s">
        <v>309</v>
      </c>
      <c r="E182" s="25">
        <v>3495800</v>
      </c>
      <c r="F182" s="21">
        <v>39742.896053240744</v>
      </c>
      <c r="G182" s="4" t="s">
        <v>510</v>
      </c>
      <c r="H182" s="4" t="s">
        <v>500</v>
      </c>
      <c r="I182" t="str">
        <f>VLOOKUP(D182,Categories!$A$1:$D$53,MATCH(I$3,Categories!$A$1:$D$1,0),FALSE)</f>
        <v>Audiobook</v>
      </c>
      <c r="J182" t="str">
        <f t="shared" si="2"/>
        <v>Yes</v>
      </c>
      <c r="L182" t="str" cm="1">
        <f t="array" ref="L182">_xlfn.SWITCH(C182,".wma","This is a WMA file!",".mp3","MP3 are great!","This is a different type of file")</f>
        <v>This is a WMA file!</v>
      </c>
    </row>
    <row r="183" spans="1:12" x14ac:dyDescent="0.25">
      <c r="A183" s="4">
        <v>308</v>
      </c>
      <c r="B183" s="5" t="s">
        <v>321</v>
      </c>
      <c r="C183" s="6" t="s">
        <v>6</v>
      </c>
      <c r="D183" s="5" t="s">
        <v>309</v>
      </c>
      <c r="E183" s="25">
        <v>2354384</v>
      </c>
      <c r="F183" s="21">
        <v>39742.896064814813</v>
      </c>
      <c r="G183" s="4" t="s">
        <v>511</v>
      </c>
      <c r="H183" s="4" t="s">
        <v>500</v>
      </c>
      <c r="I183" t="str">
        <f>VLOOKUP(D183,Categories!$A$1:$D$53,MATCH(I$3,Categories!$A$1:$D$1,0),FALSE)</f>
        <v>Audiobook</v>
      </c>
      <c r="J183" t="str">
        <f t="shared" si="2"/>
        <v>Yes</v>
      </c>
      <c r="L183" t="str" cm="1">
        <f t="array" ref="L183">_xlfn.SWITCH(C183,".wma","This is a WMA file!",".mp3","MP3 are great!","This is a different type of file")</f>
        <v>This is a WMA file!</v>
      </c>
    </row>
    <row r="184" spans="1:12" x14ac:dyDescent="0.25">
      <c r="A184" s="4">
        <v>309</v>
      </c>
      <c r="B184" s="5" t="s">
        <v>322</v>
      </c>
      <c r="C184" s="6" t="s">
        <v>6</v>
      </c>
      <c r="D184" s="5" t="s">
        <v>309</v>
      </c>
      <c r="E184" s="25">
        <v>3185048</v>
      </c>
      <c r="F184" s="21">
        <v>39742.89607638889</v>
      </c>
      <c r="G184" s="4" t="s">
        <v>512</v>
      </c>
      <c r="H184" s="4" t="s">
        <v>500</v>
      </c>
      <c r="I184" t="str">
        <f>VLOOKUP(D184,Categories!$A$1:$D$53,MATCH(I$3,Categories!$A$1:$D$1,0),FALSE)</f>
        <v>Audiobook</v>
      </c>
      <c r="J184" t="str">
        <f t="shared" si="2"/>
        <v>Yes</v>
      </c>
      <c r="L184" t="str" cm="1">
        <f t="array" ref="L184">_xlfn.SWITCH(C184,".wma","This is a WMA file!",".mp3","MP3 are great!","This is a different type of file")</f>
        <v>This is a WMA file!</v>
      </c>
    </row>
    <row r="185" spans="1:12" x14ac:dyDescent="0.25">
      <c r="A185" s="4">
        <v>310</v>
      </c>
      <c r="B185" s="5" t="s">
        <v>323</v>
      </c>
      <c r="C185" s="6" t="s">
        <v>6</v>
      </c>
      <c r="D185" s="5" t="s">
        <v>309</v>
      </c>
      <c r="E185" s="25">
        <v>1846424</v>
      </c>
      <c r="F185" s="21">
        <v>39742.896087962959</v>
      </c>
      <c r="G185" s="4" t="s">
        <v>513</v>
      </c>
      <c r="H185" s="4" t="s">
        <v>500</v>
      </c>
      <c r="I185" t="str">
        <f>VLOOKUP(D185,Categories!$A$1:$D$53,MATCH(I$3,Categories!$A$1:$D$1,0),FALSE)</f>
        <v>Audiobook</v>
      </c>
      <c r="J185" t="str">
        <f t="shared" si="2"/>
        <v>Yes</v>
      </c>
      <c r="L185" t="str" cm="1">
        <f t="array" ref="L185">_xlfn.SWITCH(C185,".wma","This is a WMA file!",".mp3","MP3 are great!","This is a different type of file")</f>
        <v>This is a WMA file!</v>
      </c>
    </row>
    <row r="186" spans="1:12" x14ac:dyDescent="0.25">
      <c r="A186" s="4">
        <v>311</v>
      </c>
      <c r="B186" s="5" t="s">
        <v>324</v>
      </c>
      <c r="C186" s="6" t="s">
        <v>6</v>
      </c>
      <c r="D186" s="5" t="s">
        <v>309</v>
      </c>
      <c r="E186" s="25">
        <v>2252792</v>
      </c>
      <c r="F186" s="21">
        <v>39742.896111111113</v>
      </c>
      <c r="G186" s="4" t="s">
        <v>514</v>
      </c>
      <c r="H186" s="4" t="s">
        <v>500</v>
      </c>
      <c r="I186" t="str">
        <f>VLOOKUP(D186,Categories!$A$1:$D$53,MATCH(I$3,Categories!$A$1:$D$1,0),FALSE)</f>
        <v>Audiobook</v>
      </c>
      <c r="J186" t="str">
        <f t="shared" si="2"/>
        <v>Yes</v>
      </c>
      <c r="L186" t="str" cm="1">
        <f t="array" ref="L186">_xlfn.SWITCH(C186,".wma","This is a WMA file!",".mp3","MP3 are great!","This is a different type of file")</f>
        <v>This is a WMA file!</v>
      </c>
    </row>
    <row r="187" spans="1:12" x14ac:dyDescent="0.25">
      <c r="A187" s="4">
        <v>312</v>
      </c>
      <c r="B187" s="5" t="s">
        <v>325</v>
      </c>
      <c r="C187" s="6" t="s">
        <v>6</v>
      </c>
      <c r="D187" s="5" t="s">
        <v>309</v>
      </c>
      <c r="E187" s="25">
        <v>1798616</v>
      </c>
      <c r="F187" s="21">
        <v>39742.896122685182</v>
      </c>
      <c r="G187" s="4" t="s">
        <v>515</v>
      </c>
      <c r="H187" s="4" t="s">
        <v>500</v>
      </c>
      <c r="I187" t="str">
        <f>VLOOKUP(D187,Categories!$A$1:$D$53,MATCH(I$3,Categories!$A$1:$D$1,0),FALSE)</f>
        <v>Audiobook</v>
      </c>
      <c r="J187" t="str">
        <f t="shared" si="2"/>
        <v>Yes</v>
      </c>
      <c r="L187" t="str" cm="1">
        <f t="array" ref="L187">_xlfn.SWITCH(C187,".wma","This is a WMA file!",".mp3","MP3 are great!","This is a different type of file")</f>
        <v>This is a WMA file!</v>
      </c>
    </row>
    <row r="188" spans="1:12" x14ac:dyDescent="0.25">
      <c r="A188" s="4">
        <v>313</v>
      </c>
      <c r="B188" s="5" t="s">
        <v>326</v>
      </c>
      <c r="C188" s="6" t="s">
        <v>6</v>
      </c>
      <c r="D188" s="5" t="s">
        <v>309</v>
      </c>
      <c r="E188" s="25">
        <v>2832464</v>
      </c>
      <c r="F188" s="21">
        <v>39742.896145833336</v>
      </c>
      <c r="G188" s="4" t="s">
        <v>516</v>
      </c>
      <c r="H188" s="4" t="s">
        <v>500</v>
      </c>
      <c r="I188" t="str">
        <f>VLOOKUP(D188,Categories!$A$1:$D$53,MATCH(I$3,Categories!$A$1:$D$1,0),FALSE)</f>
        <v>Audiobook</v>
      </c>
      <c r="J188" t="str">
        <f t="shared" si="2"/>
        <v>Yes</v>
      </c>
      <c r="L188" t="str" cm="1">
        <f t="array" ref="L188">_xlfn.SWITCH(C188,".wma","This is a WMA file!",".mp3","MP3 are great!","This is a different type of file")</f>
        <v>This is a WMA file!</v>
      </c>
    </row>
    <row r="189" spans="1:12" x14ac:dyDescent="0.25">
      <c r="A189" s="4">
        <v>314</v>
      </c>
      <c r="B189" s="5" t="s">
        <v>327</v>
      </c>
      <c r="C189" s="6" t="s">
        <v>6</v>
      </c>
      <c r="D189" s="5" t="s">
        <v>309</v>
      </c>
      <c r="E189" s="25">
        <v>2892224</v>
      </c>
      <c r="F189" s="21">
        <v>39742.896157407406</v>
      </c>
      <c r="G189" s="4" t="s">
        <v>517</v>
      </c>
      <c r="H189" s="4" t="s">
        <v>500</v>
      </c>
      <c r="I189" t="str">
        <f>VLOOKUP(D189,Categories!$A$1:$D$53,MATCH(I$3,Categories!$A$1:$D$1,0),FALSE)</f>
        <v>Audiobook</v>
      </c>
      <c r="J189" t="str">
        <f t="shared" si="2"/>
        <v>Yes</v>
      </c>
      <c r="L189" t="str" cm="1">
        <f t="array" ref="L189">_xlfn.SWITCH(C189,".wma","This is a WMA file!",".mp3","MP3 are great!","This is a different type of file")</f>
        <v>This is a WMA file!</v>
      </c>
    </row>
    <row r="190" spans="1:12" x14ac:dyDescent="0.25">
      <c r="A190" s="4">
        <v>315</v>
      </c>
      <c r="B190" s="5" t="s">
        <v>328</v>
      </c>
      <c r="C190" s="6" t="s">
        <v>6</v>
      </c>
      <c r="D190" s="5" t="s">
        <v>309</v>
      </c>
      <c r="E190" s="25">
        <v>2103392</v>
      </c>
      <c r="F190" s="21">
        <v>39742.896168981482</v>
      </c>
      <c r="G190" s="4" t="s">
        <v>518</v>
      </c>
      <c r="H190" s="4" t="s">
        <v>500</v>
      </c>
      <c r="I190" t="str">
        <f>VLOOKUP(D190,Categories!$A$1:$D$53,MATCH(I$3,Categories!$A$1:$D$1,0),FALSE)</f>
        <v>Audiobook</v>
      </c>
      <c r="J190" t="str">
        <f t="shared" si="2"/>
        <v>Yes</v>
      </c>
      <c r="L190" t="str" cm="1">
        <f t="array" ref="L190">_xlfn.SWITCH(C190,".wma","This is a WMA file!",".mp3","MP3 are great!","This is a different type of file")</f>
        <v>This is a WMA file!</v>
      </c>
    </row>
    <row r="191" spans="1:12" x14ac:dyDescent="0.25">
      <c r="A191" s="4">
        <v>316</v>
      </c>
      <c r="B191" s="5" t="s">
        <v>329</v>
      </c>
      <c r="C191" s="6" t="s">
        <v>6</v>
      </c>
      <c r="D191" s="5" t="s">
        <v>309</v>
      </c>
      <c r="E191" s="25">
        <v>2587448</v>
      </c>
      <c r="F191" s="21">
        <v>39742.896192129629</v>
      </c>
      <c r="G191" s="4" t="s">
        <v>519</v>
      </c>
      <c r="H191" s="4" t="s">
        <v>500</v>
      </c>
      <c r="I191" t="str">
        <f>VLOOKUP(D191,Categories!$A$1:$D$53,MATCH(I$3,Categories!$A$1:$D$1,0),FALSE)</f>
        <v>Audiobook</v>
      </c>
      <c r="J191" t="str">
        <f t="shared" si="2"/>
        <v>Yes</v>
      </c>
      <c r="L191" t="str" cm="1">
        <f t="array" ref="L191">_xlfn.SWITCH(C191,".wma","This is a WMA file!",".mp3","MP3 are great!","This is a different type of file")</f>
        <v>This is a WMA file!</v>
      </c>
    </row>
    <row r="192" spans="1:12" x14ac:dyDescent="0.25">
      <c r="A192" s="4">
        <v>317</v>
      </c>
      <c r="B192" s="5" t="s">
        <v>330</v>
      </c>
      <c r="C192" s="6" t="s">
        <v>6</v>
      </c>
      <c r="D192" s="5" t="s">
        <v>309</v>
      </c>
      <c r="E192" s="25">
        <v>2031680</v>
      </c>
      <c r="F192" s="21">
        <v>39742.896215277775</v>
      </c>
      <c r="G192" s="4" t="s">
        <v>520</v>
      </c>
      <c r="H192" s="4" t="s">
        <v>500</v>
      </c>
      <c r="I192" t="str">
        <f>VLOOKUP(D192,Categories!$A$1:$D$53,MATCH(I$3,Categories!$A$1:$D$1,0),FALSE)</f>
        <v>Audiobook</v>
      </c>
      <c r="J192" t="str">
        <f t="shared" si="2"/>
        <v>Yes</v>
      </c>
      <c r="L192" t="str" cm="1">
        <f t="array" ref="L192">_xlfn.SWITCH(C192,".wma","This is a WMA file!",".mp3","MP3 are great!","This is a different type of file")</f>
        <v>This is a WMA file!</v>
      </c>
    </row>
    <row r="193" spans="1:12" x14ac:dyDescent="0.25">
      <c r="A193" s="4">
        <v>318</v>
      </c>
      <c r="B193" s="5" t="s">
        <v>331</v>
      </c>
      <c r="C193" s="6" t="s">
        <v>6</v>
      </c>
      <c r="D193" s="5" t="s">
        <v>309</v>
      </c>
      <c r="E193" s="25">
        <v>2485856</v>
      </c>
      <c r="F193" s="21">
        <v>39742.895868055559</v>
      </c>
      <c r="G193" s="4" t="s">
        <v>521</v>
      </c>
      <c r="H193" s="4" t="s">
        <v>500</v>
      </c>
      <c r="I193" t="str">
        <f>VLOOKUP(D193,Categories!$A$1:$D$53,MATCH(I$3,Categories!$A$1:$D$1,0),FALSE)</f>
        <v>Audiobook</v>
      </c>
      <c r="J193" t="str">
        <f t="shared" si="2"/>
        <v>Yes</v>
      </c>
      <c r="L193" t="str" cm="1">
        <f t="array" ref="L193">_xlfn.SWITCH(C193,".wma","This is a WMA file!",".mp3","MP3 are great!","This is a different type of file")</f>
        <v>This is a WMA file!</v>
      </c>
    </row>
    <row r="194" spans="1:12" x14ac:dyDescent="0.25">
      <c r="A194" s="4">
        <v>320</v>
      </c>
      <c r="B194" s="5" t="s">
        <v>333</v>
      </c>
      <c r="C194" s="6" t="s">
        <v>6</v>
      </c>
      <c r="D194" s="5" t="s">
        <v>332</v>
      </c>
      <c r="E194" s="25">
        <v>7996064</v>
      </c>
      <c r="F194" s="21">
        <v>39260.851446759261</v>
      </c>
      <c r="G194" s="4" t="s">
        <v>522</v>
      </c>
      <c r="H194" s="4" t="s">
        <v>523</v>
      </c>
      <c r="I194" t="str">
        <f>VLOOKUP(D194,Categories!$A$1:$D$53,MATCH(I$3,Categories!$A$1:$D$1,0),FALSE)</f>
        <v>Sampler</v>
      </c>
      <c r="J194" t="str">
        <f t="shared" si="2"/>
        <v>No</v>
      </c>
      <c r="L194" t="str" cm="1">
        <f t="array" ref="L194">_xlfn.SWITCH(C194,".wma","This is a WMA file!",".mp3","MP3 are great!","This is a different type of file")</f>
        <v>This is a WMA file!</v>
      </c>
    </row>
    <row r="195" spans="1:12" x14ac:dyDescent="0.25">
      <c r="A195" s="4">
        <v>321</v>
      </c>
      <c r="B195" s="5" t="s">
        <v>334</v>
      </c>
      <c r="C195" s="6" t="s">
        <v>6</v>
      </c>
      <c r="D195" s="5" t="s">
        <v>332</v>
      </c>
      <c r="E195" s="25">
        <v>2403980</v>
      </c>
      <c r="F195" s="21">
        <v>39260.851446759261</v>
      </c>
      <c r="G195" s="4" t="s">
        <v>524</v>
      </c>
      <c r="H195" s="4" t="s">
        <v>525</v>
      </c>
      <c r="I195" t="str">
        <f>VLOOKUP(D195,Categories!$A$1:$D$53,MATCH(I$3,Categories!$A$1:$D$1,0),FALSE)</f>
        <v>Sampler</v>
      </c>
      <c r="J195" t="str">
        <f t="shared" si="2"/>
        <v>Yes</v>
      </c>
      <c r="L195" t="str" cm="1">
        <f t="array" ref="L195">_xlfn.SWITCH(C195,".wma","This is a WMA file!",".mp3","MP3 are great!","This is a different type of file")</f>
        <v>This is a WMA file!</v>
      </c>
    </row>
    <row r="196" spans="1:12" x14ac:dyDescent="0.25">
      <c r="A196" s="4">
        <v>322</v>
      </c>
      <c r="B196" s="5" t="s">
        <v>335</v>
      </c>
      <c r="C196" s="6" t="s">
        <v>6</v>
      </c>
      <c r="D196" s="5" t="s">
        <v>332</v>
      </c>
      <c r="E196" s="25">
        <v>6600602</v>
      </c>
      <c r="F196" s="21">
        <v>39260.851446759261</v>
      </c>
      <c r="G196" s="4" t="s">
        <v>526</v>
      </c>
      <c r="H196" s="4" t="s">
        <v>527</v>
      </c>
      <c r="I196" t="str">
        <f>VLOOKUP(D196,Categories!$A$1:$D$53,MATCH(I$3,Categories!$A$1:$D$1,0),FALSE)</f>
        <v>Sampler</v>
      </c>
      <c r="J196" t="str">
        <f t="shared" si="2"/>
        <v>No</v>
      </c>
      <c r="L196" t="str" cm="1">
        <f t="array" ref="L196">_xlfn.SWITCH(C196,".wma","This is a WMA file!",".mp3","MP3 are great!","This is a different type of file")</f>
        <v>This is a WMA file!</v>
      </c>
    </row>
    <row r="197" spans="1:12" x14ac:dyDescent="0.25">
      <c r="A197" s="4">
        <v>323</v>
      </c>
      <c r="B197" s="5" t="s">
        <v>336</v>
      </c>
      <c r="C197" s="6" t="s">
        <v>6</v>
      </c>
      <c r="D197" s="5" t="s">
        <v>332</v>
      </c>
      <c r="E197" s="25">
        <v>12604688</v>
      </c>
      <c r="F197" s="21">
        <v>39260.851446759261</v>
      </c>
      <c r="G197" s="4" t="s">
        <v>528</v>
      </c>
      <c r="H197" s="4" t="s">
        <v>529</v>
      </c>
      <c r="I197" t="str">
        <f>VLOOKUP(D197,Categories!$A$1:$D$53,MATCH(I$3,Categories!$A$1:$D$1,0),FALSE)</f>
        <v>Sampler</v>
      </c>
      <c r="J197" t="str">
        <f t="shared" ref="J197:J260" si="3">IF(OR(AND(E197&gt;1000000, E197&lt;5000000), C197 = ".mp3"),"Yes","No")</f>
        <v>No</v>
      </c>
      <c r="L197" t="str" cm="1">
        <f t="array" ref="L197">_xlfn.SWITCH(C197,".wma","This is a WMA file!",".mp3","MP3 are great!","This is a different type of file")</f>
        <v>This is a WMA file!</v>
      </c>
    </row>
    <row r="198" spans="1:12" x14ac:dyDescent="0.25">
      <c r="A198" s="4">
        <v>324</v>
      </c>
      <c r="B198" s="5" t="s">
        <v>337</v>
      </c>
      <c r="C198" s="6" t="s">
        <v>6</v>
      </c>
      <c r="D198" s="5" t="s">
        <v>332</v>
      </c>
      <c r="E198" s="25">
        <v>4560444</v>
      </c>
      <c r="F198" s="21">
        <v>39260.851446759261</v>
      </c>
      <c r="G198" s="4" t="s">
        <v>530</v>
      </c>
      <c r="H198" s="4" t="s">
        <v>531</v>
      </c>
      <c r="I198" t="str">
        <f>VLOOKUP(D198,Categories!$A$1:$D$53,MATCH(I$3,Categories!$A$1:$D$1,0),FALSE)</f>
        <v>Sampler</v>
      </c>
      <c r="J198" t="str">
        <f t="shared" si="3"/>
        <v>Yes</v>
      </c>
      <c r="L198" t="str" cm="1">
        <f t="array" ref="L198">_xlfn.SWITCH(C198,".wma","This is a WMA file!",".mp3","MP3 are great!","This is a different type of file")</f>
        <v>This is a WMA file!</v>
      </c>
    </row>
    <row r="199" spans="1:12" x14ac:dyDescent="0.25">
      <c r="A199" s="4">
        <v>325</v>
      </c>
      <c r="B199" s="5" t="s">
        <v>338</v>
      </c>
      <c r="C199" s="6" t="s">
        <v>6</v>
      </c>
      <c r="D199" s="5" t="s">
        <v>332</v>
      </c>
      <c r="E199" s="25">
        <v>4399554</v>
      </c>
      <c r="F199" s="21">
        <v>39260.851446759261</v>
      </c>
      <c r="G199" s="4" t="s">
        <v>532</v>
      </c>
      <c r="H199" s="4" t="s">
        <v>533</v>
      </c>
      <c r="I199" t="str">
        <f>VLOOKUP(D199,Categories!$A$1:$D$53,MATCH(I$3,Categories!$A$1:$D$1,0),FALSE)</f>
        <v>Sampler</v>
      </c>
      <c r="J199" t="str">
        <f t="shared" si="3"/>
        <v>Yes</v>
      </c>
      <c r="L199" t="str" cm="1">
        <f t="array" ref="L199">_xlfn.SWITCH(C199,".wma","This is a WMA file!",".mp3","MP3 are great!","This is a different type of file")</f>
        <v>This is a WMA file!</v>
      </c>
    </row>
    <row r="200" spans="1:12" x14ac:dyDescent="0.25">
      <c r="A200" s="4">
        <v>326</v>
      </c>
      <c r="B200" s="5" t="s">
        <v>339</v>
      </c>
      <c r="C200" s="6" t="s">
        <v>6</v>
      </c>
      <c r="D200" s="5" t="s">
        <v>332</v>
      </c>
      <c r="E200" s="25">
        <v>7003236</v>
      </c>
      <c r="F200" s="21">
        <v>39260.851446759261</v>
      </c>
      <c r="G200" s="4" t="s">
        <v>534</v>
      </c>
      <c r="H200" s="4" t="s">
        <v>535</v>
      </c>
      <c r="I200" t="str">
        <f>VLOOKUP(D200,Categories!$A$1:$D$53,MATCH(I$3,Categories!$A$1:$D$1,0),FALSE)</f>
        <v>Sampler</v>
      </c>
      <c r="J200" t="str">
        <f t="shared" si="3"/>
        <v>No</v>
      </c>
      <c r="L200" t="str" cm="1">
        <f t="array" ref="L200">_xlfn.SWITCH(C200,".wma","This is a WMA file!",".mp3","MP3 are great!","This is a different type of file")</f>
        <v>This is a WMA file!</v>
      </c>
    </row>
    <row r="201" spans="1:12" x14ac:dyDescent="0.25">
      <c r="A201" s="4">
        <v>327</v>
      </c>
      <c r="B201" s="5" t="s">
        <v>340</v>
      </c>
      <c r="C201" s="6" t="s">
        <v>6</v>
      </c>
      <c r="D201" s="5" t="s">
        <v>332</v>
      </c>
      <c r="E201" s="25">
        <v>16282338</v>
      </c>
      <c r="F201" s="21">
        <v>39260.851446759261</v>
      </c>
      <c r="G201" s="4" t="s">
        <v>536</v>
      </c>
      <c r="H201" s="4" t="s">
        <v>537</v>
      </c>
      <c r="I201" t="str">
        <f>VLOOKUP(D201,Categories!$A$1:$D$53,MATCH(I$3,Categories!$A$1:$D$1,0),FALSE)</f>
        <v>Sampler</v>
      </c>
      <c r="J201" t="str">
        <f t="shared" si="3"/>
        <v>No</v>
      </c>
      <c r="L201" t="str" cm="1">
        <f t="array" ref="L201">_xlfn.SWITCH(C201,".wma","This is a WMA file!",".mp3","MP3 are great!","This is a different type of file")</f>
        <v>This is a WMA file!</v>
      </c>
    </row>
    <row r="202" spans="1:12" x14ac:dyDescent="0.25">
      <c r="A202" s="4">
        <v>328</v>
      </c>
      <c r="B202" s="5" t="s">
        <v>341</v>
      </c>
      <c r="C202" s="6" t="s">
        <v>6</v>
      </c>
      <c r="D202" s="5" t="s">
        <v>332</v>
      </c>
      <c r="E202" s="25">
        <v>15691688</v>
      </c>
      <c r="F202" s="21">
        <v>39260.851446759261</v>
      </c>
      <c r="G202" s="4" t="s">
        <v>538</v>
      </c>
      <c r="H202" s="4" t="s">
        <v>539</v>
      </c>
      <c r="I202" t="str">
        <f>VLOOKUP(D202,Categories!$A$1:$D$53,MATCH(I$3,Categories!$A$1:$D$1,0),FALSE)</f>
        <v>Sampler</v>
      </c>
      <c r="J202" t="str">
        <f t="shared" si="3"/>
        <v>No</v>
      </c>
      <c r="L202" t="str" cm="1">
        <f t="array" ref="L202">_xlfn.SWITCH(C202,".wma","This is a WMA file!",".mp3","MP3 are great!","This is a different type of file")</f>
        <v>This is a WMA file!</v>
      </c>
    </row>
    <row r="203" spans="1:12" x14ac:dyDescent="0.25">
      <c r="A203" s="4">
        <v>329</v>
      </c>
      <c r="B203" s="5" t="s">
        <v>342</v>
      </c>
      <c r="C203" s="6" t="s">
        <v>6</v>
      </c>
      <c r="D203" s="5" t="s">
        <v>332</v>
      </c>
      <c r="E203" s="25">
        <v>4900406</v>
      </c>
      <c r="F203" s="21">
        <v>39260.851446759261</v>
      </c>
      <c r="G203" s="4" t="s">
        <v>540</v>
      </c>
      <c r="H203" s="4" t="s">
        <v>541</v>
      </c>
      <c r="I203" t="str">
        <f>VLOOKUP(D203,Categories!$A$1:$D$53,MATCH(I$3,Categories!$A$1:$D$1,0),FALSE)</f>
        <v>Sampler</v>
      </c>
      <c r="J203" t="str">
        <f t="shared" si="3"/>
        <v>Yes</v>
      </c>
      <c r="L203" t="str" cm="1">
        <f t="array" ref="L203">_xlfn.SWITCH(C203,".wma","This is a WMA file!",".mp3","MP3 are great!","This is a different type of file")</f>
        <v>This is a WMA file!</v>
      </c>
    </row>
    <row r="204" spans="1:12" x14ac:dyDescent="0.25">
      <c r="A204" s="4">
        <v>330</v>
      </c>
      <c r="B204" s="5" t="s">
        <v>343</v>
      </c>
      <c r="C204" s="6" t="s">
        <v>6</v>
      </c>
      <c r="D204" s="5" t="s">
        <v>332</v>
      </c>
      <c r="E204" s="25">
        <v>5696738</v>
      </c>
      <c r="F204" s="21">
        <v>39260.851446759261</v>
      </c>
      <c r="G204" s="4" t="s">
        <v>542</v>
      </c>
      <c r="H204" s="4" t="s">
        <v>543</v>
      </c>
      <c r="I204" t="str">
        <f>VLOOKUP(D204,Categories!$A$1:$D$53,MATCH(I$3,Categories!$A$1:$D$1,0),FALSE)</f>
        <v>Sampler</v>
      </c>
      <c r="J204" t="str">
        <f t="shared" si="3"/>
        <v>No</v>
      </c>
      <c r="L204" t="str" cm="1">
        <f t="array" ref="L204">_xlfn.SWITCH(C204,".wma","This is a WMA file!",".mp3","MP3 are great!","This is a different type of file")</f>
        <v>This is a WMA file!</v>
      </c>
    </row>
    <row r="205" spans="1:12" x14ac:dyDescent="0.25">
      <c r="A205" s="4">
        <v>331</v>
      </c>
      <c r="B205" s="5" t="s">
        <v>344</v>
      </c>
      <c r="C205" s="6" t="s">
        <v>6</v>
      </c>
      <c r="D205" s="5" t="s">
        <v>332</v>
      </c>
      <c r="E205" s="25">
        <v>7307404</v>
      </c>
      <c r="F205" s="21">
        <v>39260.851446759261</v>
      </c>
      <c r="G205" s="4" t="s">
        <v>544</v>
      </c>
      <c r="H205" s="4" t="s">
        <v>545</v>
      </c>
      <c r="I205" t="str">
        <f>VLOOKUP(D205,Categories!$A$1:$D$53,MATCH(I$3,Categories!$A$1:$D$1,0),FALSE)</f>
        <v>Sampler</v>
      </c>
      <c r="J205" t="str">
        <f t="shared" si="3"/>
        <v>No</v>
      </c>
      <c r="L205" t="str" cm="1">
        <f t="array" ref="L205">_xlfn.SWITCH(C205,".wma","This is a WMA file!",".mp3","MP3 are great!","This is a different type of file")</f>
        <v>This is a WMA file!</v>
      </c>
    </row>
    <row r="206" spans="1:12" x14ac:dyDescent="0.25">
      <c r="A206" s="4">
        <v>332</v>
      </c>
      <c r="B206" s="5" t="s">
        <v>345</v>
      </c>
      <c r="C206" s="6" t="s">
        <v>6</v>
      </c>
      <c r="D206" s="5" t="s">
        <v>332</v>
      </c>
      <c r="E206" s="25">
        <v>1697074</v>
      </c>
      <c r="F206" s="21">
        <v>39260.851446759261</v>
      </c>
      <c r="G206" s="4" t="s">
        <v>546</v>
      </c>
      <c r="H206" s="4" t="s">
        <v>547</v>
      </c>
      <c r="I206" t="str">
        <f>VLOOKUP(D206,Categories!$A$1:$D$53,MATCH(I$3,Categories!$A$1:$D$1,0),FALSE)</f>
        <v>Sampler</v>
      </c>
      <c r="J206" t="str">
        <f t="shared" si="3"/>
        <v>Yes</v>
      </c>
      <c r="L206" t="str" cm="1">
        <f t="array" ref="L206">_xlfn.SWITCH(C206,".wma","This is a WMA file!",".mp3","MP3 are great!","This is a different type of file")</f>
        <v>This is a WMA file!</v>
      </c>
    </row>
    <row r="207" spans="1:12" x14ac:dyDescent="0.25">
      <c r="A207" s="4">
        <v>333</v>
      </c>
      <c r="B207" s="5" t="s">
        <v>346</v>
      </c>
      <c r="C207" s="6" t="s">
        <v>6</v>
      </c>
      <c r="D207" s="5" t="s">
        <v>332</v>
      </c>
      <c r="E207" s="25">
        <v>3790848</v>
      </c>
      <c r="F207" s="21">
        <v>39260.851446759261</v>
      </c>
      <c r="G207" s="4" t="s">
        <v>548</v>
      </c>
      <c r="H207" s="4" t="s">
        <v>549</v>
      </c>
      <c r="I207" t="str">
        <f>VLOOKUP(D207,Categories!$A$1:$D$53,MATCH(I$3,Categories!$A$1:$D$1,0),FALSE)</f>
        <v>Sampler</v>
      </c>
      <c r="J207" t="str">
        <f t="shared" si="3"/>
        <v>Yes</v>
      </c>
      <c r="L207" t="str" cm="1">
        <f t="array" ref="L207">_xlfn.SWITCH(C207,".wma","This is a WMA file!",".mp3","MP3 are great!","This is a different type of file")</f>
        <v>This is a WMA file!</v>
      </c>
    </row>
    <row r="208" spans="1:12" x14ac:dyDescent="0.25">
      <c r="A208" s="4">
        <v>334</v>
      </c>
      <c r="B208" s="5" t="s">
        <v>347</v>
      </c>
      <c r="C208" s="6" t="s">
        <v>6</v>
      </c>
      <c r="D208" s="5" t="s">
        <v>332</v>
      </c>
      <c r="E208" s="25">
        <v>7656418</v>
      </c>
      <c r="F208" s="21">
        <v>39260.851446759261</v>
      </c>
      <c r="G208" s="4" t="s">
        <v>550</v>
      </c>
      <c r="H208" s="4" t="s">
        <v>551</v>
      </c>
      <c r="I208" t="str">
        <f>VLOOKUP(D208,Categories!$A$1:$D$53,MATCH(I$3,Categories!$A$1:$D$1,0),FALSE)</f>
        <v>Sampler</v>
      </c>
      <c r="J208" t="str">
        <f t="shared" si="3"/>
        <v>No</v>
      </c>
      <c r="L208" t="str" cm="1">
        <f t="array" ref="L208">_xlfn.SWITCH(C208,".wma","This is a WMA file!",".mp3","MP3 are great!","This is a different type of file")</f>
        <v>This is a WMA file!</v>
      </c>
    </row>
    <row r="209" spans="1:12" x14ac:dyDescent="0.25">
      <c r="A209" s="4">
        <v>336</v>
      </c>
      <c r="B209" s="5" t="s">
        <v>349</v>
      </c>
      <c r="C209" s="6" t="s">
        <v>6</v>
      </c>
      <c r="D209" s="5" t="s">
        <v>348</v>
      </c>
      <c r="E209" s="25">
        <v>3011468</v>
      </c>
      <c r="F209" s="21">
        <v>39270.470069444447</v>
      </c>
      <c r="G209" s="4" t="s">
        <v>552</v>
      </c>
      <c r="H209" s="4" t="s">
        <v>553</v>
      </c>
      <c r="I209" t="str">
        <f>VLOOKUP(D209,Categories!$A$1:$D$53,MATCH(I$3,Categories!$A$1:$D$1,0),FALSE)</f>
        <v>Popular Music</v>
      </c>
      <c r="J209" t="str">
        <f t="shared" si="3"/>
        <v>Yes</v>
      </c>
      <c r="L209" t="str" cm="1">
        <f t="array" ref="L209">_xlfn.SWITCH(C209,".wma","This is a WMA file!",".mp3","MP3 are great!","This is a different type of file")</f>
        <v>This is a WMA file!</v>
      </c>
    </row>
    <row r="210" spans="1:12" x14ac:dyDescent="0.25">
      <c r="A210" s="4">
        <v>337</v>
      </c>
      <c r="B210" s="5" t="s">
        <v>350</v>
      </c>
      <c r="C210" s="6" t="s">
        <v>6</v>
      </c>
      <c r="D210" s="5" t="s">
        <v>348</v>
      </c>
      <c r="E210" s="25">
        <v>3226604</v>
      </c>
      <c r="F210" s="21">
        <v>39081.646817129629</v>
      </c>
      <c r="G210" s="4" t="s">
        <v>554</v>
      </c>
      <c r="H210" s="4" t="s">
        <v>555</v>
      </c>
      <c r="I210" t="str">
        <f>VLOOKUP(D210,Categories!$A$1:$D$53,MATCH(I$3,Categories!$A$1:$D$1,0),FALSE)</f>
        <v>Popular Music</v>
      </c>
      <c r="J210" t="str">
        <f t="shared" si="3"/>
        <v>Yes</v>
      </c>
      <c r="L210" t="str" cm="1">
        <f t="array" ref="L210">_xlfn.SWITCH(C210,".wma","This is a WMA file!",".mp3","MP3 are great!","This is a different type of file")</f>
        <v>This is a WMA file!</v>
      </c>
    </row>
    <row r="211" spans="1:12" x14ac:dyDescent="0.25">
      <c r="A211" s="4">
        <v>338</v>
      </c>
      <c r="B211" s="5" t="s">
        <v>351</v>
      </c>
      <c r="C211" s="6" t="s">
        <v>6</v>
      </c>
      <c r="D211" s="5" t="s">
        <v>348</v>
      </c>
      <c r="E211" s="25">
        <v>5939708</v>
      </c>
      <c r="F211" s="21">
        <v>39270.470069444447</v>
      </c>
      <c r="G211" s="4" t="s">
        <v>556</v>
      </c>
      <c r="H211" s="4" t="s">
        <v>557</v>
      </c>
      <c r="I211" t="str">
        <f>VLOOKUP(D211,Categories!$A$1:$D$53,MATCH(I$3,Categories!$A$1:$D$1,0),FALSE)</f>
        <v>Popular Music</v>
      </c>
      <c r="J211" t="str">
        <f t="shared" si="3"/>
        <v>No</v>
      </c>
      <c r="L211" t="str" cm="1">
        <f t="array" ref="L211">_xlfn.SWITCH(C211,".wma","This is a WMA file!",".mp3","MP3 are great!","This is a different type of file")</f>
        <v>This is a WMA file!</v>
      </c>
    </row>
    <row r="212" spans="1:12" x14ac:dyDescent="0.25">
      <c r="A212" s="4">
        <v>339</v>
      </c>
      <c r="B212" s="5" t="s">
        <v>352</v>
      </c>
      <c r="C212" s="6" t="s">
        <v>6</v>
      </c>
      <c r="D212" s="5" t="s">
        <v>348</v>
      </c>
      <c r="E212" s="25">
        <v>4511444</v>
      </c>
      <c r="F212" s="21">
        <v>39081.646817129629</v>
      </c>
      <c r="G212" s="4" t="s">
        <v>559</v>
      </c>
      <c r="H212" s="4" t="s">
        <v>560</v>
      </c>
      <c r="I212" t="str">
        <f>VLOOKUP(D212,Categories!$A$1:$D$53,MATCH(I$3,Categories!$A$1:$D$1,0),FALSE)</f>
        <v>Popular Music</v>
      </c>
      <c r="J212" t="str">
        <f t="shared" si="3"/>
        <v>Yes</v>
      </c>
      <c r="L212" t="str" cm="1">
        <f t="array" ref="L212">_xlfn.SWITCH(C212,".wma","This is a WMA file!",".mp3","MP3 are great!","This is a different type of file")</f>
        <v>This is a WMA file!</v>
      </c>
    </row>
    <row r="213" spans="1:12" x14ac:dyDescent="0.25">
      <c r="A213" s="4">
        <v>340</v>
      </c>
      <c r="B213" s="5" t="s">
        <v>353</v>
      </c>
      <c r="C213" s="6" t="s">
        <v>6</v>
      </c>
      <c r="D213" s="5" t="s">
        <v>348</v>
      </c>
      <c r="E213" s="25">
        <v>6101060</v>
      </c>
      <c r="F213" s="21">
        <v>39081.646817129629</v>
      </c>
      <c r="G213" s="4" t="s">
        <v>561</v>
      </c>
      <c r="H213" s="4" t="s">
        <v>562</v>
      </c>
      <c r="I213" t="str">
        <f>VLOOKUP(D213,Categories!$A$1:$D$53,MATCH(I$3,Categories!$A$1:$D$1,0),FALSE)</f>
        <v>Popular Music</v>
      </c>
      <c r="J213" t="str">
        <f t="shared" si="3"/>
        <v>No</v>
      </c>
      <c r="L213" t="str" cm="1">
        <f t="array" ref="L213">_xlfn.SWITCH(C213,".wma","This is a WMA file!",".mp3","MP3 are great!","This is a different type of file")</f>
        <v>This is a WMA file!</v>
      </c>
    </row>
    <row r="214" spans="1:12" x14ac:dyDescent="0.25">
      <c r="A214" s="4">
        <v>341</v>
      </c>
      <c r="B214" s="5" t="s">
        <v>354</v>
      </c>
      <c r="C214" s="6" t="s">
        <v>6</v>
      </c>
      <c r="D214" s="5" t="s">
        <v>348</v>
      </c>
      <c r="E214" s="25">
        <v>3925796</v>
      </c>
      <c r="F214" s="21">
        <v>39081.646817129629</v>
      </c>
      <c r="G214" s="4" t="s">
        <v>563</v>
      </c>
      <c r="H214" s="4" t="s">
        <v>564</v>
      </c>
      <c r="I214" t="str">
        <f>VLOOKUP(D214,Categories!$A$1:$D$53,MATCH(I$3,Categories!$A$1:$D$1,0),FALSE)</f>
        <v>Popular Music</v>
      </c>
      <c r="J214" t="str">
        <f t="shared" si="3"/>
        <v>Yes</v>
      </c>
      <c r="L214" t="str" cm="1">
        <f t="array" ref="L214">_xlfn.SWITCH(C214,".wma","This is a WMA file!",".mp3","MP3 are great!","This is a different type of file")</f>
        <v>This is a WMA file!</v>
      </c>
    </row>
    <row r="215" spans="1:12" x14ac:dyDescent="0.25">
      <c r="A215" s="4">
        <v>342</v>
      </c>
      <c r="B215" s="5" t="s">
        <v>355</v>
      </c>
      <c r="C215" s="6" t="s">
        <v>6</v>
      </c>
      <c r="D215" s="5" t="s">
        <v>348</v>
      </c>
      <c r="E215" s="25">
        <v>2688764</v>
      </c>
      <c r="F215" s="21">
        <v>39081.646817129629</v>
      </c>
      <c r="G215" s="4" t="s">
        <v>565</v>
      </c>
      <c r="H215" s="4" t="s">
        <v>566</v>
      </c>
      <c r="I215" t="str">
        <f>VLOOKUP(D215,Categories!$A$1:$D$53,MATCH(I$3,Categories!$A$1:$D$1,0),FALSE)</f>
        <v>Popular Music</v>
      </c>
      <c r="J215" t="str">
        <f t="shared" si="3"/>
        <v>Yes</v>
      </c>
      <c r="L215" t="str" cm="1">
        <f t="array" ref="L215">_xlfn.SWITCH(C215,".wma","This is a WMA file!",".mp3","MP3 are great!","This is a different type of file")</f>
        <v>This is a WMA file!</v>
      </c>
    </row>
    <row r="216" spans="1:12" x14ac:dyDescent="0.25">
      <c r="A216" s="4">
        <v>343</v>
      </c>
      <c r="B216" s="5" t="s">
        <v>356</v>
      </c>
      <c r="C216" s="6" t="s">
        <v>6</v>
      </c>
      <c r="D216" s="5" t="s">
        <v>348</v>
      </c>
      <c r="E216" s="25">
        <v>5037332</v>
      </c>
      <c r="F216" s="21">
        <v>39081.646817129629</v>
      </c>
      <c r="G216" s="4" t="s">
        <v>567</v>
      </c>
      <c r="H216" s="4" t="s">
        <v>568</v>
      </c>
      <c r="I216" t="str">
        <f>VLOOKUP(D216,Categories!$A$1:$D$53,MATCH(I$3,Categories!$A$1:$D$1,0),FALSE)</f>
        <v>Popular Music</v>
      </c>
      <c r="J216" t="str">
        <f t="shared" si="3"/>
        <v>No</v>
      </c>
      <c r="L216" t="str" cm="1">
        <f t="array" ref="L216">_xlfn.SWITCH(C216,".wma","This is a WMA file!",".mp3","MP3 are great!","This is a different type of file")</f>
        <v>This is a WMA file!</v>
      </c>
    </row>
    <row r="217" spans="1:12" x14ac:dyDescent="0.25">
      <c r="A217" s="4">
        <v>344</v>
      </c>
      <c r="B217" s="5" t="s">
        <v>357</v>
      </c>
      <c r="C217" s="6" t="s">
        <v>6</v>
      </c>
      <c r="D217" s="5" t="s">
        <v>348</v>
      </c>
      <c r="E217" s="25">
        <v>9447620</v>
      </c>
      <c r="F217" s="21">
        <v>39081.646817129629</v>
      </c>
      <c r="G217" s="4" t="s">
        <v>569</v>
      </c>
      <c r="H217" s="4" t="s">
        <v>570</v>
      </c>
      <c r="I217" t="str">
        <f>VLOOKUP(D217,Categories!$A$1:$D$53,MATCH(I$3,Categories!$A$1:$D$1,0),FALSE)</f>
        <v>Popular Music</v>
      </c>
      <c r="J217" t="str">
        <f t="shared" si="3"/>
        <v>No</v>
      </c>
      <c r="L217" t="str" cm="1">
        <f t="array" ref="L217">_xlfn.SWITCH(C217,".wma","This is a WMA file!",".mp3","MP3 are great!","This is a different type of file")</f>
        <v>This is a WMA file!</v>
      </c>
    </row>
    <row r="218" spans="1:12" x14ac:dyDescent="0.25">
      <c r="A218" s="4">
        <v>345</v>
      </c>
      <c r="B218" s="5" t="s">
        <v>358</v>
      </c>
      <c r="C218" s="6" t="s">
        <v>6</v>
      </c>
      <c r="D218" s="5" t="s">
        <v>348</v>
      </c>
      <c r="E218" s="25">
        <v>5945684</v>
      </c>
      <c r="F218" s="21">
        <v>39081.646817129629</v>
      </c>
      <c r="G218" s="4" t="s">
        <v>571</v>
      </c>
      <c r="H218" s="4" t="s">
        <v>572</v>
      </c>
      <c r="I218" t="str">
        <f>VLOOKUP(D218,Categories!$A$1:$D$53,MATCH(I$3,Categories!$A$1:$D$1,0),FALSE)</f>
        <v>Popular Music</v>
      </c>
      <c r="J218" t="str">
        <f t="shared" si="3"/>
        <v>No</v>
      </c>
      <c r="L218" t="str" cm="1">
        <f t="array" ref="L218">_xlfn.SWITCH(C218,".wma","This is a WMA file!",".mp3","MP3 are great!","This is a different type of file")</f>
        <v>This is a WMA file!</v>
      </c>
    </row>
    <row r="219" spans="1:12" x14ac:dyDescent="0.25">
      <c r="A219" s="4">
        <v>346</v>
      </c>
      <c r="B219" s="5" t="s">
        <v>359</v>
      </c>
      <c r="C219" s="6" t="s">
        <v>6</v>
      </c>
      <c r="D219" s="5" t="s">
        <v>348</v>
      </c>
      <c r="E219" s="25">
        <v>2611076</v>
      </c>
      <c r="F219" s="21">
        <v>39081.646817129629</v>
      </c>
      <c r="G219" s="4" t="s">
        <v>573</v>
      </c>
      <c r="H219" s="4" t="s">
        <v>574</v>
      </c>
      <c r="I219" t="str">
        <f>VLOOKUP(D219,Categories!$A$1:$D$53,MATCH(I$3,Categories!$A$1:$D$1,0),FALSE)</f>
        <v>Popular Music</v>
      </c>
      <c r="J219" t="str">
        <f t="shared" si="3"/>
        <v>Yes</v>
      </c>
      <c r="L219" t="str" cm="1">
        <f t="array" ref="L219">_xlfn.SWITCH(C219,".wma","This is a WMA file!",".mp3","MP3 are great!","This is a different type of file")</f>
        <v>This is a WMA file!</v>
      </c>
    </row>
    <row r="220" spans="1:12" x14ac:dyDescent="0.25">
      <c r="A220" s="4">
        <v>347</v>
      </c>
      <c r="B220" s="5" t="s">
        <v>360</v>
      </c>
      <c r="C220" s="6" t="s">
        <v>6</v>
      </c>
      <c r="D220" s="5" t="s">
        <v>348</v>
      </c>
      <c r="E220" s="25">
        <v>6244484</v>
      </c>
      <c r="F220" s="21">
        <v>39081.646817129629</v>
      </c>
      <c r="G220" s="4" t="s">
        <v>575</v>
      </c>
      <c r="H220" s="4" t="s">
        <v>576</v>
      </c>
      <c r="I220" t="str">
        <f>VLOOKUP(D220,Categories!$A$1:$D$53,MATCH(I$3,Categories!$A$1:$D$1,0),FALSE)</f>
        <v>Popular Music</v>
      </c>
      <c r="J220" t="str">
        <f t="shared" si="3"/>
        <v>No</v>
      </c>
      <c r="L220" t="str" cm="1">
        <f t="array" ref="L220">_xlfn.SWITCH(C220,".wma","This is a WMA file!",".mp3","MP3 are great!","This is a different type of file")</f>
        <v>This is a WMA file!</v>
      </c>
    </row>
    <row r="221" spans="1:12" x14ac:dyDescent="0.25">
      <c r="A221" s="4">
        <v>348</v>
      </c>
      <c r="B221" s="5" t="s">
        <v>361</v>
      </c>
      <c r="C221" s="6" t="s">
        <v>6</v>
      </c>
      <c r="D221" s="5" t="s">
        <v>348</v>
      </c>
      <c r="E221" s="25">
        <v>8754404</v>
      </c>
      <c r="F221" s="21">
        <v>39270.470081018517</v>
      </c>
      <c r="G221" s="4" t="s">
        <v>577</v>
      </c>
      <c r="H221" s="4" t="s">
        <v>578</v>
      </c>
      <c r="I221" t="str">
        <f>VLOOKUP(D221,Categories!$A$1:$D$53,MATCH(I$3,Categories!$A$1:$D$1,0),FALSE)</f>
        <v>Popular Music</v>
      </c>
      <c r="J221" t="str">
        <f t="shared" si="3"/>
        <v>No</v>
      </c>
      <c r="L221" t="str" cm="1">
        <f t="array" ref="L221">_xlfn.SWITCH(C221,".wma","This is a WMA file!",".mp3","MP3 are great!","This is a different type of file")</f>
        <v>This is a WMA file!</v>
      </c>
    </row>
    <row r="222" spans="1:12" x14ac:dyDescent="0.25">
      <c r="A222" s="4">
        <v>350</v>
      </c>
      <c r="B222" s="5" t="s">
        <v>363</v>
      </c>
      <c r="C222" s="6" t="s">
        <v>6</v>
      </c>
      <c r="D222" s="5" t="s">
        <v>362</v>
      </c>
      <c r="E222" s="25">
        <v>5947010</v>
      </c>
      <c r="F222" s="21">
        <v>39262.334050925929</v>
      </c>
      <c r="G222" s="4" t="s">
        <v>579</v>
      </c>
      <c r="H222" s="4" t="s">
        <v>199</v>
      </c>
      <c r="I222" t="str">
        <f>VLOOKUP(D222,Categories!$A$1:$D$53,MATCH(I$3,Categories!$A$1:$D$1,0),FALSE)</f>
        <v>Sampler</v>
      </c>
      <c r="J222" t="str">
        <f t="shared" si="3"/>
        <v>No</v>
      </c>
      <c r="L222" t="str" cm="1">
        <f t="array" ref="L222">_xlfn.SWITCH(C222,".wma","This is a WMA file!",".mp3","MP3 are great!","This is a different type of file")</f>
        <v>This is a WMA file!</v>
      </c>
    </row>
    <row r="223" spans="1:12" x14ac:dyDescent="0.25">
      <c r="A223" s="4">
        <v>351</v>
      </c>
      <c r="B223" s="5" t="s">
        <v>364</v>
      </c>
      <c r="C223" s="6" t="s">
        <v>6</v>
      </c>
      <c r="D223" s="5" t="s">
        <v>362</v>
      </c>
      <c r="E223" s="25">
        <v>4578330</v>
      </c>
      <c r="F223" s="21">
        <v>39262.334050925929</v>
      </c>
      <c r="G223" s="4" t="s">
        <v>580</v>
      </c>
      <c r="H223" s="4" t="s">
        <v>199</v>
      </c>
      <c r="I223" t="str">
        <f>VLOOKUP(D223,Categories!$A$1:$D$53,MATCH(I$3,Categories!$A$1:$D$1,0),FALSE)</f>
        <v>Sampler</v>
      </c>
      <c r="J223" t="str">
        <f t="shared" si="3"/>
        <v>Yes</v>
      </c>
      <c r="L223" t="str" cm="1">
        <f t="array" ref="L223">_xlfn.SWITCH(C223,".wma","This is a WMA file!",".mp3","MP3 are great!","This is a different type of file")</f>
        <v>This is a WMA file!</v>
      </c>
    </row>
    <row r="224" spans="1:12" x14ac:dyDescent="0.25">
      <c r="A224" s="4">
        <v>352</v>
      </c>
      <c r="B224" s="5" t="s">
        <v>365</v>
      </c>
      <c r="C224" s="6" t="s">
        <v>6</v>
      </c>
      <c r="D224" s="5" t="s">
        <v>362</v>
      </c>
      <c r="E224" s="25">
        <v>6851124</v>
      </c>
      <c r="F224" s="21">
        <v>39262.334050925929</v>
      </c>
      <c r="G224" s="4" t="s">
        <v>581</v>
      </c>
      <c r="H224" s="4" t="s">
        <v>199</v>
      </c>
      <c r="I224" t="str">
        <f>VLOOKUP(D224,Categories!$A$1:$D$53,MATCH(I$3,Categories!$A$1:$D$1,0),FALSE)</f>
        <v>Sampler</v>
      </c>
      <c r="J224" t="str">
        <f t="shared" si="3"/>
        <v>No</v>
      </c>
      <c r="L224" t="str" cm="1">
        <f t="array" ref="L224">_xlfn.SWITCH(C224,".wma","This is a WMA file!",".mp3","MP3 are great!","This is a different type of file")</f>
        <v>This is a WMA file!</v>
      </c>
    </row>
    <row r="225" spans="1:12" x14ac:dyDescent="0.25">
      <c r="A225" s="4">
        <v>353</v>
      </c>
      <c r="B225" s="5" t="s">
        <v>366</v>
      </c>
      <c r="C225" s="6" t="s">
        <v>6</v>
      </c>
      <c r="D225" s="5" t="s">
        <v>362</v>
      </c>
      <c r="E225" s="25">
        <v>10850868</v>
      </c>
      <c r="F225" s="21">
        <v>39262.334050925929</v>
      </c>
      <c r="G225" s="4" t="s">
        <v>582</v>
      </c>
      <c r="H225" s="4" t="s">
        <v>199</v>
      </c>
      <c r="I225" t="str">
        <f>VLOOKUP(D225,Categories!$A$1:$D$53,MATCH(I$3,Categories!$A$1:$D$1,0),FALSE)</f>
        <v>Sampler</v>
      </c>
      <c r="J225" t="str">
        <f t="shared" si="3"/>
        <v>No</v>
      </c>
      <c r="L225" t="str" cm="1">
        <f t="array" ref="L225">_xlfn.SWITCH(C225,".wma","This is a WMA file!",".mp3","MP3 are great!","This is a different type of file")</f>
        <v>This is a WMA file!</v>
      </c>
    </row>
    <row r="226" spans="1:12" x14ac:dyDescent="0.25">
      <c r="A226" s="4">
        <v>354</v>
      </c>
      <c r="B226" s="5" t="s">
        <v>367</v>
      </c>
      <c r="C226" s="6" t="s">
        <v>6</v>
      </c>
      <c r="D226" s="5" t="s">
        <v>362</v>
      </c>
      <c r="E226" s="25">
        <v>3280852</v>
      </c>
      <c r="F226" s="21">
        <v>39262.334050925929</v>
      </c>
      <c r="G226" s="4" t="s">
        <v>583</v>
      </c>
      <c r="H226" s="4" t="s">
        <v>199</v>
      </c>
      <c r="I226" t="str">
        <f>VLOOKUP(D226,Categories!$A$1:$D$53,MATCH(I$3,Categories!$A$1:$D$1,0),FALSE)</f>
        <v>Sampler</v>
      </c>
      <c r="J226" t="str">
        <f t="shared" si="3"/>
        <v>Yes</v>
      </c>
      <c r="L226" t="str" cm="1">
        <f t="array" ref="L226">_xlfn.SWITCH(C226,".wma","This is a WMA file!",".mp3","MP3 are great!","This is a different type of file")</f>
        <v>This is a WMA file!</v>
      </c>
    </row>
    <row r="227" spans="1:12" x14ac:dyDescent="0.25">
      <c r="A227" s="4">
        <v>355</v>
      </c>
      <c r="B227" s="5" t="s">
        <v>368</v>
      </c>
      <c r="C227" s="6" t="s">
        <v>6</v>
      </c>
      <c r="D227" s="5" t="s">
        <v>362</v>
      </c>
      <c r="E227" s="25">
        <v>2717114</v>
      </c>
      <c r="F227" s="21">
        <v>39262.334050925929</v>
      </c>
      <c r="G227" s="4" t="s">
        <v>584</v>
      </c>
      <c r="H227" s="4" t="s">
        <v>199</v>
      </c>
      <c r="I227" t="str">
        <f>VLOOKUP(D227,Categories!$A$1:$D$53,MATCH(I$3,Categories!$A$1:$D$1,0),FALSE)</f>
        <v>Sampler</v>
      </c>
      <c r="J227" t="str">
        <f t="shared" si="3"/>
        <v>Yes</v>
      </c>
      <c r="L227" t="str" cm="1">
        <f t="array" ref="L227">_xlfn.SWITCH(C227,".wma","This is a WMA file!",".mp3","MP3 are great!","This is a different type of file")</f>
        <v>This is a WMA file!</v>
      </c>
    </row>
    <row r="228" spans="1:12" x14ac:dyDescent="0.25">
      <c r="A228" s="4">
        <v>356</v>
      </c>
      <c r="B228" s="5" t="s">
        <v>369</v>
      </c>
      <c r="C228" s="6" t="s">
        <v>6</v>
      </c>
      <c r="D228" s="5" t="s">
        <v>362</v>
      </c>
      <c r="E228" s="25">
        <v>11638326</v>
      </c>
      <c r="F228" s="21">
        <v>39262.334050925929</v>
      </c>
      <c r="G228" s="4" t="s">
        <v>585</v>
      </c>
      <c r="H228" s="4" t="s">
        <v>199</v>
      </c>
      <c r="I228" t="str">
        <f>VLOOKUP(D228,Categories!$A$1:$D$53,MATCH(I$3,Categories!$A$1:$D$1,0),FALSE)</f>
        <v>Sampler</v>
      </c>
      <c r="J228" t="str">
        <f t="shared" si="3"/>
        <v>No</v>
      </c>
      <c r="L228" t="str" cm="1">
        <f t="array" ref="L228">_xlfn.SWITCH(C228,".wma","This is a WMA file!",".mp3","MP3 are great!","This is a different type of file")</f>
        <v>This is a WMA file!</v>
      </c>
    </row>
    <row r="229" spans="1:12" x14ac:dyDescent="0.25">
      <c r="A229" s="4">
        <v>357</v>
      </c>
      <c r="B229" s="5" t="s">
        <v>370</v>
      </c>
      <c r="C229" s="6" t="s">
        <v>6</v>
      </c>
      <c r="D229" s="5" t="s">
        <v>362</v>
      </c>
      <c r="E229" s="25">
        <v>7289564</v>
      </c>
      <c r="F229" s="21">
        <v>39262.334050925929</v>
      </c>
      <c r="G229" s="4" t="s">
        <v>586</v>
      </c>
      <c r="H229" s="4" t="s">
        <v>199</v>
      </c>
      <c r="I229" t="str">
        <f>VLOOKUP(D229,Categories!$A$1:$D$53,MATCH(I$3,Categories!$A$1:$D$1,0),FALSE)</f>
        <v>Sampler</v>
      </c>
      <c r="J229" t="str">
        <f t="shared" si="3"/>
        <v>No</v>
      </c>
      <c r="L229" t="str" cm="1">
        <f t="array" ref="L229">_xlfn.SWITCH(C229,".wma","This is a WMA file!",".mp3","MP3 are great!","This is a different type of file")</f>
        <v>This is a WMA file!</v>
      </c>
    </row>
    <row r="230" spans="1:12" x14ac:dyDescent="0.25">
      <c r="A230" s="4">
        <v>358</v>
      </c>
      <c r="B230" s="5" t="s">
        <v>371</v>
      </c>
      <c r="C230" s="6" t="s">
        <v>6</v>
      </c>
      <c r="D230" s="5" t="s">
        <v>362</v>
      </c>
      <c r="E230" s="25">
        <v>5285180</v>
      </c>
      <c r="F230" s="21">
        <v>39262.334062499998</v>
      </c>
      <c r="G230" s="4" t="s">
        <v>587</v>
      </c>
      <c r="H230" s="4" t="s">
        <v>199</v>
      </c>
      <c r="I230" t="str">
        <f>VLOOKUP(D230,Categories!$A$1:$D$53,MATCH(I$3,Categories!$A$1:$D$1,0),FALSE)</f>
        <v>Sampler</v>
      </c>
      <c r="J230" t="str">
        <f t="shared" si="3"/>
        <v>No</v>
      </c>
      <c r="L230" t="str" cm="1">
        <f t="array" ref="L230">_xlfn.SWITCH(C230,".wma","This is a WMA file!",".mp3","MP3 are great!","This is a different type of file")</f>
        <v>This is a WMA file!</v>
      </c>
    </row>
    <row r="231" spans="1:12" x14ac:dyDescent="0.25">
      <c r="A231" s="4">
        <v>359</v>
      </c>
      <c r="B231" s="5" t="s">
        <v>372</v>
      </c>
      <c r="C231" s="6" t="s">
        <v>6</v>
      </c>
      <c r="D231" s="5" t="s">
        <v>362</v>
      </c>
      <c r="E231" s="25">
        <v>3379278</v>
      </c>
      <c r="F231" s="21">
        <v>39262.334062499998</v>
      </c>
      <c r="G231" s="4" t="s">
        <v>588</v>
      </c>
      <c r="H231" s="4" t="s">
        <v>199</v>
      </c>
      <c r="I231" t="str">
        <f>VLOOKUP(D231,Categories!$A$1:$D$53,MATCH(I$3,Categories!$A$1:$D$1,0),FALSE)</f>
        <v>Sampler</v>
      </c>
      <c r="J231" t="str">
        <f t="shared" si="3"/>
        <v>Yes</v>
      </c>
      <c r="L231" t="str" cm="1">
        <f t="array" ref="L231">_xlfn.SWITCH(C231,".wma","This is a WMA file!",".mp3","MP3 are great!","This is a different type of file")</f>
        <v>This is a WMA file!</v>
      </c>
    </row>
    <row r="232" spans="1:12" x14ac:dyDescent="0.25">
      <c r="A232" s="4">
        <v>360</v>
      </c>
      <c r="B232" s="5" t="s">
        <v>373</v>
      </c>
      <c r="C232" s="6" t="s">
        <v>6</v>
      </c>
      <c r="D232" s="5" t="s">
        <v>362</v>
      </c>
      <c r="E232" s="25">
        <v>2914012</v>
      </c>
      <c r="F232" s="21">
        <v>39262.334062499998</v>
      </c>
      <c r="G232" s="4" t="s">
        <v>589</v>
      </c>
      <c r="H232" s="4" t="s">
        <v>199</v>
      </c>
      <c r="I232" t="str">
        <f>VLOOKUP(D232,Categories!$A$1:$D$53,MATCH(I$3,Categories!$A$1:$D$1,0),FALSE)</f>
        <v>Sampler</v>
      </c>
      <c r="J232" t="str">
        <f t="shared" si="3"/>
        <v>Yes</v>
      </c>
      <c r="L232" t="str" cm="1">
        <f t="array" ref="L232">_xlfn.SWITCH(C232,".wma","This is a WMA file!",".mp3","MP3 are great!","This is a different type of file")</f>
        <v>This is a WMA file!</v>
      </c>
    </row>
    <row r="233" spans="1:12" x14ac:dyDescent="0.25">
      <c r="A233" s="4">
        <v>361</v>
      </c>
      <c r="B233" s="5" t="s">
        <v>374</v>
      </c>
      <c r="C233" s="6" t="s">
        <v>6</v>
      </c>
      <c r="D233" s="5" t="s">
        <v>362</v>
      </c>
      <c r="E233" s="25">
        <v>5079386</v>
      </c>
      <c r="F233" s="21">
        <v>39262.334062499998</v>
      </c>
      <c r="G233" s="4" t="s">
        <v>590</v>
      </c>
      <c r="H233" s="4" t="s">
        <v>199</v>
      </c>
      <c r="I233" t="str">
        <f>VLOOKUP(D233,Categories!$A$1:$D$53,MATCH(I$3,Categories!$A$1:$D$1,0),FALSE)</f>
        <v>Sampler</v>
      </c>
      <c r="J233" t="str">
        <f t="shared" si="3"/>
        <v>No</v>
      </c>
      <c r="L233" t="str" cm="1">
        <f t="array" ref="L233">_xlfn.SWITCH(C233,".wma","This is a WMA file!",".mp3","MP3 are great!","This is a different type of file")</f>
        <v>This is a WMA file!</v>
      </c>
    </row>
    <row r="234" spans="1:12" x14ac:dyDescent="0.25">
      <c r="A234" s="4">
        <v>362</v>
      </c>
      <c r="B234" s="5" t="s">
        <v>375</v>
      </c>
      <c r="C234" s="6" t="s">
        <v>6</v>
      </c>
      <c r="D234" s="5" t="s">
        <v>362</v>
      </c>
      <c r="E234" s="25">
        <v>4641138</v>
      </c>
      <c r="F234" s="21">
        <v>39262.334062499998</v>
      </c>
      <c r="G234" s="4" t="s">
        <v>591</v>
      </c>
      <c r="H234" s="4" t="s">
        <v>199</v>
      </c>
      <c r="I234" t="str">
        <f>VLOOKUP(D234,Categories!$A$1:$D$53,MATCH(I$3,Categories!$A$1:$D$1,0),FALSE)</f>
        <v>Sampler</v>
      </c>
      <c r="J234" t="str">
        <f t="shared" si="3"/>
        <v>Yes</v>
      </c>
      <c r="L234" t="str" cm="1">
        <f t="array" ref="L234">_xlfn.SWITCH(C234,".wma","This is a WMA file!",".mp3","MP3 are great!","This is a different type of file")</f>
        <v>This is a WMA file!</v>
      </c>
    </row>
    <row r="235" spans="1:12" x14ac:dyDescent="0.25">
      <c r="A235" s="4">
        <v>363</v>
      </c>
      <c r="B235" s="5" t="s">
        <v>376</v>
      </c>
      <c r="C235" s="6" t="s">
        <v>6</v>
      </c>
      <c r="D235" s="5" t="s">
        <v>362</v>
      </c>
      <c r="E235" s="25">
        <v>4345660</v>
      </c>
      <c r="F235" s="21">
        <v>39262.334062499998</v>
      </c>
      <c r="G235" s="4" t="s">
        <v>592</v>
      </c>
      <c r="H235" s="4" t="s">
        <v>199</v>
      </c>
      <c r="I235" t="str">
        <f>VLOOKUP(D235,Categories!$A$1:$D$53,MATCH(I$3,Categories!$A$1:$D$1,0),FALSE)</f>
        <v>Sampler</v>
      </c>
      <c r="J235" t="str">
        <f t="shared" si="3"/>
        <v>Yes</v>
      </c>
      <c r="L235" t="str" cm="1">
        <f t="array" ref="L235">_xlfn.SWITCH(C235,".wma","This is a WMA file!",".mp3","MP3 are great!","This is a different type of file")</f>
        <v>This is a WMA file!</v>
      </c>
    </row>
    <row r="236" spans="1:12" x14ac:dyDescent="0.25">
      <c r="A236" s="4">
        <v>364</v>
      </c>
      <c r="B236" s="5" t="s">
        <v>377</v>
      </c>
      <c r="C236" s="6" t="s">
        <v>6</v>
      </c>
      <c r="D236" s="5" t="s">
        <v>362</v>
      </c>
      <c r="E236" s="25">
        <v>6645528</v>
      </c>
      <c r="F236" s="21">
        <v>39262.334062499998</v>
      </c>
      <c r="G236" s="4" t="s">
        <v>593</v>
      </c>
      <c r="H236" s="4" t="s">
        <v>199</v>
      </c>
      <c r="I236" t="str">
        <f>VLOOKUP(D236,Categories!$A$1:$D$53,MATCH(I$3,Categories!$A$1:$D$1,0),FALSE)</f>
        <v>Sampler</v>
      </c>
      <c r="J236" t="str">
        <f t="shared" si="3"/>
        <v>No</v>
      </c>
      <c r="L236" t="str" cm="1">
        <f t="array" ref="L236">_xlfn.SWITCH(C236,".wma","This is a WMA file!",".mp3","MP3 are great!","This is a different type of file")</f>
        <v>This is a WMA file!</v>
      </c>
    </row>
    <row r="237" spans="1:12" x14ac:dyDescent="0.25">
      <c r="A237" s="4">
        <v>365</v>
      </c>
      <c r="B237" s="5" t="s">
        <v>378</v>
      </c>
      <c r="C237" s="6" t="s">
        <v>6</v>
      </c>
      <c r="D237" s="5" t="s">
        <v>362</v>
      </c>
      <c r="E237" s="25">
        <v>7209024</v>
      </c>
      <c r="F237" s="21">
        <v>39262.334062499998</v>
      </c>
      <c r="G237" s="4" t="s">
        <v>594</v>
      </c>
      <c r="H237" s="4" t="s">
        <v>199</v>
      </c>
      <c r="I237" t="str">
        <f>VLOOKUP(D237,Categories!$A$1:$D$53,MATCH(I$3,Categories!$A$1:$D$1,0),FALSE)</f>
        <v>Sampler</v>
      </c>
      <c r="J237" t="str">
        <f t="shared" si="3"/>
        <v>No</v>
      </c>
      <c r="L237" t="str" cm="1">
        <f t="array" ref="L237">_xlfn.SWITCH(C237,".wma","This is a WMA file!",".mp3","MP3 are great!","This is a different type of file")</f>
        <v>This is a WMA file!</v>
      </c>
    </row>
    <row r="238" spans="1:12" x14ac:dyDescent="0.25">
      <c r="A238" s="4">
        <v>366</v>
      </c>
      <c r="B238" s="5" t="s">
        <v>379</v>
      </c>
      <c r="C238" s="6" t="s">
        <v>6</v>
      </c>
      <c r="D238" s="5" t="s">
        <v>362</v>
      </c>
      <c r="E238" s="25">
        <v>2735252</v>
      </c>
      <c r="F238" s="21">
        <v>39262.334062499998</v>
      </c>
      <c r="G238" s="4" t="s">
        <v>595</v>
      </c>
      <c r="H238" s="4" t="s">
        <v>199</v>
      </c>
      <c r="I238" t="str">
        <f>VLOOKUP(D238,Categories!$A$1:$D$53,MATCH(I$3,Categories!$A$1:$D$1,0),FALSE)</f>
        <v>Sampler</v>
      </c>
      <c r="J238" t="str">
        <f t="shared" si="3"/>
        <v>Yes</v>
      </c>
      <c r="L238" t="str" cm="1">
        <f t="array" ref="L238">_xlfn.SWITCH(C238,".wma","This is a WMA file!",".mp3","MP3 are great!","This is a different type of file")</f>
        <v>This is a WMA file!</v>
      </c>
    </row>
    <row r="239" spans="1:12" x14ac:dyDescent="0.25">
      <c r="A239" s="4">
        <v>405</v>
      </c>
      <c r="B239" s="5" t="s">
        <v>610</v>
      </c>
      <c r="C239" s="6" t="s">
        <v>6</v>
      </c>
      <c r="D239" s="5" t="s">
        <v>609</v>
      </c>
      <c r="E239" s="25">
        <v>3615046</v>
      </c>
      <c r="F239" s="21">
        <v>41701.651863425926</v>
      </c>
      <c r="G239" s="4" t="s">
        <v>802</v>
      </c>
      <c r="H239" s="4" t="s">
        <v>803</v>
      </c>
      <c r="I239" t="str">
        <f>VLOOKUP(D239,Categories!$A$1:$D$53,MATCH(I$3,Categories!$A$1:$D$1,0),FALSE)</f>
        <v>Sampler</v>
      </c>
      <c r="J239" t="str">
        <f t="shared" si="3"/>
        <v>Yes</v>
      </c>
      <c r="L239" t="str" cm="1">
        <f t="array" ref="L239">_xlfn.SWITCH(C239,".wma","This is a WMA file!",".mp3","MP3 are great!","This is a different type of file")</f>
        <v>This is a WMA file!</v>
      </c>
    </row>
    <row r="240" spans="1:12" x14ac:dyDescent="0.25">
      <c r="A240" s="4">
        <v>406</v>
      </c>
      <c r="B240" s="5" t="s">
        <v>611</v>
      </c>
      <c r="C240" s="6" t="s">
        <v>6</v>
      </c>
      <c r="D240" s="5" t="s">
        <v>609</v>
      </c>
      <c r="E240" s="25">
        <v>5868364</v>
      </c>
      <c r="F240" s="21">
        <v>41701.651863425926</v>
      </c>
      <c r="G240" s="4" t="s">
        <v>804</v>
      </c>
      <c r="H240" s="4" t="s">
        <v>805</v>
      </c>
      <c r="I240" t="str">
        <f>VLOOKUP(D240,Categories!$A$1:$D$53,MATCH(I$3,Categories!$A$1:$D$1,0),FALSE)</f>
        <v>Sampler</v>
      </c>
      <c r="J240" t="str">
        <f t="shared" si="3"/>
        <v>No</v>
      </c>
      <c r="L240" t="str" cm="1">
        <f t="array" ref="L240">_xlfn.SWITCH(C240,".wma","This is a WMA file!",".mp3","MP3 are great!","This is a different type of file")</f>
        <v>This is a WMA file!</v>
      </c>
    </row>
    <row r="241" spans="1:12" x14ac:dyDescent="0.25">
      <c r="A241" s="4">
        <v>407</v>
      </c>
      <c r="B241" s="5" t="s">
        <v>612</v>
      </c>
      <c r="C241" s="6" t="s">
        <v>6</v>
      </c>
      <c r="D241" s="5" t="s">
        <v>609</v>
      </c>
      <c r="E241" s="25">
        <v>5611294</v>
      </c>
      <c r="F241" s="21">
        <v>41701.651863425926</v>
      </c>
      <c r="G241" s="4" t="s">
        <v>806</v>
      </c>
      <c r="H241" s="4" t="s">
        <v>803</v>
      </c>
      <c r="I241" t="str">
        <f>VLOOKUP(D241,Categories!$A$1:$D$53,MATCH(I$3,Categories!$A$1:$D$1,0),FALSE)</f>
        <v>Sampler</v>
      </c>
      <c r="J241" t="str">
        <f t="shared" si="3"/>
        <v>No</v>
      </c>
      <c r="L241" t="str" cm="1">
        <f t="array" ref="L241">_xlfn.SWITCH(C241,".wma","This is a WMA file!",".mp3","MP3 are great!","This is a different type of file")</f>
        <v>This is a WMA file!</v>
      </c>
    </row>
    <row r="242" spans="1:12" x14ac:dyDescent="0.25">
      <c r="A242" s="4">
        <v>408</v>
      </c>
      <c r="B242" s="5" t="s">
        <v>613</v>
      </c>
      <c r="C242" s="6" t="s">
        <v>6</v>
      </c>
      <c r="D242" s="5" t="s">
        <v>609</v>
      </c>
      <c r="E242" s="25">
        <v>5061638</v>
      </c>
      <c r="F242" s="21">
        <v>41701.651863425926</v>
      </c>
      <c r="G242" s="4" t="s">
        <v>808</v>
      </c>
      <c r="H242" s="4" t="s">
        <v>803</v>
      </c>
      <c r="I242" t="str">
        <f>VLOOKUP(D242,Categories!$A$1:$D$53,MATCH(I$3,Categories!$A$1:$D$1,0),FALSE)</f>
        <v>Sampler</v>
      </c>
      <c r="J242" t="str">
        <f t="shared" si="3"/>
        <v>No</v>
      </c>
      <c r="L242" t="str" cm="1">
        <f t="array" ref="L242">_xlfn.SWITCH(C242,".wma","This is a WMA file!",".mp3","MP3 are great!","This is a different type of file")</f>
        <v>This is a WMA file!</v>
      </c>
    </row>
    <row r="243" spans="1:12" x14ac:dyDescent="0.25">
      <c r="A243" s="4">
        <v>409</v>
      </c>
      <c r="B243" s="5" t="s">
        <v>614</v>
      </c>
      <c r="C243" s="6" t="s">
        <v>6</v>
      </c>
      <c r="D243" s="5" t="s">
        <v>609</v>
      </c>
      <c r="E243" s="25">
        <v>5372350</v>
      </c>
      <c r="F243" s="21">
        <v>41701.651863425926</v>
      </c>
      <c r="G243" s="4" t="s">
        <v>809</v>
      </c>
      <c r="H243" s="4" t="s">
        <v>803</v>
      </c>
      <c r="I243" t="str">
        <f>VLOOKUP(D243,Categories!$A$1:$D$53,MATCH(I$3,Categories!$A$1:$D$1,0),FALSE)</f>
        <v>Sampler</v>
      </c>
      <c r="J243" t="str">
        <f t="shared" si="3"/>
        <v>No</v>
      </c>
      <c r="L243" t="str" cm="1">
        <f t="array" ref="L243">_xlfn.SWITCH(C243,".wma","This is a WMA file!",".mp3","MP3 are great!","This is a different type of file")</f>
        <v>This is a WMA file!</v>
      </c>
    </row>
    <row r="244" spans="1:12" x14ac:dyDescent="0.25">
      <c r="A244" s="4">
        <v>410</v>
      </c>
      <c r="B244" s="5" t="s">
        <v>615</v>
      </c>
      <c r="C244" s="6" t="s">
        <v>6</v>
      </c>
      <c r="D244" s="5" t="s">
        <v>609</v>
      </c>
      <c r="E244" s="25">
        <v>5611358</v>
      </c>
      <c r="F244" s="21">
        <v>41701.651863425926</v>
      </c>
      <c r="G244" s="4" t="s">
        <v>810</v>
      </c>
      <c r="H244" s="4" t="s">
        <v>811</v>
      </c>
      <c r="I244" t="str">
        <f>VLOOKUP(D244,Categories!$A$1:$D$53,MATCH(I$3,Categories!$A$1:$D$1,0),FALSE)</f>
        <v>Sampler</v>
      </c>
      <c r="J244" t="str">
        <f t="shared" si="3"/>
        <v>No</v>
      </c>
      <c r="L244" t="str" cm="1">
        <f t="array" ref="L244">_xlfn.SWITCH(C244,".wma","This is a WMA file!",".mp3","MP3 are great!","This is a different type of file")</f>
        <v>This is a WMA file!</v>
      </c>
    </row>
    <row r="245" spans="1:12" x14ac:dyDescent="0.25">
      <c r="A245" s="4">
        <v>411</v>
      </c>
      <c r="B245" s="5" t="s">
        <v>616</v>
      </c>
      <c r="C245" s="6" t="s">
        <v>6</v>
      </c>
      <c r="D245" s="5" t="s">
        <v>609</v>
      </c>
      <c r="E245" s="25">
        <v>3681084</v>
      </c>
      <c r="F245" s="21">
        <v>41701.651863425926</v>
      </c>
      <c r="G245" s="4" t="s">
        <v>812</v>
      </c>
      <c r="H245" s="4" t="s">
        <v>803</v>
      </c>
      <c r="I245" t="str">
        <f>VLOOKUP(D245,Categories!$A$1:$D$53,MATCH(I$3,Categories!$A$1:$D$1,0),FALSE)</f>
        <v>Sampler</v>
      </c>
      <c r="J245" t="str">
        <f t="shared" si="3"/>
        <v>Yes</v>
      </c>
      <c r="L245" t="str" cm="1">
        <f t="array" ref="L245">_xlfn.SWITCH(C245,".wma","This is a WMA file!",".mp3","MP3 are great!","This is a different type of file")</f>
        <v>This is a WMA file!</v>
      </c>
    </row>
    <row r="246" spans="1:12" x14ac:dyDescent="0.25">
      <c r="A246" s="4">
        <v>412</v>
      </c>
      <c r="B246" s="5" t="s">
        <v>617</v>
      </c>
      <c r="C246" s="6" t="s">
        <v>6</v>
      </c>
      <c r="D246" s="5" t="s">
        <v>609</v>
      </c>
      <c r="E246" s="25">
        <v>3125262</v>
      </c>
      <c r="F246" s="21">
        <v>41701.651863425926</v>
      </c>
      <c r="G246" s="4" t="s">
        <v>814</v>
      </c>
      <c r="H246" s="4" t="s">
        <v>815</v>
      </c>
      <c r="I246" t="str">
        <f>VLOOKUP(D246,Categories!$A$1:$D$53,MATCH(I$3,Categories!$A$1:$D$1,0),FALSE)</f>
        <v>Sampler</v>
      </c>
      <c r="J246" t="str">
        <f t="shared" si="3"/>
        <v>Yes</v>
      </c>
      <c r="L246" t="str" cm="1">
        <f t="array" ref="L246">_xlfn.SWITCH(C246,".wma","This is a WMA file!",".mp3","MP3 are great!","This is a different type of file")</f>
        <v>This is a WMA file!</v>
      </c>
    </row>
    <row r="247" spans="1:12" x14ac:dyDescent="0.25">
      <c r="A247" s="4">
        <v>413</v>
      </c>
      <c r="B247" s="5" t="s">
        <v>618</v>
      </c>
      <c r="C247" s="6" t="s">
        <v>6</v>
      </c>
      <c r="D247" s="5" t="s">
        <v>609</v>
      </c>
      <c r="E247" s="25">
        <v>6639162</v>
      </c>
      <c r="F247" s="21">
        <v>41701.651863425926</v>
      </c>
      <c r="G247" s="4" t="s">
        <v>816</v>
      </c>
      <c r="H247" s="4" t="s">
        <v>803</v>
      </c>
      <c r="I247" t="str">
        <f>VLOOKUP(D247,Categories!$A$1:$D$53,MATCH(I$3,Categories!$A$1:$D$1,0),FALSE)</f>
        <v>Sampler</v>
      </c>
      <c r="J247" t="str">
        <f t="shared" si="3"/>
        <v>No</v>
      </c>
      <c r="L247" t="str" cm="1">
        <f t="array" ref="L247">_xlfn.SWITCH(C247,".wma","This is a WMA file!",".mp3","MP3 are great!","This is a different type of file")</f>
        <v>This is a WMA file!</v>
      </c>
    </row>
    <row r="248" spans="1:12" x14ac:dyDescent="0.25">
      <c r="A248" s="4">
        <v>414</v>
      </c>
      <c r="B248" s="5" t="s">
        <v>619</v>
      </c>
      <c r="C248" s="6" t="s">
        <v>6</v>
      </c>
      <c r="D248" s="5" t="s">
        <v>609</v>
      </c>
      <c r="E248" s="25">
        <v>6842344</v>
      </c>
      <c r="F248" s="21">
        <v>41701.651863425926</v>
      </c>
      <c r="G248" s="4" t="s">
        <v>817</v>
      </c>
      <c r="H248" s="4" t="s">
        <v>803</v>
      </c>
      <c r="I248" t="str">
        <f>VLOOKUP(D248,Categories!$A$1:$D$53,MATCH(I$3,Categories!$A$1:$D$1,0),FALSE)</f>
        <v>Sampler</v>
      </c>
      <c r="J248" t="str">
        <f t="shared" si="3"/>
        <v>No</v>
      </c>
      <c r="L248" t="str" cm="1">
        <f t="array" ref="L248">_xlfn.SWITCH(C248,".wma","This is a WMA file!",".mp3","MP3 are great!","This is a different type of file")</f>
        <v>This is a WMA file!</v>
      </c>
    </row>
    <row r="249" spans="1:12" x14ac:dyDescent="0.25">
      <c r="A249" s="4">
        <v>415</v>
      </c>
      <c r="B249" s="5" t="s">
        <v>620</v>
      </c>
      <c r="C249" s="6" t="s">
        <v>6</v>
      </c>
      <c r="D249" s="5" t="s">
        <v>609</v>
      </c>
      <c r="E249" s="25">
        <v>3854420</v>
      </c>
      <c r="F249" s="21">
        <v>41701.651863425926</v>
      </c>
      <c r="G249" s="4" t="s">
        <v>818</v>
      </c>
      <c r="H249" s="4" t="s">
        <v>803</v>
      </c>
      <c r="I249" t="str">
        <f>VLOOKUP(D249,Categories!$A$1:$D$53,MATCH(I$3,Categories!$A$1:$D$1,0),FALSE)</f>
        <v>Sampler</v>
      </c>
      <c r="J249" t="str">
        <f t="shared" si="3"/>
        <v>Yes</v>
      </c>
      <c r="L249" t="str" cm="1">
        <f t="array" ref="L249">_xlfn.SWITCH(C249,".wma","This is a WMA file!",".mp3","MP3 are great!","This is a different type of file")</f>
        <v>This is a WMA file!</v>
      </c>
    </row>
    <row r="250" spans="1:12" x14ac:dyDescent="0.25">
      <c r="A250" s="4">
        <v>416</v>
      </c>
      <c r="B250" s="5" t="s">
        <v>621</v>
      </c>
      <c r="C250" s="6" t="s">
        <v>6</v>
      </c>
      <c r="D250" s="5" t="s">
        <v>609</v>
      </c>
      <c r="E250" s="25">
        <v>4063548</v>
      </c>
      <c r="F250" s="21">
        <v>41701.651863425926</v>
      </c>
      <c r="G250" s="4" t="s">
        <v>819</v>
      </c>
      <c r="H250" s="4" t="s">
        <v>803</v>
      </c>
      <c r="I250" t="str">
        <f>VLOOKUP(D250,Categories!$A$1:$D$53,MATCH(I$3,Categories!$A$1:$D$1,0),FALSE)</f>
        <v>Sampler</v>
      </c>
      <c r="J250" t="str">
        <f t="shared" si="3"/>
        <v>Yes</v>
      </c>
      <c r="L250" t="str" cm="1">
        <f t="array" ref="L250">_xlfn.SWITCH(C250,".wma","This is a WMA file!",".mp3","MP3 are great!","This is a different type of file")</f>
        <v>This is a WMA file!</v>
      </c>
    </row>
    <row r="251" spans="1:12" x14ac:dyDescent="0.25">
      <c r="A251" s="4">
        <v>417</v>
      </c>
      <c r="B251" s="5" t="s">
        <v>622</v>
      </c>
      <c r="C251" s="6" t="s">
        <v>6</v>
      </c>
      <c r="D251" s="5" t="s">
        <v>609</v>
      </c>
      <c r="E251" s="25">
        <v>5808482</v>
      </c>
      <c r="F251" s="21">
        <v>41701.651875000003</v>
      </c>
      <c r="G251" s="4" t="s">
        <v>820</v>
      </c>
      <c r="H251" s="4" t="s">
        <v>821</v>
      </c>
      <c r="I251" t="str">
        <f>VLOOKUP(D251,Categories!$A$1:$D$53,MATCH(I$3,Categories!$A$1:$D$1,0),FALSE)</f>
        <v>Sampler</v>
      </c>
      <c r="J251" t="str">
        <f t="shared" si="3"/>
        <v>No</v>
      </c>
      <c r="L251" t="str" cm="1">
        <f t="array" ref="L251">_xlfn.SWITCH(C251,".wma","This is a WMA file!",".mp3","MP3 are great!","This is a different type of file")</f>
        <v>This is a WMA file!</v>
      </c>
    </row>
    <row r="252" spans="1:12" x14ac:dyDescent="0.25">
      <c r="A252" s="4">
        <v>419</v>
      </c>
      <c r="B252" s="5" t="s">
        <v>624</v>
      </c>
      <c r="C252" s="6" t="s">
        <v>6</v>
      </c>
      <c r="D252" s="5" t="s">
        <v>623</v>
      </c>
      <c r="E252" s="25">
        <v>21275194</v>
      </c>
      <c r="F252" s="21">
        <v>39265.787800925929</v>
      </c>
      <c r="G252" s="4" t="s">
        <v>822</v>
      </c>
      <c r="H252" s="4" t="s">
        <v>823</v>
      </c>
      <c r="I252" t="str">
        <f>VLOOKUP(D252,Categories!$A$1:$D$53,MATCH(I$3,Categories!$A$1:$D$1,0),FALSE)</f>
        <v>Classical</v>
      </c>
      <c r="J252" t="str">
        <f t="shared" si="3"/>
        <v>No</v>
      </c>
      <c r="L252" t="str" cm="1">
        <f t="array" ref="L252">_xlfn.SWITCH(C252,".wma","This is a WMA file!",".mp3","MP3 are great!","This is a different type of file")</f>
        <v>This is a WMA file!</v>
      </c>
    </row>
    <row r="253" spans="1:12" x14ac:dyDescent="0.25">
      <c r="A253" s="4">
        <v>420</v>
      </c>
      <c r="B253" s="5" t="s">
        <v>625</v>
      </c>
      <c r="C253" s="6" t="s">
        <v>6</v>
      </c>
      <c r="D253" s="5" t="s">
        <v>623</v>
      </c>
      <c r="E253" s="25">
        <v>19082932</v>
      </c>
      <c r="F253" s="21">
        <v>39265.786956018521</v>
      </c>
      <c r="G253" s="4" t="s">
        <v>824</v>
      </c>
      <c r="H253" s="4" t="s">
        <v>825</v>
      </c>
      <c r="I253" t="str">
        <f>VLOOKUP(D253,Categories!$A$1:$D$53,MATCH(I$3,Categories!$A$1:$D$1,0),FALSE)</f>
        <v>Classical</v>
      </c>
      <c r="J253" t="str">
        <f t="shared" si="3"/>
        <v>No</v>
      </c>
      <c r="L253" t="str" cm="1">
        <f t="array" ref="L253">_xlfn.SWITCH(C253,".wma","This is a WMA file!",".mp3","MP3 are great!","This is a different type of file")</f>
        <v>This is a WMA file!</v>
      </c>
    </row>
    <row r="254" spans="1:12" x14ac:dyDescent="0.25">
      <c r="A254" s="4">
        <v>421</v>
      </c>
      <c r="B254" s="5" t="s">
        <v>626</v>
      </c>
      <c r="C254" s="6" t="s">
        <v>6</v>
      </c>
      <c r="D254" s="5" t="s">
        <v>623</v>
      </c>
      <c r="E254" s="25">
        <v>15092120</v>
      </c>
      <c r="F254" s="21">
        <v>39265.787083333336</v>
      </c>
      <c r="G254" s="4" t="s">
        <v>826</v>
      </c>
      <c r="H254" s="4" t="s">
        <v>827</v>
      </c>
      <c r="I254" t="str">
        <f>VLOOKUP(D254,Categories!$A$1:$D$53,MATCH(I$3,Categories!$A$1:$D$1,0),FALSE)</f>
        <v>Classical</v>
      </c>
      <c r="J254" t="str">
        <f t="shared" si="3"/>
        <v>No</v>
      </c>
      <c r="L254" t="str" cm="1">
        <f t="array" ref="L254">_xlfn.SWITCH(C254,".wma","This is a WMA file!",".mp3","MP3 are great!","This is a different type of file")</f>
        <v>This is a WMA file!</v>
      </c>
    </row>
    <row r="255" spans="1:12" x14ac:dyDescent="0.25">
      <c r="A255" s="4">
        <v>422</v>
      </c>
      <c r="B255" s="5" t="s">
        <v>627</v>
      </c>
      <c r="C255" s="6" t="s">
        <v>6</v>
      </c>
      <c r="D255" s="5" t="s">
        <v>623</v>
      </c>
      <c r="E255" s="25">
        <v>24952816</v>
      </c>
      <c r="F255" s="21">
        <v>39265.787928240738</v>
      </c>
      <c r="G255" s="4" t="s">
        <v>828</v>
      </c>
      <c r="H255" s="4" t="s">
        <v>827</v>
      </c>
      <c r="I255" t="str">
        <f>VLOOKUP(D255,Categories!$A$1:$D$53,MATCH(I$3,Categories!$A$1:$D$1,0),FALSE)</f>
        <v>Classical</v>
      </c>
      <c r="J255" t="str">
        <f t="shared" si="3"/>
        <v>No</v>
      </c>
      <c r="L255" t="str" cm="1">
        <f t="array" ref="L255">_xlfn.SWITCH(C255,".wma","This is a WMA file!",".mp3","MP3 are great!","This is a different type of file")</f>
        <v>This is a WMA file!</v>
      </c>
    </row>
    <row r="256" spans="1:12" x14ac:dyDescent="0.25">
      <c r="A256" s="4">
        <v>424</v>
      </c>
      <c r="B256" s="5" t="s">
        <v>629</v>
      </c>
      <c r="C256" s="6" t="s">
        <v>6</v>
      </c>
      <c r="D256" s="5" t="s">
        <v>628</v>
      </c>
      <c r="E256" s="25">
        <v>4783746</v>
      </c>
      <c r="F256" s="21">
        <v>39257.5156712963</v>
      </c>
      <c r="G256" s="4" t="s">
        <v>829</v>
      </c>
      <c r="H256" s="4" t="s">
        <v>830</v>
      </c>
      <c r="I256" t="str">
        <f>VLOOKUP(D256,Categories!$A$1:$D$53,MATCH(I$3,Categories!$A$1:$D$1,0),FALSE)</f>
        <v>Sampler</v>
      </c>
      <c r="J256" t="str">
        <f t="shared" si="3"/>
        <v>Yes</v>
      </c>
      <c r="L256" t="str" cm="1">
        <f t="array" ref="L256">_xlfn.SWITCH(C256,".wma","This is a WMA file!",".mp3","MP3 are great!","This is a different type of file")</f>
        <v>This is a WMA file!</v>
      </c>
    </row>
    <row r="257" spans="1:12" x14ac:dyDescent="0.25">
      <c r="A257" s="4">
        <v>425</v>
      </c>
      <c r="B257" s="5" t="s">
        <v>630</v>
      </c>
      <c r="C257" s="6" t="s">
        <v>6</v>
      </c>
      <c r="D257" s="5" t="s">
        <v>628</v>
      </c>
      <c r="E257" s="25">
        <v>2368416</v>
      </c>
      <c r="F257" s="21">
        <v>39257.5156712963</v>
      </c>
      <c r="G257" s="4" t="s">
        <v>831</v>
      </c>
      <c r="H257" s="4" t="s">
        <v>832</v>
      </c>
      <c r="I257" t="str">
        <f>VLOOKUP(D257,Categories!$A$1:$D$53,MATCH(I$3,Categories!$A$1:$D$1,0),FALSE)</f>
        <v>Sampler</v>
      </c>
      <c r="J257" t="str">
        <f t="shared" si="3"/>
        <v>Yes</v>
      </c>
      <c r="L257" t="str" cm="1">
        <f t="array" ref="L257">_xlfn.SWITCH(C257,".wma","This is a WMA file!",".mp3","MP3 are great!","This is a different type of file")</f>
        <v>This is a WMA file!</v>
      </c>
    </row>
    <row r="258" spans="1:12" x14ac:dyDescent="0.25">
      <c r="A258" s="4">
        <v>426</v>
      </c>
      <c r="B258" s="5" t="s">
        <v>631</v>
      </c>
      <c r="C258" s="6" t="s">
        <v>6</v>
      </c>
      <c r="D258" s="5" t="s">
        <v>628</v>
      </c>
      <c r="E258" s="25">
        <v>3576378</v>
      </c>
      <c r="F258" s="21">
        <v>39257.5156712963</v>
      </c>
      <c r="G258" s="4" t="s">
        <v>833</v>
      </c>
      <c r="H258" s="4" t="s">
        <v>834</v>
      </c>
      <c r="I258" t="str">
        <f>VLOOKUP(D258,Categories!$A$1:$D$53,MATCH(I$3,Categories!$A$1:$D$1,0),FALSE)</f>
        <v>Sampler</v>
      </c>
      <c r="J258" t="str">
        <f t="shared" si="3"/>
        <v>Yes</v>
      </c>
      <c r="L258" t="str" cm="1">
        <f t="array" ref="L258">_xlfn.SWITCH(C258,".wma","This is a WMA file!",".mp3","MP3 are great!","This is a different type of file")</f>
        <v>This is a WMA file!</v>
      </c>
    </row>
    <row r="259" spans="1:12" x14ac:dyDescent="0.25">
      <c r="A259" s="4">
        <v>427</v>
      </c>
      <c r="B259" s="5" t="s">
        <v>632</v>
      </c>
      <c r="C259" s="6" t="s">
        <v>6</v>
      </c>
      <c r="D259" s="5" t="s">
        <v>628</v>
      </c>
      <c r="E259" s="25">
        <v>3844778</v>
      </c>
      <c r="F259" s="21">
        <v>39257.5156712963</v>
      </c>
      <c r="G259" s="4" t="s">
        <v>835</v>
      </c>
      <c r="H259" s="4" t="s">
        <v>836</v>
      </c>
      <c r="I259" t="str">
        <f>VLOOKUP(D259,Categories!$A$1:$D$53,MATCH(I$3,Categories!$A$1:$D$1,0),FALSE)</f>
        <v>Sampler</v>
      </c>
      <c r="J259" t="str">
        <f t="shared" si="3"/>
        <v>Yes</v>
      </c>
      <c r="L259" t="str" cm="1">
        <f t="array" ref="L259">_xlfn.SWITCH(C259,".wma","This is a WMA file!",".mp3","MP3 are great!","This is a different type of file")</f>
        <v>This is a WMA file!</v>
      </c>
    </row>
    <row r="260" spans="1:12" x14ac:dyDescent="0.25">
      <c r="A260" s="4">
        <v>428</v>
      </c>
      <c r="B260" s="5" t="s">
        <v>633</v>
      </c>
      <c r="C260" s="6" t="s">
        <v>6</v>
      </c>
      <c r="D260" s="5" t="s">
        <v>628</v>
      </c>
      <c r="E260" s="25">
        <v>6976594</v>
      </c>
      <c r="F260" s="21">
        <v>39257.5156712963</v>
      </c>
      <c r="G260" s="4" t="s">
        <v>837</v>
      </c>
      <c r="H260" s="4" t="s">
        <v>838</v>
      </c>
      <c r="I260" t="str">
        <f>VLOOKUP(D260,Categories!$A$1:$D$53,MATCH(I$3,Categories!$A$1:$D$1,0),FALSE)</f>
        <v>Sampler</v>
      </c>
      <c r="J260" t="str">
        <f t="shared" si="3"/>
        <v>No</v>
      </c>
      <c r="L260" t="str" cm="1">
        <f t="array" ref="L260">_xlfn.SWITCH(C260,".wma","This is a WMA file!",".mp3","MP3 are great!","This is a different type of file")</f>
        <v>This is a WMA file!</v>
      </c>
    </row>
    <row r="261" spans="1:12" x14ac:dyDescent="0.25">
      <c r="A261" s="4">
        <v>429</v>
      </c>
      <c r="B261" s="5" t="s">
        <v>634</v>
      </c>
      <c r="C261" s="6" t="s">
        <v>6</v>
      </c>
      <c r="D261" s="5" t="s">
        <v>628</v>
      </c>
      <c r="E261" s="25">
        <v>8148786</v>
      </c>
      <c r="F261" s="21">
        <v>39257.5156712963</v>
      </c>
      <c r="G261" s="4" t="s">
        <v>839</v>
      </c>
      <c r="H261" s="4" t="s">
        <v>840</v>
      </c>
      <c r="I261" t="str">
        <f>VLOOKUP(D261,Categories!$A$1:$D$53,MATCH(I$3,Categories!$A$1:$D$1,0),FALSE)</f>
        <v>Sampler</v>
      </c>
      <c r="J261" t="str">
        <f t="shared" ref="J261:J324" si="4">IF(OR(AND(E261&gt;1000000, E261&lt;5000000), C261 = ".mp3"),"Yes","No")</f>
        <v>No</v>
      </c>
      <c r="L261" t="str" cm="1">
        <f t="array" ref="L261">_xlfn.SWITCH(C261,".wma","This is a WMA file!",".mp3","MP3 are great!","This is a different type of file")</f>
        <v>This is a WMA file!</v>
      </c>
    </row>
    <row r="262" spans="1:12" x14ac:dyDescent="0.25">
      <c r="A262" s="4">
        <v>430</v>
      </c>
      <c r="B262" s="5" t="s">
        <v>635</v>
      </c>
      <c r="C262" s="6" t="s">
        <v>6</v>
      </c>
      <c r="D262" s="5" t="s">
        <v>628</v>
      </c>
      <c r="E262" s="25">
        <v>7692458</v>
      </c>
      <c r="F262" s="21">
        <v>39257.5156712963</v>
      </c>
      <c r="G262" s="4" t="s">
        <v>841</v>
      </c>
      <c r="H262" s="4" t="s">
        <v>842</v>
      </c>
      <c r="I262" t="str">
        <f>VLOOKUP(D262,Categories!$A$1:$D$53,MATCH(I$3,Categories!$A$1:$D$1,0),FALSE)</f>
        <v>Sampler</v>
      </c>
      <c r="J262" t="str">
        <f t="shared" si="4"/>
        <v>No</v>
      </c>
      <c r="L262" t="str" cm="1">
        <f t="array" ref="L262">_xlfn.SWITCH(C262,".wma","This is a WMA file!",".mp3","MP3 are great!","This is a different type of file")</f>
        <v>This is a WMA file!</v>
      </c>
    </row>
    <row r="263" spans="1:12" x14ac:dyDescent="0.25">
      <c r="A263" s="4">
        <v>431</v>
      </c>
      <c r="B263" s="5" t="s">
        <v>636</v>
      </c>
      <c r="C263" s="6" t="s">
        <v>6</v>
      </c>
      <c r="D263" s="5" t="s">
        <v>628</v>
      </c>
      <c r="E263" s="25">
        <v>10609472</v>
      </c>
      <c r="F263" s="21">
        <v>39257.5156712963</v>
      </c>
      <c r="G263" s="4" t="s">
        <v>843</v>
      </c>
      <c r="H263" s="4" t="s">
        <v>844</v>
      </c>
      <c r="I263" t="str">
        <f>VLOOKUP(D263,Categories!$A$1:$D$53,MATCH(I$3,Categories!$A$1:$D$1,0),FALSE)</f>
        <v>Sampler</v>
      </c>
      <c r="J263" t="str">
        <f t="shared" si="4"/>
        <v>No</v>
      </c>
      <c r="L263" t="str" cm="1">
        <f t="array" ref="L263">_xlfn.SWITCH(C263,".wma","This is a WMA file!",".mp3","MP3 are great!","This is a different type of file")</f>
        <v>This is a WMA file!</v>
      </c>
    </row>
    <row r="264" spans="1:12" x14ac:dyDescent="0.25">
      <c r="A264" s="4">
        <v>432</v>
      </c>
      <c r="B264" s="5" t="s">
        <v>637</v>
      </c>
      <c r="C264" s="6" t="s">
        <v>6</v>
      </c>
      <c r="D264" s="5" t="s">
        <v>628</v>
      </c>
      <c r="E264" s="25">
        <v>10851102</v>
      </c>
      <c r="F264" s="21">
        <v>39257.5156712963</v>
      </c>
      <c r="G264" s="4" t="s">
        <v>845</v>
      </c>
      <c r="H264" s="4" t="s">
        <v>846</v>
      </c>
      <c r="I264" t="str">
        <f>VLOOKUP(D264,Categories!$A$1:$D$53,MATCH(I$3,Categories!$A$1:$D$1,0),FALSE)</f>
        <v>Sampler</v>
      </c>
      <c r="J264" t="str">
        <f t="shared" si="4"/>
        <v>No</v>
      </c>
      <c r="L264" t="str" cm="1">
        <f t="array" ref="L264">_xlfn.SWITCH(C264,".wma","This is a WMA file!",".mp3","MP3 are great!","This is a different type of file")</f>
        <v>This is a WMA file!</v>
      </c>
    </row>
    <row r="265" spans="1:12" x14ac:dyDescent="0.25">
      <c r="A265" s="4">
        <v>433</v>
      </c>
      <c r="B265" s="5" t="s">
        <v>638</v>
      </c>
      <c r="C265" s="6" t="s">
        <v>6</v>
      </c>
      <c r="D265" s="5" t="s">
        <v>628</v>
      </c>
      <c r="E265" s="25">
        <v>4372804</v>
      </c>
      <c r="F265" s="21">
        <v>39257.5156712963</v>
      </c>
      <c r="G265" s="4" t="s">
        <v>847</v>
      </c>
      <c r="H265" s="4" t="s">
        <v>848</v>
      </c>
      <c r="I265" t="str">
        <f>VLOOKUP(D265,Categories!$A$1:$D$53,MATCH(I$3,Categories!$A$1:$D$1,0),FALSE)</f>
        <v>Sampler</v>
      </c>
      <c r="J265" t="str">
        <f t="shared" si="4"/>
        <v>Yes</v>
      </c>
      <c r="L265" t="str" cm="1">
        <f t="array" ref="L265">_xlfn.SWITCH(C265,".wma","This is a WMA file!",".mp3","MP3 are great!","This is a different type of file")</f>
        <v>This is a WMA file!</v>
      </c>
    </row>
    <row r="266" spans="1:12" x14ac:dyDescent="0.25">
      <c r="A266" s="4">
        <v>434</v>
      </c>
      <c r="B266" s="5" t="s">
        <v>639</v>
      </c>
      <c r="C266" s="6" t="s">
        <v>6</v>
      </c>
      <c r="D266" s="5" t="s">
        <v>628</v>
      </c>
      <c r="E266" s="25">
        <v>11692004</v>
      </c>
      <c r="F266" s="21">
        <v>39257.5156712963</v>
      </c>
      <c r="G266" s="4" t="s">
        <v>849</v>
      </c>
      <c r="H266" s="4" t="s">
        <v>850</v>
      </c>
      <c r="I266" t="str">
        <f>VLOOKUP(D266,Categories!$A$1:$D$53,MATCH(I$3,Categories!$A$1:$D$1,0),FALSE)</f>
        <v>Sampler</v>
      </c>
      <c r="J266" t="str">
        <f t="shared" si="4"/>
        <v>No</v>
      </c>
      <c r="L266" t="str" cm="1">
        <f t="array" ref="L266">_xlfn.SWITCH(C266,".wma","This is a WMA file!",".mp3","MP3 are great!","This is a different type of file")</f>
        <v>This is a WMA file!</v>
      </c>
    </row>
    <row r="267" spans="1:12" x14ac:dyDescent="0.25">
      <c r="A267" s="4">
        <v>435</v>
      </c>
      <c r="B267" s="5" t="s">
        <v>640</v>
      </c>
      <c r="C267" s="6" t="s">
        <v>6</v>
      </c>
      <c r="D267" s="5" t="s">
        <v>628</v>
      </c>
      <c r="E267" s="25">
        <v>7987518</v>
      </c>
      <c r="F267" s="21">
        <v>39257.5156712963</v>
      </c>
      <c r="G267" s="4" t="s">
        <v>851</v>
      </c>
      <c r="H267" s="4" t="s">
        <v>803</v>
      </c>
      <c r="I267" t="str">
        <f>VLOOKUP(D267,Categories!$A$1:$D$53,MATCH(I$3,Categories!$A$1:$D$1,0),FALSE)</f>
        <v>Sampler</v>
      </c>
      <c r="J267" t="str">
        <f t="shared" si="4"/>
        <v>No</v>
      </c>
      <c r="L267" t="str" cm="1">
        <f t="array" ref="L267">_xlfn.SWITCH(C267,".wma","This is a WMA file!",".mp3","MP3 are great!","This is a different type of file")</f>
        <v>This is a WMA file!</v>
      </c>
    </row>
    <row r="268" spans="1:12" x14ac:dyDescent="0.25">
      <c r="A268" s="4">
        <v>436</v>
      </c>
      <c r="B268" s="5" t="s">
        <v>641</v>
      </c>
      <c r="C268" s="6" t="s">
        <v>6</v>
      </c>
      <c r="D268" s="5" t="s">
        <v>628</v>
      </c>
      <c r="E268" s="25">
        <v>10752650</v>
      </c>
      <c r="F268" s="21">
        <v>39257.5156712963</v>
      </c>
      <c r="G268" s="4" t="s">
        <v>852</v>
      </c>
      <c r="H268" s="4" t="s">
        <v>853</v>
      </c>
      <c r="I268" t="str">
        <f>VLOOKUP(D268,Categories!$A$1:$D$53,MATCH(I$3,Categories!$A$1:$D$1,0),FALSE)</f>
        <v>Sampler</v>
      </c>
      <c r="J268" t="str">
        <f t="shared" si="4"/>
        <v>No</v>
      </c>
      <c r="L268" t="str" cm="1">
        <f t="array" ref="L268">_xlfn.SWITCH(C268,".wma","This is a WMA file!",".mp3","MP3 are great!","This is a different type of file")</f>
        <v>This is a WMA file!</v>
      </c>
    </row>
    <row r="269" spans="1:12" x14ac:dyDescent="0.25">
      <c r="A269" s="4">
        <v>437</v>
      </c>
      <c r="B269" s="5" t="s">
        <v>642</v>
      </c>
      <c r="C269" s="6" t="s">
        <v>6</v>
      </c>
      <c r="D269" s="5" t="s">
        <v>628</v>
      </c>
      <c r="E269" s="25">
        <v>2207330</v>
      </c>
      <c r="F269" s="21">
        <v>39257.5156712963</v>
      </c>
      <c r="G269" s="4" t="s">
        <v>854</v>
      </c>
      <c r="H269" s="4" t="s">
        <v>855</v>
      </c>
      <c r="I269" t="str">
        <f>VLOOKUP(D269,Categories!$A$1:$D$53,MATCH(I$3,Categories!$A$1:$D$1,0),FALSE)</f>
        <v>Sampler</v>
      </c>
      <c r="J269" t="str">
        <f t="shared" si="4"/>
        <v>Yes</v>
      </c>
      <c r="L269" t="str" cm="1">
        <f t="array" ref="L269">_xlfn.SWITCH(C269,".wma","This is a WMA file!",".mp3","MP3 are great!","This is a different type of file")</f>
        <v>This is a WMA file!</v>
      </c>
    </row>
    <row r="270" spans="1:12" x14ac:dyDescent="0.25">
      <c r="A270" s="4">
        <v>439</v>
      </c>
      <c r="B270" s="5" t="s">
        <v>644</v>
      </c>
      <c r="C270" s="6" t="s">
        <v>6</v>
      </c>
      <c r="D270" s="5" t="s">
        <v>643</v>
      </c>
      <c r="E270" s="25">
        <v>3915804</v>
      </c>
      <c r="F270" s="21">
        <v>39257.525995370372</v>
      </c>
      <c r="G270" s="4" t="s">
        <v>856</v>
      </c>
      <c r="H270" s="4" t="s">
        <v>857</v>
      </c>
      <c r="I270" t="str">
        <f>VLOOKUP(D270,Categories!$A$1:$D$53,MATCH(I$3,Categories!$A$1:$D$1,0),FALSE)</f>
        <v>Sampler</v>
      </c>
      <c r="J270" t="str">
        <f t="shared" si="4"/>
        <v>Yes</v>
      </c>
      <c r="L270" t="str" cm="1">
        <f t="array" ref="L270">_xlfn.SWITCH(C270,".wma","This is a WMA file!",".mp3","MP3 are great!","This is a different type of file")</f>
        <v>This is a WMA file!</v>
      </c>
    </row>
    <row r="271" spans="1:12" x14ac:dyDescent="0.25">
      <c r="A271" s="4">
        <v>440</v>
      </c>
      <c r="B271" s="5" t="s">
        <v>645</v>
      </c>
      <c r="C271" s="6" t="s">
        <v>6</v>
      </c>
      <c r="D271" s="5" t="s">
        <v>643</v>
      </c>
      <c r="E271" s="25">
        <v>10806366</v>
      </c>
      <c r="F271" s="21">
        <v>39257.525995370372</v>
      </c>
      <c r="G271" s="4" t="s">
        <v>858</v>
      </c>
      <c r="H271" s="4" t="s">
        <v>859</v>
      </c>
      <c r="I271" t="str">
        <f>VLOOKUP(D271,Categories!$A$1:$D$53,MATCH(I$3,Categories!$A$1:$D$1,0),FALSE)</f>
        <v>Sampler</v>
      </c>
      <c r="J271" t="str">
        <f t="shared" si="4"/>
        <v>No</v>
      </c>
      <c r="L271" t="str" cm="1">
        <f t="array" ref="L271">_xlfn.SWITCH(C271,".wma","This is a WMA file!",".mp3","MP3 are great!","This is a different type of file")</f>
        <v>This is a WMA file!</v>
      </c>
    </row>
    <row r="272" spans="1:12" x14ac:dyDescent="0.25">
      <c r="A272" s="4">
        <v>441</v>
      </c>
      <c r="B272" s="5" t="s">
        <v>646</v>
      </c>
      <c r="C272" s="6" t="s">
        <v>6</v>
      </c>
      <c r="D272" s="5" t="s">
        <v>643</v>
      </c>
      <c r="E272" s="25">
        <v>7012454</v>
      </c>
      <c r="F272" s="21">
        <v>39257.525995370372</v>
      </c>
      <c r="G272" s="4" t="s">
        <v>860</v>
      </c>
      <c r="H272" s="4" t="s">
        <v>477</v>
      </c>
      <c r="I272" t="str">
        <f>VLOOKUP(D272,Categories!$A$1:$D$53,MATCH(I$3,Categories!$A$1:$D$1,0),FALSE)</f>
        <v>Sampler</v>
      </c>
      <c r="J272" t="str">
        <f t="shared" si="4"/>
        <v>No</v>
      </c>
      <c r="L272" t="str" cm="1">
        <f t="array" ref="L272">_xlfn.SWITCH(C272,".wma","This is a WMA file!",".mp3","MP3 are great!","This is a different type of file")</f>
        <v>This is a WMA file!</v>
      </c>
    </row>
    <row r="273" spans="1:12" x14ac:dyDescent="0.25">
      <c r="A273" s="4">
        <v>442</v>
      </c>
      <c r="B273" s="5" t="s">
        <v>647</v>
      </c>
      <c r="C273" s="6" t="s">
        <v>6</v>
      </c>
      <c r="D273" s="5" t="s">
        <v>643</v>
      </c>
      <c r="E273" s="25">
        <v>3844862</v>
      </c>
      <c r="F273" s="21">
        <v>39257.525995370372</v>
      </c>
      <c r="G273" s="4" t="s">
        <v>861</v>
      </c>
      <c r="H273" s="4" t="s">
        <v>477</v>
      </c>
      <c r="I273" t="str">
        <f>VLOOKUP(D273,Categories!$A$1:$D$53,MATCH(I$3,Categories!$A$1:$D$1,0),FALSE)</f>
        <v>Sampler</v>
      </c>
      <c r="J273" t="str">
        <f t="shared" si="4"/>
        <v>Yes</v>
      </c>
      <c r="L273" t="str" cm="1">
        <f t="array" ref="L273">_xlfn.SWITCH(C273,".wma","This is a WMA file!",".mp3","MP3 are great!","This is a different type of file")</f>
        <v>This is a WMA file!</v>
      </c>
    </row>
    <row r="274" spans="1:12" x14ac:dyDescent="0.25">
      <c r="A274" s="4">
        <v>443</v>
      </c>
      <c r="B274" s="5" t="s">
        <v>648</v>
      </c>
      <c r="C274" s="6" t="s">
        <v>6</v>
      </c>
      <c r="D274" s="5" t="s">
        <v>643</v>
      </c>
      <c r="E274" s="25">
        <v>3549554</v>
      </c>
      <c r="F274" s="21">
        <v>39257.525995370372</v>
      </c>
      <c r="G274" s="4" t="s">
        <v>862</v>
      </c>
      <c r="H274" s="4" t="s">
        <v>863</v>
      </c>
      <c r="I274" t="str">
        <f>VLOOKUP(D274,Categories!$A$1:$D$53,MATCH(I$3,Categories!$A$1:$D$1,0),FALSE)</f>
        <v>Sampler</v>
      </c>
      <c r="J274" t="str">
        <f t="shared" si="4"/>
        <v>Yes</v>
      </c>
      <c r="L274" t="str" cm="1">
        <f t="array" ref="L274">_xlfn.SWITCH(C274,".wma","This is a WMA file!",".mp3","MP3 are great!","This is a different type of file")</f>
        <v>This is a WMA file!</v>
      </c>
    </row>
    <row r="275" spans="1:12" x14ac:dyDescent="0.25">
      <c r="A275" s="4">
        <v>444</v>
      </c>
      <c r="B275" s="5" t="s">
        <v>649</v>
      </c>
      <c r="C275" s="6" t="s">
        <v>6</v>
      </c>
      <c r="D275" s="5" t="s">
        <v>643</v>
      </c>
      <c r="E275" s="25">
        <v>7531278</v>
      </c>
      <c r="F275" s="21">
        <v>39257.525995370372</v>
      </c>
      <c r="G275" s="4" t="s">
        <v>864</v>
      </c>
      <c r="H275" s="4" t="s">
        <v>865</v>
      </c>
      <c r="I275" t="str">
        <f>VLOOKUP(D275,Categories!$A$1:$D$53,MATCH(I$3,Categories!$A$1:$D$1,0),FALSE)</f>
        <v>Sampler</v>
      </c>
      <c r="J275" t="str">
        <f t="shared" si="4"/>
        <v>No</v>
      </c>
      <c r="L275" t="str" cm="1">
        <f t="array" ref="L275">_xlfn.SWITCH(C275,".wma","This is a WMA file!",".mp3","MP3 are great!","This is a different type of file")</f>
        <v>This is a WMA file!</v>
      </c>
    </row>
    <row r="276" spans="1:12" x14ac:dyDescent="0.25">
      <c r="A276" s="4">
        <v>445</v>
      </c>
      <c r="B276" s="5" t="s">
        <v>650</v>
      </c>
      <c r="C276" s="6" t="s">
        <v>6</v>
      </c>
      <c r="D276" s="5" t="s">
        <v>643</v>
      </c>
      <c r="E276" s="25">
        <v>8229350</v>
      </c>
      <c r="F276" s="21">
        <v>39257.525995370372</v>
      </c>
      <c r="G276" s="4" t="s">
        <v>866</v>
      </c>
      <c r="H276" s="4" t="s">
        <v>194</v>
      </c>
      <c r="I276" t="str">
        <f>VLOOKUP(D276,Categories!$A$1:$D$53,MATCH(I$3,Categories!$A$1:$D$1,0),FALSE)</f>
        <v>Sampler</v>
      </c>
      <c r="J276" t="str">
        <f t="shared" si="4"/>
        <v>No</v>
      </c>
      <c r="L276" t="str" cm="1">
        <f t="array" ref="L276">_xlfn.SWITCH(C276,".wma","This is a WMA file!",".mp3","MP3 are great!","This is a different type of file")</f>
        <v>This is a WMA file!</v>
      </c>
    </row>
    <row r="277" spans="1:12" x14ac:dyDescent="0.25">
      <c r="A277" s="4">
        <v>446</v>
      </c>
      <c r="B277" s="5" t="s">
        <v>651</v>
      </c>
      <c r="C277" s="6" t="s">
        <v>6</v>
      </c>
      <c r="D277" s="5" t="s">
        <v>643</v>
      </c>
      <c r="E277" s="25">
        <v>7325594</v>
      </c>
      <c r="F277" s="21">
        <v>39257.525995370372</v>
      </c>
      <c r="G277" s="4" t="s">
        <v>867</v>
      </c>
      <c r="H277" s="4" t="s">
        <v>868</v>
      </c>
      <c r="I277" t="str">
        <f>VLOOKUP(D277,Categories!$A$1:$D$53,MATCH(I$3,Categories!$A$1:$D$1,0),FALSE)</f>
        <v>Sampler</v>
      </c>
      <c r="J277" t="str">
        <f t="shared" si="4"/>
        <v>No</v>
      </c>
      <c r="L277" t="str" cm="1">
        <f t="array" ref="L277">_xlfn.SWITCH(C277,".wma","This is a WMA file!",".mp3","MP3 are great!","This is a different type of file")</f>
        <v>This is a WMA file!</v>
      </c>
    </row>
    <row r="278" spans="1:12" x14ac:dyDescent="0.25">
      <c r="A278" s="4">
        <v>447</v>
      </c>
      <c r="B278" s="5" t="s">
        <v>652</v>
      </c>
      <c r="C278" s="6" t="s">
        <v>6</v>
      </c>
      <c r="D278" s="5" t="s">
        <v>643</v>
      </c>
      <c r="E278" s="25">
        <v>4811200</v>
      </c>
      <c r="F278" s="21">
        <v>39257.525995370372</v>
      </c>
      <c r="G278" s="4" t="s">
        <v>869</v>
      </c>
      <c r="H278" s="4" t="s">
        <v>870</v>
      </c>
      <c r="I278" t="str">
        <f>VLOOKUP(D278,Categories!$A$1:$D$53,MATCH(I$3,Categories!$A$1:$D$1,0),FALSE)</f>
        <v>Sampler</v>
      </c>
      <c r="J278" t="str">
        <f t="shared" si="4"/>
        <v>Yes</v>
      </c>
      <c r="L278" t="str" cm="1">
        <f t="array" ref="L278">_xlfn.SWITCH(C278,".wma","This is a WMA file!",".mp3","MP3 are great!","This is a different type of file")</f>
        <v>This is a WMA file!</v>
      </c>
    </row>
    <row r="279" spans="1:12" x14ac:dyDescent="0.25">
      <c r="A279" s="4">
        <v>448</v>
      </c>
      <c r="B279" s="5" t="s">
        <v>653</v>
      </c>
      <c r="C279" s="6" t="s">
        <v>6</v>
      </c>
      <c r="D279" s="5" t="s">
        <v>643</v>
      </c>
      <c r="E279" s="25">
        <v>11790654</v>
      </c>
      <c r="F279" s="21">
        <v>39257.525995370372</v>
      </c>
      <c r="G279" s="4" t="s">
        <v>871</v>
      </c>
      <c r="H279" s="4" t="s">
        <v>872</v>
      </c>
      <c r="I279" t="str">
        <f>VLOOKUP(D279,Categories!$A$1:$D$53,MATCH(I$3,Categories!$A$1:$D$1,0),FALSE)</f>
        <v>Sampler</v>
      </c>
      <c r="J279" t="str">
        <f t="shared" si="4"/>
        <v>No</v>
      </c>
      <c r="L279" t="str" cm="1">
        <f t="array" ref="L279">_xlfn.SWITCH(C279,".wma","This is a WMA file!",".mp3","MP3 are great!","This is a different type of file")</f>
        <v>This is a WMA file!</v>
      </c>
    </row>
    <row r="280" spans="1:12" x14ac:dyDescent="0.25">
      <c r="A280" s="4">
        <v>449</v>
      </c>
      <c r="B280" s="5" t="s">
        <v>654</v>
      </c>
      <c r="C280" s="6" t="s">
        <v>6</v>
      </c>
      <c r="D280" s="5" t="s">
        <v>643</v>
      </c>
      <c r="E280" s="25">
        <v>4784234</v>
      </c>
      <c r="F280" s="21">
        <v>39257.525995370372</v>
      </c>
      <c r="G280" s="4" t="s">
        <v>873</v>
      </c>
      <c r="H280" s="4" t="s">
        <v>874</v>
      </c>
      <c r="I280" t="str">
        <f>VLOOKUP(D280,Categories!$A$1:$D$53,MATCH(I$3,Categories!$A$1:$D$1,0),FALSE)</f>
        <v>Sampler</v>
      </c>
      <c r="J280" t="str">
        <f t="shared" si="4"/>
        <v>Yes</v>
      </c>
      <c r="L280" t="str" cm="1">
        <f t="array" ref="L280">_xlfn.SWITCH(C280,".wma","This is a WMA file!",".mp3","MP3 are great!","This is a different type of file")</f>
        <v>This is a WMA file!</v>
      </c>
    </row>
    <row r="281" spans="1:12" x14ac:dyDescent="0.25">
      <c r="A281" s="4">
        <v>450</v>
      </c>
      <c r="B281" s="5" t="s">
        <v>655</v>
      </c>
      <c r="C281" s="6" t="s">
        <v>6</v>
      </c>
      <c r="D281" s="5" t="s">
        <v>643</v>
      </c>
      <c r="E281" s="25">
        <v>9732572</v>
      </c>
      <c r="F281" s="21">
        <v>39257.526006944441</v>
      </c>
      <c r="G281" s="4" t="s">
        <v>875</v>
      </c>
      <c r="H281" s="4" t="s">
        <v>876</v>
      </c>
      <c r="I281" t="str">
        <f>VLOOKUP(D281,Categories!$A$1:$D$53,MATCH(I$3,Categories!$A$1:$D$1,0),FALSE)</f>
        <v>Sampler</v>
      </c>
      <c r="J281" t="str">
        <f t="shared" si="4"/>
        <v>No</v>
      </c>
      <c r="L281" t="str" cm="1">
        <f t="array" ref="L281">_xlfn.SWITCH(C281,".wma","This is a WMA file!",".mp3","MP3 are great!","This is a different type of file")</f>
        <v>This is a WMA file!</v>
      </c>
    </row>
    <row r="282" spans="1:12" x14ac:dyDescent="0.25">
      <c r="A282" s="4">
        <v>451</v>
      </c>
      <c r="B282" s="5" t="s">
        <v>656</v>
      </c>
      <c r="C282" s="6" t="s">
        <v>6</v>
      </c>
      <c r="D282" s="5" t="s">
        <v>643</v>
      </c>
      <c r="E282" s="25">
        <v>5115434</v>
      </c>
      <c r="F282" s="21">
        <v>39257.526006944441</v>
      </c>
      <c r="G282" s="4" t="s">
        <v>877</v>
      </c>
      <c r="H282" s="4" t="s">
        <v>878</v>
      </c>
      <c r="I282" t="str">
        <f>VLOOKUP(D282,Categories!$A$1:$D$53,MATCH(I$3,Categories!$A$1:$D$1,0),FALSE)</f>
        <v>Sampler</v>
      </c>
      <c r="J282" t="str">
        <f t="shared" si="4"/>
        <v>No</v>
      </c>
      <c r="L282" t="str" cm="1">
        <f t="array" ref="L282">_xlfn.SWITCH(C282,".wma","This is a WMA file!",".mp3","MP3 are great!","This is a different type of file")</f>
        <v>This is a WMA file!</v>
      </c>
    </row>
    <row r="283" spans="1:12" x14ac:dyDescent="0.25">
      <c r="A283" s="4">
        <v>452</v>
      </c>
      <c r="B283" s="5" t="s">
        <v>657</v>
      </c>
      <c r="C283" s="6" t="s">
        <v>6</v>
      </c>
      <c r="D283" s="5" t="s">
        <v>643</v>
      </c>
      <c r="E283" s="25">
        <v>3567448</v>
      </c>
      <c r="F283" s="21">
        <v>39257.526006944441</v>
      </c>
      <c r="G283" s="4" t="s">
        <v>879</v>
      </c>
      <c r="H283" s="4" t="s">
        <v>880</v>
      </c>
      <c r="I283" t="str">
        <f>VLOOKUP(D283,Categories!$A$1:$D$53,MATCH(I$3,Categories!$A$1:$D$1,0),FALSE)</f>
        <v>Sampler</v>
      </c>
      <c r="J283" t="str">
        <f t="shared" si="4"/>
        <v>Yes</v>
      </c>
      <c r="L283" t="str" cm="1">
        <f t="array" ref="L283">_xlfn.SWITCH(C283,".wma","This is a WMA file!",".mp3","MP3 are great!","This is a different type of file")</f>
        <v>This is a WMA file!</v>
      </c>
    </row>
    <row r="284" spans="1:12" x14ac:dyDescent="0.25">
      <c r="A284" s="4">
        <v>453</v>
      </c>
      <c r="B284" s="5" t="s">
        <v>658</v>
      </c>
      <c r="C284" s="6" t="s">
        <v>6</v>
      </c>
      <c r="D284" s="5" t="s">
        <v>643</v>
      </c>
      <c r="E284" s="25">
        <v>4632082</v>
      </c>
      <c r="F284" s="21">
        <v>39257.526006944441</v>
      </c>
      <c r="G284" s="4" t="s">
        <v>881</v>
      </c>
      <c r="H284" s="4" t="s">
        <v>882</v>
      </c>
      <c r="I284" t="str">
        <f>VLOOKUP(D284,Categories!$A$1:$D$53,MATCH(I$3,Categories!$A$1:$D$1,0),FALSE)</f>
        <v>Sampler</v>
      </c>
      <c r="J284" t="str">
        <f t="shared" si="4"/>
        <v>Yes</v>
      </c>
      <c r="L284" t="str" cm="1">
        <f t="array" ref="L284">_xlfn.SWITCH(C284,".wma","This is a WMA file!",".mp3","MP3 are great!","This is a different type of file")</f>
        <v>This is a WMA file!</v>
      </c>
    </row>
    <row r="285" spans="1:12" x14ac:dyDescent="0.25">
      <c r="A285" s="4">
        <v>454</v>
      </c>
      <c r="B285" s="5" t="s">
        <v>659</v>
      </c>
      <c r="C285" s="6" t="s">
        <v>6</v>
      </c>
      <c r="D285" s="5" t="s">
        <v>643</v>
      </c>
      <c r="E285" s="25">
        <v>11522202</v>
      </c>
      <c r="F285" s="21">
        <v>39257.526006944441</v>
      </c>
      <c r="G285" s="4" t="s">
        <v>883</v>
      </c>
      <c r="H285" s="4" t="s">
        <v>884</v>
      </c>
      <c r="I285" t="str">
        <f>VLOOKUP(D285,Categories!$A$1:$D$53,MATCH(I$3,Categories!$A$1:$D$1,0),FALSE)</f>
        <v>Sampler</v>
      </c>
      <c r="J285" t="str">
        <f t="shared" si="4"/>
        <v>No</v>
      </c>
      <c r="L285" t="str" cm="1">
        <f t="array" ref="L285">_xlfn.SWITCH(C285,".wma","This is a WMA file!",".mp3","MP3 are great!","This is a different type of file")</f>
        <v>This is a WMA file!</v>
      </c>
    </row>
    <row r="286" spans="1:12" x14ac:dyDescent="0.25">
      <c r="A286" s="4">
        <v>456</v>
      </c>
      <c r="B286" s="5" t="s">
        <v>661</v>
      </c>
      <c r="C286" s="6" t="s">
        <v>2</v>
      </c>
      <c r="D286" s="5" t="s">
        <v>660</v>
      </c>
      <c r="E286" s="25">
        <v>3139665</v>
      </c>
      <c r="F286" s="21">
        <v>39659.925046296295</v>
      </c>
      <c r="G286" s="4" t="s">
        <v>885</v>
      </c>
      <c r="H286" s="4" t="s">
        <v>886</v>
      </c>
      <c r="I286" t="str">
        <f>VLOOKUP(D286,Categories!$A$1:$D$53,MATCH(I$3,Categories!$A$1:$D$1,0),FALSE)</f>
        <v>Audiobook</v>
      </c>
      <c r="J286" t="str">
        <f t="shared" si="4"/>
        <v>Yes</v>
      </c>
      <c r="L286" t="str" cm="1">
        <f t="array" ref="L286">_xlfn.SWITCH(C286,".wma","This is a WMA file!",".mp3","MP3 are great!","This is a different type of file")</f>
        <v>MP3 are great!</v>
      </c>
    </row>
    <row r="287" spans="1:12" x14ac:dyDescent="0.25">
      <c r="A287" s="4">
        <v>457</v>
      </c>
      <c r="B287" s="5" t="s">
        <v>662</v>
      </c>
      <c r="C287" s="6" t="s">
        <v>2</v>
      </c>
      <c r="D287" s="5" t="s">
        <v>660</v>
      </c>
      <c r="E287" s="25">
        <v>42122719</v>
      </c>
      <c r="F287" s="21">
        <v>39659.925046296295</v>
      </c>
      <c r="G287" s="4" t="s">
        <v>887</v>
      </c>
      <c r="H287" s="4" t="s">
        <v>886</v>
      </c>
      <c r="I287" t="str">
        <f>VLOOKUP(D287,Categories!$A$1:$D$53,MATCH(I$3,Categories!$A$1:$D$1,0),FALSE)</f>
        <v>Audiobook</v>
      </c>
      <c r="J287" t="str">
        <f t="shared" si="4"/>
        <v>Yes</v>
      </c>
      <c r="L287" t="str" cm="1">
        <f t="array" ref="L287">_xlfn.SWITCH(C287,".wma","This is a WMA file!",".mp3","MP3 are great!","This is a different type of file")</f>
        <v>MP3 are great!</v>
      </c>
    </row>
    <row r="288" spans="1:12" x14ac:dyDescent="0.25">
      <c r="A288" s="4">
        <v>458</v>
      </c>
      <c r="B288" s="5" t="s">
        <v>663</v>
      </c>
      <c r="C288" s="6" t="s">
        <v>2</v>
      </c>
      <c r="D288" s="5" t="s">
        <v>660</v>
      </c>
      <c r="E288" s="25">
        <v>26953309</v>
      </c>
      <c r="F288" s="21">
        <v>39659.925046296295</v>
      </c>
      <c r="G288" s="4" t="s">
        <v>888</v>
      </c>
      <c r="H288" s="4" t="s">
        <v>886</v>
      </c>
      <c r="I288" t="str">
        <f>VLOOKUP(D288,Categories!$A$1:$D$53,MATCH(I$3,Categories!$A$1:$D$1,0),FALSE)</f>
        <v>Audiobook</v>
      </c>
      <c r="J288" t="str">
        <f t="shared" si="4"/>
        <v>Yes</v>
      </c>
      <c r="L288" t="str" cm="1">
        <f t="array" ref="L288">_xlfn.SWITCH(C288,".wma","This is a WMA file!",".mp3","MP3 are great!","This is a different type of file")</f>
        <v>MP3 are great!</v>
      </c>
    </row>
    <row r="289" spans="1:12" x14ac:dyDescent="0.25">
      <c r="A289" s="4">
        <v>459</v>
      </c>
      <c r="B289" s="5" t="s">
        <v>664</v>
      </c>
      <c r="C289" s="6" t="s">
        <v>2</v>
      </c>
      <c r="D289" s="5" t="s">
        <v>660</v>
      </c>
      <c r="E289" s="25">
        <v>5789527</v>
      </c>
      <c r="F289" s="21">
        <v>39659.925046296295</v>
      </c>
      <c r="G289" s="4" t="s">
        <v>889</v>
      </c>
      <c r="H289" s="4" t="s">
        <v>886</v>
      </c>
      <c r="I289" t="str">
        <f>VLOOKUP(D289,Categories!$A$1:$D$53,MATCH(I$3,Categories!$A$1:$D$1,0),FALSE)</f>
        <v>Audiobook</v>
      </c>
      <c r="J289" t="str">
        <f t="shared" si="4"/>
        <v>Yes</v>
      </c>
      <c r="L289" t="str" cm="1">
        <f t="array" ref="L289">_xlfn.SWITCH(C289,".wma","This is a WMA file!",".mp3","MP3 are great!","This is a different type of file")</f>
        <v>MP3 are great!</v>
      </c>
    </row>
    <row r="290" spans="1:12" x14ac:dyDescent="0.25">
      <c r="A290" s="4">
        <v>460</v>
      </c>
      <c r="B290" s="5" t="s">
        <v>665</v>
      </c>
      <c r="C290" s="6" t="s">
        <v>2</v>
      </c>
      <c r="D290" s="5" t="s">
        <v>660</v>
      </c>
      <c r="E290" s="25">
        <v>4194595</v>
      </c>
      <c r="F290" s="21">
        <v>39659.925046296295</v>
      </c>
      <c r="G290" s="4" t="s">
        <v>890</v>
      </c>
      <c r="H290" s="4" t="s">
        <v>886</v>
      </c>
      <c r="I290" t="str">
        <f>VLOOKUP(D290,Categories!$A$1:$D$53,MATCH(I$3,Categories!$A$1:$D$1,0),FALSE)</f>
        <v>Audiobook</v>
      </c>
      <c r="J290" t="str">
        <f t="shared" si="4"/>
        <v>Yes</v>
      </c>
      <c r="L290" t="str" cm="1">
        <f t="array" ref="L290">_xlfn.SWITCH(C290,".wma","This is a WMA file!",".mp3","MP3 are great!","This is a different type of file")</f>
        <v>MP3 are great!</v>
      </c>
    </row>
    <row r="291" spans="1:12" x14ac:dyDescent="0.25">
      <c r="A291" s="4">
        <v>461</v>
      </c>
      <c r="B291" s="5" t="s">
        <v>666</v>
      </c>
      <c r="C291" s="6" t="s">
        <v>2</v>
      </c>
      <c r="D291" s="5" t="s">
        <v>660</v>
      </c>
      <c r="E291" s="25">
        <v>6239251</v>
      </c>
      <c r="F291" s="21">
        <v>39659.925046296295</v>
      </c>
      <c r="G291" s="4" t="s">
        <v>891</v>
      </c>
      <c r="H291" s="4" t="s">
        <v>886</v>
      </c>
      <c r="I291" t="str">
        <f>VLOOKUP(D291,Categories!$A$1:$D$53,MATCH(I$3,Categories!$A$1:$D$1,0),FALSE)</f>
        <v>Audiobook</v>
      </c>
      <c r="J291" t="str">
        <f t="shared" si="4"/>
        <v>Yes</v>
      </c>
      <c r="L291" t="str" cm="1">
        <f t="array" ref="L291">_xlfn.SWITCH(C291,".wma","This is a WMA file!",".mp3","MP3 are great!","This is a different type of file")</f>
        <v>MP3 are great!</v>
      </c>
    </row>
    <row r="292" spans="1:12" x14ac:dyDescent="0.25">
      <c r="A292" s="4">
        <v>462</v>
      </c>
      <c r="B292" s="5" t="s">
        <v>667</v>
      </c>
      <c r="C292" s="6" t="s">
        <v>2</v>
      </c>
      <c r="D292" s="5" t="s">
        <v>660</v>
      </c>
      <c r="E292" s="25">
        <v>3130471</v>
      </c>
      <c r="F292" s="21">
        <v>39659.925046296295</v>
      </c>
      <c r="G292" s="4" t="s">
        <v>892</v>
      </c>
      <c r="H292" s="4" t="s">
        <v>886</v>
      </c>
      <c r="I292" t="str">
        <f>VLOOKUP(D292,Categories!$A$1:$D$53,MATCH(I$3,Categories!$A$1:$D$1,0),FALSE)</f>
        <v>Audiobook</v>
      </c>
      <c r="J292" t="str">
        <f t="shared" si="4"/>
        <v>Yes</v>
      </c>
      <c r="L292" t="str" cm="1">
        <f t="array" ref="L292">_xlfn.SWITCH(C292,".wma","This is a WMA file!",".mp3","MP3 are great!","This is a different type of file")</f>
        <v>MP3 are great!</v>
      </c>
    </row>
    <row r="293" spans="1:12" x14ac:dyDescent="0.25">
      <c r="A293" s="4">
        <v>463</v>
      </c>
      <c r="B293" s="5" t="s">
        <v>668</v>
      </c>
      <c r="C293" s="6" t="s">
        <v>2</v>
      </c>
      <c r="D293" s="5" t="s">
        <v>660</v>
      </c>
      <c r="E293" s="25">
        <v>5207727</v>
      </c>
      <c r="F293" s="21">
        <v>39659.925046296295</v>
      </c>
      <c r="G293" s="4" t="s">
        <v>893</v>
      </c>
      <c r="H293" s="4" t="s">
        <v>886</v>
      </c>
      <c r="I293" t="str">
        <f>VLOOKUP(D293,Categories!$A$1:$D$53,MATCH(I$3,Categories!$A$1:$D$1,0),FALSE)</f>
        <v>Audiobook</v>
      </c>
      <c r="J293" t="str">
        <f t="shared" si="4"/>
        <v>Yes</v>
      </c>
      <c r="L293" t="str" cm="1">
        <f t="array" ref="L293">_xlfn.SWITCH(C293,".wma","This is a WMA file!",".mp3","MP3 are great!","This is a different type of file")</f>
        <v>MP3 are great!</v>
      </c>
    </row>
    <row r="294" spans="1:12" x14ac:dyDescent="0.25">
      <c r="A294" s="4">
        <v>464</v>
      </c>
      <c r="B294" s="5" t="s">
        <v>669</v>
      </c>
      <c r="C294" s="6" t="s">
        <v>2</v>
      </c>
      <c r="D294" s="5" t="s">
        <v>660</v>
      </c>
      <c r="E294" s="25">
        <v>8852331</v>
      </c>
      <c r="F294" s="21">
        <v>39659.925046296295</v>
      </c>
      <c r="G294" s="4" t="s">
        <v>894</v>
      </c>
      <c r="H294" s="4" t="s">
        <v>886</v>
      </c>
      <c r="I294" t="str">
        <f>VLOOKUP(D294,Categories!$A$1:$D$53,MATCH(I$3,Categories!$A$1:$D$1,0),FALSE)</f>
        <v>Audiobook</v>
      </c>
      <c r="J294" t="str">
        <f t="shared" si="4"/>
        <v>Yes</v>
      </c>
      <c r="L294" t="str" cm="1">
        <f t="array" ref="L294">_xlfn.SWITCH(C294,".wma","This is a WMA file!",".mp3","MP3 are great!","This is a different type of file")</f>
        <v>MP3 are great!</v>
      </c>
    </row>
    <row r="295" spans="1:12" x14ac:dyDescent="0.25">
      <c r="A295" s="4">
        <v>465</v>
      </c>
      <c r="B295" s="5" t="s">
        <v>670</v>
      </c>
      <c r="C295" s="6" t="s">
        <v>2</v>
      </c>
      <c r="D295" s="5" t="s">
        <v>660</v>
      </c>
      <c r="E295" s="25">
        <v>7204736</v>
      </c>
      <c r="F295" s="21">
        <v>39659.925046296295</v>
      </c>
      <c r="G295" s="4" t="s">
        <v>895</v>
      </c>
      <c r="H295" s="4" t="s">
        <v>886</v>
      </c>
      <c r="I295" t="str">
        <f>VLOOKUP(D295,Categories!$A$1:$D$53,MATCH(I$3,Categories!$A$1:$D$1,0),FALSE)</f>
        <v>Audiobook</v>
      </c>
      <c r="J295" t="str">
        <f t="shared" si="4"/>
        <v>Yes</v>
      </c>
      <c r="L295" t="str" cm="1">
        <f t="array" ref="L295">_xlfn.SWITCH(C295,".wma","This is a WMA file!",".mp3","MP3 are great!","This is a different type of file")</f>
        <v>MP3 are great!</v>
      </c>
    </row>
    <row r="296" spans="1:12" x14ac:dyDescent="0.25">
      <c r="A296" s="4">
        <v>466</v>
      </c>
      <c r="B296" s="5" t="s">
        <v>671</v>
      </c>
      <c r="C296" s="6" t="s">
        <v>2</v>
      </c>
      <c r="D296" s="5" t="s">
        <v>660</v>
      </c>
      <c r="E296" s="25">
        <v>18841556</v>
      </c>
      <c r="F296" s="21">
        <v>39659.925046296295</v>
      </c>
      <c r="G296" s="4" t="s">
        <v>896</v>
      </c>
      <c r="H296" s="4" t="s">
        <v>886</v>
      </c>
      <c r="I296" t="str">
        <f>VLOOKUP(D296,Categories!$A$1:$D$53,MATCH(I$3,Categories!$A$1:$D$1,0),FALSE)</f>
        <v>Audiobook</v>
      </c>
      <c r="J296" t="str">
        <f t="shared" si="4"/>
        <v>Yes</v>
      </c>
      <c r="L296" t="str" cm="1">
        <f t="array" ref="L296">_xlfn.SWITCH(C296,".wma","This is a WMA file!",".mp3","MP3 are great!","This is a different type of file")</f>
        <v>MP3 are great!</v>
      </c>
    </row>
    <row r="297" spans="1:12" x14ac:dyDescent="0.25">
      <c r="A297" s="4">
        <v>467</v>
      </c>
      <c r="B297" s="5" t="s">
        <v>672</v>
      </c>
      <c r="C297" s="6" t="s">
        <v>2</v>
      </c>
      <c r="D297" s="5" t="s">
        <v>660</v>
      </c>
      <c r="E297" s="25">
        <v>7549970</v>
      </c>
      <c r="F297" s="21">
        <v>39659.925046296295</v>
      </c>
      <c r="G297" s="4" t="s">
        <v>897</v>
      </c>
      <c r="H297" s="4" t="s">
        <v>886</v>
      </c>
      <c r="I297" t="str">
        <f>VLOOKUP(D297,Categories!$A$1:$D$53,MATCH(I$3,Categories!$A$1:$D$1,0),FALSE)</f>
        <v>Audiobook</v>
      </c>
      <c r="J297" t="str">
        <f t="shared" si="4"/>
        <v>Yes</v>
      </c>
      <c r="L297" t="str" cm="1">
        <f t="array" ref="L297">_xlfn.SWITCH(C297,".wma","This is a WMA file!",".mp3","MP3 are great!","This is a different type of file")</f>
        <v>MP3 are great!</v>
      </c>
    </row>
    <row r="298" spans="1:12" x14ac:dyDescent="0.25">
      <c r="A298" s="4">
        <v>468</v>
      </c>
      <c r="B298" s="5" t="s">
        <v>673</v>
      </c>
      <c r="C298" s="6" t="s">
        <v>2</v>
      </c>
      <c r="D298" s="5" t="s">
        <v>660</v>
      </c>
      <c r="E298" s="25">
        <v>13342049</v>
      </c>
      <c r="F298" s="21">
        <v>39659.925046296295</v>
      </c>
      <c r="G298" s="4" t="s">
        <v>898</v>
      </c>
      <c r="H298" s="4" t="s">
        <v>886</v>
      </c>
      <c r="I298" t="str">
        <f>VLOOKUP(D298,Categories!$A$1:$D$53,MATCH(I$3,Categories!$A$1:$D$1,0),FALSE)</f>
        <v>Audiobook</v>
      </c>
      <c r="J298" t="str">
        <f t="shared" si="4"/>
        <v>Yes</v>
      </c>
      <c r="L298" t="str" cm="1">
        <f t="array" ref="L298">_xlfn.SWITCH(C298,".wma","This is a WMA file!",".mp3","MP3 are great!","This is a different type of file")</f>
        <v>MP3 are great!</v>
      </c>
    </row>
    <row r="299" spans="1:12" x14ac:dyDescent="0.25">
      <c r="A299" s="4">
        <v>469</v>
      </c>
      <c r="B299" s="5" t="s">
        <v>674</v>
      </c>
      <c r="C299" s="6" t="s">
        <v>2</v>
      </c>
      <c r="D299" s="5" t="s">
        <v>660</v>
      </c>
      <c r="E299" s="25">
        <v>6563587</v>
      </c>
      <c r="F299" s="21">
        <v>39659.925046296295</v>
      </c>
      <c r="G299" s="4" t="s">
        <v>899</v>
      </c>
      <c r="H299" s="4" t="s">
        <v>886</v>
      </c>
      <c r="I299" t="str">
        <f>VLOOKUP(D299,Categories!$A$1:$D$53,MATCH(I$3,Categories!$A$1:$D$1,0),FALSE)</f>
        <v>Audiobook</v>
      </c>
      <c r="J299" t="str">
        <f t="shared" si="4"/>
        <v>Yes</v>
      </c>
      <c r="L299" t="str" cm="1">
        <f t="array" ref="L299">_xlfn.SWITCH(C299,".wma","This is a WMA file!",".mp3","MP3 are great!","This is a different type of file")</f>
        <v>MP3 are great!</v>
      </c>
    </row>
    <row r="300" spans="1:12" x14ac:dyDescent="0.25">
      <c r="A300" s="4">
        <v>470</v>
      </c>
      <c r="B300" s="5" t="s">
        <v>675</v>
      </c>
      <c r="C300" s="6" t="s">
        <v>2</v>
      </c>
      <c r="D300" s="5" t="s">
        <v>660</v>
      </c>
      <c r="E300" s="25">
        <v>6416465</v>
      </c>
      <c r="F300" s="21">
        <v>39659.925046296295</v>
      </c>
      <c r="G300" s="4" t="s">
        <v>900</v>
      </c>
      <c r="H300" s="4" t="s">
        <v>886</v>
      </c>
      <c r="I300" t="str">
        <f>VLOOKUP(D300,Categories!$A$1:$D$53,MATCH(I$3,Categories!$A$1:$D$1,0),FALSE)</f>
        <v>Audiobook</v>
      </c>
      <c r="J300" t="str">
        <f t="shared" si="4"/>
        <v>Yes</v>
      </c>
      <c r="L300" t="str" cm="1">
        <f t="array" ref="L300">_xlfn.SWITCH(C300,".wma","This is a WMA file!",".mp3","MP3 are great!","This is a different type of file")</f>
        <v>MP3 are great!</v>
      </c>
    </row>
    <row r="301" spans="1:12" x14ac:dyDescent="0.25">
      <c r="A301" s="4">
        <v>472</v>
      </c>
      <c r="B301" s="5" t="s">
        <v>677</v>
      </c>
      <c r="C301" s="6" t="s">
        <v>6</v>
      </c>
      <c r="D301" s="5" t="s">
        <v>676</v>
      </c>
      <c r="E301" s="25">
        <v>16541288</v>
      </c>
      <c r="F301" s="21">
        <v>39260.935034722221</v>
      </c>
      <c r="G301" s="4" t="s">
        <v>901</v>
      </c>
      <c r="H301" s="4" t="s">
        <v>902</v>
      </c>
      <c r="I301" t="str">
        <f>VLOOKUP(D301,Categories!$A$1:$D$53,MATCH(I$3,Categories!$A$1:$D$1,0),FALSE)</f>
        <v>Sampler</v>
      </c>
      <c r="J301" t="str">
        <f t="shared" si="4"/>
        <v>No</v>
      </c>
      <c r="L301" t="str" cm="1">
        <f t="array" ref="L301">_xlfn.SWITCH(C301,".wma","This is a WMA file!",".mp3","MP3 are great!","This is a different type of file")</f>
        <v>This is a WMA file!</v>
      </c>
    </row>
    <row r="302" spans="1:12" x14ac:dyDescent="0.25">
      <c r="A302" s="4">
        <v>473</v>
      </c>
      <c r="B302" s="5" t="s">
        <v>678</v>
      </c>
      <c r="C302" s="6" t="s">
        <v>6</v>
      </c>
      <c r="D302" s="5" t="s">
        <v>676</v>
      </c>
      <c r="E302" s="25">
        <v>22357888</v>
      </c>
      <c r="F302" s="21">
        <v>39260.935034722221</v>
      </c>
      <c r="G302" s="4" t="s">
        <v>903</v>
      </c>
      <c r="H302" s="4" t="s">
        <v>902</v>
      </c>
      <c r="I302" t="str">
        <f>VLOOKUP(D302,Categories!$A$1:$D$53,MATCH(I$3,Categories!$A$1:$D$1,0),FALSE)</f>
        <v>Sampler</v>
      </c>
      <c r="J302" t="str">
        <f t="shared" si="4"/>
        <v>No</v>
      </c>
      <c r="L302" t="str" cm="1">
        <f t="array" ref="L302">_xlfn.SWITCH(C302,".wma","This is a WMA file!",".mp3","MP3 are great!","This is a different type of file")</f>
        <v>This is a WMA file!</v>
      </c>
    </row>
    <row r="303" spans="1:12" x14ac:dyDescent="0.25">
      <c r="A303" s="4">
        <v>474</v>
      </c>
      <c r="B303" s="5" t="s">
        <v>679</v>
      </c>
      <c r="C303" s="6" t="s">
        <v>6</v>
      </c>
      <c r="D303" s="5" t="s">
        <v>676</v>
      </c>
      <c r="E303" s="25">
        <v>10027560</v>
      </c>
      <c r="F303" s="21">
        <v>39260.935034722221</v>
      </c>
      <c r="G303" s="4" t="s">
        <v>904</v>
      </c>
      <c r="H303" s="4" t="s">
        <v>902</v>
      </c>
      <c r="I303" t="str">
        <f>VLOOKUP(D303,Categories!$A$1:$D$53,MATCH(I$3,Categories!$A$1:$D$1,0),FALSE)</f>
        <v>Sampler</v>
      </c>
      <c r="J303" t="str">
        <f t="shared" si="4"/>
        <v>No</v>
      </c>
      <c r="L303" t="str" cm="1">
        <f t="array" ref="L303">_xlfn.SWITCH(C303,".wma","This is a WMA file!",".mp3","MP3 are great!","This is a different type of file")</f>
        <v>This is a WMA file!</v>
      </c>
    </row>
    <row r="304" spans="1:12" x14ac:dyDescent="0.25">
      <c r="A304" s="4">
        <v>475</v>
      </c>
      <c r="B304" s="5" t="s">
        <v>680</v>
      </c>
      <c r="C304" s="6" t="s">
        <v>6</v>
      </c>
      <c r="D304" s="5" t="s">
        <v>676</v>
      </c>
      <c r="E304" s="25">
        <v>22071632</v>
      </c>
      <c r="F304" s="21">
        <v>39260.935034722221</v>
      </c>
      <c r="G304" s="4" t="s">
        <v>905</v>
      </c>
      <c r="H304" s="4" t="s">
        <v>902</v>
      </c>
      <c r="I304" t="str">
        <f>VLOOKUP(D304,Categories!$A$1:$D$53,MATCH(I$3,Categories!$A$1:$D$1,0),FALSE)</f>
        <v>Sampler</v>
      </c>
      <c r="J304" t="str">
        <f t="shared" si="4"/>
        <v>No</v>
      </c>
      <c r="L304" t="str" cm="1">
        <f t="array" ref="L304">_xlfn.SWITCH(C304,".wma","This is a WMA file!",".mp3","MP3 are great!","This is a different type of file")</f>
        <v>This is a WMA file!</v>
      </c>
    </row>
    <row r="305" spans="1:12" x14ac:dyDescent="0.25">
      <c r="A305" s="4">
        <v>476</v>
      </c>
      <c r="B305" s="5" t="s">
        <v>681</v>
      </c>
      <c r="C305" s="6" t="s">
        <v>6</v>
      </c>
      <c r="D305" s="5" t="s">
        <v>676</v>
      </c>
      <c r="E305" s="25">
        <v>10134884</v>
      </c>
      <c r="F305" s="21">
        <v>39260.935034722221</v>
      </c>
      <c r="G305" s="4" t="s">
        <v>906</v>
      </c>
      <c r="H305" s="4" t="s">
        <v>902</v>
      </c>
      <c r="I305" t="str">
        <f>VLOOKUP(D305,Categories!$A$1:$D$53,MATCH(I$3,Categories!$A$1:$D$1,0),FALSE)</f>
        <v>Sampler</v>
      </c>
      <c r="J305" t="str">
        <f t="shared" si="4"/>
        <v>No</v>
      </c>
      <c r="L305" t="str" cm="1">
        <f t="array" ref="L305">_xlfn.SWITCH(C305,".wma","This is a WMA file!",".mp3","MP3 are great!","This is a different type of file")</f>
        <v>This is a WMA file!</v>
      </c>
    </row>
    <row r="306" spans="1:12" x14ac:dyDescent="0.25">
      <c r="A306" s="4">
        <v>478</v>
      </c>
      <c r="B306" s="5" t="s">
        <v>683</v>
      </c>
      <c r="C306" s="6" t="s">
        <v>6</v>
      </c>
      <c r="D306" s="5" t="s">
        <v>682</v>
      </c>
      <c r="E306" s="25">
        <v>8371822</v>
      </c>
      <c r="F306" s="21">
        <v>40319.56422453704</v>
      </c>
      <c r="G306" s="4" t="s">
        <v>907</v>
      </c>
      <c r="H306" s="4" t="s">
        <v>908</v>
      </c>
      <c r="I306" t="str">
        <f>VLOOKUP(D306,Categories!$A$1:$D$53,MATCH(I$3,Categories!$A$1:$D$1,0),FALSE)</f>
        <v>Sampler</v>
      </c>
      <c r="J306" t="str">
        <f t="shared" si="4"/>
        <v>No</v>
      </c>
      <c r="L306" t="str" cm="1">
        <f t="array" ref="L306">_xlfn.SWITCH(C306,".wma","This is a WMA file!",".mp3","MP3 are great!","This is a different type of file")</f>
        <v>This is a WMA file!</v>
      </c>
    </row>
    <row r="307" spans="1:12" x14ac:dyDescent="0.25">
      <c r="A307" s="4">
        <v>479</v>
      </c>
      <c r="B307" s="5" t="s">
        <v>684</v>
      </c>
      <c r="C307" s="6" t="s">
        <v>6</v>
      </c>
      <c r="D307" s="5" t="s">
        <v>682</v>
      </c>
      <c r="E307" s="25">
        <v>8604982</v>
      </c>
      <c r="F307" s="21">
        <v>40319.56422453704</v>
      </c>
      <c r="G307" s="4" t="s">
        <v>910</v>
      </c>
      <c r="H307" s="4" t="s">
        <v>908</v>
      </c>
      <c r="I307" t="str">
        <f>VLOOKUP(D307,Categories!$A$1:$D$53,MATCH(I$3,Categories!$A$1:$D$1,0),FALSE)</f>
        <v>Sampler</v>
      </c>
      <c r="J307" t="str">
        <f t="shared" si="4"/>
        <v>No</v>
      </c>
      <c r="L307" t="str" cm="1">
        <f t="array" ref="L307">_xlfn.SWITCH(C307,".wma","This is a WMA file!",".mp3","MP3 are great!","This is a different type of file")</f>
        <v>This is a WMA file!</v>
      </c>
    </row>
    <row r="308" spans="1:12" x14ac:dyDescent="0.25">
      <c r="A308" s="4">
        <v>480</v>
      </c>
      <c r="B308" s="5" t="s">
        <v>685</v>
      </c>
      <c r="C308" s="6" t="s">
        <v>6</v>
      </c>
      <c r="D308" s="5" t="s">
        <v>682</v>
      </c>
      <c r="E308" s="25">
        <v>17302436</v>
      </c>
      <c r="F308" s="21">
        <v>40319.564236111109</v>
      </c>
      <c r="G308" s="4" t="s">
        <v>911</v>
      </c>
      <c r="H308" s="4" t="s">
        <v>908</v>
      </c>
      <c r="I308" t="str">
        <f>VLOOKUP(D308,Categories!$A$1:$D$53,MATCH(I$3,Categories!$A$1:$D$1,0),FALSE)</f>
        <v>Sampler</v>
      </c>
      <c r="J308" t="str">
        <f t="shared" si="4"/>
        <v>No</v>
      </c>
      <c r="L308" t="str" cm="1">
        <f t="array" ref="L308">_xlfn.SWITCH(C308,".wma","This is a WMA file!",".mp3","MP3 are great!","This is a different type of file")</f>
        <v>This is a WMA file!</v>
      </c>
    </row>
    <row r="309" spans="1:12" x14ac:dyDescent="0.25">
      <c r="A309" s="4">
        <v>481</v>
      </c>
      <c r="B309" s="5" t="s">
        <v>686</v>
      </c>
      <c r="C309" s="6" t="s">
        <v>6</v>
      </c>
      <c r="D309" s="5" t="s">
        <v>682</v>
      </c>
      <c r="E309" s="25">
        <v>10779322</v>
      </c>
      <c r="F309" s="21">
        <v>40319.564236111109</v>
      </c>
      <c r="G309" s="4" t="s">
        <v>912</v>
      </c>
      <c r="H309" s="4" t="s">
        <v>913</v>
      </c>
      <c r="I309" t="str">
        <f>VLOOKUP(D309,Categories!$A$1:$D$53,MATCH(I$3,Categories!$A$1:$D$1,0),FALSE)</f>
        <v>Sampler</v>
      </c>
      <c r="J309" t="str">
        <f t="shared" si="4"/>
        <v>No</v>
      </c>
      <c r="L309" t="str" cm="1">
        <f t="array" ref="L309">_xlfn.SWITCH(C309,".wma","This is a WMA file!",".mp3","MP3 are great!","This is a different type of file")</f>
        <v>This is a WMA file!</v>
      </c>
    </row>
    <row r="310" spans="1:12" x14ac:dyDescent="0.25">
      <c r="A310" s="4">
        <v>482</v>
      </c>
      <c r="B310" s="5" t="s">
        <v>687</v>
      </c>
      <c r="C310" s="6" t="s">
        <v>6</v>
      </c>
      <c r="D310" s="5" t="s">
        <v>682</v>
      </c>
      <c r="E310" s="25">
        <v>8264902</v>
      </c>
      <c r="F310" s="21">
        <v>40319.564236111109</v>
      </c>
      <c r="G310" s="4" t="s">
        <v>914</v>
      </c>
      <c r="H310" s="4" t="s">
        <v>913</v>
      </c>
      <c r="I310" t="str">
        <f>VLOOKUP(D310,Categories!$A$1:$D$53,MATCH(I$3,Categories!$A$1:$D$1,0),FALSE)</f>
        <v>Sampler</v>
      </c>
      <c r="J310" t="str">
        <f t="shared" si="4"/>
        <v>No</v>
      </c>
      <c r="L310" t="str" cm="1">
        <f t="array" ref="L310">_xlfn.SWITCH(C310,".wma","This is a WMA file!",".mp3","MP3 are great!","This is a different type of file")</f>
        <v>This is a WMA file!</v>
      </c>
    </row>
    <row r="311" spans="1:12" x14ac:dyDescent="0.25">
      <c r="A311" s="4">
        <v>483</v>
      </c>
      <c r="B311" s="5" t="s">
        <v>688</v>
      </c>
      <c r="C311" s="6" t="s">
        <v>6</v>
      </c>
      <c r="D311" s="5" t="s">
        <v>682</v>
      </c>
      <c r="E311" s="25">
        <v>5893700</v>
      </c>
      <c r="F311" s="21">
        <v>40319.564236111109</v>
      </c>
      <c r="G311" s="4" t="s">
        <v>915</v>
      </c>
      <c r="H311" s="4" t="s">
        <v>913</v>
      </c>
      <c r="I311" t="str">
        <f>VLOOKUP(D311,Categories!$A$1:$D$53,MATCH(I$3,Categories!$A$1:$D$1,0),FALSE)</f>
        <v>Sampler</v>
      </c>
      <c r="J311" t="str">
        <f t="shared" si="4"/>
        <v>No</v>
      </c>
      <c r="L311" t="str" cm="1">
        <f t="array" ref="L311">_xlfn.SWITCH(C311,".wma","This is a WMA file!",".mp3","MP3 are great!","This is a different type of file")</f>
        <v>This is a WMA file!</v>
      </c>
    </row>
    <row r="312" spans="1:12" x14ac:dyDescent="0.25">
      <c r="A312" s="4">
        <v>484</v>
      </c>
      <c r="B312" s="5" t="s">
        <v>689</v>
      </c>
      <c r="C312" s="6" t="s">
        <v>6</v>
      </c>
      <c r="D312" s="5" t="s">
        <v>682</v>
      </c>
      <c r="E312" s="25">
        <v>14143744</v>
      </c>
      <c r="F312" s="21">
        <v>40319.564236111109</v>
      </c>
      <c r="G312" s="4" t="s">
        <v>916</v>
      </c>
      <c r="H312" s="4" t="s">
        <v>917</v>
      </c>
      <c r="I312" t="str">
        <f>VLOOKUP(D312,Categories!$A$1:$D$53,MATCH(I$3,Categories!$A$1:$D$1,0),FALSE)</f>
        <v>Sampler</v>
      </c>
      <c r="J312" t="str">
        <f t="shared" si="4"/>
        <v>No</v>
      </c>
      <c r="L312" t="str" cm="1">
        <f t="array" ref="L312">_xlfn.SWITCH(C312,".wma","This is a WMA file!",".mp3","MP3 are great!","This is a different type of file")</f>
        <v>This is a WMA file!</v>
      </c>
    </row>
    <row r="313" spans="1:12" x14ac:dyDescent="0.25">
      <c r="A313" s="4">
        <v>485</v>
      </c>
      <c r="B313" s="5" t="s">
        <v>690</v>
      </c>
      <c r="C313" s="6" t="s">
        <v>6</v>
      </c>
      <c r="D313" s="5" t="s">
        <v>682</v>
      </c>
      <c r="E313" s="25">
        <v>8059112</v>
      </c>
      <c r="F313" s="21">
        <v>40319.564247685186</v>
      </c>
      <c r="G313" s="4" t="s">
        <v>918</v>
      </c>
      <c r="H313" s="4" t="s">
        <v>917</v>
      </c>
      <c r="I313" t="str">
        <f>VLOOKUP(D313,Categories!$A$1:$D$53,MATCH(I$3,Categories!$A$1:$D$1,0),FALSE)</f>
        <v>Sampler</v>
      </c>
      <c r="J313" t="str">
        <f t="shared" si="4"/>
        <v>No</v>
      </c>
      <c r="L313" t="str" cm="1">
        <f t="array" ref="L313">_xlfn.SWITCH(C313,".wma","This is a WMA file!",".mp3","MP3 are great!","This is a different type of file")</f>
        <v>This is a WMA file!</v>
      </c>
    </row>
    <row r="314" spans="1:12" x14ac:dyDescent="0.25">
      <c r="A314" s="4">
        <v>486</v>
      </c>
      <c r="B314" s="5" t="s">
        <v>691</v>
      </c>
      <c r="C314" s="6" t="s">
        <v>6</v>
      </c>
      <c r="D314" s="5" t="s">
        <v>682</v>
      </c>
      <c r="E314" s="25">
        <v>9025508</v>
      </c>
      <c r="F314" s="21">
        <v>40319.564247685186</v>
      </c>
      <c r="G314" s="4" t="s">
        <v>919</v>
      </c>
      <c r="H314" s="4" t="s">
        <v>917</v>
      </c>
      <c r="I314" t="str">
        <f>VLOOKUP(D314,Categories!$A$1:$D$53,MATCH(I$3,Categories!$A$1:$D$1,0),FALSE)</f>
        <v>Sampler</v>
      </c>
      <c r="J314" t="str">
        <f t="shared" si="4"/>
        <v>No</v>
      </c>
      <c r="L314" t="str" cm="1">
        <f t="array" ref="L314">_xlfn.SWITCH(C314,".wma","This is a WMA file!",".mp3","MP3 are great!","This is a different type of file")</f>
        <v>This is a WMA file!</v>
      </c>
    </row>
    <row r="315" spans="1:12" x14ac:dyDescent="0.25">
      <c r="A315" s="4">
        <v>487</v>
      </c>
      <c r="B315" s="5" t="s">
        <v>692</v>
      </c>
      <c r="C315" s="6" t="s">
        <v>6</v>
      </c>
      <c r="D315" s="5" t="s">
        <v>682</v>
      </c>
      <c r="E315" s="25">
        <v>11423542</v>
      </c>
      <c r="F315" s="21">
        <v>40319.564247685186</v>
      </c>
      <c r="G315" s="4" t="s">
        <v>920</v>
      </c>
      <c r="H315" s="4" t="s">
        <v>917</v>
      </c>
      <c r="I315" t="str">
        <f>VLOOKUP(D315,Categories!$A$1:$D$53,MATCH(I$3,Categories!$A$1:$D$1,0),FALSE)</f>
        <v>Sampler</v>
      </c>
      <c r="J315" t="str">
        <f t="shared" si="4"/>
        <v>No</v>
      </c>
      <c r="L315" t="str" cm="1">
        <f t="array" ref="L315">_xlfn.SWITCH(C315,".wma","This is a WMA file!",".mp3","MP3 are great!","This is a different type of file")</f>
        <v>This is a WMA file!</v>
      </c>
    </row>
    <row r="316" spans="1:12" x14ac:dyDescent="0.25">
      <c r="A316" s="4">
        <v>489</v>
      </c>
      <c r="B316" s="5" t="s">
        <v>694</v>
      </c>
      <c r="C316" s="6" t="s">
        <v>6</v>
      </c>
      <c r="D316" s="5" t="s">
        <v>693</v>
      </c>
      <c r="E316" s="25">
        <v>18635156</v>
      </c>
      <c r="F316" s="21">
        <v>40319.564675925925</v>
      </c>
      <c r="G316" s="4" t="s">
        <v>921</v>
      </c>
      <c r="H316" s="4" t="s">
        <v>909</v>
      </c>
      <c r="I316" t="str">
        <f>VLOOKUP(D316,Categories!$A$1:$D$53,MATCH(I$3,Categories!$A$1:$D$1,0),FALSE)</f>
        <v>Sampler</v>
      </c>
      <c r="J316" t="str">
        <f t="shared" si="4"/>
        <v>No</v>
      </c>
      <c r="L316" t="str" cm="1">
        <f t="array" ref="L316">_xlfn.SWITCH(C316,".wma","This is a WMA file!",".mp3","MP3 are great!","This is a different type of file")</f>
        <v>This is a WMA file!</v>
      </c>
    </row>
    <row r="317" spans="1:12" x14ac:dyDescent="0.25">
      <c r="A317" s="4">
        <v>490</v>
      </c>
      <c r="B317" s="5" t="s">
        <v>695</v>
      </c>
      <c r="C317" s="6" t="s">
        <v>6</v>
      </c>
      <c r="D317" s="5" t="s">
        <v>693</v>
      </c>
      <c r="E317" s="25">
        <v>7155334</v>
      </c>
      <c r="F317" s="21">
        <v>40319.564675925925</v>
      </c>
      <c r="G317" s="4" t="s">
        <v>922</v>
      </c>
      <c r="H317" s="4" t="s">
        <v>909</v>
      </c>
      <c r="I317" t="str">
        <f>VLOOKUP(D317,Categories!$A$1:$D$53,MATCH(I$3,Categories!$A$1:$D$1,0),FALSE)</f>
        <v>Sampler</v>
      </c>
      <c r="J317" t="str">
        <f t="shared" si="4"/>
        <v>No</v>
      </c>
      <c r="L317" t="str" cm="1">
        <f t="array" ref="L317">_xlfn.SWITCH(C317,".wma","This is a WMA file!",".mp3","MP3 are great!","This is a different type of file")</f>
        <v>This is a WMA file!</v>
      </c>
    </row>
    <row r="318" spans="1:12" x14ac:dyDescent="0.25">
      <c r="A318" s="4">
        <v>491</v>
      </c>
      <c r="B318" s="5" t="s">
        <v>696</v>
      </c>
      <c r="C318" s="6" t="s">
        <v>6</v>
      </c>
      <c r="D318" s="5" t="s">
        <v>693</v>
      </c>
      <c r="E318" s="25">
        <v>4578276</v>
      </c>
      <c r="F318" s="21">
        <v>40319.564675925925</v>
      </c>
      <c r="G318" s="4" t="s">
        <v>923</v>
      </c>
      <c r="H318" s="4" t="s">
        <v>909</v>
      </c>
      <c r="I318" t="str">
        <f>VLOOKUP(D318,Categories!$A$1:$D$53,MATCH(I$3,Categories!$A$1:$D$1,0),FALSE)</f>
        <v>Sampler</v>
      </c>
      <c r="J318" t="str">
        <f t="shared" si="4"/>
        <v>Yes</v>
      </c>
      <c r="L318" t="str" cm="1">
        <f t="array" ref="L318">_xlfn.SWITCH(C318,".wma","This is a WMA file!",".mp3","MP3 are great!","This is a different type of file")</f>
        <v>This is a WMA file!</v>
      </c>
    </row>
    <row r="319" spans="1:12" x14ac:dyDescent="0.25">
      <c r="A319" s="4">
        <v>492</v>
      </c>
      <c r="B319" s="5" t="s">
        <v>697</v>
      </c>
      <c r="C319" s="6" t="s">
        <v>6</v>
      </c>
      <c r="D319" s="5" t="s">
        <v>693</v>
      </c>
      <c r="E319" s="25">
        <v>15825904</v>
      </c>
      <c r="F319" s="21">
        <v>40319.564675925925</v>
      </c>
      <c r="G319" s="4" t="s">
        <v>924</v>
      </c>
      <c r="H319" s="4" t="s">
        <v>909</v>
      </c>
      <c r="I319" t="str">
        <f>VLOOKUP(D319,Categories!$A$1:$D$53,MATCH(I$3,Categories!$A$1:$D$1,0),FALSE)</f>
        <v>Sampler</v>
      </c>
      <c r="J319" t="str">
        <f t="shared" si="4"/>
        <v>No</v>
      </c>
      <c r="L319" t="str" cm="1">
        <f t="array" ref="L319">_xlfn.SWITCH(C319,".wma","This is a WMA file!",".mp3","MP3 are great!","This is a different type of file")</f>
        <v>This is a WMA file!</v>
      </c>
    </row>
    <row r="320" spans="1:12" x14ac:dyDescent="0.25">
      <c r="A320" s="4">
        <v>493</v>
      </c>
      <c r="B320" s="5" t="s">
        <v>698</v>
      </c>
      <c r="C320" s="6" t="s">
        <v>6</v>
      </c>
      <c r="D320" s="5" t="s">
        <v>693</v>
      </c>
      <c r="E320" s="25">
        <v>20451998</v>
      </c>
      <c r="F320" s="21">
        <v>40319.564675925925</v>
      </c>
      <c r="G320" s="4" t="s">
        <v>925</v>
      </c>
      <c r="H320" s="4" t="s">
        <v>926</v>
      </c>
      <c r="I320" t="str">
        <f>VLOOKUP(D320,Categories!$A$1:$D$53,MATCH(I$3,Categories!$A$1:$D$1,0),FALSE)</f>
        <v>Sampler</v>
      </c>
      <c r="J320" t="str">
        <f t="shared" si="4"/>
        <v>No</v>
      </c>
      <c r="L320" t="str" cm="1">
        <f t="array" ref="L320">_xlfn.SWITCH(C320,".wma","This is a WMA file!",".mp3","MP3 are great!","This is a different type of file")</f>
        <v>This is a WMA file!</v>
      </c>
    </row>
    <row r="321" spans="1:12" x14ac:dyDescent="0.25">
      <c r="A321" s="4">
        <v>494</v>
      </c>
      <c r="B321" s="5" t="s">
        <v>699</v>
      </c>
      <c r="C321" s="6" t="s">
        <v>6</v>
      </c>
      <c r="D321" s="5" t="s">
        <v>693</v>
      </c>
      <c r="E321" s="25">
        <v>10448134</v>
      </c>
      <c r="F321" s="21">
        <v>40319.564687500002</v>
      </c>
      <c r="G321" s="4" t="s">
        <v>927</v>
      </c>
      <c r="H321" s="4" t="s">
        <v>926</v>
      </c>
      <c r="I321" t="str">
        <f>VLOOKUP(D321,Categories!$A$1:$D$53,MATCH(I$3,Categories!$A$1:$D$1,0),FALSE)</f>
        <v>Sampler</v>
      </c>
      <c r="J321" t="str">
        <f t="shared" si="4"/>
        <v>No</v>
      </c>
      <c r="L321" t="str" cm="1">
        <f t="array" ref="L321">_xlfn.SWITCH(C321,".wma","This is a WMA file!",".mp3","MP3 are great!","This is a different type of file")</f>
        <v>This is a WMA file!</v>
      </c>
    </row>
    <row r="322" spans="1:12" x14ac:dyDescent="0.25">
      <c r="A322" s="4">
        <v>495</v>
      </c>
      <c r="B322" s="5" t="s">
        <v>700</v>
      </c>
      <c r="C322" s="6" t="s">
        <v>6</v>
      </c>
      <c r="D322" s="5" t="s">
        <v>693</v>
      </c>
      <c r="E322" s="25">
        <v>6511014</v>
      </c>
      <c r="F322" s="21">
        <v>40319.564687500002</v>
      </c>
      <c r="G322" s="4" t="s">
        <v>928</v>
      </c>
      <c r="H322" s="4" t="s">
        <v>926</v>
      </c>
      <c r="I322" t="str">
        <f>VLOOKUP(D322,Categories!$A$1:$D$53,MATCH(I$3,Categories!$A$1:$D$1,0),FALSE)</f>
        <v>Sampler</v>
      </c>
      <c r="J322" t="str">
        <f t="shared" si="4"/>
        <v>No</v>
      </c>
      <c r="L322" t="str" cm="1">
        <f t="array" ref="L322">_xlfn.SWITCH(C322,".wma","This is a WMA file!",".mp3","MP3 are great!","This is a different type of file")</f>
        <v>This is a WMA file!</v>
      </c>
    </row>
    <row r="323" spans="1:12" x14ac:dyDescent="0.25">
      <c r="A323" s="4">
        <v>496</v>
      </c>
      <c r="B323" s="5" t="s">
        <v>701</v>
      </c>
      <c r="C323" s="6" t="s">
        <v>6</v>
      </c>
      <c r="D323" s="5" t="s">
        <v>693</v>
      </c>
      <c r="E323" s="25">
        <v>9204470</v>
      </c>
      <c r="F323" s="21">
        <v>40319.564687500002</v>
      </c>
      <c r="G323" s="4" t="s">
        <v>929</v>
      </c>
      <c r="H323" s="4" t="s">
        <v>926</v>
      </c>
      <c r="I323" t="str">
        <f>VLOOKUP(D323,Categories!$A$1:$D$53,MATCH(I$3,Categories!$A$1:$D$1,0),FALSE)</f>
        <v>Sampler</v>
      </c>
      <c r="J323" t="str">
        <f t="shared" si="4"/>
        <v>No</v>
      </c>
      <c r="L323" t="str" cm="1">
        <f t="array" ref="L323">_xlfn.SWITCH(C323,".wma","This is a WMA file!",".mp3","MP3 are great!","This is a different type of file")</f>
        <v>This is a WMA file!</v>
      </c>
    </row>
    <row r="324" spans="1:12" x14ac:dyDescent="0.25">
      <c r="A324" s="4">
        <v>498</v>
      </c>
      <c r="B324" s="5" t="s">
        <v>703</v>
      </c>
      <c r="C324" s="6" t="s">
        <v>6</v>
      </c>
      <c r="D324" s="5" t="s">
        <v>702</v>
      </c>
      <c r="E324" s="25">
        <v>23878710</v>
      </c>
      <c r="F324" s="21">
        <v>39271.402395833335</v>
      </c>
      <c r="G324" s="4" t="s">
        <v>930</v>
      </c>
      <c r="H324" s="4" t="s">
        <v>931</v>
      </c>
      <c r="I324" t="str">
        <f>VLOOKUP(D324,Categories!$A$1:$D$53,MATCH(I$3,Categories!$A$1:$D$1,0),FALSE)</f>
        <v>Sampler</v>
      </c>
      <c r="J324" t="str">
        <f t="shared" si="4"/>
        <v>No</v>
      </c>
      <c r="L324" t="str" cm="1">
        <f t="array" ref="L324">_xlfn.SWITCH(C324,".wma","This is a WMA file!",".mp3","MP3 are great!","This is a different type of file")</f>
        <v>This is a WMA file!</v>
      </c>
    </row>
    <row r="325" spans="1:12" x14ac:dyDescent="0.25">
      <c r="A325" s="4">
        <v>499</v>
      </c>
      <c r="B325" s="5" t="s">
        <v>704</v>
      </c>
      <c r="C325" s="6" t="s">
        <v>6</v>
      </c>
      <c r="D325" s="5" t="s">
        <v>702</v>
      </c>
      <c r="E325" s="25">
        <v>6600538</v>
      </c>
      <c r="F325" s="21">
        <v>39271.402395833335</v>
      </c>
      <c r="G325" s="4" t="s">
        <v>932</v>
      </c>
      <c r="H325" s="4" t="s">
        <v>931</v>
      </c>
      <c r="I325" t="str">
        <f>VLOOKUP(D325,Categories!$A$1:$D$53,MATCH(I$3,Categories!$A$1:$D$1,0),FALSE)</f>
        <v>Sampler</v>
      </c>
      <c r="J325" t="str">
        <f t="shared" ref="J325:J388" si="5">IF(OR(AND(E325&gt;1000000, E325&lt;5000000), C325 = ".mp3"),"Yes","No")</f>
        <v>No</v>
      </c>
      <c r="L325" t="str" cm="1">
        <f t="array" ref="L325">_xlfn.SWITCH(C325,".wma","This is a WMA file!",".mp3","MP3 are great!","This is a different type of file")</f>
        <v>This is a WMA file!</v>
      </c>
    </row>
    <row r="326" spans="1:12" x14ac:dyDescent="0.25">
      <c r="A326" s="4">
        <v>500</v>
      </c>
      <c r="B326" s="5" t="s">
        <v>705</v>
      </c>
      <c r="C326" s="6" t="s">
        <v>6</v>
      </c>
      <c r="D326" s="5" t="s">
        <v>702</v>
      </c>
      <c r="E326" s="25">
        <v>9329682</v>
      </c>
      <c r="F326" s="21">
        <v>39271.402395833335</v>
      </c>
      <c r="G326" s="4" t="s">
        <v>933</v>
      </c>
      <c r="H326" s="4" t="s">
        <v>931</v>
      </c>
      <c r="I326" t="str">
        <f>VLOOKUP(D326,Categories!$A$1:$D$53,MATCH(I$3,Categories!$A$1:$D$1,0),FALSE)</f>
        <v>Sampler</v>
      </c>
      <c r="J326" t="str">
        <f t="shared" si="5"/>
        <v>No</v>
      </c>
      <c r="L326" t="str" cm="1">
        <f t="array" ref="L326">_xlfn.SWITCH(C326,".wma","This is a WMA file!",".mp3","MP3 are great!","This is a different type of file")</f>
        <v>This is a WMA file!</v>
      </c>
    </row>
    <row r="327" spans="1:12" x14ac:dyDescent="0.25">
      <c r="A327" s="4">
        <v>501</v>
      </c>
      <c r="B327" s="5" t="s">
        <v>706</v>
      </c>
      <c r="C327" s="6" t="s">
        <v>6</v>
      </c>
      <c r="D327" s="5" t="s">
        <v>702</v>
      </c>
      <c r="E327" s="25">
        <v>12032010</v>
      </c>
      <c r="F327" s="21">
        <v>39271.402395833335</v>
      </c>
      <c r="G327" s="4" t="s">
        <v>934</v>
      </c>
      <c r="H327" s="4" t="s">
        <v>931</v>
      </c>
      <c r="I327" t="str">
        <f>VLOOKUP(D327,Categories!$A$1:$D$53,MATCH(I$3,Categories!$A$1:$D$1,0),FALSE)</f>
        <v>Sampler</v>
      </c>
      <c r="J327" t="str">
        <f t="shared" si="5"/>
        <v>No</v>
      </c>
      <c r="L327" t="str" cm="1">
        <f t="array" ref="L327">_xlfn.SWITCH(C327,".wma","This is a WMA file!",".mp3","MP3 are great!","This is a different type of file")</f>
        <v>This is a WMA file!</v>
      </c>
    </row>
    <row r="328" spans="1:12" x14ac:dyDescent="0.25">
      <c r="A328" s="4">
        <v>502</v>
      </c>
      <c r="B328" s="5" t="s">
        <v>707</v>
      </c>
      <c r="C328" s="6" t="s">
        <v>6</v>
      </c>
      <c r="D328" s="5" t="s">
        <v>702</v>
      </c>
      <c r="E328" s="25">
        <v>10591342</v>
      </c>
      <c r="F328" s="21">
        <v>39271.402395833335</v>
      </c>
      <c r="G328" s="4" t="s">
        <v>935</v>
      </c>
      <c r="H328" s="4" t="s">
        <v>931</v>
      </c>
      <c r="I328" t="str">
        <f>VLOOKUP(D328,Categories!$A$1:$D$53,MATCH(I$3,Categories!$A$1:$D$1,0),FALSE)</f>
        <v>Sampler</v>
      </c>
      <c r="J328" t="str">
        <f t="shared" si="5"/>
        <v>No</v>
      </c>
      <c r="L328" t="str" cm="1">
        <f t="array" ref="L328">_xlfn.SWITCH(C328,".wma","This is a WMA file!",".mp3","MP3 are great!","This is a different type of file")</f>
        <v>This is a WMA file!</v>
      </c>
    </row>
    <row r="329" spans="1:12" x14ac:dyDescent="0.25">
      <c r="A329" s="4">
        <v>503</v>
      </c>
      <c r="B329" s="5" t="s">
        <v>708</v>
      </c>
      <c r="C329" s="6" t="s">
        <v>6</v>
      </c>
      <c r="D329" s="5" t="s">
        <v>702</v>
      </c>
      <c r="E329" s="25">
        <v>6036844</v>
      </c>
      <c r="F329" s="21">
        <v>39271.402395833335</v>
      </c>
      <c r="G329" s="4" t="s">
        <v>936</v>
      </c>
      <c r="H329" s="4" t="s">
        <v>931</v>
      </c>
      <c r="I329" t="str">
        <f>VLOOKUP(D329,Categories!$A$1:$D$53,MATCH(I$3,Categories!$A$1:$D$1,0),FALSE)</f>
        <v>Sampler</v>
      </c>
      <c r="J329" t="str">
        <f t="shared" si="5"/>
        <v>No</v>
      </c>
      <c r="L329" t="str" cm="1">
        <f t="array" ref="L329">_xlfn.SWITCH(C329,".wma","This is a WMA file!",".mp3","MP3 are great!","This is a different type of file")</f>
        <v>This is a WMA file!</v>
      </c>
    </row>
    <row r="330" spans="1:12" x14ac:dyDescent="0.25">
      <c r="A330" s="4">
        <v>504</v>
      </c>
      <c r="B330" s="5" t="s">
        <v>709</v>
      </c>
      <c r="C330" s="6" t="s">
        <v>6</v>
      </c>
      <c r="D330" s="5" t="s">
        <v>702</v>
      </c>
      <c r="E330" s="25">
        <v>3361398</v>
      </c>
      <c r="F330" s="21">
        <v>39271.402395833335</v>
      </c>
      <c r="G330" s="4" t="s">
        <v>937</v>
      </c>
      <c r="H330" s="4" t="s">
        <v>931</v>
      </c>
      <c r="I330" t="str">
        <f>VLOOKUP(D330,Categories!$A$1:$D$53,MATCH(I$3,Categories!$A$1:$D$1,0),FALSE)</f>
        <v>Sampler</v>
      </c>
      <c r="J330" t="str">
        <f t="shared" si="5"/>
        <v>Yes</v>
      </c>
      <c r="L330" t="str" cm="1">
        <f t="array" ref="L330">_xlfn.SWITCH(C330,".wma","This is a WMA file!",".mp3","MP3 are great!","This is a different type of file")</f>
        <v>This is a WMA file!</v>
      </c>
    </row>
    <row r="331" spans="1:12" x14ac:dyDescent="0.25">
      <c r="A331" s="4">
        <v>505</v>
      </c>
      <c r="B331" s="5" t="s">
        <v>710</v>
      </c>
      <c r="C331" s="6" t="s">
        <v>6</v>
      </c>
      <c r="D331" s="5" t="s">
        <v>702</v>
      </c>
      <c r="E331" s="25">
        <v>16380690</v>
      </c>
      <c r="F331" s="21">
        <v>39271.402407407404</v>
      </c>
      <c r="G331" s="4" t="s">
        <v>938</v>
      </c>
      <c r="H331" s="4" t="s">
        <v>931</v>
      </c>
      <c r="I331" t="str">
        <f>VLOOKUP(D331,Categories!$A$1:$D$53,MATCH(I$3,Categories!$A$1:$D$1,0),FALSE)</f>
        <v>Sampler</v>
      </c>
      <c r="J331" t="str">
        <f t="shared" si="5"/>
        <v>No</v>
      </c>
      <c r="L331" t="str" cm="1">
        <f t="array" ref="L331">_xlfn.SWITCH(C331,".wma","This is a WMA file!",".mp3","MP3 are great!","This is a different type of file")</f>
        <v>This is a WMA file!</v>
      </c>
    </row>
    <row r="332" spans="1:12" x14ac:dyDescent="0.25">
      <c r="A332" s="4">
        <v>506</v>
      </c>
      <c r="B332" s="5" t="s">
        <v>711</v>
      </c>
      <c r="C332" s="6" t="s">
        <v>6</v>
      </c>
      <c r="D332" s="5" t="s">
        <v>702</v>
      </c>
      <c r="E332" s="25">
        <v>5455184</v>
      </c>
      <c r="F332" s="21">
        <v>39271.402407407404</v>
      </c>
      <c r="G332" s="4" t="s">
        <v>939</v>
      </c>
      <c r="H332" s="4" t="s">
        <v>931</v>
      </c>
      <c r="I332" t="str">
        <f>VLOOKUP(D332,Categories!$A$1:$D$53,MATCH(I$3,Categories!$A$1:$D$1,0),FALSE)</f>
        <v>Sampler</v>
      </c>
      <c r="J332" t="str">
        <f t="shared" si="5"/>
        <v>No</v>
      </c>
      <c r="L332" t="str" cm="1">
        <f t="array" ref="L332">_xlfn.SWITCH(C332,".wma","This is a WMA file!",".mp3","MP3 are great!","This is a different type of file")</f>
        <v>This is a WMA file!</v>
      </c>
    </row>
    <row r="333" spans="1:12" x14ac:dyDescent="0.25">
      <c r="A333" s="4">
        <v>507</v>
      </c>
      <c r="B333" s="5" t="s">
        <v>712</v>
      </c>
      <c r="C333" s="6" t="s">
        <v>6</v>
      </c>
      <c r="D333" s="5" t="s">
        <v>702</v>
      </c>
      <c r="E333" s="25">
        <v>4560358</v>
      </c>
      <c r="F333" s="21">
        <v>39271.402407407404</v>
      </c>
      <c r="G333" s="4" t="s">
        <v>940</v>
      </c>
      <c r="H333" s="4" t="s">
        <v>941</v>
      </c>
      <c r="I333" t="str">
        <f>VLOOKUP(D333,Categories!$A$1:$D$53,MATCH(I$3,Categories!$A$1:$D$1,0),FALSE)</f>
        <v>Sampler</v>
      </c>
      <c r="J333" t="str">
        <f t="shared" si="5"/>
        <v>Yes</v>
      </c>
      <c r="L333" t="str" cm="1">
        <f t="array" ref="L333">_xlfn.SWITCH(C333,".wma","This is a WMA file!",".mp3","MP3 are great!","This is a different type of file")</f>
        <v>This is a WMA file!</v>
      </c>
    </row>
    <row r="334" spans="1:12" x14ac:dyDescent="0.25">
      <c r="A334" s="4">
        <v>510</v>
      </c>
      <c r="B334" s="5" t="s">
        <v>714</v>
      </c>
      <c r="C334" s="6" t="s">
        <v>6</v>
      </c>
      <c r="D334" s="5" t="s">
        <v>713</v>
      </c>
      <c r="E334" s="25">
        <v>7298478</v>
      </c>
      <c r="F334" s="21">
        <v>40319.526412037034</v>
      </c>
      <c r="G334" s="4" t="s">
        <v>596</v>
      </c>
      <c r="H334" s="4" t="s">
        <v>558</v>
      </c>
      <c r="I334" t="str">
        <f>VLOOKUP(D334,Categories!$A$1:$D$53,MATCH(I$3,Categories!$A$1:$D$1,0),FALSE)</f>
        <v>Sampler</v>
      </c>
      <c r="J334" t="str">
        <f t="shared" si="5"/>
        <v>No</v>
      </c>
      <c r="L334" t="str" cm="1">
        <f t="array" ref="L334">_xlfn.SWITCH(C334,".wma","This is a WMA file!",".mp3","MP3 are great!","This is a different type of file")</f>
        <v>This is a WMA file!</v>
      </c>
    </row>
    <row r="335" spans="1:12" x14ac:dyDescent="0.25">
      <c r="A335" s="4">
        <v>511</v>
      </c>
      <c r="B335" s="5" t="s">
        <v>715</v>
      </c>
      <c r="C335" s="6" t="s">
        <v>6</v>
      </c>
      <c r="D335" s="5" t="s">
        <v>713</v>
      </c>
      <c r="E335" s="25">
        <v>1375106</v>
      </c>
      <c r="F335" s="21">
        <v>40319.526423611111</v>
      </c>
      <c r="G335" s="4" t="s">
        <v>597</v>
      </c>
      <c r="H335" s="4" t="s">
        <v>558</v>
      </c>
      <c r="I335" t="str">
        <f>VLOOKUP(D335,Categories!$A$1:$D$53,MATCH(I$3,Categories!$A$1:$D$1,0),FALSE)</f>
        <v>Sampler</v>
      </c>
      <c r="J335" t="str">
        <f t="shared" si="5"/>
        <v>Yes</v>
      </c>
      <c r="L335" t="str" cm="1">
        <f t="array" ref="L335">_xlfn.SWITCH(C335,".wma","This is a WMA file!",".mp3","MP3 are great!","This is a different type of file")</f>
        <v>This is a WMA file!</v>
      </c>
    </row>
    <row r="336" spans="1:12" x14ac:dyDescent="0.25">
      <c r="A336" s="4">
        <v>512</v>
      </c>
      <c r="B336" s="5" t="s">
        <v>716</v>
      </c>
      <c r="C336" s="6" t="s">
        <v>6</v>
      </c>
      <c r="D336" s="5" t="s">
        <v>713</v>
      </c>
      <c r="E336" s="25">
        <v>1294574</v>
      </c>
      <c r="F336" s="21">
        <v>40319.526423611111</v>
      </c>
      <c r="G336" s="4" t="s">
        <v>598</v>
      </c>
      <c r="H336" s="4" t="s">
        <v>558</v>
      </c>
      <c r="I336" t="str">
        <f>VLOOKUP(D336,Categories!$A$1:$D$53,MATCH(I$3,Categories!$A$1:$D$1,0),FALSE)</f>
        <v>Sampler</v>
      </c>
      <c r="J336" t="str">
        <f t="shared" si="5"/>
        <v>Yes</v>
      </c>
      <c r="L336" t="str" cm="1">
        <f t="array" ref="L336">_xlfn.SWITCH(C336,".wma","This is a WMA file!",".mp3","MP3 are great!","This is a different type of file")</f>
        <v>This is a WMA file!</v>
      </c>
    </row>
    <row r="337" spans="1:12" x14ac:dyDescent="0.25">
      <c r="A337" s="4">
        <v>513</v>
      </c>
      <c r="B337" s="5" t="s">
        <v>717</v>
      </c>
      <c r="C337" s="6" t="s">
        <v>6</v>
      </c>
      <c r="D337" s="5" t="s">
        <v>713</v>
      </c>
      <c r="E337" s="25">
        <v>301346</v>
      </c>
      <c r="F337" s="21">
        <v>40319.526423611111</v>
      </c>
      <c r="G337" s="4" t="s">
        <v>599</v>
      </c>
      <c r="H337" s="4" t="s">
        <v>558</v>
      </c>
      <c r="I337" t="str">
        <f>VLOOKUP(D337,Categories!$A$1:$D$53,MATCH(I$3,Categories!$A$1:$D$1,0),FALSE)</f>
        <v>Sampler</v>
      </c>
      <c r="J337" t="str">
        <f t="shared" si="5"/>
        <v>No</v>
      </c>
      <c r="L337" t="str" cm="1">
        <f t="array" ref="L337">_xlfn.SWITCH(C337,".wma","This is a WMA file!",".mp3","MP3 are great!","This is a different type of file")</f>
        <v>This is a WMA file!</v>
      </c>
    </row>
    <row r="338" spans="1:12" x14ac:dyDescent="0.25">
      <c r="A338" s="4">
        <v>514</v>
      </c>
      <c r="B338" s="5" t="s">
        <v>718</v>
      </c>
      <c r="C338" s="6" t="s">
        <v>6</v>
      </c>
      <c r="D338" s="5" t="s">
        <v>713</v>
      </c>
      <c r="E338" s="25">
        <v>1330366</v>
      </c>
      <c r="F338" s="21">
        <v>40319.526435185187</v>
      </c>
      <c r="G338" s="4" t="s">
        <v>600</v>
      </c>
      <c r="H338" s="4" t="s">
        <v>558</v>
      </c>
      <c r="I338" t="str">
        <f>VLOOKUP(D338,Categories!$A$1:$D$53,MATCH(I$3,Categories!$A$1:$D$1,0),FALSE)</f>
        <v>Sampler</v>
      </c>
      <c r="J338" t="str">
        <f t="shared" si="5"/>
        <v>Yes</v>
      </c>
      <c r="L338" t="str" cm="1">
        <f t="array" ref="L338">_xlfn.SWITCH(C338,".wma","This is a WMA file!",".mp3","MP3 are great!","This is a different type of file")</f>
        <v>This is a WMA file!</v>
      </c>
    </row>
    <row r="339" spans="1:12" x14ac:dyDescent="0.25">
      <c r="A339" s="4">
        <v>515</v>
      </c>
      <c r="B339" s="5" t="s">
        <v>719</v>
      </c>
      <c r="C339" s="6" t="s">
        <v>6</v>
      </c>
      <c r="D339" s="5" t="s">
        <v>713</v>
      </c>
      <c r="E339" s="25">
        <v>489254</v>
      </c>
      <c r="F339" s="21">
        <v>40319.526435185187</v>
      </c>
      <c r="G339" s="4" t="s">
        <v>601</v>
      </c>
      <c r="H339" s="4" t="s">
        <v>558</v>
      </c>
      <c r="I339" t="str">
        <f>VLOOKUP(D339,Categories!$A$1:$D$53,MATCH(I$3,Categories!$A$1:$D$1,0),FALSE)</f>
        <v>Sampler</v>
      </c>
      <c r="J339" t="str">
        <f t="shared" si="5"/>
        <v>No</v>
      </c>
      <c r="L339" t="str" cm="1">
        <f t="array" ref="L339">_xlfn.SWITCH(C339,".wma","This is a WMA file!",".mp3","MP3 are great!","This is a different type of file")</f>
        <v>This is a WMA file!</v>
      </c>
    </row>
    <row r="340" spans="1:12" x14ac:dyDescent="0.25">
      <c r="A340" s="4">
        <v>516</v>
      </c>
      <c r="B340" s="5" t="s">
        <v>720</v>
      </c>
      <c r="C340" s="6" t="s">
        <v>6</v>
      </c>
      <c r="D340" s="5" t="s">
        <v>713</v>
      </c>
      <c r="E340" s="25">
        <v>1339314</v>
      </c>
      <c r="F340" s="21">
        <v>40319.526435185187</v>
      </c>
      <c r="G340" s="4" t="s">
        <v>602</v>
      </c>
      <c r="H340" s="4" t="s">
        <v>558</v>
      </c>
      <c r="I340" t="str">
        <f>VLOOKUP(D340,Categories!$A$1:$D$53,MATCH(I$3,Categories!$A$1:$D$1,0),FALSE)</f>
        <v>Sampler</v>
      </c>
      <c r="J340" t="str">
        <f t="shared" si="5"/>
        <v>Yes</v>
      </c>
      <c r="L340" t="str" cm="1">
        <f t="array" ref="L340">_xlfn.SWITCH(C340,".wma","This is a WMA file!",".mp3","MP3 are great!","This is a different type of file")</f>
        <v>This is a WMA file!</v>
      </c>
    </row>
    <row r="341" spans="1:12" x14ac:dyDescent="0.25">
      <c r="A341" s="4">
        <v>517</v>
      </c>
      <c r="B341" s="5" t="s">
        <v>721</v>
      </c>
      <c r="C341" s="6" t="s">
        <v>6</v>
      </c>
      <c r="D341" s="5" t="s">
        <v>713</v>
      </c>
      <c r="E341" s="25">
        <v>3057330</v>
      </c>
      <c r="F341" s="21">
        <v>40319.526435185187</v>
      </c>
      <c r="G341" s="4" t="s">
        <v>603</v>
      </c>
      <c r="H341" s="4" t="s">
        <v>558</v>
      </c>
      <c r="I341" t="str">
        <f>VLOOKUP(D341,Categories!$A$1:$D$53,MATCH(I$3,Categories!$A$1:$D$1,0),FALSE)</f>
        <v>Sampler</v>
      </c>
      <c r="J341" t="str">
        <f t="shared" si="5"/>
        <v>Yes</v>
      </c>
      <c r="L341" t="str" cm="1">
        <f t="array" ref="L341">_xlfn.SWITCH(C341,".wma","This is a WMA file!",".mp3","MP3 are great!","This is a different type of file")</f>
        <v>This is a WMA file!</v>
      </c>
    </row>
    <row r="342" spans="1:12" x14ac:dyDescent="0.25">
      <c r="A342" s="4">
        <v>518</v>
      </c>
      <c r="B342" s="5" t="s">
        <v>722</v>
      </c>
      <c r="C342" s="6" t="s">
        <v>6</v>
      </c>
      <c r="D342" s="5" t="s">
        <v>713</v>
      </c>
      <c r="E342" s="25">
        <v>936654</v>
      </c>
      <c r="F342" s="21">
        <v>40319.526435185187</v>
      </c>
      <c r="G342" s="4" t="s">
        <v>604</v>
      </c>
      <c r="H342" s="4" t="s">
        <v>558</v>
      </c>
      <c r="I342" t="str">
        <f>VLOOKUP(D342,Categories!$A$1:$D$53,MATCH(I$3,Categories!$A$1:$D$1,0),FALSE)</f>
        <v>Sampler</v>
      </c>
      <c r="J342" t="str">
        <f t="shared" si="5"/>
        <v>No</v>
      </c>
      <c r="L342" t="str" cm="1">
        <f t="array" ref="L342">_xlfn.SWITCH(C342,".wma","This is a WMA file!",".mp3","MP3 are great!","This is a different type of file")</f>
        <v>This is a WMA file!</v>
      </c>
    </row>
    <row r="343" spans="1:12" x14ac:dyDescent="0.25">
      <c r="A343" s="4">
        <v>519</v>
      </c>
      <c r="B343" s="5" t="s">
        <v>723</v>
      </c>
      <c r="C343" s="6" t="s">
        <v>6</v>
      </c>
      <c r="D343" s="5" t="s">
        <v>713</v>
      </c>
      <c r="E343" s="25">
        <v>1741974</v>
      </c>
      <c r="F343" s="21">
        <v>40319.526446759257</v>
      </c>
      <c r="G343" s="4" t="s">
        <v>605</v>
      </c>
      <c r="H343" s="4" t="s">
        <v>558</v>
      </c>
      <c r="I343" t="str">
        <f>VLOOKUP(D343,Categories!$A$1:$D$53,MATCH(I$3,Categories!$A$1:$D$1,0),FALSE)</f>
        <v>Sampler</v>
      </c>
      <c r="J343" t="str">
        <f t="shared" si="5"/>
        <v>Yes</v>
      </c>
      <c r="L343" t="str" cm="1">
        <f t="array" ref="L343">_xlfn.SWITCH(C343,".wma","This is a WMA file!",".mp3","MP3 are great!","This is a different type of file")</f>
        <v>This is a WMA file!</v>
      </c>
    </row>
    <row r="344" spans="1:12" x14ac:dyDescent="0.25">
      <c r="A344" s="4">
        <v>520</v>
      </c>
      <c r="B344" s="5" t="s">
        <v>724</v>
      </c>
      <c r="C344" s="6" t="s">
        <v>6</v>
      </c>
      <c r="D344" s="5" t="s">
        <v>713</v>
      </c>
      <c r="E344" s="25">
        <v>1044030</v>
      </c>
      <c r="F344" s="21">
        <v>40319.526446759257</v>
      </c>
      <c r="G344" s="4" t="s">
        <v>606</v>
      </c>
      <c r="H344" s="4" t="s">
        <v>558</v>
      </c>
      <c r="I344" t="str">
        <f>VLOOKUP(D344,Categories!$A$1:$D$53,MATCH(I$3,Categories!$A$1:$D$1,0),FALSE)</f>
        <v>Sampler</v>
      </c>
      <c r="J344" t="str">
        <f t="shared" si="5"/>
        <v>Yes</v>
      </c>
      <c r="L344" t="str" cm="1">
        <f t="array" ref="L344">_xlfn.SWITCH(C344,".wma","This is a WMA file!",".mp3","MP3 are great!","This is a different type of file")</f>
        <v>This is a WMA file!</v>
      </c>
    </row>
    <row r="345" spans="1:12" x14ac:dyDescent="0.25">
      <c r="A345" s="4">
        <v>521</v>
      </c>
      <c r="B345" s="5" t="s">
        <v>725</v>
      </c>
      <c r="C345" s="6" t="s">
        <v>6</v>
      </c>
      <c r="D345" s="5" t="s">
        <v>713</v>
      </c>
      <c r="E345" s="25">
        <v>2583086</v>
      </c>
      <c r="F345" s="21">
        <v>40319.526446759257</v>
      </c>
      <c r="G345" s="4" t="s">
        <v>607</v>
      </c>
      <c r="H345" s="4" t="s">
        <v>558</v>
      </c>
      <c r="I345" t="str">
        <f>VLOOKUP(D345,Categories!$A$1:$D$53,MATCH(I$3,Categories!$A$1:$D$1,0),FALSE)</f>
        <v>Sampler</v>
      </c>
      <c r="J345" t="str">
        <f t="shared" si="5"/>
        <v>Yes</v>
      </c>
      <c r="L345" t="str" cm="1">
        <f t="array" ref="L345">_xlfn.SWITCH(C345,".wma","This is a WMA file!",".mp3","MP3 are great!","This is a different type of file")</f>
        <v>This is a WMA file!</v>
      </c>
    </row>
    <row r="346" spans="1:12" x14ac:dyDescent="0.25">
      <c r="A346" s="4">
        <v>522</v>
      </c>
      <c r="B346" s="5" t="s">
        <v>726</v>
      </c>
      <c r="C346" s="6" t="s">
        <v>6</v>
      </c>
      <c r="D346" s="5" t="s">
        <v>713</v>
      </c>
      <c r="E346" s="25">
        <v>9204606</v>
      </c>
      <c r="F346" s="21">
        <v>40319.526446759257</v>
      </c>
      <c r="G346" s="4" t="s">
        <v>608</v>
      </c>
      <c r="H346" s="4" t="s">
        <v>558</v>
      </c>
      <c r="I346" t="str">
        <f>VLOOKUP(D346,Categories!$A$1:$D$53,MATCH(I$3,Categories!$A$1:$D$1,0),FALSE)</f>
        <v>Sampler</v>
      </c>
      <c r="J346" t="str">
        <f t="shared" si="5"/>
        <v>No</v>
      </c>
      <c r="L346" t="str" cm="1">
        <f t="array" ref="L346">_xlfn.SWITCH(C346,".wma","This is a WMA file!",".mp3","MP3 are great!","This is a different type of file")</f>
        <v>This is a WMA file!</v>
      </c>
    </row>
    <row r="347" spans="1:12" x14ac:dyDescent="0.25">
      <c r="A347" s="4">
        <v>523</v>
      </c>
      <c r="B347" s="5" t="s">
        <v>284</v>
      </c>
      <c r="C347" s="6" t="s">
        <v>6</v>
      </c>
      <c r="D347" s="5" t="s">
        <v>713</v>
      </c>
      <c r="E347" s="25">
        <v>891914</v>
      </c>
      <c r="F347" s="21">
        <v>40319.526446759257</v>
      </c>
      <c r="G347" s="4" t="s">
        <v>470</v>
      </c>
      <c r="H347" s="4" t="s">
        <v>558</v>
      </c>
      <c r="I347" t="str">
        <f>VLOOKUP(D347,Categories!$A$1:$D$53,MATCH(I$3,Categories!$A$1:$D$1,0),FALSE)</f>
        <v>Sampler</v>
      </c>
      <c r="J347" t="str">
        <f t="shared" si="5"/>
        <v>No</v>
      </c>
      <c r="L347" t="str" cm="1">
        <f t="array" ref="L347">_xlfn.SWITCH(C347,".wma","This is a WMA file!",".mp3","MP3 are great!","This is a different type of file")</f>
        <v>This is a WMA file!</v>
      </c>
    </row>
    <row r="348" spans="1:12" x14ac:dyDescent="0.25">
      <c r="A348" s="4">
        <v>524</v>
      </c>
      <c r="B348" s="5" t="s">
        <v>285</v>
      </c>
      <c r="C348" s="6" t="s">
        <v>6</v>
      </c>
      <c r="D348" s="5" t="s">
        <v>713</v>
      </c>
      <c r="E348" s="25">
        <v>6672322</v>
      </c>
      <c r="F348" s="21">
        <v>40319.526446759257</v>
      </c>
      <c r="G348" s="4" t="s">
        <v>471</v>
      </c>
      <c r="H348" s="4" t="s">
        <v>558</v>
      </c>
      <c r="I348" t="str">
        <f>VLOOKUP(D348,Categories!$A$1:$D$53,MATCH(I$3,Categories!$A$1:$D$1,0),FALSE)</f>
        <v>Sampler</v>
      </c>
      <c r="J348" t="str">
        <f t="shared" si="5"/>
        <v>No</v>
      </c>
      <c r="L348" t="str" cm="1">
        <f t="array" ref="L348">_xlfn.SWITCH(C348,".wma","This is a WMA file!",".mp3","MP3 are great!","This is a different type of file")</f>
        <v>This is a WMA file!</v>
      </c>
    </row>
    <row r="349" spans="1:12" x14ac:dyDescent="0.25">
      <c r="A349" s="4">
        <v>525</v>
      </c>
      <c r="B349" s="5" t="s">
        <v>727</v>
      </c>
      <c r="C349" s="6" t="s">
        <v>6</v>
      </c>
      <c r="D349" s="5" t="s">
        <v>713</v>
      </c>
      <c r="E349" s="25">
        <v>1303522</v>
      </c>
      <c r="F349" s="21">
        <v>40319.526458333334</v>
      </c>
      <c r="G349" s="4" t="s">
        <v>942</v>
      </c>
      <c r="H349" s="4" t="s">
        <v>558</v>
      </c>
      <c r="I349" t="str">
        <f>VLOOKUP(D349,Categories!$A$1:$D$53,MATCH(I$3,Categories!$A$1:$D$1,0),FALSE)</f>
        <v>Sampler</v>
      </c>
      <c r="J349" t="str">
        <f t="shared" si="5"/>
        <v>Yes</v>
      </c>
      <c r="L349" t="str" cm="1">
        <f t="array" ref="L349">_xlfn.SWITCH(C349,".wma","This is a WMA file!",".mp3","MP3 are great!","This is a different type of file")</f>
        <v>This is a WMA file!</v>
      </c>
    </row>
    <row r="350" spans="1:12" x14ac:dyDescent="0.25">
      <c r="A350" s="4">
        <v>526</v>
      </c>
      <c r="B350" s="5" t="s">
        <v>728</v>
      </c>
      <c r="C350" s="6" t="s">
        <v>6</v>
      </c>
      <c r="D350" s="5" t="s">
        <v>713</v>
      </c>
      <c r="E350" s="25">
        <v>1097718</v>
      </c>
      <c r="F350" s="21">
        <v>40319.526458333334</v>
      </c>
      <c r="G350" s="4" t="s">
        <v>943</v>
      </c>
      <c r="H350" s="4" t="s">
        <v>558</v>
      </c>
      <c r="I350" t="str">
        <f>VLOOKUP(D350,Categories!$A$1:$D$53,MATCH(I$3,Categories!$A$1:$D$1,0),FALSE)</f>
        <v>Sampler</v>
      </c>
      <c r="J350" t="str">
        <f t="shared" si="5"/>
        <v>Yes</v>
      </c>
      <c r="L350" t="str" cm="1">
        <f t="array" ref="L350">_xlfn.SWITCH(C350,".wma","This is a WMA file!",".mp3","MP3 are great!","This is a different type of file")</f>
        <v>This is a WMA file!</v>
      </c>
    </row>
    <row r="351" spans="1:12" x14ac:dyDescent="0.25">
      <c r="A351" s="4">
        <v>527</v>
      </c>
      <c r="B351" s="5" t="s">
        <v>729</v>
      </c>
      <c r="C351" s="6" t="s">
        <v>6</v>
      </c>
      <c r="D351" s="5" t="s">
        <v>713</v>
      </c>
      <c r="E351" s="25">
        <v>2860474</v>
      </c>
      <c r="F351" s="21">
        <v>40319.526458333334</v>
      </c>
      <c r="G351" s="4" t="s">
        <v>944</v>
      </c>
      <c r="H351" s="4" t="s">
        <v>558</v>
      </c>
      <c r="I351" t="str">
        <f>VLOOKUP(D351,Categories!$A$1:$D$53,MATCH(I$3,Categories!$A$1:$D$1,0),FALSE)</f>
        <v>Sampler</v>
      </c>
      <c r="J351" t="str">
        <f t="shared" si="5"/>
        <v>Yes</v>
      </c>
      <c r="L351" t="str" cm="1">
        <f t="array" ref="L351">_xlfn.SWITCH(C351,".wma","This is a WMA file!",".mp3","MP3 are great!","This is a different type of file")</f>
        <v>This is a WMA file!</v>
      </c>
    </row>
    <row r="352" spans="1:12" x14ac:dyDescent="0.25">
      <c r="A352" s="4">
        <v>528</v>
      </c>
      <c r="B352" s="5" t="s">
        <v>730</v>
      </c>
      <c r="C352" s="6" t="s">
        <v>6</v>
      </c>
      <c r="D352" s="5" t="s">
        <v>713</v>
      </c>
      <c r="E352" s="25">
        <v>963498</v>
      </c>
      <c r="F352" s="21">
        <v>40319.526458333334</v>
      </c>
      <c r="G352" s="4" t="s">
        <v>945</v>
      </c>
      <c r="H352" s="4" t="s">
        <v>558</v>
      </c>
      <c r="I352" t="str">
        <f>VLOOKUP(D352,Categories!$A$1:$D$53,MATCH(I$3,Categories!$A$1:$D$1,0),FALSE)</f>
        <v>Sampler</v>
      </c>
      <c r="J352" t="str">
        <f t="shared" si="5"/>
        <v>No</v>
      </c>
      <c r="L352" t="str" cm="1">
        <f t="array" ref="L352">_xlfn.SWITCH(C352,".wma","This is a WMA file!",".mp3","MP3 are great!","This is a different type of file")</f>
        <v>This is a WMA file!</v>
      </c>
    </row>
    <row r="353" spans="1:12" x14ac:dyDescent="0.25">
      <c r="A353" s="4">
        <v>529</v>
      </c>
      <c r="B353" s="5" t="s">
        <v>731</v>
      </c>
      <c r="C353" s="6" t="s">
        <v>6</v>
      </c>
      <c r="D353" s="5" t="s">
        <v>713</v>
      </c>
      <c r="E353" s="25">
        <v>1070874</v>
      </c>
      <c r="F353" s="21">
        <v>40319.526458333334</v>
      </c>
      <c r="G353" s="4" t="s">
        <v>946</v>
      </c>
      <c r="H353" s="4" t="s">
        <v>558</v>
      </c>
      <c r="I353" t="str">
        <f>VLOOKUP(D353,Categories!$A$1:$D$53,MATCH(I$3,Categories!$A$1:$D$1,0),FALSE)</f>
        <v>Sampler</v>
      </c>
      <c r="J353" t="str">
        <f t="shared" si="5"/>
        <v>Yes</v>
      </c>
      <c r="L353" t="str" cm="1">
        <f t="array" ref="L353">_xlfn.SWITCH(C353,".wma","This is a WMA file!",".mp3","MP3 are great!","This is a different type of file")</f>
        <v>This is a WMA file!</v>
      </c>
    </row>
    <row r="354" spans="1:12" x14ac:dyDescent="0.25">
      <c r="A354" s="4">
        <v>530</v>
      </c>
      <c r="B354" s="5" t="s">
        <v>732</v>
      </c>
      <c r="C354" s="6" t="s">
        <v>6</v>
      </c>
      <c r="D354" s="5" t="s">
        <v>713</v>
      </c>
      <c r="E354" s="25">
        <v>677162</v>
      </c>
      <c r="F354" s="21">
        <v>40319.526469907411</v>
      </c>
      <c r="G354" s="4" t="s">
        <v>947</v>
      </c>
      <c r="H354" s="4" t="s">
        <v>558</v>
      </c>
      <c r="I354" t="str">
        <f>VLOOKUP(D354,Categories!$A$1:$D$53,MATCH(I$3,Categories!$A$1:$D$1,0),FALSE)</f>
        <v>Sampler</v>
      </c>
      <c r="J354" t="str">
        <f t="shared" si="5"/>
        <v>No</v>
      </c>
      <c r="L354" t="str" cm="1">
        <f t="array" ref="L354">_xlfn.SWITCH(C354,".wma","This is a WMA file!",".mp3","MP3 are great!","This is a different type of file")</f>
        <v>This is a WMA file!</v>
      </c>
    </row>
    <row r="355" spans="1:12" x14ac:dyDescent="0.25">
      <c r="A355" s="4">
        <v>531</v>
      </c>
      <c r="B355" s="5" t="s">
        <v>733</v>
      </c>
      <c r="C355" s="6" t="s">
        <v>6</v>
      </c>
      <c r="D355" s="5" t="s">
        <v>713</v>
      </c>
      <c r="E355" s="25">
        <v>3379458</v>
      </c>
      <c r="F355" s="21">
        <v>40319.526469907411</v>
      </c>
      <c r="G355" s="4" t="s">
        <v>948</v>
      </c>
      <c r="H355" s="4" t="s">
        <v>558</v>
      </c>
      <c r="I355" t="str">
        <f>VLOOKUP(D355,Categories!$A$1:$D$53,MATCH(I$3,Categories!$A$1:$D$1,0),FALSE)</f>
        <v>Sampler</v>
      </c>
      <c r="J355" t="str">
        <f t="shared" si="5"/>
        <v>Yes</v>
      </c>
      <c r="L355" t="str" cm="1">
        <f t="array" ref="L355">_xlfn.SWITCH(C355,".wma","This is a WMA file!",".mp3","MP3 are great!","This is a different type of file")</f>
        <v>This is a WMA file!</v>
      </c>
    </row>
    <row r="356" spans="1:12" x14ac:dyDescent="0.25">
      <c r="A356" s="4">
        <v>532</v>
      </c>
      <c r="B356" s="5" t="s">
        <v>734</v>
      </c>
      <c r="C356" s="6" t="s">
        <v>6</v>
      </c>
      <c r="D356" s="5" t="s">
        <v>713</v>
      </c>
      <c r="E356" s="25">
        <v>775590</v>
      </c>
      <c r="F356" s="21">
        <v>40319.526469907411</v>
      </c>
      <c r="G356" s="4" t="s">
        <v>949</v>
      </c>
      <c r="H356" s="4" t="s">
        <v>558</v>
      </c>
      <c r="I356" t="str">
        <f>VLOOKUP(D356,Categories!$A$1:$D$53,MATCH(I$3,Categories!$A$1:$D$1,0),FALSE)</f>
        <v>Sampler</v>
      </c>
      <c r="J356" t="str">
        <f t="shared" si="5"/>
        <v>No</v>
      </c>
      <c r="L356" t="str" cm="1">
        <f t="array" ref="L356">_xlfn.SWITCH(C356,".wma","This is a WMA file!",".mp3","MP3 are great!","This is a different type of file")</f>
        <v>This is a WMA file!</v>
      </c>
    </row>
    <row r="357" spans="1:12" x14ac:dyDescent="0.25">
      <c r="A357" s="4">
        <v>533</v>
      </c>
      <c r="B357" s="5" t="s">
        <v>735</v>
      </c>
      <c r="C357" s="6" t="s">
        <v>6</v>
      </c>
      <c r="D357" s="5" t="s">
        <v>713</v>
      </c>
      <c r="E357" s="25">
        <v>1894090</v>
      </c>
      <c r="F357" s="21">
        <v>40319.526469907411</v>
      </c>
      <c r="G357" s="4" t="s">
        <v>950</v>
      </c>
      <c r="H357" s="4" t="s">
        <v>558</v>
      </c>
      <c r="I357" t="str">
        <f>VLOOKUP(D357,Categories!$A$1:$D$53,MATCH(I$3,Categories!$A$1:$D$1,0),FALSE)</f>
        <v>Sampler</v>
      </c>
      <c r="J357" t="str">
        <f t="shared" si="5"/>
        <v>Yes</v>
      </c>
      <c r="L357" t="str" cm="1">
        <f t="array" ref="L357">_xlfn.SWITCH(C357,".wma","This is a WMA file!",".mp3","MP3 are great!","This is a different type of file")</f>
        <v>This is a WMA file!</v>
      </c>
    </row>
    <row r="358" spans="1:12" x14ac:dyDescent="0.25">
      <c r="A358" s="4">
        <v>534</v>
      </c>
      <c r="B358" s="5" t="s">
        <v>736</v>
      </c>
      <c r="C358" s="6" t="s">
        <v>6</v>
      </c>
      <c r="D358" s="5" t="s">
        <v>713</v>
      </c>
      <c r="E358" s="25">
        <v>346086</v>
      </c>
      <c r="F358" s="21">
        <v>40319.526469907411</v>
      </c>
      <c r="G358" s="4" t="s">
        <v>951</v>
      </c>
      <c r="H358" s="4" t="s">
        <v>558</v>
      </c>
      <c r="I358" t="str">
        <f>VLOOKUP(D358,Categories!$A$1:$D$53,MATCH(I$3,Categories!$A$1:$D$1,0),FALSE)</f>
        <v>Sampler</v>
      </c>
      <c r="J358" t="str">
        <f t="shared" si="5"/>
        <v>No</v>
      </c>
      <c r="L358" t="str" cm="1">
        <f t="array" ref="L358">_xlfn.SWITCH(C358,".wma","This is a WMA file!",".mp3","MP3 are great!","This is a different type of file")</f>
        <v>This is a WMA file!</v>
      </c>
    </row>
    <row r="359" spans="1:12" x14ac:dyDescent="0.25">
      <c r="A359" s="4">
        <v>535</v>
      </c>
      <c r="B359" s="5" t="s">
        <v>737</v>
      </c>
      <c r="C359" s="6" t="s">
        <v>6</v>
      </c>
      <c r="D359" s="5" t="s">
        <v>713</v>
      </c>
      <c r="E359" s="25">
        <v>1393002</v>
      </c>
      <c r="F359" s="21">
        <v>40319.526469907411</v>
      </c>
      <c r="G359" s="4" t="s">
        <v>952</v>
      </c>
      <c r="H359" s="4" t="s">
        <v>558</v>
      </c>
      <c r="I359" t="str">
        <f>VLOOKUP(D359,Categories!$A$1:$D$53,MATCH(I$3,Categories!$A$1:$D$1,0),FALSE)</f>
        <v>Sampler</v>
      </c>
      <c r="J359" t="str">
        <f t="shared" si="5"/>
        <v>Yes</v>
      </c>
      <c r="L359" t="str" cm="1">
        <f t="array" ref="L359">_xlfn.SWITCH(C359,".wma","This is a WMA file!",".mp3","MP3 are great!","This is a different type of file")</f>
        <v>This is a WMA file!</v>
      </c>
    </row>
    <row r="360" spans="1:12" x14ac:dyDescent="0.25">
      <c r="A360" s="4">
        <v>536</v>
      </c>
      <c r="B360" s="5" t="s">
        <v>738</v>
      </c>
      <c r="C360" s="6" t="s">
        <v>6</v>
      </c>
      <c r="D360" s="5" t="s">
        <v>713</v>
      </c>
      <c r="E360" s="25">
        <v>525046</v>
      </c>
      <c r="F360" s="21">
        <v>40319.526469907411</v>
      </c>
      <c r="G360" s="4" t="s">
        <v>953</v>
      </c>
      <c r="H360" s="4" t="s">
        <v>558</v>
      </c>
      <c r="I360" t="str">
        <f>VLOOKUP(D360,Categories!$A$1:$D$53,MATCH(I$3,Categories!$A$1:$D$1,0),FALSE)</f>
        <v>Sampler</v>
      </c>
      <c r="J360" t="str">
        <f t="shared" si="5"/>
        <v>No</v>
      </c>
      <c r="L360" t="str" cm="1">
        <f t="array" ref="L360">_xlfn.SWITCH(C360,".wma","This is a WMA file!",".mp3","MP3 are great!","This is a different type of file")</f>
        <v>This is a WMA file!</v>
      </c>
    </row>
    <row r="361" spans="1:12" x14ac:dyDescent="0.25">
      <c r="A361" s="4">
        <v>537</v>
      </c>
      <c r="B361" s="5" t="s">
        <v>739</v>
      </c>
      <c r="C361" s="6" t="s">
        <v>6</v>
      </c>
      <c r="D361" s="5" t="s">
        <v>713</v>
      </c>
      <c r="E361" s="25">
        <v>1249834</v>
      </c>
      <c r="F361" s="21">
        <v>40319.52648148148</v>
      </c>
      <c r="G361" s="4" t="s">
        <v>954</v>
      </c>
      <c r="H361" s="4" t="s">
        <v>558</v>
      </c>
      <c r="I361" t="str">
        <f>VLOOKUP(D361,Categories!$A$1:$D$53,MATCH(I$3,Categories!$A$1:$D$1,0),FALSE)</f>
        <v>Sampler</v>
      </c>
      <c r="J361" t="str">
        <f t="shared" si="5"/>
        <v>Yes</v>
      </c>
      <c r="L361" t="str" cm="1">
        <f t="array" ref="L361">_xlfn.SWITCH(C361,".wma","This is a WMA file!",".mp3","MP3 are great!","This is a different type of file")</f>
        <v>This is a WMA file!</v>
      </c>
    </row>
    <row r="362" spans="1:12" x14ac:dyDescent="0.25">
      <c r="A362" s="4">
        <v>538</v>
      </c>
      <c r="B362" s="5" t="s">
        <v>740</v>
      </c>
      <c r="C362" s="6" t="s">
        <v>6</v>
      </c>
      <c r="D362" s="5" t="s">
        <v>713</v>
      </c>
      <c r="E362" s="25">
        <v>1231938</v>
      </c>
      <c r="F362" s="21">
        <v>40319.52648148148</v>
      </c>
      <c r="G362" s="4" t="s">
        <v>955</v>
      </c>
      <c r="H362" s="4" t="s">
        <v>558</v>
      </c>
      <c r="I362" t="str">
        <f>VLOOKUP(D362,Categories!$A$1:$D$53,MATCH(I$3,Categories!$A$1:$D$1,0),FALSE)</f>
        <v>Sampler</v>
      </c>
      <c r="J362" t="str">
        <f t="shared" si="5"/>
        <v>Yes</v>
      </c>
      <c r="L362" t="str" cm="1">
        <f t="array" ref="L362">_xlfn.SWITCH(C362,".wma","This is a WMA file!",".mp3","MP3 are great!","This is a different type of file")</f>
        <v>This is a WMA file!</v>
      </c>
    </row>
    <row r="363" spans="1:12" x14ac:dyDescent="0.25">
      <c r="A363" s="4">
        <v>539</v>
      </c>
      <c r="B363" s="5" t="s">
        <v>741</v>
      </c>
      <c r="C363" s="6" t="s">
        <v>6</v>
      </c>
      <c r="D363" s="5" t="s">
        <v>713</v>
      </c>
      <c r="E363" s="25">
        <v>1160354</v>
      </c>
      <c r="F363" s="21">
        <v>40319.52648148148</v>
      </c>
      <c r="G363" s="4" t="s">
        <v>956</v>
      </c>
      <c r="H363" s="4" t="s">
        <v>558</v>
      </c>
      <c r="I363" t="str">
        <f>VLOOKUP(D363,Categories!$A$1:$D$53,MATCH(I$3,Categories!$A$1:$D$1,0),FALSE)</f>
        <v>Sampler</v>
      </c>
      <c r="J363" t="str">
        <f t="shared" si="5"/>
        <v>Yes</v>
      </c>
      <c r="L363" t="str" cm="1">
        <f t="array" ref="L363">_xlfn.SWITCH(C363,".wma","This is a WMA file!",".mp3","MP3 are great!","This is a different type of file")</f>
        <v>This is a WMA file!</v>
      </c>
    </row>
    <row r="364" spans="1:12" x14ac:dyDescent="0.25">
      <c r="A364" s="4">
        <v>540</v>
      </c>
      <c r="B364" s="5" t="s">
        <v>742</v>
      </c>
      <c r="C364" s="6" t="s">
        <v>6</v>
      </c>
      <c r="D364" s="5" t="s">
        <v>713</v>
      </c>
      <c r="E364" s="25">
        <v>355034</v>
      </c>
      <c r="F364" s="21">
        <v>40319.52648148148</v>
      </c>
      <c r="G364" s="4" t="s">
        <v>957</v>
      </c>
      <c r="H364" s="4" t="s">
        <v>558</v>
      </c>
      <c r="I364" t="str">
        <f>VLOOKUP(D364,Categories!$A$1:$D$53,MATCH(I$3,Categories!$A$1:$D$1,0),FALSE)</f>
        <v>Sampler</v>
      </c>
      <c r="J364" t="str">
        <f t="shared" si="5"/>
        <v>No</v>
      </c>
      <c r="L364" t="str" cm="1">
        <f t="array" ref="L364">_xlfn.SWITCH(C364,".wma","This is a WMA file!",".mp3","MP3 are great!","This is a different type of file")</f>
        <v>This is a WMA file!</v>
      </c>
    </row>
    <row r="365" spans="1:12" x14ac:dyDescent="0.25">
      <c r="A365" s="4">
        <v>541</v>
      </c>
      <c r="B365" s="5" t="s">
        <v>743</v>
      </c>
      <c r="C365" s="6" t="s">
        <v>6</v>
      </c>
      <c r="D365" s="5" t="s">
        <v>713</v>
      </c>
      <c r="E365" s="25">
        <v>1088770</v>
      </c>
      <c r="F365" s="21">
        <v>40319.52648148148</v>
      </c>
      <c r="G365" s="4" t="s">
        <v>958</v>
      </c>
      <c r="H365" s="4" t="s">
        <v>558</v>
      </c>
      <c r="I365" t="str">
        <f>VLOOKUP(D365,Categories!$A$1:$D$53,MATCH(I$3,Categories!$A$1:$D$1,0),FALSE)</f>
        <v>Sampler</v>
      </c>
      <c r="J365" t="str">
        <f t="shared" si="5"/>
        <v>Yes</v>
      </c>
      <c r="L365" t="str" cm="1">
        <f t="array" ref="L365">_xlfn.SWITCH(C365,".wma","This is a WMA file!",".mp3","MP3 are great!","This is a different type of file")</f>
        <v>This is a WMA file!</v>
      </c>
    </row>
    <row r="366" spans="1:12" x14ac:dyDescent="0.25">
      <c r="A366" s="4">
        <v>542</v>
      </c>
      <c r="B366" s="5" t="s">
        <v>744</v>
      </c>
      <c r="C366" s="6" t="s">
        <v>6</v>
      </c>
      <c r="D366" s="5" t="s">
        <v>713</v>
      </c>
      <c r="E366" s="25">
        <v>1589858</v>
      </c>
      <c r="F366" s="21">
        <v>40319.526493055557</v>
      </c>
      <c r="G366" s="4" t="s">
        <v>959</v>
      </c>
      <c r="H366" s="4" t="s">
        <v>558</v>
      </c>
      <c r="I366" t="str">
        <f>VLOOKUP(D366,Categories!$A$1:$D$53,MATCH(I$3,Categories!$A$1:$D$1,0),FALSE)</f>
        <v>Sampler</v>
      </c>
      <c r="J366" t="str">
        <f t="shared" si="5"/>
        <v>Yes</v>
      </c>
      <c r="L366" t="str" cm="1">
        <f t="array" ref="L366">_xlfn.SWITCH(C366,".wma","This is a WMA file!",".mp3","MP3 are great!","This is a different type of file")</f>
        <v>This is a WMA file!</v>
      </c>
    </row>
    <row r="367" spans="1:12" x14ac:dyDescent="0.25">
      <c r="A367" s="4">
        <v>543</v>
      </c>
      <c r="B367" s="5" t="s">
        <v>745</v>
      </c>
      <c r="C367" s="6" t="s">
        <v>6</v>
      </c>
      <c r="D367" s="5" t="s">
        <v>713</v>
      </c>
      <c r="E367" s="25">
        <v>1044030</v>
      </c>
      <c r="F367" s="21">
        <v>40319.526493055557</v>
      </c>
      <c r="G367" s="4" t="s">
        <v>960</v>
      </c>
      <c r="H367" s="4" t="s">
        <v>558</v>
      </c>
      <c r="I367" t="str">
        <f>VLOOKUP(D367,Categories!$A$1:$D$53,MATCH(I$3,Categories!$A$1:$D$1,0),FALSE)</f>
        <v>Sampler</v>
      </c>
      <c r="J367" t="str">
        <f t="shared" si="5"/>
        <v>Yes</v>
      </c>
      <c r="L367" t="str" cm="1">
        <f t="array" ref="L367">_xlfn.SWITCH(C367,".wma","This is a WMA file!",".mp3","MP3 are great!","This is a different type of file")</f>
        <v>This is a WMA file!</v>
      </c>
    </row>
    <row r="368" spans="1:12" x14ac:dyDescent="0.25">
      <c r="A368" s="4">
        <v>544</v>
      </c>
      <c r="B368" s="5" t="s">
        <v>746</v>
      </c>
      <c r="C368" s="6" t="s">
        <v>6</v>
      </c>
      <c r="D368" s="5" t="s">
        <v>713</v>
      </c>
      <c r="E368" s="25">
        <v>1357210</v>
      </c>
      <c r="F368" s="21">
        <v>40319.526493055557</v>
      </c>
      <c r="G368" s="4" t="s">
        <v>961</v>
      </c>
      <c r="H368" s="4" t="s">
        <v>558</v>
      </c>
      <c r="I368" t="str">
        <f>VLOOKUP(D368,Categories!$A$1:$D$53,MATCH(I$3,Categories!$A$1:$D$1,0),FALSE)</f>
        <v>Sampler</v>
      </c>
      <c r="J368" t="str">
        <f t="shared" si="5"/>
        <v>Yes</v>
      </c>
      <c r="L368" t="str" cm="1">
        <f t="array" ref="L368">_xlfn.SWITCH(C368,".wma","This is a WMA file!",".mp3","MP3 are great!","This is a different type of file")</f>
        <v>This is a WMA file!</v>
      </c>
    </row>
    <row r="369" spans="1:12" x14ac:dyDescent="0.25">
      <c r="A369" s="4">
        <v>545</v>
      </c>
      <c r="B369" s="5" t="s">
        <v>747</v>
      </c>
      <c r="C369" s="6" t="s">
        <v>6</v>
      </c>
      <c r="D369" s="5" t="s">
        <v>713</v>
      </c>
      <c r="E369" s="25">
        <v>355034</v>
      </c>
      <c r="F369" s="21">
        <v>40319.526493055557</v>
      </c>
      <c r="G369" s="4" t="s">
        <v>962</v>
      </c>
      <c r="H369" s="4" t="s">
        <v>558</v>
      </c>
      <c r="I369" t="str">
        <f>VLOOKUP(D369,Categories!$A$1:$D$53,MATCH(I$3,Categories!$A$1:$D$1,0),FALSE)</f>
        <v>Sampler</v>
      </c>
      <c r="J369" t="str">
        <f t="shared" si="5"/>
        <v>No</v>
      </c>
      <c r="L369" t="str" cm="1">
        <f t="array" ref="L369">_xlfn.SWITCH(C369,".wma","This is a WMA file!",".mp3","MP3 are great!","This is a different type of file")</f>
        <v>This is a WMA file!</v>
      </c>
    </row>
    <row r="370" spans="1:12" x14ac:dyDescent="0.25">
      <c r="A370" s="4">
        <v>546</v>
      </c>
      <c r="B370" s="5" t="s">
        <v>748</v>
      </c>
      <c r="C370" s="6" t="s">
        <v>6</v>
      </c>
      <c r="D370" s="5" t="s">
        <v>713</v>
      </c>
      <c r="E370" s="25">
        <v>838226</v>
      </c>
      <c r="F370" s="21">
        <v>40319.526493055557</v>
      </c>
      <c r="G370" s="4" t="s">
        <v>963</v>
      </c>
      <c r="H370" s="4" t="s">
        <v>558</v>
      </c>
      <c r="I370" t="str">
        <f>VLOOKUP(D370,Categories!$A$1:$D$53,MATCH(I$3,Categories!$A$1:$D$1,0),FALSE)</f>
        <v>Sampler</v>
      </c>
      <c r="J370" t="str">
        <f t="shared" si="5"/>
        <v>No</v>
      </c>
      <c r="L370" t="str" cm="1">
        <f t="array" ref="L370">_xlfn.SWITCH(C370,".wma","This is a WMA file!",".mp3","MP3 are great!","This is a different type of file")</f>
        <v>This is a WMA file!</v>
      </c>
    </row>
    <row r="371" spans="1:12" x14ac:dyDescent="0.25">
      <c r="A371" s="4">
        <v>547</v>
      </c>
      <c r="B371" s="5" t="s">
        <v>749</v>
      </c>
      <c r="C371" s="6" t="s">
        <v>6</v>
      </c>
      <c r="D371" s="5" t="s">
        <v>713</v>
      </c>
      <c r="E371" s="25">
        <v>981394</v>
      </c>
      <c r="F371" s="21">
        <v>40319.526504629626</v>
      </c>
      <c r="G371" s="4" t="s">
        <v>964</v>
      </c>
      <c r="H371" s="4" t="s">
        <v>558</v>
      </c>
      <c r="I371" t="str">
        <f>VLOOKUP(D371,Categories!$A$1:$D$53,MATCH(I$3,Categories!$A$1:$D$1,0),FALSE)</f>
        <v>Sampler</v>
      </c>
      <c r="J371" t="str">
        <f t="shared" si="5"/>
        <v>No</v>
      </c>
      <c r="L371" t="str" cm="1">
        <f t="array" ref="L371">_xlfn.SWITCH(C371,".wma","This is a WMA file!",".mp3","MP3 are great!","This is a different type of file")</f>
        <v>This is a WMA file!</v>
      </c>
    </row>
    <row r="372" spans="1:12" x14ac:dyDescent="0.25">
      <c r="A372" s="4">
        <v>548</v>
      </c>
      <c r="B372" s="5" t="s">
        <v>750</v>
      </c>
      <c r="C372" s="6" t="s">
        <v>6</v>
      </c>
      <c r="D372" s="5" t="s">
        <v>713</v>
      </c>
      <c r="E372" s="25">
        <v>1017186</v>
      </c>
      <c r="F372" s="21">
        <v>40319.526504629626</v>
      </c>
      <c r="G372" s="4" t="s">
        <v>965</v>
      </c>
      <c r="H372" s="4" t="s">
        <v>558</v>
      </c>
      <c r="I372" t="str">
        <f>VLOOKUP(D372,Categories!$A$1:$D$53,MATCH(I$3,Categories!$A$1:$D$1,0),FALSE)</f>
        <v>Sampler</v>
      </c>
      <c r="J372" t="str">
        <f t="shared" si="5"/>
        <v>Yes</v>
      </c>
      <c r="L372" t="str" cm="1">
        <f t="array" ref="L372">_xlfn.SWITCH(C372,".wma","This is a WMA file!",".mp3","MP3 are great!","This is a different type of file")</f>
        <v>This is a WMA file!</v>
      </c>
    </row>
    <row r="373" spans="1:12" x14ac:dyDescent="0.25">
      <c r="A373" s="4">
        <v>549</v>
      </c>
      <c r="B373" s="5" t="s">
        <v>751</v>
      </c>
      <c r="C373" s="6" t="s">
        <v>6</v>
      </c>
      <c r="D373" s="5" t="s">
        <v>713</v>
      </c>
      <c r="E373" s="25">
        <v>1777766</v>
      </c>
      <c r="F373" s="21">
        <v>40319.526516203703</v>
      </c>
      <c r="G373" s="4" t="s">
        <v>966</v>
      </c>
      <c r="H373" s="4" t="s">
        <v>558</v>
      </c>
      <c r="I373" t="str">
        <f>VLOOKUP(D373,Categories!$A$1:$D$53,MATCH(I$3,Categories!$A$1:$D$1,0),FALSE)</f>
        <v>Sampler</v>
      </c>
      <c r="J373" t="str">
        <f t="shared" si="5"/>
        <v>Yes</v>
      </c>
      <c r="L373" t="str" cm="1">
        <f t="array" ref="L373">_xlfn.SWITCH(C373,".wma","This is a WMA file!",".mp3","MP3 are great!","This is a different type of file")</f>
        <v>This is a WMA file!</v>
      </c>
    </row>
    <row r="374" spans="1:12" x14ac:dyDescent="0.25">
      <c r="A374" s="4">
        <v>550</v>
      </c>
      <c r="B374" s="5" t="s">
        <v>752</v>
      </c>
      <c r="C374" s="6" t="s">
        <v>6</v>
      </c>
      <c r="D374" s="5" t="s">
        <v>713</v>
      </c>
      <c r="E374" s="25">
        <v>444514</v>
      </c>
      <c r="F374" s="21">
        <v>40319.526516203703</v>
      </c>
      <c r="G374" s="4" t="s">
        <v>967</v>
      </c>
      <c r="H374" s="4" t="s">
        <v>558</v>
      </c>
      <c r="I374" t="str">
        <f>VLOOKUP(D374,Categories!$A$1:$D$53,MATCH(I$3,Categories!$A$1:$D$1,0),FALSE)</f>
        <v>Sampler</v>
      </c>
      <c r="J374" t="str">
        <f t="shared" si="5"/>
        <v>No</v>
      </c>
      <c r="L374" t="str" cm="1">
        <f t="array" ref="L374">_xlfn.SWITCH(C374,".wma","This is a WMA file!",".mp3","MP3 are great!","This is a different type of file")</f>
        <v>This is a WMA file!</v>
      </c>
    </row>
    <row r="375" spans="1:12" x14ac:dyDescent="0.25">
      <c r="A375" s="4">
        <v>551</v>
      </c>
      <c r="B375" s="5" t="s">
        <v>753</v>
      </c>
      <c r="C375" s="6" t="s">
        <v>6</v>
      </c>
      <c r="D375" s="5" t="s">
        <v>713</v>
      </c>
      <c r="E375" s="25">
        <v>3531574</v>
      </c>
      <c r="F375" s="21">
        <v>40319.526516203703</v>
      </c>
      <c r="G375" s="4" t="s">
        <v>968</v>
      </c>
      <c r="H375" s="4" t="s">
        <v>558</v>
      </c>
      <c r="I375" t="str">
        <f>VLOOKUP(D375,Categories!$A$1:$D$53,MATCH(I$3,Categories!$A$1:$D$1,0),FALSE)</f>
        <v>Sampler</v>
      </c>
      <c r="J375" t="str">
        <f t="shared" si="5"/>
        <v>Yes</v>
      </c>
      <c r="L375" t="str" cm="1">
        <f t="array" ref="L375">_xlfn.SWITCH(C375,".wma","This is a WMA file!",".mp3","MP3 are great!","This is a different type of file")</f>
        <v>This is a WMA file!</v>
      </c>
    </row>
    <row r="376" spans="1:12" x14ac:dyDescent="0.25">
      <c r="A376" s="4">
        <v>552</v>
      </c>
      <c r="B376" s="5" t="s">
        <v>754</v>
      </c>
      <c r="C376" s="6" t="s">
        <v>6</v>
      </c>
      <c r="D376" s="5" t="s">
        <v>713</v>
      </c>
      <c r="E376" s="25">
        <v>1589858</v>
      </c>
      <c r="F376" s="21">
        <v>40319.526516203703</v>
      </c>
      <c r="G376" s="4" t="s">
        <v>969</v>
      </c>
      <c r="H376" s="4" t="s">
        <v>558</v>
      </c>
      <c r="I376" t="str">
        <f>VLOOKUP(D376,Categories!$A$1:$D$53,MATCH(I$3,Categories!$A$1:$D$1,0),FALSE)</f>
        <v>Sampler</v>
      </c>
      <c r="J376" t="str">
        <f t="shared" si="5"/>
        <v>Yes</v>
      </c>
      <c r="L376" t="str" cm="1">
        <f t="array" ref="L376">_xlfn.SWITCH(C376,".wma","This is a WMA file!",".mp3","MP3 are great!","This is a different type of file")</f>
        <v>This is a WMA file!</v>
      </c>
    </row>
    <row r="377" spans="1:12" x14ac:dyDescent="0.25">
      <c r="A377" s="4">
        <v>553</v>
      </c>
      <c r="B377" s="5" t="s">
        <v>755</v>
      </c>
      <c r="C377" s="6" t="s">
        <v>6</v>
      </c>
      <c r="D377" s="5" t="s">
        <v>713</v>
      </c>
      <c r="E377" s="25">
        <v>1312470</v>
      </c>
      <c r="F377" s="21">
        <v>40319.526516203703</v>
      </c>
      <c r="G377" s="4" t="s">
        <v>970</v>
      </c>
      <c r="H377" s="4" t="s">
        <v>558</v>
      </c>
      <c r="I377" t="str">
        <f>VLOOKUP(D377,Categories!$A$1:$D$53,MATCH(I$3,Categories!$A$1:$D$1,0),FALSE)</f>
        <v>Sampler</v>
      </c>
      <c r="J377" t="str">
        <f t="shared" si="5"/>
        <v>Yes</v>
      </c>
      <c r="L377" t="str" cm="1">
        <f t="array" ref="L377">_xlfn.SWITCH(C377,".wma","This is a WMA file!",".mp3","MP3 are great!","This is a different type of file")</f>
        <v>This is a WMA file!</v>
      </c>
    </row>
    <row r="378" spans="1:12" x14ac:dyDescent="0.25">
      <c r="A378" s="4">
        <v>554</v>
      </c>
      <c r="B378" s="5" t="s">
        <v>756</v>
      </c>
      <c r="C378" s="6" t="s">
        <v>6</v>
      </c>
      <c r="D378" s="5" t="s">
        <v>713</v>
      </c>
      <c r="E378" s="25">
        <v>6770750</v>
      </c>
      <c r="F378" s="21">
        <v>40319.52652777778</v>
      </c>
      <c r="G378" s="4" t="s">
        <v>971</v>
      </c>
      <c r="H378" s="4" t="s">
        <v>558</v>
      </c>
      <c r="I378" t="str">
        <f>VLOOKUP(D378,Categories!$A$1:$D$53,MATCH(I$3,Categories!$A$1:$D$1,0),FALSE)</f>
        <v>Sampler</v>
      </c>
      <c r="J378" t="str">
        <f t="shared" si="5"/>
        <v>No</v>
      </c>
      <c r="L378" t="str" cm="1">
        <f t="array" ref="L378">_xlfn.SWITCH(C378,".wma","This is a WMA file!",".mp3","MP3 are great!","This is a different type of file")</f>
        <v>This is a WMA file!</v>
      </c>
    </row>
    <row r="379" spans="1:12" x14ac:dyDescent="0.25">
      <c r="A379" s="4">
        <v>555</v>
      </c>
      <c r="B379" s="5" t="s">
        <v>757</v>
      </c>
      <c r="C379" s="6" t="s">
        <v>6</v>
      </c>
      <c r="D379" s="5" t="s">
        <v>713</v>
      </c>
      <c r="E379" s="25">
        <v>1867246</v>
      </c>
      <c r="F379" s="21">
        <v>40319.52652777778</v>
      </c>
      <c r="G379" s="4" t="s">
        <v>972</v>
      </c>
      <c r="H379" s="4" t="s">
        <v>558</v>
      </c>
      <c r="I379" t="str">
        <f>VLOOKUP(D379,Categories!$A$1:$D$53,MATCH(I$3,Categories!$A$1:$D$1,0),FALSE)</f>
        <v>Sampler</v>
      </c>
      <c r="J379" t="str">
        <f t="shared" si="5"/>
        <v>Yes</v>
      </c>
      <c r="L379" t="str" cm="1">
        <f t="array" ref="L379">_xlfn.SWITCH(C379,".wma","This is a WMA file!",".mp3","MP3 are great!","This is a different type of file")</f>
        <v>This is a WMA file!</v>
      </c>
    </row>
    <row r="380" spans="1:12" x14ac:dyDescent="0.25">
      <c r="A380" s="4">
        <v>557</v>
      </c>
      <c r="B380" s="5" t="s">
        <v>759</v>
      </c>
      <c r="C380" s="6" t="s">
        <v>6</v>
      </c>
      <c r="D380" s="5" t="s">
        <v>758</v>
      </c>
      <c r="E380" s="25">
        <v>7727716</v>
      </c>
      <c r="F380" s="21">
        <v>40319.526620370372</v>
      </c>
      <c r="G380" s="4" t="s">
        <v>973</v>
      </c>
      <c r="H380" s="4" t="s">
        <v>974</v>
      </c>
      <c r="I380" t="str">
        <f>VLOOKUP(D380,Categories!$A$1:$D$53,MATCH(I$3,Categories!$A$1:$D$1,0),FALSE)</f>
        <v>Sampler</v>
      </c>
      <c r="J380" t="str">
        <f t="shared" si="5"/>
        <v>No</v>
      </c>
      <c r="L380" t="str" cm="1">
        <f t="array" ref="L380">_xlfn.SWITCH(C380,".wma","This is a WMA file!",".mp3","MP3 are great!","This is a different type of file")</f>
        <v>This is a WMA file!</v>
      </c>
    </row>
    <row r="381" spans="1:12" x14ac:dyDescent="0.25">
      <c r="A381" s="4">
        <v>558</v>
      </c>
      <c r="B381" s="5" t="s">
        <v>760</v>
      </c>
      <c r="C381" s="6" t="s">
        <v>6</v>
      </c>
      <c r="D381" s="5" t="s">
        <v>758</v>
      </c>
      <c r="E381" s="25">
        <v>3934008</v>
      </c>
      <c r="F381" s="21">
        <v>40319.526631944442</v>
      </c>
      <c r="G381" s="4" t="s">
        <v>975</v>
      </c>
      <c r="H381" s="4" t="s">
        <v>974</v>
      </c>
      <c r="I381" t="str">
        <f>VLOOKUP(D381,Categories!$A$1:$D$53,MATCH(I$3,Categories!$A$1:$D$1,0),FALSE)</f>
        <v>Sampler</v>
      </c>
      <c r="J381" t="str">
        <f t="shared" si="5"/>
        <v>Yes</v>
      </c>
      <c r="L381" t="str" cm="1">
        <f t="array" ref="L381">_xlfn.SWITCH(C381,".wma","This is a WMA file!",".mp3","MP3 are great!","This is a different type of file")</f>
        <v>This is a WMA file!</v>
      </c>
    </row>
    <row r="382" spans="1:12" x14ac:dyDescent="0.25">
      <c r="A382" s="4">
        <v>559</v>
      </c>
      <c r="B382" s="5" t="s">
        <v>761</v>
      </c>
      <c r="C382" s="6" t="s">
        <v>6</v>
      </c>
      <c r="D382" s="5" t="s">
        <v>758</v>
      </c>
      <c r="E382" s="25">
        <v>1133284</v>
      </c>
      <c r="F382" s="21">
        <v>40319.526631944442</v>
      </c>
      <c r="G382" s="4" t="s">
        <v>976</v>
      </c>
      <c r="H382" s="4" t="s">
        <v>974</v>
      </c>
      <c r="I382" t="str">
        <f>VLOOKUP(D382,Categories!$A$1:$D$53,MATCH(I$3,Categories!$A$1:$D$1,0),FALSE)</f>
        <v>Sampler</v>
      </c>
      <c r="J382" t="str">
        <f t="shared" si="5"/>
        <v>Yes</v>
      </c>
      <c r="L382" t="str" cm="1">
        <f t="array" ref="L382">_xlfn.SWITCH(C382,".wma","This is a WMA file!",".mp3","MP3 are great!","This is a different type of file")</f>
        <v>This is a WMA file!</v>
      </c>
    </row>
    <row r="383" spans="1:12" x14ac:dyDescent="0.25">
      <c r="A383" s="4">
        <v>560</v>
      </c>
      <c r="B383" s="5" t="s">
        <v>762</v>
      </c>
      <c r="C383" s="6" t="s">
        <v>6</v>
      </c>
      <c r="D383" s="5" t="s">
        <v>758</v>
      </c>
      <c r="E383" s="25">
        <v>2913936</v>
      </c>
      <c r="F383" s="21">
        <v>40319.526631944442</v>
      </c>
      <c r="G383" s="4" t="s">
        <v>977</v>
      </c>
      <c r="H383" s="4" t="s">
        <v>974</v>
      </c>
      <c r="I383" t="str">
        <f>VLOOKUP(D383,Categories!$A$1:$D$53,MATCH(I$3,Categories!$A$1:$D$1,0),FALSE)</f>
        <v>Sampler</v>
      </c>
      <c r="J383" t="str">
        <f t="shared" si="5"/>
        <v>Yes</v>
      </c>
      <c r="L383" t="str" cm="1">
        <f t="array" ref="L383">_xlfn.SWITCH(C383,".wma","This is a WMA file!",".mp3","MP3 are great!","This is a different type of file")</f>
        <v>This is a WMA file!</v>
      </c>
    </row>
    <row r="384" spans="1:12" x14ac:dyDescent="0.25">
      <c r="A384" s="4">
        <v>561</v>
      </c>
      <c r="B384" s="5" t="s">
        <v>763</v>
      </c>
      <c r="C384" s="6" t="s">
        <v>6</v>
      </c>
      <c r="D384" s="5" t="s">
        <v>758</v>
      </c>
      <c r="E384" s="25">
        <v>1079596</v>
      </c>
      <c r="F384" s="21">
        <v>40319.526631944442</v>
      </c>
      <c r="G384" s="4" t="s">
        <v>978</v>
      </c>
      <c r="H384" s="4" t="s">
        <v>974</v>
      </c>
      <c r="I384" t="str">
        <f>VLOOKUP(D384,Categories!$A$1:$D$53,MATCH(I$3,Categories!$A$1:$D$1,0),FALSE)</f>
        <v>Sampler</v>
      </c>
      <c r="J384" t="str">
        <f t="shared" si="5"/>
        <v>Yes</v>
      </c>
      <c r="L384" t="str" cm="1">
        <f t="array" ref="L384">_xlfn.SWITCH(C384,".wma","This is a WMA file!",".mp3","MP3 are great!","This is a different type of file")</f>
        <v>This is a WMA file!</v>
      </c>
    </row>
    <row r="385" spans="1:12" x14ac:dyDescent="0.25">
      <c r="A385" s="4">
        <v>562</v>
      </c>
      <c r="B385" s="5" t="s">
        <v>764</v>
      </c>
      <c r="C385" s="6" t="s">
        <v>6</v>
      </c>
      <c r="D385" s="5" t="s">
        <v>758</v>
      </c>
      <c r="E385" s="25">
        <v>4059280</v>
      </c>
      <c r="F385" s="21">
        <v>40319.526643518519</v>
      </c>
      <c r="G385" s="4" t="s">
        <v>979</v>
      </c>
      <c r="H385" s="4" t="s">
        <v>974</v>
      </c>
      <c r="I385" t="str">
        <f>VLOOKUP(D385,Categories!$A$1:$D$53,MATCH(I$3,Categories!$A$1:$D$1,0),FALSE)</f>
        <v>Sampler</v>
      </c>
      <c r="J385" t="str">
        <f t="shared" si="5"/>
        <v>Yes</v>
      </c>
      <c r="L385" t="str" cm="1">
        <f t="array" ref="L385">_xlfn.SWITCH(C385,".wma","This is a WMA file!",".mp3","MP3 are great!","This is a different type of file")</f>
        <v>This is a WMA file!</v>
      </c>
    </row>
    <row r="386" spans="1:12" x14ac:dyDescent="0.25">
      <c r="A386" s="4">
        <v>563</v>
      </c>
      <c r="B386" s="5" t="s">
        <v>765</v>
      </c>
      <c r="C386" s="6" t="s">
        <v>6</v>
      </c>
      <c r="D386" s="5" t="s">
        <v>758</v>
      </c>
      <c r="E386" s="25">
        <v>1016960</v>
      </c>
      <c r="F386" s="21">
        <v>40319.526643518519</v>
      </c>
      <c r="G386" s="4" t="s">
        <v>980</v>
      </c>
      <c r="H386" s="4" t="s">
        <v>974</v>
      </c>
      <c r="I386" t="str">
        <f>VLOOKUP(D386,Categories!$A$1:$D$53,MATCH(I$3,Categories!$A$1:$D$1,0),FALSE)</f>
        <v>Sampler</v>
      </c>
      <c r="J386" t="str">
        <f t="shared" si="5"/>
        <v>Yes</v>
      </c>
      <c r="L386" t="str" cm="1">
        <f t="array" ref="L386">_xlfn.SWITCH(C386,".wma","This is a WMA file!",".mp3","MP3 are great!","This is a different type of file")</f>
        <v>This is a WMA file!</v>
      </c>
    </row>
    <row r="387" spans="1:12" x14ac:dyDescent="0.25">
      <c r="A387" s="4">
        <v>564</v>
      </c>
      <c r="B387" s="5" t="s">
        <v>766</v>
      </c>
      <c r="C387" s="6" t="s">
        <v>6</v>
      </c>
      <c r="D387" s="5" t="s">
        <v>758</v>
      </c>
      <c r="E387" s="25">
        <v>5267260</v>
      </c>
      <c r="F387" s="21">
        <v>40319.526655092595</v>
      </c>
      <c r="G387" s="4" t="s">
        <v>981</v>
      </c>
      <c r="H387" s="4" t="s">
        <v>974</v>
      </c>
      <c r="I387" t="str">
        <f>VLOOKUP(D387,Categories!$A$1:$D$53,MATCH(I$3,Categories!$A$1:$D$1,0),FALSE)</f>
        <v>Sampler</v>
      </c>
      <c r="J387" t="str">
        <f t="shared" si="5"/>
        <v>No</v>
      </c>
      <c r="L387" t="str" cm="1">
        <f t="array" ref="L387">_xlfn.SWITCH(C387,".wma","This is a WMA file!",".mp3","MP3 are great!","This is a different type of file")</f>
        <v>This is a WMA file!</v>
      </c>
    </row>
    <row r="388" spans="1:12" x14ac:dyDescent="0.25">
      <c r="A388" s="4">
        <v>565</v>
      </c>
      <c r="B388" s="5" t="s">
        <v>767</v>
      </c>
      <c r="C388" s="6" t="s">
        <v>6</v>
      </c>
      <c r="D388" s="5" t="s">
        <v>758</v>
      </c>
      <c r="E388" s="25">
        <v>11047668</v>
      </c>
      <c r="F388" s="21">
        <v>40319.526655092595</v>
      </c>
      <c r="G388" s="4" t="s">
        <v>982</v>
      </c>
      <c r="H388" s="4" t="s">
        <v>974</v>
      </c>
      <c r="I388" t="str">
        <f>VLOOKUP(D388,Categories!$A$1:$D$53,MATCH(I$3,Categories!$A$1:$D$1,0),FALSE)</f>
        <v>Sampler</v>
      </c>
      <c r="J388" t="str">
        <f t="shared" si="5"/>
        <v>No</v>
      </c>
      <c r="L388" t="str" cm="1">
        <f t="array" ref="L388">_xlfn.SWITCH(C388,".wma","This is a WMA file!",".mp3","MP3 are great!","This is a different type of file")</f>
        <v>This is a WMA file!</v>
      </c>
    </row>
    <row r="389" spans="1:12" x14ac:dyDescent="0.25">
      <c r="A389" s="4">
        <v>566</v>
      </c>
      <c r="B389" s="5" t="s">
        <v>768</v>
      </c>
      <c r="C389" s="6" t="s">
        <v>6</v>
      </c>
      <c r="D389" s="5" t="s">
        <v>758</v>
      </c>
      <c r="E389" s="25">
        <v>1473308</v>
      </c>
      <c r="F389" s="21">
        <v>40319.526655092595</v>
      </c>
      <c r="G389" s="4" t="s">
        <v>983</v>
      </c>
      <c r="H389" s="4" t="s">
        <v>974</v>
      </c>
      <c r="I389" t="str">
        <f>VLOOKUP(D389,Categories!$A$1:$D$53,MATCH(I$3,Categories!$A$1:$D$1,0),FALSE)</f>
        <v>Sampler</v>
      </c>
      <c r="J389" t="str">
        <f t="shared" ref="J389:J452" si="6">IF(OR(AND(E389&gt;1000000, E389&lt;5000000), C389 = ".mp3"),"Yes","No")</f>
        <v>Yes</v>
      </c>
      <c r="L389" t="str" cm="1">
        <f t="array" ref="L389">_xlfn.SWITCH(C389,".wma","This is a WMA file!",".mp3","MP3 are great!","This is a different type of file")</f>
        <v>This is a WMA file!</v>
      </c>
    </row>
    <row r="390" spans="1:12" x14ac:dyDescent="0.25">
      <c r="A390" s="4">
        <v>567</v>
      </c>
      <c r="B390" s="5" t="s">
        <v>769</v>
      </c>
      <c r="C390" s="6" t="s">
        <v>6</v>
      </c>
      <c r="D390" s="5" t="s">
        <v>758</v>
      </c>
      <c r="E390" s="25">
        <v>1312244</v>
      </c>
      <c r="F390" s="21">
        <v>40319.526666666665</v>
      </c>
      <c r="G390" s="4" t="s">
        <v>984</v>
      </c>
      <c r="H390" s="4" t="s">
        <v>974</v>
      </c>
      <c r="I390" t="str">
        <f>VLOOKUP(D390,Categories!$A$1:$D$53,MATCH(I$3,Categories!$A$1:$D$1,0),FALSE)</f>
        <v>Sampler</v>
      </c>
      <c r="J390" t="str">
        <f t="shared" si="6"/>
        <v>Yes</v>
      </c>
      <c r="L390" t="str" cm="1">
        <f t="array" ref="L390">_xlfn.SWITCH(C390,".wma","This is a WMA file!",".mp3","MP3 are great!","This is a different type of file")</f>
        <v>This is a WMA file!</v>
      </c>
    </row>
    <row r="391" spans="1:12" x14ac:dyDescent="0.25">
      <c r="A391" s="4">
        <v>568</v>
      </c>
      <c r="B391" s="5" t="s">
        <v>770</v>
      </c>
      <c r="C391" s="6" t="s">
        <v>6</v>
      </c>
      <c r="D391" s="5" t="s">
        <v>758</v>
      </c>
      <c r="E391" s="25">
        <v>3343440</v>
      </c>
      <c r="F391" s="21">
        <v>40319.526666666665</v>
      </c>
      <c r="G391" s="4" t="s">
        <v>985</v>
      </c>
      <c r="H391" s="4" t="s">
        <v>974</v>
      </c>
      <c r="I391" t="str">
        <f>VLOOKUP(D391,Categories!$A$1:$D$53,MATCH(I$3,Categories!$A$1:$D$1,0),FALSE)</f>
        <v>Sampler</v>
      </c>
      <c r="J391" t="str">
        <f t="shared" si="6"/>
        <v>Yes</v>
      </c>
      <c r="L391" t="str" cm="1">
        <f t="array" ref="L391">_xlfn.SWITCH(C391,".wma","This is a WMA file!",".mp3","MP3 are great!","This is a different type of file")</f>
        <v>This is a WMA file!</v>
      </c>
    </row>
    <row r="392" spans="1:12" x14ac:dyDescent="0.25">
      <c r="A392" s="4">
        <v>569</v>
      </c>
      <c r="B392" s="5" t="s">
        <v>771</v>
      </c>
      <c r="C392" s="6" t="s">
        <v>6</v>
      </c>
      <c r="D392" s="5" t="s">
        <v>758</v>
      </c>
      <c r="E392" s="25">
        <v>1204868</v>
      </c>
      <c r="F392" s="21">
        <v>40319.526666666665</v>
      </c>
      <c r="G392" s="4" t="s">
        <v>986</v>
      </c>
      <c r="H392" s="4" t="s">
        <v>974</v>
      </c>
      <c r="I392" t="str">
        <f>VLOOKUP(D392,Categories!$A$1:$D$53,MATCH(I$3,Categories!$A$1:$D$1,0),FALSE)</f>
        <v>Sampler</v>
      </c>
      <c r="J392" t="str">
        <f t="shared" si="6"/>
        <v>Yes</v>
      </c>
      <c r="L392" t="str" cm="1">
        <f t="array" ref="L392">_xlfn.SWITCH(C392,".wma","This is a WMA file!",".mp3","MP3 are great!","This is a different type of file")</f>
        <v>This is a WMA file!</v>
      </c>
    </row>
    <row r="393" spans="1:12" x14ac:dyDescent="0.25">
      <c r="A393" s="4">
        <v>570</v>
      </c>
      <c r="B393" s="5" t="s">
        <v>772</v>
      </c>
      <c r="C393" s="6" t="s">
        <v>6</v>
      </c>
      <c r="D393" s="5" t="s">
        <v>758</v>
      </c>
      <c r="E393" s="25">
        <v>1330140</v>
      </c>
      <c r="F393" s="21">
        <v>40319.526666666665</v>
      </c>
      <c r="G393" s="4" t="s">
        <v>987</v>
      </c>
      <c r="H393" s="4" t="s">
        <v>974</v>
      </c>
      <c r="I393" t="str">
        <f>VLOOKUP(D393,Categories!$A$1:$D$53,MATCH(I$3,Categories!$A$1:$D$1,0),FALSE)</f>
        <v>Sampler</v>
      </c>
      <c r="J393" t="str">
        <f t="shared" si="6"/>
        <v>Yes</v>
      </c>
      <c r="L393" t="str" cm="1">
        <f t="array" ref="L393">_xlfn.SWITCH(C393,".wma","This is a WMA file!",".mp3","MP3 are great!","This is a different type of file")</f>
        <v>This is a WMA file!</v>
      </c>
    </row>
    <row r="394" spans="1:12" x14ac:dyDescent="0.25">
      <c r="A394" s="4">
        <v>571</v>
      </c>
      <c r="B394" s="5" t="s">
        <v>773</v>
      </c>
      <c r="C394" s="6" t="s">
        <v>6</v>
      </c>
      <c r="D394" s="5" t="s">
        <v>758</v>
      </c>
      <c r="E394" s="25">
        <v>1142232</v>
      </c>
      <c r="F394" s="21">
        <v>40319.526666666665</v>
      </c>
      <c r="G394" s="4" t="s">
        <v>988</v>
      </c>
      <c r="H394" s="4" t="s">
        <v>974</v>
      </c>
      <c r="I394" t="str">
        <f>VLOOKUP(D394,Categories!$A$1:$D$53,MATCH(I$3,Categories!$A$1:$D$1,0),FALSE)</f>
        <v>Sampler</v>
      </c>
      <c r="J394" t="str">
        <f t="shared" si="6"/>
        <v>Yes</v>
      </c>
      <c r="L394" t="str" cm="1">
        <f t="array" ref="L394">_xlfn.SWITCH(C394,".wma","This is a WMA file!",".mp3","MP3 are great!","This is a different type of file")</f>
        <v>This is a WMA file!</v>
      </c>
    </row>
    <row r="395" spans="1:12" x14ac:dyDescent="0.25">
      <c r="A395" s="4">
        <v>572</v>
      </c>
      <c r="B395" s="5" t="s">
        <v>774</v>
      </c>
      <c r="C395" s="6" t="s">
        <v>6</v>
      </c>
      <c r="D395" s="5" t="s">
        <v>758</v>
      </c>
      <c r="E395" s="25">
        <v>2770768</v>
      </c>
      <c r="F395" s="21">
        <v>40319.526666666665</v>
      </c>
      <c r="G395" s="4" t="s">
        <v>989</v>
      </c>
      <c r="H395" s="4" t="s">
        <v>974</v>
      </c>
      <c r="I395" t="str">
        <f>VLOOKUP(D395,Categories!$A$1:$D$53,MATCH(I$3,Categories!$A$1:$D$1,0),FALSE)</f>
        <v>Sampler</v>
      </c>
      <c r="J395" t="str">
        <f t="shared" si="6"/>
        <v>Yes</v>
      </c>
      <c r="L395" t="str" cm="1">
        <f t="array" ref="L395">_xlfn.SWITCH(C395,".wma","This is a WMA file!",".mp3","MP3 are great!","This is a different type of file")</f>
        <v>This is a WMA file!</v>
      </c>
    </row>
    <row r="396" spans="1:12" x14ac:dyDescent="0.25">
      <c r="A396" s="4">
        <v>573</v>
      </c>
      <c r="B396" s="5" t="s">
        <v>775</v>
      </c>
      <c r="C396" s="6" t="s">
        <v>6</v>
      </c>
      <c r="D396" s="5" t="s">
        <v>758</v>
      </c>
      <c r="E396" s="25">
        <v>4793016</v>
      </c>
      <c r="F396" s="21">
        <v>40319.526678240742</v>
      </c>
      <c r="G396" s="4" t="s">
        <v>990</v>
      </c>
      <c r="H396" s="4" t="s">
        <v>974</v>
      </c>
      <c r="I396" t="str">
        <f>VLOOKUP(D396,Categories!$A$1:$D$53,MATCH(I$3,Categories!$A$1:$D$1,0),FALSE)</f>
        <v>Sampler</v>
      </c>
      <c r="J396" t="str">
        <f t="shared" si="6"/>
        <v>Yes</v>
      </c>
      <c r="L396" t="str" cm="1">
        <f t="array" ref="L396">_xlfn.SWITCH(C396,".wma","This is a WMA file!",".mp3","MP3 are great!","This is a different type of file")</f>
        <v>This is a WMA file!</v>
      </c>
    </row>
    <row r="397" spans="1:12" x14ac:dyDescent="0.25">
      <c r="A397" s="4">
        <v>574</v>
      </c>
      <c r="B397" s="5" t="s">
        <v>776</v>
      </c>
      <c r="C397" s="6" t="s">
        <v>6</v>
      </c>
      <c r="D397" s="5" t="s">
        <v>758</v>
      </c>
      <c r="E397" s="25">
        <v>1526996</v>
      </c>
      <c r="F397" s="21">
        <v>40319.526678240742</v>
      </c>
      <c r="G397" s="4" t="s">
        <v>991</v>
      </c>
      <c r="H397" s="4" t="s">
        <v>974</v>
      </c>
      <c r="I397" t="str">
        <f>VLOOKUP(D397,Categories!$A$1:$D$53,MATCH(I$3,Categories!$A$1:$D$1,0),FALSE)</f>
        <v>Sampler</v>
      </c>
      <c r="J397" t="str">
        <f t="shared" si="6"/>
        <v>Yes</v>
      </c>
      <c r="L397" t="str" cm="1">
        <f t="array" ref="L397">_xlfn.SWITCH(C397,".wma","This is a WMA file!",".mp3","MP3 are great!","This is a different type of file")</f>
        <v>This is a WMA file!</v>
      </c>
    </row>
    <row r="398" spans="1:12" x14ac:dyDescent="0.25">
      <c r="A398" s="4">
        <v>575</v>
      </c>
      <c r="B398" s="5" t="s">
        <v>777</v>
      </c>
      <c r="C398" s="6" t="s">
        <v>6</v>
      </c>
      <c r="D398" s="5" t="s">
        <v>758</v>
      </c>
      <c r="E398" s="25">
        <v>10761332</v>
      </c>
      <c r="F398" s="21">
        <v>40319.526678240742</v>
      </c>
      <c r="G398" s="4" t="s">
        <v>992</v>
      </c>
      <c r="H398" s="4" t="s">
        <v>974</v>
      </c>
      <c r="I398" t="str">
        <f>VLOOKUP(D398,Categories!$A$1:$D$53,MATCH(I$3,Categories!$A$1:$D$1,0),FALSE)</f>
        <v>Sampler</v>
      </c>
      <c r="J398" t="str">
        <f t="shared" si="6"/>
        <v>No</v>
      </c>
      <c r="L398" t="str" cm="1">
        <f t="array" ref="L398">_xlfn.SWITCH(C398,".wma","This is a WMA file!",".mp3","MP3 are great!","This is a different type of file")</f>
        <v>This is a WMA file!</v>
      </c>
    </row>
    <row r="399" spans="1:12" x14ac:dyDescent="0.25">
      <c r="A399" s="4">
        <v>576</v>
      </c>
      <c r="B399" s="5" t="s">
        <v>778</v>
      </c>
      <c r="C399" s="6" t="s">
        <v>6</v>
      </c>
      <c r="D399" s="5" t="s">
        <v>758</v>
      </c>
      <c r="E399" s="25">
        <v>1500152</v>
      </c>
      <c r="F399" s="21">
        <v>40319.526678240742</v>
      </c>
      <c r="G399" s="4" t="s">
        <v>993</v>
      </c>
      <c r="H399" s="4" t="s">
        <v>974</v>
      </c>
      <c r="I399" t="str">
        <f>VLOOKUP(D399,Categories!$A$1:$D$53,MATCH(I$3,Categories!$A$1:$D$1,0),FALSE)</f>
        <v>Sampler</v>
      </c>
      <c r="J399" t="str">
        <f t="shared" si="6"/>
        <v>Yes</v>
      </c>
      <c r="L399" t="str" cm="1">
        <f t="array" ref="L399">_xlfn.SWITCH(C399,".wma","This is a WMA file!",".mp3","MP3 are great!","This is a different type of file")</f>
        <v>This is a WMA file!</v>
      </c>
    </row>
    <row r="400" spans="1:12" x14ac:dyDescent="0.25">
      <c r="A400" s="4">
        <v>577</v>
      </c>
      <c r="B400" s="5" t="s">
        <v>779</v>
      </c>
      <c r="C400" s="6" t="s">
        <v>6</v>
      </c>
      <c r="D400" s="5" t="s">
        <v>758</v>
      </c>
      <c r="E400" s="25">
        <v>1321192</v>
      </c>
      <c r="F400" s="21">
        <v>40319.526678240742</v>
      </c>
      <c r="G400" s="4" t="s">
        <v>994</v>
      </c>
      <c r="H400" s="4" t="s">
        <v>974</v>
      </c>
      <c r="I400" t="str">
        <f>VLOOKUP(D400,Categories!$A$1:$D$53,MATCH(I$3,Categories!$A$1:$D$1,0),FALSE)</f>
        <v>Sampler</v>
      </c>
      <c r="J400" t="str">
        <f t="shared" si="6"/>
        <v>Yes</v>
      </c>
      <c r="L400" t="str" cm="1">
        <f t="array" ref="L400">_xlfn.SWITCH(C400,".wma","This is a WMA file!",".mp3","MP3 are great!","This is a different type of file")</f>
        <v>This is a WMA file!</v>
      </c>
    </row>
    <row r="401" spans="1:12" x14ac:dyDescent="0.25">
      <c r="A401" s="4">
        <v>578</v>
      </c>
      <c r="B401" s="5" t="s">
        <v>780</v>
      </c>
      <c r="C401" s="6" t="s">
        <v>6</v>
      </c>
      <c r="D401" s="5" t="s">
        <v>758</v>
      </c>
      <c r="E401" s="25">
        <v>882740</v>
      </c>
      <c r="F401" s="21">
        <v>40319.526689814818</v>
      </c>
      <c r="G401" s="4" t="s">
        <v>995</v>
      </c>
      <c r="H401" s="4" t="s">
        <v>974</v>
      </c>
      <c r="I401" t="str">
        <f>VLOOKUP(D401,Categories!$A$1:$D$53,MATCH(I$3,Categories!$A$1:$D$1,0),FALSE)</f>
        <v>Sampler</v>
      </c>
      <c r="J401" t="str">
        <f t="shared" si="6"/>
        <v>No</v>
      </c>
      <c r="L401" t="str" cm="1">
        <f t="array" ref="L401">_xlfn.SWITCH(C401,".wma","This is a WMA file!",".mp3","MP3 are great!","This is a different type of file")</f>
        <v>This is a WMA file!</v>
      </c>
    </row>
    <row r="402" spans="1:12" x14ac:dyDescent="0.25">
      <c r="A402" s="4">
        <v>579</v>
      </c>
      <c r="B402" s="5" t="s">
        <v>781</v>
      </c>
      <c r="C402" s="6" t="s">
        <v>6</v>
      </c>
      <c r="D402" s="5" t="s">
        <v>758</v>
      </c>
      <c r="E402" s="25">
        <v>6546824</v>
      </c>
      <c r="F402" s="21">
        <v>40319.526689814818</v>
      </c>
      <c r="G402" s="4" t="s">
        <v>996</v>
      </c>
      <c r="H402" s="4" t="s">
        <v>974</v>
      </c>
      <c r="I402" t="str">
        <f>VLOOKUP(D402,Categories!$A$1:$D$53,MATCH(I$3,Categories!$A$1:$D$1,0),FALSE)</f>
        <v>Sampler</v>
      </c>
      <c r="J402" t="str">
        <f t="shared" si="6"/>
        <v>No</v>
      </c>
      <c r="L402" t="str" cm="1">
        <f t="array" ref="L402">_xlfn.SWITCH(C402,".wma","This is a WMA file!",".mp3","MP3 are great!","This is a different type of file")</f>
        <v>This is a WMA file!</v>
      </c>
    </row>
    <row r="403" spans="1:12" x14ac:dyDescent="0.25">
      <c r="A403" s="4">
        <v>582</v>
      </c>
      <c r="B403" s="5" t="s">
        <v>783</v>
      </c>
      <c r="C403" s="6" t="s">
        <v>6</v>
      </c>
      <c r="D403" s="5" t="s">
        <v>782</v>
      </c>
      <c r="E403" s="25">
        <v>6877578</v>
      </c>
      <c r="F403" s="21">
        <v>39262.918032407404</v>
      </c>
      <c r="G403" s="4" t="s">
        <v>997</v>
      </c>
      <c r="H403" s="4" t="s">
        <v>998</v>
      </c>
      <c r="I403" t="str">
        <f>VLOOKUP(D403,Categories!$A$1:$D$53,MATCH(I$3,Categories!$A$1:$D$1,0),FALSE)</f>
        <v>Sampler</v>
      </c>
      <c r="J403" t="str">
        <f t="shared" si="6"/>
        <v>No</v>
      </c>
      <c r="L403" t="str" cm="1">
        <f t="array" ref="L403">_xlfn.SWITCH(C403,".wma","This is a WMA file!",".mp3","MP3 are great!","This is a different type of file")</f>
        <v>This is a WMA file!</v>
      </c>
    </row>
    <row r="404" spans="1:12" x14ac:dyDescent="0.25">
      <c r="A404" s="4">
        <v>583</v>
      </c>
      <c r="B404" s="5" t="s">
        <v>784</v>
      </c>
      <c r="C404" s="6" t="s">
        <v>6</v>
      </c>
      <c r="D404" s="5" t="s">
        <v>782</v>
      </c>
      <c r="E404" s="25">
        <v>8399156</v>
      </c>
      <c r="F404" s="21">
        <v>39262.918032407404</v>
      </c>
      <c r="G404" s="4" t="s">
        <v>999</v>
      </c>
      <c r="H404" s="4" t="s">
        <v>998</v>
      </c>
      <c r="I404" t="str">
        <f>VLOOKUP(D404,Categories!$A$1:$D$53,MATCH(I$3,Categories!$A$1:$D$1,0),FALSE)</f>
        <v>Sampler</v>
      </c>
      <c r="J404" t="str">
        <f t="shared" si="6"/>
        <v>No</v>
      </c>
      <c r="L404" t="str" cm="1">
        <f t="array" ref="L404">_xlfn.SWITCH(C404,".wma","This is a WMA file!",".mp3","MP3 are great!","This is a different type of file")</f>
        <v>This is a WMA file!</v>
      </c>
    </row>
    <row r="405" spans="1:12" x14ac:dyDescent="0.25">
      <c r="A405" s="4">
        <v>584</v>
      </c>
      <c r="B405" s="5" t="s">
        <v>785</v>
      </c>
      <c r="C405" s="6" t="s">
        <v>6</v>
      </c>
      <c r="D405" s="5" t="s">
        <v>782</v>
      </c>
      <c r="E405" s="25">
        <v>5553684</v>
      </c>
      <c r="F405" s="21">
        <v>39262.918032407404</v>
      </c>
      <c r="G405" s="4" t="s">
        <v>1000</v>
      </c>
      <c r="H405" s="4" t="s">
        <v>998</v>
      </c>
      <c r="I405" t="str">
        <f>VLOOKUP(D405,Categories!$A$1:$D$53,MATCH(I$3,Categories!$A$1:$D$1,0),FALSE)</f>
        <v>Sampler</v>
      </c>
      <c r="J405" t="str">
        <f t="shared" si="6"/>
        <v>No</v>
      </c>
      <c r="L405" t="str" cm="1">
        <f t="array" ref="L405">_xlfn.SWITCH(C405,".wma","This is a WMA file!",".mp3","MP3 are great!","This is a different type of file")</f>
        <v>This is a WMA file!</v>
      </c>
    </row>
    <row r="406" spans="1:12" x14ac:dyDescent="0.25">
      <c r="A406" s="4">
        <v>585</v>
      </c>
      <c r="B406" s="5" t="s">
        <v>786</v>
      </c>
      <c r="C406" s="6" t="s">
        <v>6</v>
      </c>
      <c r="D406" s="5" t="s">
        <v>782</v>
      </c>
      <c r="E406" s="25">
        <v>4470970</v>
      </c>
      <c r="F406" s="21">
        <v>39262.918032407404</v>
      </c>
      <c r="G406" s="4" t="s">
        <v>1001</v>
      </c>
      <c r="H406" s="4" t="s">
        <v>998</v>
      </c>
      <c r="I406" t="str">
        <f>VLOOKUP(D406,Categories!$A$1:$D$53,MATCH(I$3,Categories!$A$1:$D$1,0),FALSE)</f>
        <v>Sampler</v>
      </c>
      <c r="J406" t="str">
        <f t="shared" si="6"/>
        <v>Yes</v>
      </c>
      <c r="L406" t="str" cm="1">
        <f t="array" ref="L406">_xlfn.SWITCH(C406,".wma","This is a WMA file!",".mp3","MP3 are great!","This is a different type of file")</f>
        <v>This is a WMA file!</v>
      </c>
    </row>
    <row r="407" spans="1:12" x14ac:dyDescent="0.25">
      <c r="A407" s="4">
        <v>586</v>
      </c>
      <c r="B407" s="5" t="s">
        <v>787</v>
      </c>
      <c r="C407" s="6" t="s">
        <v>6</v>
      </c>
      <c r="D407" s="5" t="s">
        <v>782</v>
      </c>
      <c r="E407" s="25">
        <v>7432744</v>
      </c>
      <c r="F407" s="21">
        <v>39262.918032407404</v>
      </c>
      <c r="G407" s="4" t="s">
        <v>1002</v>
      </c>
      <c r="H407" s="4" t="s">
        <v>998</v>
      </c>
      <c r="I407" t="str">
        <f>VLOOKUP(D407,Categories!$A$1:$D$53,MATCH(I$3,Categories!$A$1:$D$1,0),FALSE)</f>
        <v>Sampler</v>
      </c>
      <c r="J407" t="str">
        <f t="shared" si="6"/>
        <v>No</v>
      </c>
      <c r="L407" t="str" cm="1">
        <f t="array" ref="L407">_xlfn.SWITCH(C407,".wma","This is a WMA file!",".mp3","MP3 are great!","This is a different type of file")</f>
        <v>This is a WMA file!</v>
      </c>
    </row>
    <row r="408" spans="1:12" x14ac:dyDescent="0.25">
      <c r="A408" s="4">
        <v>587</v>
      </c>
      <c r="B408" s="5" t="s">
        <v>788</v>
      </c>
      <c r="C408" s="6" t="s">
        <v>6</v>
      </c>
      <c r="D408" s="5" t="s">
        <v>782</v>
      </c>
      <c r="E408" s="25">
        <v>3048240</v>
      </c>
      <c r="F408" s="21">
        <v>39262.918032407404</v>
      </c>
      <c r="G408" s="4" t="s">
        <v>1003</v>
      </c>
      <c r="H408" s="4" t="s">
        <v>998</v>
      </c>
      <c r="I408" t="str">
        <f>VLOOKUP(D408,Categories!$A$1:$D$53,MATCH(I$3,Categories!$A$1:$D$1,0),FALSE)</f>
        <v>Sampler</v>
      </c>
      <c r="J408" t="str">
        <f t="shared" si="6"/>
        <v>Yes</v>
      </c>
      <c r="L408" t="str" cm="1">
        <f t="array" ref="L408">_xlfn.SWITCH(C408,".wma","This is a WMA file!",".mp3","MP3 are great!","This is a different type of file")</f>
        <v>This is a WMA file!</v>
      </c>
    </row>
    <row r="409" spans="1:12" x14ac:dyDescent="0.25">
      <c r="A409" s="4">
        <v>588</v>
      </c>
      <c r="B409" s="5" t="s">
        <v>789</v>
      </c>
      <c r="C409" s="6" t="s">
        <v>6</v>
      </c>
      <c r="D409" s="5" t="s">
        <v>782</v>
      </c>
      <c r="E409" s="25">
        <v>3316684</v>
      </c>
      <c r="F409" s="21">
        <v>39262.918032407404</v>
      </c>
      <c r="G409" s="4" t="s">
        <v>1004</v>
      </c>
      <c r="H409" s="4" t="s">
        <v>998</v>
      </c>
      <c r="I409" t="str">
        <f>VLOOKUP(D409,Categories!$A$1:$D$53,MATCH(I$3,Categories!$A$1:$D$1,0),FALSE)</f>
        <v>Sampler</v>
      </c>
      <c r="J409" t="str">
        <f t="shared" si="6"/>
        <v>Yes</v>
      </c>
      <c r="L409" t="str" cm="1">
        <f t="array" ref="L409">_xlfn.SWITCH(C409,".wma","This is a WMA file!",".mp3","MP3 are great!","This is a different type of file")</f>
        <v>This is a WMA file!</v>
      </c>
    </row>
    <row r="410" spans="1:12" x14ac:dyDescent="0.25">
      <c r="A410" s="4">
        <v>589</v>
      </c>
      <c r="B410" s="5" t="s">
        <v>790</v>
      </c>
      <c r="C410" s="6" t="s">
        <v>6</v>
      </c>
      <c r="D410" s="5" t="s">
        <v>782</v>
      </c>
      <c r="E410" s="25">
        <v>4784118</v>
      </c>
      <c r="F410" s="21">
        <v>39262.918032407404</v>
      </c>
      <c r="G410" s="4" t="s">
        <v>1005</v>
      </c>
      <c r="H410" s="4" t="s">
        <v>998</v>
      </c>
      <c r="I410" t="str">
        <f>VLOOKUP(D410,Categories!$A$1:$D$53,MATCH(I$3,Categories!$A$1:$D$1,0),FALSE)</f>
        <v>Sampler</v>
      </c>
      <c r="J410" t="str">
        <f t="shared" si="6"/>
        <v>Yes</v>
      </c>
      <c r="L410" t="str" cm="1">
        <f t="array" ref="L410">_xlfn.SWITCH(C410,".wma","This is a WMA file!",".mp3","MP3 are great!","This is a different type of file")</f>
        <v>This is a WMA file!</v>
      </c>
    </row>
    <row r="411" spans="1:12" x14ac:dyDescent="0.25">
      <c r="A411" s="4">
        <v>590</v>
      </c>
      <c r="B411" s="5" t="s">
        <v>791</v>
      </c>
      <c r="C411" s="6" t="s">
        <v>6</v>
      </c>
      <c r="D411" s="5" t="s">
        <v>782</v>
      </c>
      <c r="E411" s="25">
        <v>3987786</v>
      </c>
      <c r="F411" s="21">
        <v>39262.918032407404</v>
      </c>
      <c r="G411" s="4" t="s">
        <v>1006</v>
      </c>
      <c r="H411" s="4" t="s">
        <v>998</v>
      </c>
      <c r="I411" t="str">
        <f>VLOOKUP(D411,Categories!$A$1:$D$53,MATCH(I$3,Categories!$A$1:$D$1,0),FALSE)</f>
        <v>Sampler</v>
      </c>
      <c r="J411" t="str">
        <f t="shared" si="6"/>
        <v>Yes</v>
      </c>
      <c r="L411" t="str" cm="1">
        <f t="array" ref="L411">_xlfn.SWITCH(C411,".wma","This is a WMA file!",".mp3","MP3 are great!","This is a different type of file")</f>
        <v>This is a WMA file!</v>
      </c>
    </row>
    <row r="412" spans="1:12" x14ac:dyDescent="0.25">
      <c r="A412" s="4">
        <v>591</v>
      </c>
      <c r="B412" s="5" t="s">
        <v>792</v>
      </c>
      <c r="C412" s="6" t="s">
        <v>6</v>
      </c>
      <c r="D412" s="5" t="s">
        <v>782</v>
      </c>
      <c r="E412" s="25">
        <v>2162388</v>
      </c>
      <c r="F412" s="21">
        <v>39262.918032407404</v>
      </c>
      <c r="G412" s="4" t="s">
        <v>1003</v>
      </c>
      <c r="H412" s="4" t="s">
        <v>998</v>
      </c>
      <c r="I412" t="str">
        <f>VLOOKUP(D412,Categories!$A$1:$D$53,MATCH(I$3,Categories!$A$1:$D$1,0),FALSE)</f>
        <v>Sampler</v>
      </c>
      <c r="J412" t="str">
        <f t="shared" si="6"/>
        <v>Yes</v>
      </c>
      <c r="L412" t="str" cm="1">
        <f t="array" ref="L412">_xlfn.SWITCH(C412,".wma","This is a WMA file!",".mp3","MP3 are great!","This is a different type of file")</f>
        <v>This is a WMA file!</v>
      </c>
    </row>
    <row r="413" spans="1:12" x14ac:dyDescent="0.25">
      <c r="A413" s="4">
        <v>592</v>
      </c>
      <c r="B413" s="5" t="s">
        <v>793</v>
      </c>
      <c r="C413" s="6" t="s">
        <v>6</v>
      </c>
      <c r="D413" s="5" t="s">
        <v>782</v>
      </c>
      <c r="E413" s="25">
        <v>3674616</v>
      </c>
      <c r="F413" s="21">
        <v>39262.918032407404</v>
      </c>
      <c r="G413" s="4" t="s">
        <v>1007</v>
      </c>
      <c r="H413" s="4" t="s">
        <v>998</v>
      </c>
      <c r="I413" t="str">
        <f>VLOOKUP(D413,Categories!$A$1:$D$53,MATCH(I$3,Categories!$A$1:$D$1,0),FALSE)</f>
        <v>Sampler</v>
      </c>
      <c r="J413" t="str">
        <f t="shared" si="6"/>
        <v>Yes</v>
      </c>
      <c r="L413" t="str" cm="1">
        <f t="array" ref="L413">_xlfn.SWITCH(C413,".wma","This is a WMA file!",".mp3","MP3 are great!","This is a different type of file")</f>
        <v>This is a WMA file!</v>
      </c>
    </row>
    <row r="414" spans="1:12" x14ac:dyDescent="0.25">
      <c r="A414" s="4">
        <v>593</v>
      </c>
      <c r="B414" s="5" t="s">
        <v>794</v>
      </c>
      <c r="C414" s="6" t="s">
        <v>6</v>
      </c>
      <c r="D414" s="5" t="s">
        <v>782</v>
      </c>
      <c r="E414" s="25">
        <v>3433004</v>
      </c>
      <c r="F414" s="21">
        <v>39262.918032407404</v>
      </c>
      <c r="G414" s="4" t="s">
        <v>1003</v>
      </c>
      <c r="H414" s="4" t="s">
        <v>998</v>
      </c>
      <c r="I414" t="str">
        <f>VLOOKUP(D414,Categories!$A$1:$D$53,MATCH(I$3,Categories!$A$1:$D$1,0),FALSE)</f>
        <v>Sampler</v>
      </c>
      <c r="J414" t="str">
        <f t="shared" si="6"/>
        <v>Yes</v>
      </c>
      <c r="L414" t="str" cm="1">
        <f t="array" ref="L414">_xlfn.SWITCH(C414,".wma","This is a WMA file!",".mp3","MP3 are great!","This is a different type of file")</f>
        <v>This is a WMA file!</v>
      </c>
    </row>
    <row r="415" spans="1:12" x14ac:dyDescent="0.25">
      <c r="A415" s="4">
        <v>594</v>
      </c>
      <c r="B415" s="5" t="s">
        <v>795</v>
      </c>
      <c r="C415" s="6" t="s">
        <v>6</v>
      </c>
      <c r="D415" s="5" t="s">
        <v>782</v>
      </c>
      <c r="E415" s="25">
        <v>6439510</v>
      </c>
      <c r="F415" s="21">
        <v>39262.918032407404</v>
      </c>
      <c r="G415" s="4" t="s">
        <v>1008</v>
      </c>
      <c r="H415" s="4" t="s">
        <v>998</v>
      </c>
      <c r="I415" t="str">
        <f>VLOOKUP(D415,Categories!$A$1:$D$53,MATCH(I$3,Categories!$A$1:$D$1,0),FALSE)</f>
        <v>Sampler</v>
      </c>
      <c r="J415" t="str">
        <f t="shared" si="6"/>
        <v>No</v>
      </c>
      <c r="L415" t="str" cm="1">
        <f t="array" ref="L415">_xlfn.SWITCH(C415,".wma","This is a WMA file!",".mp3","MP3 are great!","This is a different type of file")</f>
        <v>This is a WMA file!</v>
      </c>
    </row>
    <row r="416" spans="1:12" x14ac:dyDescent="0.25">
      <c r="A416" s="4">
        <v>595</v>
      </c>
      <c r="B416" s="5" t="s">
        <v>796</v>
      </c>
      <c r="C416" s="6" t="s">
        <v>6</v>
      </c>
      <c r="D416" s="5" t="s">
        <v>782</v>
      </c>
      <c r="E416" s="25">
        <v>11790412</v>
      </c>
      <c r="F416" s="21">
        <v>39262.918032407404</v>
      </c>
      <c r="G416" s="4" t="s">
        <v>1009</v>
      </c>
      <c r="H416" s="4" t="s">
        <v>998</v>
      </c>
      <c r="I416" t="str">
        <f>VLOOKUP(D416,Categories!$A$1:$D$53,MATCH(I$3,Categories!$A$1:$D$1,0),FALSE)</f>
        <v>Sampler</v>
      </c>
      <c r="J416" t="str">
        <f t="shared" si="6"/>
        <v>No</v>
      </c>
      <c r="L416" t="str" cm="1">
        <f t="array" ref="L416">_xlfn.SWITCH(C416,".wma","This is a WMA file!",".mp3","MP3 are great!","This is a different type of file")</f>
        <v>This is a WMA file!</v>
      </c>
    </row>
    <row r="417" spans="1:12" x14ac:dyDescent="0.25">
      <c r="A417" s="4">
        <v>596</v>
      </c>
      <c r="B417" s="5" t="s">
        <v>797</v>
      </c>
      <c r="C417" s="6" t="s">
        <v>6</v>
      </c>
      <c r="D417" s="5" t="s">
        <v>782</v>
      </c>
      <c r="E417" s="25">
        <v>8273854</v>
      </c>
      <c r="F417" s="21">
        <v>39262.918032407404</v>
      </c>
      <c r="G417" s="4" t="s">
        <v>1010</v>
      </c>
      <c r="H417" s="4" t="s">
        <v>998</v>
      </c>
      <c r="I417" t="str">
        <f>VLOOKUP(D417,Categories!$A$1:$D$53,MATCH(I$3,Categories!$A$1:$D$1,0),FALSE)</f>
        <v>Sampler</v>
      </c>
      <c r="J417" t="str">
        <f t="shared" si="6"/>
        <v>No</v>
      </c>
      <c r="L417" t="str" cm="1">
        <f t="array" ref="L417">_xlfn.SWITCH(C417,".wma","This is a WMA file!",".mp3","MP3 are great!","This is a different type of file")</f>
        <v>This is a WMA file!</v>
      </c>
    </row>
    <row r="418" spans="1:12" x14ac:dyDescent="0.25">
      <c r="A418" s="4">
        <v>597</v>
      </c>
      <c r="B418" s="5" t="s">
        <v>798</v>
      </c>
      <c r="C418" s="6" t="s">
        <v>6</v>
      </c>
      <c r="D418" s="5" t="s">
        <v>782</v>
      </c>
      <c r="E418" s="25">
        <v>6054750</v>
      </c>
      <c r="F418" s="21">
        <v>39262.918032407404</v>
      </c>
      <c r="G418" s="4" t="s">
        <v>1011</v>
      </c>
      <c r="H418" s="4" t="s">
        <v>998</v>
      </c>
      <c r="I418" t="str">
        <f>VLOOKUP(D418,Categories!$A$1:$D$53,MATCH(I$3,Categories!$A$1:$D$1,0),FALSE)</f>
        <v>Sampler</v>
      </c>
      <c r="J418" t="str">
        <f t="shared" si="6"/>
        <v>No</v>
      </c>
      <c r="L418" t="str" cm="1">
        <f t="array" ref="L418">_xlfn.SWITCH(C418,".wma","This is a WMA file!",".mp3","MP3 are great!","This is a different type of file")</f>
        <v>This is a WMA file!</v>
      </c>
    </row>
    <row r="419" spans="1:12" x14ac:dyDescent="0.25">
      <c r="A419" s="4">
        <v>599</v>
      </c>
      <c r="B419" s="5" t="s">
        <v>800</v>
      </c>
      <c r="C419" s="6" t="s">
        <v>6</v>
      </c>
      <c r="D419" s="5" t="s">
        <v>799</v>
      </c>
      <c r="E419" s="25">
        <v>2752548</v>
      </c>
      <c r="F419" s="21">
        <v>39262.77853009259</v>
      </c>
      <c r="G419" s="4" t="s">
        <v>1012</v>
      </c>
      <c r="H419" s="4" t="s">
        <v>198</v>
      </c>
      <c r="I419" t="str">
        <f>VLOOKUP(D419,Categories!$A$1:$D$53,MATCH(I$3,Categories!$A$1:$D$1,0),FALSE)</f>
        <v>Sampler</v>
      </c>
      <c r="J419" t="str">
        <f t="shared" si="6"/>
        <v>Yes</v>
      </c>
      <c r="L419" t="str" cm="1">
        <f t="array" ref="L419">_xlfn.SWITCH(C419,".wma","This is a WMA file!",".mp3","MP3 are great!","This is a different type of file")</f>
        <v>This is a WMA file!</v>
      </c>
    </row>
    <row r="420" spans="1:12" x14ac:dyDescent="0.25">
      <c r="A420" s="4">
        <v>600</v>
      </c>
      <c r="B420" s="5" t="s">
        <v>801</v>
      </c>
      <c r="C420" s="6" t="s">
        <v>6</v>
      </c>
      <c r="D420" s="5" t="s">
        <v>799</v>
      </c>
      <c r="E420" s="25">
        <v>2627590</v>
      </c>
      <c r="F420" s="21">
        <v>39262.77853009259</v>
      </c>
      <c r="G420" s="4" t="s">
        <v>1013</v>
      </c>
      <c r="H420" s="4" t="s">
        <v>198</v>
      </c>
      <c r="I420" t="str">
        <f>VLOOKUP(D420,Categories!$A$1:$D$53,MATCH(I$3,Categories!$A$1:$D$1,0),FALSE)</f>
        <v>Sampler</v>
      </c>
      <c r="J420" t="str">
        <f t="shared" si="6"/>
        <v>Yes</v>
      </c>
      <c r="L420" t="str" cm="1">
        <f t="array" ref="L420">_xlfn.SWITCH(C420,".wma","This is a WMA file!",".mp3","MP3 are great!","This is a different type of file")</f>
        <v>This is a WMA file!</v>
      </c>
    </row>
    <row r="421" spans="1:12" x14ac:dyDescent="0.25">
      <c r="A421" s="4">
        <v>601</v>
      </c>
      <c r="B421" s="5" t="s">
        <v>1014</v>
      </c>
      <c r="C421" s="6" t="s">
        <v>6</v>
      </c>
      <c r="D421" s="5" t="s">
        <v>799</v>
      </c>
      <c r="E421" s="25">
        <v>4622992</v>
      </c>
      <c r="F421" s="21">
        <v>39262.77853009259</v>
      </c>
      <c r="G421" s="4" t="s">
        <v>1137</v>
      </c>
      <c r="H421" s="4" t="s">
        <v>198</v>
      </c>
      <c r="I421" t="str">
        <f>VLOOKUP(D421,Categories!$A$1:$D$53,MATCH(I$3,Categories!$A$1:$D$1,0),FALSE)</f>
        <v>Sampler</v>
      </c>
      <c r="J421" t="str">
        <f t="shared" si="6"/>
        <v>Yes</v>
      </c>
      <c r="L421" t="str" cm="1">
        <f t="array" ref="L421">_xlfn.SWITCH(C421,".wma","This is a WMA file!",".mp3","MP3 are great!","This is a different type of file")</f>
        <v>This is a WMA file!</v>
      </c>
    </row>
    <row r="422" spans="1:12" x14ac:dyDescent="0.25">
      <c r="A422" s="4">
        <v>602</v>
      </c>
      <c r="B422" s="5" t="s">
        <v>1015</v>
      </c>
      <c r="C422" s="6" t="s">
        <v>6</v>
      </c>
      <c r="D422" s="5" t="s">
        <v>799</v>
      </c>
      <c r="E422" s="25">
        <v>7504242</v>
      </c>
      <c r="F422" s="21">
        <v>39262.77853009259</v>
      </c>
      <c r="G422" s="4" t="s">
        <v>1138</v>
      </c>
      <c r="H422" s="4" t="s">
        <v>386</v>
      </c>
      <c r="I422" t="str">
        <f>VLOOKUP(D422,Categories!$A$1:$D$53,MATCH(I$3,Categories!$A$1:$D$1,0),FALSE)</f>
        <v>Sampler</v>
      </c>
      <c r="J422" t="str">
        <f t="shared" si="6"/>
        <v>No</v>
      </c>
      <c r="L422" t="str" cm="1">
        <f t="array" ref="L422">_xlfn.SWITCH(C422,".wma","This is a WMA file!",".mp3","MP3 are great!","This is a different type of file")</f>
        <v>This is a WMA file!</v>
      </c>
    </row>
    <row r="423" spans="1:12" x14ac:dyDescent="0.25">
      <c r="A423" s="4">
        <v>603</v>
      </c>
      <c r="B423" s="5" t="s">
        <v>1016</v>
      </c>
      <c r="C423" s="6" t="s">
        <v>6</v>
      </c>
      <c r="D423" s="5" t="s">
        <v>799</v>
      </c>
      <c r="E423" s="25">
        <v>6001000</v>
      </c>
      <c r="F423" s="21">
        <v>39262.77853009259</v>
      </c>
      <c r="G423" s="4" t="s">
        <v>1139</v>
      </c>
      <c r="H423" s="4" t="s">
        <v>198</v>
      </c>
      <c r="I423" t="str">
        <f>VLOOKUP(D423,Categories!$A$1:$D$53,MATCH(I$3,Categories!$A$1:$D$1,0),FALSE)</f>
        <v>Sampler</v>
      </c>
      <c r="J423" t="str">
        <f t="shared" si="6"/>
        <v>No</v>
      </c>
      <c r="L423" t="str" cm="1">
        <f t="array" ref="L423">_xlfn.SWITCH(C423,".wma","This is a WMA file!",".mp3","MP3 are great!","This is a different type of file")</f>
        <v>This is a WMA file!</v>
      </c>
    </row>
    <row r="424" spans="1:12" x14ac:dyDescent="0.25">
      <c r="A424" s="4">
        <v>604</v>
      </c>
      <c r="B424" s="5" t="s">
        <v>1017</v>
      </c>
      <c r="C424" s="6" t="s">
        <v>6</v>
      </c>
      <c r="D424" s="5" t="s">
        <v>799</v>
      </c>
      <c r="E424" s="25">
        <v>4488824</v>
      </c>
      <c r="F424" s="21">
        <v>39262.77853009259</v>
      </c>
      <c r="G424" s="4" t="s">
        <v>1140</v>
      </c>
      <c r="H424" s="4" t="s">
        <v>1141</v>
      </c>
      <c r="I424" t="str">
        <f>VLOOKUP(D424,Categories!$A$1:$D$53,MATCH(I$3,Categories!$A$1:$D$1,0),FALSE)</f>
        <v>Sampler</v>
      </c>
      <c r="J424" t="str">
        <f t="shared" si="6"/>
        <v>Yes</v>
      </c>
      <c r="L424" t="str" cm="1">
        <f t="array" ref="L424">_xlfn.SWITCH(C424,".wma","This is a WMA file!",".mp3","MP3 are great!","This is a different type of file")</f>
        <v>This is a WMA file!</v>
      </c>
    </row>
    <row r="425" spans="1:12" x14ac:dyDescent="0.25">
      <c r="A425" s="4">
        <v>605</v>
      </c>
      <c r="B425" s="5" t="s">
        <v>1018</v>
      </c>
      <c r="C425" s="6" t="s">
        <v>6</v>
      </c>
      <c r="D425" s="5" t="s">
        <v>799</v>
      </c>
      <c r="E425" s="25">
        <v>10018616</v>
      </c>
      <c r="F425" s="21">
        <v>39262.77853009259</v>
      </c>
      <c r="G425" s="4" t="s">
        <v>1142</v>
      </c>
      <c r="H425" s="4" t="s">
        <v>1143</v>
      </c>
      <c r="I425" t="str">
        <f>VLOOKUP(D425,Categories!$A$1:$D$53,MATCH(I$3,Categories!$A$1:$D$1,0),FALSE)</f>
        <v>Sampler</v>
      </c>
      <c r="J425" t="str">
        <f t="shared" si="6"/>
        <v>No</v>
      </c>
      <c r="L425" t="str" cm="1">
        <f t="array" ref="L425">_xlfn.SWITCH(C425,".wma","This is a WMA file!",".mp3","MP3 are great!","This is a different type of file")</f>
        <v>This is a WMA file!</v>
      </c>
    </row>
    <row r="426" spans="1:12" x14ac:dyDescent="0.25">
      <c r="A426" s="4">
        <v>606</v>
      </c>
      <c r="B426" s="5" t="s">
        <v>1019</v>
      </c>
      <c r="C426" s="6" t="s">
        <v>6</v>
      </c>
      <c r="D426" s="5" t="s">
        <v>799</v>
      </c>
      <c r="E426" s="25">
        <v>4515588</v>
      </c>
      <c r="F426" s="21">
        <v>39262.77853009259</v>
      </c>
      <c r="G426" s="4" t="s">
        <v>1144</v>
      </c>
      <c r="H426" s="4" t="s">
        <v>1145</v>
      </c>
      <c r="I426" t="str">
        <f>VLOOKUP(D426,Categories!$A$1:$D$53,MATCH(I$3,Categories!$A$1:$D$1,0),FALSE)</f>
        <v>Sampler</v>
      </c>
      <c r="J426" t="str">
        <f t="shared" si="6"/>
        <v>Yes</v>
      </c>
      <c r="L426" t="str" cm="1">
        <f t="array" ref="L426">_xlfn.SWITCH(C426,".wma","This is a WMA file!",".mp3","MP3 are great!","This is a different type of file")</f>
        <v>This is a WMA file!</v>
      </c>
    </row>
    <row r="427" spans="1:12" x14ac:dyDescent="0.25">
      <c r="A427" s="4">
        <v>607</v>
      </c>
      <c r="B427" s="5" t="s">
        <v>1020</v>
      </c>
      <c r="C427" s="6" t="s">
        <v>6</v>
      </c>
      <c r="D427" s="5" t="s">
        <v>799</v>
      </c>
      <c r="E427" s="25">
        <v>8103756</v>
      </c>
      <c r="F427" s="21">
        <v>39262.77853009259</v>
      </c>
      <c r="G427" s="4" t="s">
        <v>1146</v>
      </c>
      <c r="H427" s="4" t="s">
        <v>198</v>
      </c>
      <c r="I427" t="str">
        <f>VLOOKUP(D427,Categories!$A$1:$D$53,MATCH(I$3,Categories!$A$1:$D$1,0),FALSE)</f>
        <v>Sampler</v>
      </c>
      <c r="J427" t="str">
        <f t="shared" si="6"/>
        <v>No</v>
      </c>
      <c r="L427" t="str" cm="1">
        <f t="array" ref="L427">_xlfn.SWITCH(C427,".wma","This is a WMA file!",".mp3","MP3 are great!","This is a different type of file")</f>
        <v>This is a WMA file!</v>
      </c>
    </row>
    <row r="428" spans="1:12" x14ac:dyDescent="0.25">
      <c r="A428" s="4">
        <v>608</v>
      </c>
      <c r="B428" s="5" t="s">
        <v>1021</v>
      </c>
      <c r="C428" s="6" t="s">
        <v>6</v>
      </c>
      <c r="D428" s="5" t="s">
        <v>799</v>
      </c>
      <c r="E428" s="25">
        <v>5714626</v>
      </c>
      <c r="F428" s="21">
        <v>39262.77853009259</v>
      </c>
      <c r="G428" s="4" t="s">
        <v>1147</v>
      </c>
      <c r="H428" s="4" t="s">
        <v>1148</v>
      </c>
      <c r="I428" t="str">
        <f>VLOOKUP(D428,Categories!$A$1:$D$53,MATCH(I$3,Categories!$A$1:$D$1,0),FALSE)</f>
        <v>Sampler</v>
      </c>
      <c r="J428" t="str">
        <f t="shared" si="6"/>
        <v>No</v>
      </c>
      <c r="L428" t="str" cm="1">
        <f t="array" ref="L428">_xlfn.SWITCH(C428,".wma","This is a WMA file!",".mp3","MP3 are great!","This is a different type of file")</f>
        <v>This is a WMA file!</v>
      </c>
    </row>
    <row r="429" spans="1:12" x14ac:dyDescent="0.25">
      <c r="A429" s="4">
        <v>609</v>
      </c>
      <c r="B429" s="5" t="s">
        <v>1022</v>
      </c>
      <c r="C429" s="6" t="s">
        <v>6</v>
      </c>
      <c r="D429" s="5" t="s">
        <v>799</v>
      </c>
      <c r="E429" s="25">
        <v>5947308</v>
      </c>
      <c r="F429" s="21">
        <v>39262.77853009259</v>
      </c>
      <c r="G429" s="4" t="s">
        <v>1149</v>
      </c>
      <c r="H429" s="4" t="s">
        <v>386</v>
      </c>
      <c r="I429" t="str">
        <f>VLOOKUP(D429,Categories!$A$1:$D$53,MATCH(I$3,Categories!$A$1:$D$1,0),FALSE)</f>
        <v>Sampler</v>
      </c>
      <c r="J429" t="str">
        <f t="shared" si="6"/>
        <v>No</v>
      </c>
      <c r="L429" t="str" cm="1">
        <f t="array" ref="L429">_xlfn.SWITCH(C429,".wma","This is a WMA file!",".mp3","MP3 are great!","This is a different type of file")</f>
        <v>This is a WMA file!</v>
      </c>
    </row>
    <row r="430" spans="1:12" x14ac:dyDescent="0.25">
      <c r="A430" s="4">
        <v>610</v>
      </c>
      <c r="B430" s="5" t="s">
        <v>1023</v>
      </c>
      <c r="C430" s="6" t="s">
        <v>6</v>
      </c>
      <c r="D430" s="5" t="s">
        <v>799</v>
      </c>
      <c r="E430" s="25">
        <v>7110538</v>
      </c>
      <c r="F430" s="21">
        <v>39262.77853009259</v>
      </c>
      <c r="G430" s="4" t="s">
        <v>1150</v>
      </c>
      <c r="H430" s="4" t="s">
        <v>1151</v>
      </c>
      <c r="I430" t="str">
        <f>VLOOKUP(D430,Categories!$A$1:$D$53,MATCH(I$3,Categories!$A$1:$D$1,0),FALSE)</f>
        <v>Sampler</v>
      </c>
      <c r="J430" t="str">
        <f t="shared" si="6"/>
        <v>No</v>
      </c>
      <c r="L430" t="str" cm="1">
        <f t="array" ref="L430">_xlfn.SWITCH(C430,".wma","This is a WMA file!",".mp3","MP3 are great!","This is a different type of file")</f>
        <v>This is a WMA file!</v>
      </c>
    </row>
    <row r="431" spans="1:12" x14ac:dyDescent="0.25">
      <c r="A431" s="4">
        <v>611</v>
      </c>
      <c r="B431" s="5" t="s">
        <v>1024</v>
      </c>
      <c r="C431" s="6" t="s">
        <v>6</v>
      </c>
      <c r="D431" s="5" t="s">
        <v>799</v>
      </c>
      <c r="E431" s="25">
        <v>3173416</v>
      </c>
      <c r="F431" s="21">
        <v>39262.77853009259</v>
      </c>
      <c r="G431" s="4" t="s">
        <v>1152</v>
      </c>
      <c r="H431" s="4" t="s">
        <v>386</v>
      </c>
      <c r="I431" t="str">
        <f>VLOOKUP(D431,Categories!$A$1:$D$53,MATCH(I$3,Categories!$A$1:$D$1,0),FALSE)</f>
        <v>Sampler</v>
      </c>
      <c r="J431" t="str">
        <f t="shared" si="6"/>
        <v>Yes</v>
      </c>
      <c r="L431" t="str" cm="1">
        <f t="array" ref="L431">_xlfn.SWITCH(C431,".wma","This is a WMA file!",".mp3","MP3 are great!","This is a different type of file")</f>
        <v>This is a WMA file!</v>
      </c>
    </row>
    <row r="432" spans="1:12" x14ac:dyDescent="0.25">
      <c r="A432" s="4">
        <v>612</v>
      </c>
      <c r="B432" s="5" t="s">
        <v>1025</v>
      </c>
      <c r="C432" s="6" t="s">
        <v>6</v>
      </c>
      <c r="D432" s="5" t="s">
        <v>799</v>
      </c>
      <c r="E432" s="25">
        <v>6126236</v>
      </c>
      <c r="F432" s="21">
        <v>39262.77853009259</v>
      </c>
      <c r="G432" s="4" t="s">
        <v>1153</v>
      </c>
      <c r="H432" s="4" t="s">
        <v>198</v>
      </c>
      <c r="I432" t="str">
        <f>VLOOKUP(D432,Categories!$A$1:$D$53,MATCH(I$3,Categories!$A$1:$D$1,0),FALSE)</f>
        <v>Sampler</v>
      </c>
      <c r="J432" t="str">
        <f t="shared" si="6"/>
        <v>No</v>
      </c>
      <c r="L432" t="str" cm="1">
        <f t="array" ref="L432">_xlfn.SWITCH(C432,".wma","This is a WMA file!",".mp3","MP3 are great!","This is a different type of file")</f>
        <v>This is a WMA file!</v>
      </c>
    </row>
    <row r="433" spans="1:12" x14ac:dyDescent="0.25">
      <c r="A433" s="4">
        <v>613</v>
      </c>
      <c r="B433" s="5" t="s">
        <v>1026</v>
      </c>
      <c r="C433" s="6" t="s">
        <v>6</v>
      </c>
      <c r="D433" s="5" t="s">
        <v>799</v>
      </c>
      <c r="E433" s="25">
        <v>7164220</v>
      </c>
      <c r="F433" s="21">
        <v>39262.77853009259</v>
      </c>
      <c r="G433" s="4" t="s">
        <v>1154</v>
      </c>
      <c r="H433" s="4" t="s">
        <v>1155</v>
      </c>
      <c r="I433" t="str">
        <f>VLOOKUP(D433,Categories!$A$1:$D$53,MATCH(I$3,Categories!$A$1:$D$1,0),FALSE)</f>
        <v>Sampler</v>
      </c>
      <c r="J433" t="str">
        <f t="shared" si="6"/>
        <v>No</v>
      </c>
      <c r="L433" t="str" cm="1">
        <f t="array" ref="L433">_xlfn.SWITCH(C433,".wma","This is a WMA file!",".mp3","MP3 are great!","This is a different type of file")</f>
        <v>This is a WMA file!</v>
      </c>
    </row>
    <row r="434" spans="1:12" x14ac:dyDescent="0.25">
      <c r="A434" s="4">
        <v>614</v>
      </c>
      <c r="B434" s="5" t="s">
        <v>1027</v>
      </c>
      <c r="C434" s="6" t="s">
        <v>6</v>
      </c>
      <c r="D434" s="5" t="s">
        <v>799</v>
      </c>
      <c r="E434" s="25">
        <v>7862228</v>
      </c>
      <c r="F434" s="21">
        <v>39262.77853009259</v>
      </c>
      <c r="G434" s="4" t="s">
        <v>1156</v>
      </c>
      <c r="H434" s="4" t="s">
        <v>1157</v>
      </c>
      <c r="I434" t="str">
        <f>VLOOKUP(D434,Categories!$A$1:$D$53,MATCH(I$3,Categories!$A$1:$D$1,0),FALSE)</f>
        <v>Sampler</v>
      </c>
      <c r="J434" t="str">
        <f t="shared" si="6"/>
        <v>No</v>
      </c>
      <c r="L434" t="str" cm="1">
        <f t="array" ref="L434">_xlfn.SWITCH(C434,".wma","This is a WMA file!",".mp3","MP3 are great!","This is a different type of file")</f>
        <v>This is a WMA file!</v>
      </c>
    </row>
    <row r="435" spans="1:12" x14ac:dyDescent="0.25">
      <c r="A435" s="4">
        <v>616</v>
      </c>
      <c r="B435" s="5" t="s">
        <v>1029</v>
      </c>
      <c r="C435" s="6" t="s">
        <v>6</v>
      </c>
      <c r="D435" s="5" t="s">
        <v>1028</v>
      </c>
      <c r="E435" s="25">
        <v>3969544</v>
      </c>
      <c r="F435" s="21">
        <v>40049.555833333332</v>
      </c>
      <c r="G435" s="4" t="s">
        <v>1158</v>
      </c>
      <c r="H435" s="4" t="s">
        <v>1159</v>
      </c>
      <c r="I435" t="str">
        <f>VLOOKUP(D435,Categories!$A$1:$D$53,MATCH(I$3,Categories!$A$1:$D$1,0),FALSE)</f>
        <v>Sampler</v>
      </c>
      <c r="J435" t="str">
        <f t="shared" si="6"/>
        <v>Yes</v>
      </c>
      <c r="L435" t="str" cm="1">
        <f t="array" ref="L435">_xlfn.SWITCH(C435,".wma","This is a WMA file!",".mp3","MP3 are great!","This is a different type of file")</f>
        <v>This is a WMA file!</v>
      </c>
    </row>
    <row r="436" spans="1:12" x14ac:dyDescent="0.25">
      <c r="A436" s="4">
        <v>617</v>
      </c>
      <c r="B436" s="5" t="s">
        <v>1030</v>
      </c>
      <c r="C436" s="6" t="s">
        <v>6</v>
      </c>
      <c r="D436" s="5" t="s">
        <v>1028</v>
      </c>
      <c r="E436" s="25">
        <v>2448774</v>
      </c>
      <c r="F436" s="21">
        <v>40049.555833333332</v>
      </c>
      <c r="G436" s="4" t="s">
        <v>1160</v>
      </c>
      <c r="H436" s="4" t="s">
        <v>1161</v>
      </c>
      <c r="I436" t="str">
        <f>VLOOKUP(D436,Categories!$A$1:$D$53,MATCH(I$3,Categories!$A$1:$D$1,0),FALSE)</f>
        <v>Sampler</v>
      </c>
      <c r="J436" t="str">
        <f t="shared" si="6"/>
        <v>Yes</v>
      </c>
      <c r="L436" t="str" cm="1">
        <f t="array" ref="L436">_xlfn.SWITCH(C436,".wma","This is a WMA file!",".mp3","MP3 are great!","This is a different type of file")</f>
        <v>This is a WMA file!</v>
      </c>
    </row>
    <row r="437" spans="1:12" x14ac:dyDescent="0.25">
      <c r="A437" s="4">
        <v>618</v>
      </c>
      <c r="B437" s="5" t="s">
        <v>1031</v>
      </c>
      <c r="C437" s="6" t="s">
        <v>6</v>
      </c>
      <c r="D437" s="5" t="s">
        <v>1028</v>
      </c>
      <c r="E437" s="25">
        <v>3835708</v>
      </c>
      <c r="F437" s="21">
        <v>40049.555833333332</v>
      </c>
      <c r="G437" s="4" t="s">
        <v>1162</v>
      </c>
      <c r="H437" s="4" t="s">
        <v>1161</v>
      </c>
      <c r="I437" t="str">
        <f>VLOOKUP(D437,Categories!$A$1:$D$53,MATCH(I$3,Categories!$A$1:$D$1,0),FALSE)</f>
        <v>Sampler</v>
      </c>
      <c r="J437" t="str">
        <f t="shared" si="6"/>
        <v>Yes</v>
      </c>
      <c r="L437" t="str" cm="1">
        <f t="array" ref="L437">_xlfn.SWITCH(C437,".wma","This is a WMA file!",".mp3","MP3 are great!","This is a different type of file")</f>
        <v>This is a WMA file!</v>
      </c>
    </row>
    <row r="438" spans="1:12" x14ac:dyDescent="0.25">
      <c r="A438" s="4">
        <v>619</v>
      </c>
      <c r="B438" s="5" t="s">
        <v>1032</v>
      </c>
      <c r="C438" s="6" t="s">
        <v>6</v>
      </c>
      <c r="D438" s="5" t="s">
        <v>1028</v>
      </c>
      <c r="E438" s="25">
        <v>3039332</v>
      </c>
      <c r="F438" s="21">
        <v>40049.555833333332</v>
      </c>
      <c r="G438" s="4" t="s">
        <v>1163</v>
      </c>
      <c r="H438" s="4" t="s">
        <v>1161</v>
      </c>
      <c r="I438" t="str">
        <f>VLOOKUP(D438,Categories!$A$1:$D$53,MATCH(I$3,Categories!$A$1:$D$1,0),FALSE)</f>
        <v>Sampler</v>
      </c>
      <c r="J438" t="str">
        <f t="shared" si="6"/>
        <v>Yes</v>
      </c>
      <c r="L438" t="str" cm="1">
        <f t="array" ref="L438">_xlfn.SWITCH(C438,".wma","This is a WMA file!",".mp3","MP3 are great!","This is a different type of file")</f>
        <v>This is a WMA file!</v>
      </c>
    </row>
    <row r="439" spans="1:12" x14ac:dyDescent="0.25">
      <c r="A439" s="4">
        <v>620</v>
      </c>
      <c r="B439" s="5" t="s">
        <v>1033</v>
      </c>
      <c r="C439" s="6" t="s">
        <v>6</v>
      </c>
      <c r="D439" s="5" t="s">
        <v>1028</v>
      </c>
      <c r="E439" s="25">
        <v>4363670</v>
      </c>
      <c r="F439" s="21">
        <v>40049.555833333332</v>
      </c>
      <c r="G439" s="4" t="s">
        <v>1164</v>
      </c>
      <c r="H439" s="4" t="s">
        <v>1161</v>
      </c>
      <c r="I439" t="str">
        <f>VLOOKUP(D439,Categories!$A$1:$D$53,MATCH(I$3,Categories!$A$1:$D$1,0),FALSE)</f>
        <v>Sampler</v>
      </c>
      <c r="J439" t="str">
        <f t="shared" si="6"/>
        <v>Yes</v>
      </c>
      <c r="L439" t="str" cm="1">
        <f t="array" ref="L439">_xlfn.SWITCH(C439,".wma","This is a WMA file!",".mp3","MP3 are great!","This is a different type of file")</f>
        <v>This is a WMA file!</v>
      </c>
    </row>
    <row r="440" spans="1:12" x14ac:dyDescent="0.25">
      <c r="A440" s="4">
        <v>621</v>
      </c>
      <c r="B440" s="5" t="s">
        <v>1034</v>
      </c>
      <c r="C440" s="6" t="s">
        <v>6</v>
      </c>
      <c r="D440" s="5" t="s">
        <v>1028</v>
      </c>
      <c r="E440" s="25">
        <v>3441996</v>
      </c>
      <c r="F440" s="21">
        <v>40049.555833333332</v>
      </c>
      <c r="G440" s="4" t="s">
        <v>1165</v>
      </c>
      <c r="H440" s="4" t="s">
        <v>1161</v>
      </c>
      <c r="I440" t="str">
        <f>VLOOKUP(D440,Categories!$A$1:$D$53,MATCH(I$3,Categories!$A$1:$D$1,0),FALSE)</f>
        <v>Sampler</v>
      </c>
      <c r="J440" t="str">
        <f t="shared" si="6"/>
        <v>Yes</v>
      </c>
      <c r="L440" t="str" cm="1">
        <f t="array" ref="L440">_xlfn.SWITCH(C440,".wma","This is a WMA file!",".mp3","MP3 are great!","This is a different type of file")</f>
        <v>This is a WMA file!</v>
      </c>
    </row>
    <row r="441" spans="1:12" x14ac:dyDescent="0.25">
      <c r="A441" s="4">
        <v>622</v>
      </c>
      <c r="B441" s="5" t="s">
        <v>1035</v>
      </c>
      <c r="C441" s="6" t="s">
        <v>6</v>
      </c>
      <c r="D441" s="5" t="s">
        <v>1028</v>
      </c>
      <c r="E441" s="25">
        <v>4408382</v>
      </c>
      <c r="F441" s="21">
        <v>40049.555833333332</v>
      </c>
      <c r="G441" s="4" t="s">
        <v>1166</v>
      </c>
      <c r="H441" s="4" t="s">
        <v>1161</v>
      </c>
      <c r="I441" t="str">
        <f>VLOOKUP(D441,Categories!$A$1:$D$53,MATCH(I$3,Categories!$A$1:$D$1,0),FALSE)</f>
        <v>Sampler</v>
      </c>
      <c r="J441" t="str">
        <f t="shared" si="6"/>
        <v>Yes</v>
      </c>
      <c r="L441" t="str" cm="1">
        <f t="array" ref="L441">_xlfn.SWITCH(C441,".wma","This is a WMA file!",".mp3","MP3 are great!","This is a different type of file")</f>
        <v>This is a WMA file!</v>
      </c>
    </row>
    <row r="442" spans="1:12" x14ac:dyDescent="0.25">
      <c r="A442" s="4">
        <v>623</v>
      </c>
      <c r="B442" s="5" t="s">
        <v>1036</v>
      </c>
      <c r="C442" s="6" t="s">
        <v>6</v>
      </c>
      <c r="D442" s="5" t="s">
        <v>1028</v>
      </c>
      <c r="E442" s="25">
        <v>2010364</v>
      </c>
      <c r="F442" s="21">
        <v>40049.555833333332</v>
      </c>
      <c r="G442" s="4" t="s">
        <v>1167</v>
      </c>
      <c r="H442" s="4" t="s">
        <v>1161</v>
      </c>
      <c r="I442" t="str">
        <f>VLOOKUP(D442,Categories!$A$1:$D$53,MATCH(I$3,Categories!$A$1:$D$1,0),FALSE)</f>
        <v>Sampler</v>
      </c>
      <c r="J442" t="str">
        <f t="shared" si="6"/>
        <v>Yes</v>
      </c>
      <c r="L442" t="str" cm="1">
        <f t="array" ref="L442">_xlfn.SWITCH(C442,".wma","This is a WMA file!",".mp3","MP3 are great!","This is a different type of file")</f>
        <v>This is a WMA file!</v>
      </c>
    </row>
    <row r="443" spans="1:12" x14ac:dyDescent="0.25">
      <c r="A443" s="4">
        <v>624</v>
      </c>
      <c r="B443" s="5" t="s">
        <v>1037</v>
      </c>
      <c r="C443" s="6" t="s">
        <v>6</v>
      </c>
      <c r="D443" s="5" t="s">
        <v>1028</v>
      </c>
      <c r="E443" s="25">
        <v>3782026</v>
      </c>
      <c r="F443" s="21">
        <v>40049.555833333332</v>
      </c>
      <c r="G443" s="4" t="s">
        <v>1168</v>
      </c>
      <c r="H443" s="4" t="s">
        <v>1161</v>
      </c>
      <c r="I443" t="str">
        <f>VLOOKUP(D443,Categories!$A$1:$D$53,MATCH(I$3,Categories!$A$1:$D$1,0),FALSE)</f>
        <v>Sampler</v>
      </c>
      <c r="J443" t="str">
        <f t="shared" si="6"/>
        <v>Yes</v>
      </c>
      <c r="L443" t="str" cm="1">
        <f t="array" ref="L443">_xlfn.SWITCH(C443,".wma","This is a WMA file!",".mp3","MP3 are great!","This is a different type of file")</f>
        <v>This is a WMA file!</v>
      </c>
    </row>
    <row r="444" spans="1:12" x14ac:dyDescent="0.25">
      <c r="A444" s="4">
        <v>625</v>
      </c>
      <c r="B444" s="5" t="s">
        <v>1038</v>
      </c>
      <c r="C444" s="6" t="s">
        <v>6</v>
      </c>
      <c r="D444" s="5" t="s">
        <v>1028</v>
      </c>
      <c r="E444" s="25">
        <v>2108750</v>
      </c>
      <c r="F444" s="21">
        <v>40049.555844907409</v>
      </c>
      <c r="G444" s="4" t="s">
        <v>1169</v>
      </c>
      <c r="H444" s="4" t="s">
        <v>1161</v>
      </c>
      <c r="I444" t="str">
        <f>VLOOKUP(D444,Categories!$A$1:$D$53,MATCH(I$3,Categories!$A$1:$D$1,0),FALSE)</f>
        <v>Sampler</v>
      </c>
      <c r="J444" t="str">
        <f t="shared" si="6"/>
        <v>Yes</v>
      </c>
      <c r="L444" t="str" cm="1">
        <f t="array" ref="L444">_xlfn.SWITCH(C444,".wma","This is a WMA file!",".mp3","MP3 are great!","This is a different type of file")</f>
        <v>This is a WMA file!</v>
      </c>
    </row>
    <row r="445" spans="1:12" x14ac:dyDescent="0.25">
      <c r="A445" s="4">
        <v>626</v>
      </c>
      <c r="B445" s="5" t="s">
        <v>1039</v>
      </c>
      <c r="C445" s="6" t="s">
        <v>6</v>
      </c>
      <c r="D445" s="5" t="s">
        <v>1028</v>
      </c>
      <c r="E445" s="25">
        <v>2063996</v>
      </c>
      <c r="F445" s="21">
        <v>40049.555844907409</v>
      </c>
      <c r="G445" s="4" t="s">
        <v>1170</v>
      </c>
      <c r="H445" s="4" t="s">
        <v>1161</v>
      </c>
      <c r="I445" t="str">
        <f>VLOOKUP(D445,Categories!$A$1:$D$53,MATCH(I$3,Categories!$A$1:$D$1,0),FALSE)</f>
        <v>Sampler</v>
      </c>
      <c r="J445" t="str">
        <f t="shared" si="6"/>
        <v>Yes</v>
      </c>
      <c r="L445" t="str" cm="1">
        <f t="array" ref="L445">_xlfn.SWITCH(C445,".wma","This is a WMA file!",".mp3","MP3 are great!","This is a different type of file")</f>
        <v>This is a WMA file!</v>
      </c>
    </row>
    <row r="446" spans="1:12" x14ac:dyDescent="0.25">
      <c r="A446" s="4">
        <v>627</v>
      </c>
      <c r="B446" s="5" t="s">
        <v>1040</v>
      </c>
      <c r="C446" s="6" t="s">
        <v>6</v>
      </c>
      <c r="D446" s="5" t="s">
        <v>1028</v>
      </c>
      <c r="E446" s="25">
        <v>2019258</v>
      </c>
      <c r="F446" s="21">
        <v>40049.555844907409</v>
      </c>
      <c r="G446" s="4" t="s">
        <v>1171</v>
      </c>
      <c r="H446" s="4" t="s">
        <v>1161</v>
      </c>
      <c r="I446" t="str">
        <f>VLOOKUP(D446,Categories!$A$1:$D$53,MATCH(I$3,Categories!$A$1:$D$1,0),FALSE)</f>
        <v>Sampler</v>
      </c>
      <c r="J446" t="str">
        <f t="shared" si="6"/>
        <v>Yes</v>
      </c>
      <c r="L446" t="str" cm="1">
        <f t="array" ref="L446">_xlfn.SWITCH(C446,".wma","This is a WMA file!",".mp3","MP3 are great!","This is a different type of file")</f>
        <v>This is a WMA file!</v>
      </c>
    </row>
    <row r="447" spans="1:12" x14ac:dyDescent="0.25">
      <c r="A447" s="4">
        <v>628</v>
      </c>
      <c r="B447" s="5" t="s">
        <v>1041</v>
      </c>
      <c r="C447" s="6" t="s">
        <v>6</v>
      </c>
      <c r="D447" s="5" t="s">
        <v>1028</v>
      </c>
      <c r="E447" s="25">
        <v>7871292</v>
      </c>
      <c r="F447" s="21">
        <v>40049.555844907409</v>
      </c>
      <c r="G447" s="4" t="s">
        <v>1172</v>
      </c>
      <c r="H447" s="4" t="s">
        <v>1161</v>
      </c>
      <c r="I447" t="str">
        <f>VLOOKUP(D447,Categories!$A$1:$D$53,MATCH(I$3,Categories!$A$1:$D$1,0),FALSE)</f>
        <v>Sampler</v>
      </c>
      <c r="J447" t="str">
        <f t="shared" si="6"/>
        <v>No</v>
      </c>
      <c r="L447" t="str" cm="1">
        <f t="array" ref="L447">_xlfn.SWITCH(C447,".wma","This is a WMA file!",".mp3","MP3 are great!","This is a different type of file")</f>
        <v>This is a WMA file!</v>
      </c>
    </row>
    <row r="448" spans="1:12" x14ac:dyDescent="0.25">
      <c r="A448" s="4">
        <v>629</v>
      </c>
      <c r="B448" s="5" t="s">
        <v>1042</v>
      </c>
      <c r="C448" s="6" t="s">
        <v>6</v>
      </c>
      <c r="D448" s="5" t="s">
        <v>1028</v>
      </c>
      <c r="E448" s="25">
        <v>4157844</v>
      </c>
      <c r="F448" s="21">
        <v>40049.555844907409</v>
      </c>
      <c r="G448" s="4" t="s">
        <v>1173</v>
      </c>
      <c r="H448" s="4" t="s">
        <v>1161</v>
      </c>
      <c r="I448" t="str">
        <f>VLOOKUP(D448,Categories!$A$1:$D$53,MATCH(I$3,Categories!$A$1:$D$1,0),FALSE)</f>
        <v>Sampler</v>
      </c>
      <c r="J448" t="str">
        <f t="shared" si="6"/>
        <v>Yes</v>
      </c>
      <c r="L448" t="str" cm="1">
        <f t="array" ref="L448">_xlfn.SWITCH(C448,".wma","This is a WMA file!",".mp3","MP3 are great!","This is a different type of file")</f>
        <v>This is a WMA file!</v>
      </c>
    </row>
    <row r="449" spans="1:12" x14ac:dyDescent="0.25">
      <c r="A449" s="4">
        <v>630</v>
      </c>
      <c r="B449" s="5" t="s">
        <v>1043</v>
      </c>
      <c r="C449" s="6" t="s">
        <v>6</v>
      </c>
      <c r="D449" s="5" t="s">
        <v>1028</v>
      </c>
      <c r="E449" s="25">
        <v>8855536</v>
      </c>
      <c r="F449" s="21">
        <v>40049.555844907409</v>
      </c>
      <c r="G449" s="4" t="s">
        <v>1174</v>
      </c>
      <c r="H449" s="4" t="s">
        <v>1161</v>
      </c>
      <c r="I449" t="str">
        <f>VLOOKUP(D449,Categories!$A$1:$D$53,MATCH(I$3,Categories!$A$1:$D$1,0),FALSE)</f>
        <v>Sampler</v>
      </c>
      <c r="J449" t="str">
        <f t="shared" si="6"/>
        <v>No</v>
      </c>
      <c r="L449" t="str" cm="1">
        <f t="array" ref="L449">_xlfn.SWITCH(C449,".wma","This is a WMA file!",".mp3","MP3 are great!","This is a different type of file")</f>
        <v>This is a WMA file!</v>
      </c>
    </row>
    <row r="450" spans="1:12" x14ac:dyDescent="0.25">
      <c r="A450" s="4">
        <v>631</v>
      </c>
      <c r="B450" s="5" t="s">
        <v>1044</v>
      </c>
      <c r="C450" s="6" t="s">
        <v>6</v>
      </c>
      <c r="D450" s="5" t="s">
        <v>1028</v>
      </c>
      <c r="E450" s="25">
        <v>3665704</v>
      </c>
      <c r="F450" s="21">
        <v>40049.555844907409</v>
      </c>
      <c r="G450" s="4" t="s">
        <v>1175</v>
      </c>
      <c r="H450" s="4" t="s">
        <v>1161</v>
      </c>
      <c r="I450" t="str">
        <f>VLOOKUP(D450,Categories!$A$1:$D$53,MATCH(I$3,Categories!$A$1:$D$1,0),FALSE)</f>
        <v>Sampler</v>
      </c>
      <c r="J450" t="str">
        <f t="shared" si="6"/>
        <v>Yes</v>
      </c>
      <c r="L450" t="str" cm="1">
        <f t="array" ref="L450">_xlfn.SWITCH(C450,".wma","This is a WMA file!",".mp3","MP3 are great!","This is a different type of file")</f>
        <v>This is a WMA file!</v>
      </c>
    </row>
    <row r="451" spans="1:12" x14ac:dyDescent="0.25">
      <c r="A451" s="4">
        <v>632</v>
      </c>
      <c r="B451" s="5" t="s">
        <v>1045</v>
      </c>
      <c r="C451" s="6" t="s">
        <v>6</v>
      </c>
      <c r="D451" s="5" t="s">
        <v>1028</v>
      </c>
      <c r="E451" s="25">
        <v>6215902</v>
      </c>
      <c r="F451" s="21">
        <v>40049.555844907409</v>
      </c>
      <c r="G451" s="4" t="s">
        <v>1176</v>
      </c>
      <c r="H451" s="4" t="s">
        <v>1161</v>
      </c>
      <c r="I451" t="str">
        <f>VLOOKUP(D451,Categories!$A$1:$D$53,MATCH(I$3,Categories!$A$1:$D$1,0),FALSE)</f>
        <v>Sampler</v>
      </c>
      <c r="J451" t="str">
        <f t="shared" si="6"/>
        <v>No</v>
      </c>
      <c r="L451" t="str" cm="1">
        <f t="array" ref="L451">_xlfn.SWITCH(C451,".wma","This is a WMA file!",".mp3","MP3 are great!","This is a different type of file")</f>
        <v>This is a WMA file!</v>
      </c>
    </row>
    <row r="452" spans="1:12" x14ac:dyDescent="0.25">
      <c r="A452" s="4">
        <v>633</v>
      </c>
      <c r="B452" s="5" t="s">
        <v>1046</v>
      </c>
      <c r="C452" s="6" t="s">
        <v>6</v>
      </c>
      <c r="D452" s="5" t="s">
        <v>1028</v>
      </c>
      <c r="E452" s="25">
        <v>3755184</v>
      </c>
      <c r="F452" s="21">
        <v>40049.555844907409</v>
      </c>
      <c r="G452" s="4" t="s">
        <v>1177</v>
      </c>
      <c r="H452" s="4" t="s">
        <v>1161</v>
      </c>
      <c r="I452" t="str">
        <f>VLOOKUP(D452,Categories!$A$1:$D$53,MATCH(I$3,Categories!$A$1:$D$1,0),FALSE)</f>
        <v>Sampler</v>
      </c>
      <c r="J452" t="str">
        <f t="shared" si="6"/>
        <v>Yes</v>
      </c>
      <c r="L452" t="str" cm="1">
        <f t="array" ref="L452">_xlfn.SWITCH(C452,".wma","This is a WMA file!",".mp3","MP3 are great!","This is a different type of file")</f>
        <v>This is a WMA file!</v>
      </c>
    </row>
    <row r="453" spans="1:12" x14ac:dyDescent="0.25">
      <c r="A453" s="4">
        <v>634</v>
      </c>
      <c r="B453" s="5" t="s">
        <v>1047</v>
      </c>
      <c r="C453" s="6" t="s">
        <v>6</v>
      </c>
      <c r="D453" s="5" t="s">
        <v>1028</v>
      </c>
      <c r="E453" s="25">
        <v>6412774</v>
      </c>
      <c r="F453" s="21">
        <v>40049.555844907409</v>
      </c>
      <c r="G453" s="4" t="s">
        <v>1178</v>
      </c>
      <c r="H453" s="4" t="s">
        <v>1161</v>
      </c>
      <c r="I453" t="str">
        <f>VLOOKUP(D453,Categories!$A$1:$D$53,MATCH(I$3,Categories!$A$1:$D$1,0),FALSE)</f>
        <v>Sampler</v>
      </c>
      <c r="J453" t="str">
        <f t="shared" ref="J453:J516" si="7">IF(OR(AND(E453&gt;1000000, E453&lt;5000000), C453 = ".mp3"),"Yes","No")</f>
        <v>No</v>
      </c>
      <c r="L453" t="str" cm="1">
        <f t="array" ref="L453">_xlfn.SWITCH(C453,".wma","This is a WMA file!",".mp3","MP3 are great!","This is a different type of file")</f>
        <v>This is a WMA file!</v>
      </c>
    </row>
    <row r="454" spans="1:12" x14ac:dyDescent="0.25">
      <c r="A454" s="4">
        <v>635</v>
      </c>
      <c r="B454" s="5" t="s">
        <v>1048</v>
      </c>
      <c r="C454" s="6" t="s">
        <v>6</v>
      </c>
      <c r="D454" s="5" t="s">
        <v>1028</v>
      </c>
      <c r="E454" s="25">
        <v>4166806</v>
      </c>
      <c r="F454" s="21">
        <v>40049.555844907409</v>
      </c>
      <c r="G454" s="4" t="s">
        <v>1179</v>
      </c>
      <c r="H454" s="4" t="s">
        <v>1161</v>
      </c>
      <c r="I454" t="str">
        <f>VLOOKUP(D454,Categories!$A$1:$D$53,MATCH(I$3,Categories!$A$1:$D$1,0),FALSE)</f>
        <v>Sampler</v>
      </c>
      <c r="J454" t="str">
        <f t="shared" si="7"/>
        <v>Yes</v>
      </c>
      <c r="L454" t="str" cm="1">
        <f t="array" ref="L454">_xlfn.SWITCH(C454,".wma","This is a WMA file!",".mp3","MP3 are great!","This is a different type of file")</f>
        <v>This is a WMA file!</v>
      </c>
    </row>
    <row r="455" spans="1:12" x14ac:dyDescent="0.25">
      <c r="A455" s="4">
        <v>636</v>
      </c>
      <c r="B455" s="5" t="s">
        <v>1049</v>
      </c>
      <c r="C455" s="6" t="s">
        <v>6</v>
      </c>
      <c r="D455" s="5" t="s">
        <v>1028</v>
      </c>
      <c r="E455" s="25">
        <v>3629912</v>
      </c>
      <c r="F455" s="21">
        <v>40049.555844907409</v>
      </c>
      <c r="G455" s="4" t="s">
        <v>1180</v>
      </c>
      <c r="H455" s="4" t="s">
        <v>1161</v>
      </c>
      <c r="I455" t="str">
        <f>VLOOKUP(D455,Categories!$A$1:$D$53,MATCH(I$3,Categories!$A$1:$D$1,0),FALSE)</f>
        <v>Sampler</v>
      </c>
      <c r="J455" t="str">
        <f t="shared" si="7"/>
        <v>Yes</v>
      </c>
      <c r="L455" t="str" cm="1">
        <f t="array" ref="L455">_xlfn.SWITCH(C455,".wma","This is a WMA file!",".mp3","MP3 are great!","This is a different type of file")</f>
        <v>This is a WMA file!</v>
      </c>
    </row>
    <row r="456" spans="1:12" x14ac:dyDescent="0.25">
      <c r="A456" s="4">
        <v>638</v>
      </c>
      <c r="B456" s="5" t="s">
        <v>1051</v>
      </c>
      <c r="C456" s="6" t="s">
        <v>6</v>
      </c>
      <c r="D456" s="5" t="s">
        <v>1050</v>
      </c>
      <c r="E456" s="25">
        <v>15306476</v>
      </c>
      <c r="F456" s="21">
        <v>39260.918842592589</v>
      </c>
      <c r="G456" s="4" t="s">
        <v>1181</v>
      </c>
      <c r="H456" s="4" t="s">
        <v>386</v>
      </c>
      <c r="I456" t="str">
        <f>VLOOKUP(D456,Categories!$A$1:$D$53,MATCH(I$3,Categories!$A$1:$D$1,0),FALSE)</f>
        <v>Sampler</v>
      </c>
      <c r="J456" t="str">
        <f t="shared" si="7"/>
        <v>No</v>
      </c>
      <c r="L456" t="str" cm="1">
        <f t="array" ref="L456">_xlfn.SWITCH(C456,".wma","This is a WMA file!",".mp3","MP3 are great!","This is a different type of file")</f>
        <v>This is a WMA file!</v>
      </c>
    </row>
    <row r="457" spans="1:12" x14ac:dyDescent="0.25">
      <c r="A457" s="4">
        <v>639</v>
      </c>
      <c r="B457" s="5" t="s">
        <v>1052</v>
      </c>
      <c r="C457" s="6" t="s">
        <v>6</v>
      </c>
      <c r="D457" s="5" t="s">
        <v>1050</v>
      </c>
      <c r="E457" s="25">
        <v>12425526</v>
      </c>
      <c r="F457" s="21">
        <v>39260.918842592589</v>
      </c>
      <c r="G457" s="4" t="s">
        <v>1182</v>
      </c>
      <c r="H457" s="4" t="s">
        <v>176</v>
      </c>
      <c r="I457" t="str">
        <f>VLOOKUP(D457,Categories!$A$1:$D$53,MATCH(I$3,Categories!$A$1:$D$1,0),FALSE)</f>
        <v>Sampler</v>
      </c>
      <c r="J457" t="str">
        <f t="shared" si="7"/>
        <v>No</v>
      </c>
      <c r="L457" t="str" cm="1">
        <f t="array" ref="L457">_xlfn.SWITCH(C457,".wma","This is a WMA file!",".mp3","MP3 are great!","This is a different type of file")</f>
        <v>This is a WMA file!</v>
      </c>
    </row>
    <row r="458" spans="1:12" x14ac:dyDescent="0.25">
      <c r="A458" s="4">
        <v>640</v>
      </c>
      <c r="B458" s="5" t="s">
        <v>1053</v>
      </c>
      <c r="C458" s="6" t="s">
        <v>6</v>
      </c>
      <c r="D458" s="5" t="s">
        <v>1050</v>
      </c>
      <c r="E458" s="25">
        <v>15897386</v>
      </c>
      <c r="F458" s="21">
        <v>39260.918842592589</v>
      </c>
      <c r="G458" s="4" t="s">
        <v>1183</v>
      </c>
      <c r="H458" s="4" t="s">
        <v>909</v>
      </c>
      <c r="I458" t="str">
        <f>VLOOKUP(D458,Categories!$A$1:$D$53,MATCH(I$3,Categories!$A$1:$D$1,0),FALSE)</f>
        <v>Sampler</v>
      </c>
      <c r="J458" t="str">
        <f t="shared" si="7"/>
        <v>No</v>
      </c>
      <c r="L458" t="str" cm="1">
        <f t="array" ref="L458">_xlfn.SWITCH(C458,".wma","This is a WMA file!",".mp3","MP3 are great!","This is a different type of file")</f>
        <v>This is a WMA file!</v>
      </c>
    </row>
    <row r="459" spans="1:12" x14ac:dyDescent="0.25">
      <c r="A459" s="4">
        <v>641</v>
      </c>
      <c r="B459" s="5" t="s">
        <v>1054</v>
      </c>
      <c r="C459" s="6" t="s">
        <v>6</v>
      </c>
      <c r="D459" s="5" t="s">
        <v>1050</v>
      </c>
      <c r="E459" s="25">
        <v>7933594</v>
      </c>
      <c r="F459" s="21">
        <v>39260.918842592589</v>
      </c>
      <c r="G459" s="4" t="s">
        <v>1184</v>
      </c>
      <c r="H459" s="4" t="s">
        <v>455</v>
      </c>
      <c r="I459" t="str">
        <f>VLOOKUP(D459,Categories!$A$1:$D$53,MATCH(I$3,Categories!$A$1:$D$1,0),FALSE)</f>
        <v>Sampler</v>
      </c>
      <c r="J459" t="str">
        <f t="shared" si="7"/>
        <v>No</v>
      </c>
      <c r="L459" t="str" cm="1">
        <f t="array" ref="L459">_xlfn.SWITCH(C459,".wma","This is a WMA file!",".mp3","MP3 are great!","This is a different type of file")</f>
        <v>This is a WMA file!</v>
      </c>
    </row>
    <row r="460" spans="1:12" x14ac:dyDescent="0.25">
      <c r="A460" s="4">
        <v>642</v>
      </c>
      <c r="B460" s="5" t="s">
        <v>1055</v>
      </c>
      <c r="C460" s="6" t="s">
        <v>6</v>
      </c>
      <c r="D460" s="5" t="s">
        <v>1050</v>
      </c>
      <c r="E460" s="25">
        <v>14939914</v>
      </c>
      <c r="F460" s="21">
        <v>39260.918842592589</v>
      </c>
      <c r="G460" s="4" t="s">
        <v>1185</v>
      </c>
      <c r="H460" s="4" t="s">
        <v>1186</v>
      </c>
      <c r="I460" t="str">
        <f>VLOOKUP(D460,Categories!$A$1:$D$53,MATCH(I$3,Categories!$A$1:$D$1,0),FALSE)</f>
        <v>Sampler</v>
      </c>
      <c r="J460" t="str">
        <f t="shared" si="7"/>
        <v>No</v>
      </c>
      <c r="L460" t="str" cm="1">
        <f t="array" ref="L460">_xlfn.SWITCH(C460,".wma","This is a WMA file!",".mp3","MP3 are great!","This is a different type of file")</f>
        <v>This is a WMA file!</v>
      </c>
    </row>
    <row r="461" spans="1:12" x14ac:dyDescent="0.25">
      <c r="A461" s="4">
        <v>643</v>
      </c>
      <c r="B461" s="5" t="s">
        <v>1056</v>
      </c>
      <c r="C461" s="6" t="s">
        <v>6</v>
      </c>
      <c r="D461" s="5" t="s">
        <v>1050</v>
      </c>
      <c r="E461" s="25">
        <v>17194828</v>
      </c>
      <c r="F461" s="21">
        <v>39260.918842592589</v>
      </c>
      <c r="G461" s="4" t="s">
        <v>1187</v>
      </c>
      <c r="H461" s="4" t="s">
        <v>1188</v>
      </c>
      <c r="I461" t="str">
        <f>VLOOKUP(D461,Categories!$A$1:$D$53,MATCH(I$3,Categories!$A$1:$D$1,0),FALSE)</f>
        <v>Sampler</v>
      </c>
      <c r="J461" t="str">
        <f t="shared" si="7"/>
        <v>No</v>
      </c>
      <c r="L461" t="str" cm="1">
        <f t="array" ref="L461">_xlfn.SWITCH(C461,".wma","This is a WMA file!",".mp3","MP3 are great!","This is a different type of file")</f>
        <v>This is a WMA file!</v>
      </c>
    </row>
    <row r="462" spans="1:12" x14ac:dyDescent="0.25">
      <c r="A462" s="4">
        <v>645</v>
      </c>
      <c r="B462" s="5" t="s">
        <v>1058</v>
      </c>
      <c r="C462" s="6" t="s">
        <v>6</v>
      </c>
      <c r="D462" s="5" t="s">
        <v>1057</v>
      </c>
      <c r="E462" s="25">
        <v>13713780</v>
      </c>
      <c r="F462" s="21">
        <v>39258.799074074072</v>
      </c>
      <c r="G462" s="4" t="s">
        <v>1189</v>
      </c>
      <c r="H462" s="4" t="s">
        <v>1190</v>
      </c>
      <c r="I462" t="str">
        <f>VLOOKUP(D462,Categories!$A$1:$D$53,MATCH(I$3,Categories!$A$1:$D$1,0),FALSE)</f>
        <v>Sampler</v>
      </c>
      <c r="J462" t="str">
        <f t="shared" si="7"/>
        <v>No</v>
      </c>
      <c r="L462" t="str" cm="1">
        <f t="array" ref="L462">_xlfn.SWITCH(C462,".wma","This is a WMA file!",".mp3","MP3 are great!","This is a different type of file")</f>
        <v>This is a WMA file!</v>
      </c>
    </row>
    <row r="463" spans="1:12" x14ac:dyDescent="0.25">
      <c r="A463" s="4">
        <v>646</v>
      </c>
      <c r="B463" s="5" t="s">
        <v>1059</v>
      </c>
      <c r="C463" s="6" t="s">
        <v>6</v>
      </c>
      <c r="D463" s="5" t="s">
        <v>1057</v>
      </c>
      <c r="E463" s="25">
        <v>9714330</v>
      </c>
      <c r="F463" s="21">
        <v>39258.799074074072</v>
      </c>
      <c r="G463" s="4" t="s">
        <v>1191</v>
      </c>
      <c r="H463" s="4" t="s">
        <v>1192</v>
      </c>
      <c r="I463" t="str">
        <f>VLOOKUP(D463,Categories!$A$1:$D$53,MATCH(I$3,Categories!$A$1:$D$1,0),FALSE)</f>
        <v>Sampler</v>
      </c>
      <c r="J463" t="str">
        <f t="shared" si="7"/>
        <v>No</v>
      </c>
      <c r="L463" t="str" cm="1">
        <f t="array" ref="L463">_xlfn.SWITCH(C463,".wma","This is a WMA file!",".mp3","MP3 are great!","This is a different type of file")</f>
        <v>This is a WMA file!</v>
      </c>
    </row>
    <row r="464" spans="1:12" x14ac:dyDescent="0.25">
      <c r="A464" s="4">
        <v>647</v>
      </c>
      <c r="B464" s="5" t="s">
        <v>1060</v>
      </c>
      <c r="C464" s="6" t="s">
        <v>6</v>
      </c>
      <c r="D464" s="5" t="s">
        <v>1057</v>
      </c>
      <c r="E464" s="25">
        <v>8273710</v>
      </c>
      <c r="F464" s="21">
        <v>39258.799074074072</v>
      </c>
      <c r="G464" s="4" t="s">
        <v>1193</v>
      </c>
      <c r="H464" s="4" t="s">
        <v>1194</v>
      </c>
      <c r="I464" t="str">
        <f>VLOOKUP(D464,Categories!$A$1:$D$53,MATCH(I$3,Categories!$A$1:$D$1,0),FALSE)</f>
        <v>Sampler</v>
      </c>
      <c r="J464" t="str">
        <f t="shared" si="7"/>
        <v>No</v>
      </c>
      <c r="L464" t="str" cm="1">
        <f t="array" ref="L464">_xlfn.SWITCH(C464,".wma","This is a WMA file!",".mp3","MP3 are great!","This is a different type of file")</f>
        <v>This is a WMA file!</v>
      </c>
    </row>
    <row r="465" spans="1:12" x14ac:dyDescent="0.25">
      <c r="A465" s="4">
        <v>648</v>
      </c>
      <c r="B465" s="5" t="s">
        <v>1061</v>
      </c>
      <c r="C465" s="6" t="s">
        <v>6</v>
      </c>
      <c r="D465" s="5" t="s">
        <v>1057</v>
      </c>
      <c r="E465" s="25">
        <v>7692084</v>
      </c>
      <c r="F465" s="21">
        <v>39258.799074074072</v>
      </c>
      <c r="G465" s="4" t="s">
        <v>1195</v>
      </c>
      <c r="H465" s="4" t="s">
        <v>1196</v>
      </c>
      <c r="I465" t="str">
        <f>VLOOKUP(D465,Categories!$A$1:$D$53,MATCH(I$3,Categories!$A$1:$D$1,0),FALSE)</f>
        <v>Sampler</v>
      </c>
      <c r="J465" t="str">
        <f t="shared" si="7"/>
        <v>No</v>
      </c>
      <c r="L465" t="str" cm="1">
        <f t="array" ref="L465">_xlfn.SWITCH(C465,".wma","This is a WMA file!",".mp3","MP3 are great!","This is a different type of file")</f>
        <v>This is a WMA file!</v>
      </c>
    </row>
    <row r="466" spans="1:12" x14ac:dyDescent="0.25">
      <c r="A466" s="4">
        <v>649</v>
      </c>
      <c r="B466" s="5" t="s">
        <v>1062</v>
      </c>
      <c r="C466" s="6" t="s">
        <v>6</v>
      </c>
      <c r="D466" s="5" t="s">
        <v>1057</v>
      </c>
      <c r="E466" s="25">
        <v>8792746</v>
      </c>
      <c r="F466" s="21">
        <v>39258.799074074072</v>
      </c>
      <c r="G466" s="4" t="s">
        <v>1197</v>
      </c>
      <c r="H466" s="4" t="s">
        <v>1198</v>
      </c>
      <c r="I466" t="str">
        <f>VLOOKUP(D466,Categories!$A$1:$D$53,MATCH(I$3,Categories!$A$1:$D$1,0),FALSE)</f>
        <v>Sampler</v>
      </c>
      <c r="J466" t="str">
        <f t="shared" si="7"/>
        <v>No</v>
      </c>
      <c r="L466" t="str" cm="1">
        <f t="array" ref="L466">_xlfn.SWITCH(C466,".wma","This is a WMA file!",".mp3","MP3 are great!","This is a different type of file")</f>
        <v>This is a WMA file!</v>
      </c>
    </row>
    <row r="467" spans="1:12" x14ac:dyDescent="0.25">
      <c r="A467" s="4">
        <v>650</v>
      </c>
      <c r="B467" s="5" t="s">
        <v>1063</v>
      </c>
      <c r="C467" s="6" t="s">
        <v>6</v>
      </c>
      <c r="D467" s="5" t="s">
        <v>1057</v>
      </c>
      <c r="E467" s="25">
        <v>11879774</v>
      </c>
      <c r="F467" s="21">
        <v>39258.799074074072</v>
      </c>
      <c r="G467" s="4" t="s">
        <v>1199</v>
      </c>
      <c r="H467" s="4" t="s">
        <v>1200</v>
      </c>
      <c r="I467" t="str">
        <f>VLOOKUP(D467,Categories!$A$1:$D$53,MATCH(I$3,Categories!$A$1:$D$1,0),FALSE)</f>
        <v>Sampler</v>
      </c>
      <c r="J467" t="str">
        <f t="shared" si="7"/>
        <v>No</v>
      </c>
      <c r="L467" t="str" cm="1">
        <f t="array" ref="L467">_xlfn.SWITCH(C467,".wma","This is a WMA file!",".mp3","MP3 are great!","This is a different type of file")</f>
        <v>This is a WMA file!</v>
      </c>
    </row>
    <row r="468" spans="1:12" x14ac:dyDescent="0.25">
      <c r="A468" s="4">
        <v>651</v>
      </c>
      <c r="B468" s="5" t="s">
        <v>1064</v>
      </c>
      <c r="C468" s="6" t="s">
        <v>6</v>
      </c>
      <c r="D468" s="5" t="s">
        <v>1057</v>
      </c>
      <c r="E468" s="25">
        <v>11915546</v>
      </c>
      <c r="F468" s="21">
        <v>39258.799074074072</v>
      </c>
      <c r="G468" s="4" t="s">
        <v>1201</v>
      </c>
      <c r="H468" s="4" t="s">
        <v>1196</v>
      </c>
      <c r="I468" t="str">
        <f>VLOOKUP(D468,Categories!$A$1:$D$53,MATCH(I$3,Categories!$A$1:$D$1,0),FALSE)</f>
        <v>Sampler</v>
      </c>
      <c r="J468" t="str">
        <f t="shared" si="7"/>
        <v>No</v>
      </c>
      <c r="L468" t="str" cm="1">
        <f t="array" ref="L468">_xlfn.SWITCH(C468,".wma","This is a WMA file!",".mp3","MP3 are great!","This is a different type of file")</f>
        <v>This is a WMA file!</v>
      </c>
    </row>
    <row r="469" spans="1:12" x14ac:dyDescent="0.25">
      <c r="A469" s="4">
        <v>652</v>
      </c>
      <c r="B469" s="5" t="s">
        <v>1065</v>
      </c>
      <c r="C469" s="6" t="s">
        <v>6</v>
      </c>
      <c r="D469" s="5" t="s">
        <v>1057</v>
      </c>
      <c r="E469" s="25">
        <v>10000672</v>
      </c>
      <c r="F469" s="21">
        <v>39258.799085648148</v>
      </c>
      <c r="G469" s="4" t="s">
        <v>1202</v>
      </c>
      <c r="H469" s="4" t="s">
        <v>1203</v>
      </c>
      <c r="I469" t="str">
        <f>VLOOKUP(D469,Categories!$A$1:$D$53,MATCH(I$3,Categories!$A$1:$D$1,0),FALSE)</f>
        <v>Sampler</v>
      </c>
      <c r="J469" t="str">
        <f t="shared" si="7"/>
        <v>No</v>
      </c>
      <c r="L469" t="str" cm="1">
        <f t="array" ref="L469">_xlfn.SWITCH(C469,".wma","This is a WMA file!",".mp3","MP3 are great!","This is a different type of file")</f>
        <v>This is a WMA file!</v>
      </c>
    </row>
    <row r="470" spans="1:12" x14ac:dyDescent="0.25">
      <c r="A470" s="4">
        <v>653</v>
      </c>
      <c r="B470" s="5" t="s">
        <v>1066</v>
      </c>
      <c r="C470" s="6" t="s">
        <v>6</v>
      </c>
      <c r="D470" s="5" t="s">
        <v>1057</v>
      </c>
      <c r="E470" s="25">
        <v>19234996</v>
      </c>
      <c r="F470" s="21">
        <v>39258.799085648148</v>
      </c>
      <c r="G470" s="4" t="s">
        <v>1204</v>
      </c>
      <c r="H470" s="4" t="s">
        <v>1205</v>
      </c>
      <c r="I470" t="str">
        <f>VLOOKUP(D470,Categories!$A$1:$D$53,MATCH(I$3,Categories!$A$1:$D$1,0),FALSE)</f>
        <v>Sampler</v>
      </c>
      <c r="J470" t="str">
        <f t="shared" si="7"/>
        <v>No</v>
      </c>
      <c r="L470" t="str" cm="1">
        <f t="array" ref="L470">_xlfn.SWITCH(C470,".wma","This is a WMA file!",".mp3","MP3 are great!","This is a different type of file")</f>
        <v>This is a WMA file!</v>
      </c>
    </row>
    <row r="471" spans="1:12" x14ac:dyDescent="0.25">
      <c r="A471" s="4">
        <v>654</v>
      </c>
      <c r="B471" s="5" t="s">
        <v>1067</v>
      </c>
      <c r="C471" s="6" t="s">
        <v>6</v>
      </c>
      <c r="D471" s="5" t="s">
        <v>1057</v>
      </c>
      <c r="E471" s="25">
        <v>4828740</v>
      </c>
      <c r="F471" s="21">
        <v>39258.799085648148</v>
      </c>
      <c r="G471" s="4" t="s">
        <v>1206</v>
      </c>
      <c r="H471" s="4" t="s">
        <v>1194</v>
      </c>
      <c r="I471" t="str">
        <f>VLOOKUP(D471,Categories!$A$1:$D$53,MATCH(I$3,Categories!$A$1:$D$1,0),FALSE)</f>
        <v>Sampler</v>
      </c>
      <c r="J471" t="str">
        <f t="shared" si="7"/>
        <v>Yes</v>
      </c>
      <c r="L471" t="str" cm="1">
        <f t="array" ref="L471">_xlfn.SWITCH(C471,".wma","This is a WMA file!",".mp3","MP3 are great!","This is a different type of file")</f>
        <v>This is a WMA file!</v>
      </c>
    </row>
    <row r="472" spans="1:12" x14ac:dyDescent="0.25">
      <c r="A472" s="4">
        <v>659</v>
      </c>
      <c r="B472" s="5" t="s">
        <v>1069</v>
      </c>
      <c r="C472" s="6" t="s">
        <v>6</v>
      </c>
      <c r="D472" s="5" t="s">
        <v>1068</v>
      </c>
      <c r="E472" s="25">
        <v>6758954</v>
      </c>
      <c r="F472" s="21">
        <v>39081.646504629629</v>
      </c>
      <c r="G472" s="4" t="s">
        <v>1207</v>
      </c>
      <c r="H472" s="4" t="s">
        <v>1208</v>
      </c>
      <c r="I472" t="str">
        <f>VLOOKUP(D472,Categories!$A$1:$D$53,MATCH(I$3,Categories!$A$1:$D$1,0),FALSE)</f>
        <v>Sampler</v>
      </c>
      <c r="J472" t="str">
        <f t="shared" si="7"/>
        <v>No</v>
      </c>
      <c r="L472" t="str" cm="1">
        <f t="array" ref="L472">_xlfn.SWITCH(C472,".wma","This is a WMA file!",".mp3","MP3 are great!","This is a different type of file")</f>
        <v>This is a WMA file!</v>
      </c>
    </row>
    <row r="473" spans="1:12" x14ac:dyDescent="0.25">
      <c r="A473" s="4">
        <v>660</v>
      </c>
      <c r="B473" s="5" t="s">
        <v>1070</v>
      </c>
      <c r="C473" s="6" t="s">
        <v>6</v>
      </c>
      <c r="D473" s="5" t="s">
        <v>1068</v>
      </c>
      <c r="E473" s="25">
        <v>5695226</v>
      </c>
      <c r="F473" s="21">
        <v>39081.646504629629</v>
      </c>
      <c r="G473" s="4" t="s">
        <v>1209</v>
      </c>
      <c r="H473" s="4" t="s">
        <v>1208</v>
      </c>
      <c r="I473" t="str">
        <f>VLOOKUP(D473,Categories!$A$1:$D$53,MATCH(I$3,Categories!$A$1:$D$1,0),FALSE)</f>
        <v>Sampler</v>
      </c>
      <c r="J473" t="str">
        <f t="shared" si="7"/>
        <v>No</v>
      </c>
      <c r="L473" t="str" cm="1">
        <f t="array" ref="L473">_xlfn.SWITCH(C473,".wma","This is a WMA file!",".mp3","MP3 are great!","This is a different type of file")</f>
        <v>This is a WMA file!</v>
      </c>
    </row>
    <row r="474" spans="1:12" x14ac:dyDescent="0.25">
      <c r="A474" s="4">
        <v>661</v>
      </c>
      <c r="B474" s="5" t="s">
        <v>1071</v>
      </c>
      <c r="C474" s="6" t="s">
        <v>6</v>
      </c>
      <c r="D474" s="5" t="s">
        <v>1068</v>
      </c>
      <c r="E474" s="25">
        <v>5503976</v>
      </c>
      <c r="F474" s="21">
        <v>39081.646504629629</v>
      </c>
      <c r="G474" s="4" t="s">
        <v>1210</v>
      </c>
      <c r="H474" s="4" t="s">
        <v>1208</v>
      </c>
      <c r="I474" t="str">
        <f>VLOOKUP(D474,Categories!$A$1:$D$53,MATCH(I$3,Categories!$A$1:$D$1,0),FALSE)</f>
        <v>Sampler</v>
      </c>
      <c r="J474" t="str">
        <f t="shared" si="7"/>
        <v>No</v>
      </c>
      <c r="L474" t="str" cm="1">
        <f t="array" ref="L474">_xlfn.SWITCH(C474,".wma","This is a WMA file!",".mp3","MP3 are great!","This is a different type of file")</f>
        <v>This is a WMA file!</v>
      </c>
    </row>
    <row r="475" spans="1:12" x14ac:dyDescent="0.25">
      <c r="A475" s="4">
        <v>662</v>
      </c>
      <c r="B475" s="5" t="s">
        <v>1072</v>
      </c>
      <c r="C475" s="6" t="s">
        <v>6</v>
      </c>
      <c r="D475" s="5" t="s">
        <v>1068</v>
      </c>
      <c r="E475" s="25">
        <v>5169320</v>
      </c>
      <c r="F475" s="21">
        <v>39081.646504629629</v>
      </c>
      <c r="G475" s="4" t="s">
        <v>1210</v>
      </c>
      <c r="H475" s="4" t="s">
        <v>1208</v>
      </c>
      <c r="I475" t="str">
        <f>VLOOKUP(D475,Categories!$A$1:$D$53,MATCH(I$3,Categories!$A$1:$D$1,0),FALSE)</f>
        <v>Sampler</v>
      </c>
      <c r="J475" t="str">
        <f t="shared" si="7"/>
        <v>No</v>
      </c>
      <c r="L475" t="str" cm="1">
        <f t="array" ref="L475">_xlfn.SWITCH(C475,".wma","This is a WMA file!",".mp3","MP3 are great!","This is a different type of file")</f>
        <v>This is a WMA file!</v>
      </c>
    </row>
    <row r="476" spans="1:12" x14ac:dyDescent="0.25">
      <c r="A476" s="4">
        <v>663</v>
      </c>
      <c r="B476" s="5" t="s">
        <v>1073</v>
      </c>
      <c r="C476" s="6" t="s">
        <v>6</v>
      </c>
      <c r="D476" s="5" t="s">
        <v>1068</v>
      </c>
      <c r="E476" s="25">
        <v>7087648</v>
      </c>
      <c r="F476" s="21">
        <v>39081.646504629629</v>
      </c>
      <c r="G476" s="4" t="s">
        <v>1211</v>
      </c>
      <c r="H476" s="4" t="s">
        <v>1208</v>
      </c>
      <c r="I476" t="str">
        <f>VLOOKUP(D476,Categories!$A$1:$D$53,MATCH(I$3,Categories!$A$1:$D$1,0),FALSE)</f>
        <v>Sampler</v>
      </c>
      <c r="J476" t="str">
        <f t="shared" si="7"/>
        <v>No</v>
      </c>
      <c r="L476" t="str" cm="1">
        <f t="array" ref="L476">_xlfn.SWITCH(C476,".wma","This is a WMA file!",".mp3","MP3 are great!","This is a different type of file")</f>
        <v>This is a WMA file!</v>
      </c>
    </row>
    <row r="477" spans="1:12" x14ac:dyDescent="0.25">
      <c r="A477" s="4">
        <v>664</v>
      </c>
      <c r="B477" s="5" t="s">
        <v>1074</v>
      </c>
      <c r="C477" s="6" t="s">
        <v>6</v>
      </c>
      <c r="D477" s="5" t="s">
        <v>1068</v>
      </c>
      <c r="E477" s="25">
        <v>7177278</v>
      </c>
      <c r="F477" s="21">
        <v>39081.646504629629</v>
      </c>
      <c r="G477" s="4" t="s">
        <v>1212</v>
      </c>
      <c r="H477" s="4" t="s">
        <v>1208</v>
      </c>
      <c r="I477" t="str">
        <f>VLOOKUP(D477,Categories!$A$1:$D$53,MATCH(I$3,Categories!$A$1:$D$1,0),FALSE)</f>
        <v>Sampler</v>
      </c>
      <c r="J477" t="str">
        <f t="shared" si="7"/>
        <v>No</v>
      </c>
      <c r="L477" t="str" cm="1">
        <f t="array" ref="L477">_xlfn.SWITCH(C477,".wma","This is a WMA file!",".mp3","MP3 are great!","This is a different type of file")</f>
        <v>This is a WMA file!</v>
      </c>
    </row>
    <row r="478" spans="1:12" x14ac:dyDescent="0.25">
      <c r="A478" s="4">
        <v>665</v>
      </c>
      <c r="B478" s="5" t="s">
        <v>1075</v>
      </c>
      <c r="C478" s="6" t="s">
        <v>6</v>
      </c>
      <c r="D478" s="5" t="s">
        <v>1068</v>
      </c>
      <c r="E478" s="25">
        <v>4751034</v>
      </c>
      <c r="F478" s="21">
        <v>39081.646504629629</v>
      </c>
      <c r="G478" s="4" t="s">
        <v>1213</v>
      </c>
      <c r="H478" s="4" t="s">
        <v>1208</v>
      </c>
      <c r="I478" t="str">
        <f>VLOOKUP(D478,Categories!$A$1:$D$53,MATCH(I$3,Categories!$A$1:$D$1,0),FALSE)</f>
        <v>Sampler</v>
      </c>
      <c r="J478" t="str">
        <f t="shared" si="7"/>
        <v>Yes</v>
      </c>
      <c r="L478" t="str" cm="1">
        <f t="array" ref="L478">_xlfn.SWITCH(C478,".wma","This is a WMA file!",".mp3","MP3 are great!","This is a different type of file")</f>
        <v>This is a WMA file!</v>
      </c>
    </row>
    <row r="479" spans="1:12" x14ac:dyDescent="0.25">
      <c r="A479" s="4">
        <v>666</v>
      </c>
      <c r="B479" s="5" t="s">
        <v>1076</v>
      </c>
      <c r="C479" s="6" t="s">
        <v>6</v>
      </c>
      <c r="D479" s="5" t="s">
        <v>1068</v>
      </c>
      <c r="E479" s="25">
        <v>4984112</v>
      </c>
      <c r="F479" s="21">
        <v>39081.646504629629</v>
      </c>
      <c r="G479" s="4" t="s">
        <v>1214</v>
      </c>
      <c r="H479" s="4" t="s">
        <v>1208</v>
      </c>
      <c r="I479" t="str">
        <f>VLOOKUP(D479,Categories!$A$1:$D$53,MATCH(I$3,Categories!$A$1:$D$1,0),FALSE)</f>
        <v>Sampler</v>
      </c>
      <c r="J479" t="str">
        <f t="shared" si="7"/>
        <v>Yes</v>
      </c>
      <c r="L479" t="str" cm="1">
        <f t="array" ref="L479">_xlfn.SWITCH(C479,".wma","This is a WMA file!",".mp3","MP3 are great!","This is a different type of file")</f>
        <v>This is a WMA file!</v>
      </c>
    </row>
    <row r="480" spans="1:12" x14ac:dyDescent="0.25">
      <c r="A480" s="4">
        <v>667</v>
      </c>
      <c r="B480" s="5" t="s">
        <v>722</v>
      </c>
      <c r="C480" s="6" t="s">
        <v>6</v>
      </c>
      <c r="D480" s="5" t="s">
        <v>1068</v>
      </c>
      <c r="E480" s="25">
        <v>4296446</v>
      </c>
      <c r="F480" s="21">
        <v>39270.504699074074</v>
      </c>
      <c r="G480" s="4" t="s">
        <v>604</v>
      </c>
      <c r="H480" s="4" t="s">
        <v>1215</v>
      </c>
      <c r="I480" t="str">
        <f>VLOOKUP(D480,Categories!$A$1:$D$53,MATCH(I$3,Categories!$A$1:$D$1,0),FALSE)</f>
        <v>Sampler</v>
      </c>
      <c r="J480" t="str">
        <f t="shared" si="7"/>
        <v>Yes</v>
      </c>
      <c r="L480" t="str" cm="1">
        <f t="array" ref="L480">_xlfn.SWITCH(C480,".wma","This is a WMA file!",".mp3","MP3 are great!","This is a different type of file")</f>
        <v>This is a WMA file!</v>
      </c>
    </row>
    <row r="481" spans="1:12" x14ac:dyDescent="0.25">
      <c r="A481" s="4">
        <v>668</v>
      </c>
      <c r="B481" s="5" t="s">
        <v>723</v>
      </c>
      <c r="C481" s="6" t="s">
        <v>6</v>
      </c>
      <c r="D481" s="5" t="s">
        <v>1068</v>
      </c>
      <c r="E481" s="25">
        <v>6447806</v>
      </c>
      <c r="F481" s="21">
        <v>39270.504699074074</v>
      </c>
      <c r="G481" s="4" t="s">
        <v>605</v>
      </c>
      <c r="H481" s="4" t="s">
        <v>1216</v>
      </c>
      <c r="I481" t="str">
        <f>VLOOKUP(D481,Categories!$A$1:$D$53,MATCH(I$3,Categories!$A$1:$D$1,0),FALSE)</f>
        <v>Sampler</v>
      </c>
      <c r="J481" t="str">
        <f t="shared" si="7"/>
        <v>No</v>
      </c>
      <c r="L481" t="str" cm="1">
        <f t="array" ref="L481">_xlfn.SWITCH(C481,".wma","This is a WMA file!",".mp3","MP3 are great!","This is a different type of file")</f>
        <v>This is a WMA file!</v>
      </c>
    </row>
    <row r="482" spans="1:12" x14ac:dyDescent="0.25">
      <c r="A482" s="4">
        <v>669</v>
      </c>
      <c r="B482" s="5" t="s">
        <v>724</v>
      </c>
      <c r="C482" s="6" t="s">
        <v>6</v>
      </c>
      <c r="D482" s="5" t="s">
        <v>1068</v>
      </c>
      <c r="E482" s="25">
        <v>2904038</v>
      </c>
      <c r="F482" s="21">
        <v>39270.504699074074</v>
      </c>
      <c r="G482" s="4" t="s">
        <v>606</v>
      </c>
      <c r="H482" s="4" t="s">
        <v>1217</v>
      </c>
      <c r="I482" t="str">
        <f>VLOOKUP(D482,Categories!$A$1:$D$53,MATCH(I$3,Categories!$A$1:$D$1,0),FALSE)</f>
        <v>Sampler</v>
      </c>
      <c r="J482" t="str">
        <f t="shared" si="7"/>
        <v>Yes</v>
      </c>
      <c r="L482" t="str" cm="1">
        <f t="array" ref="L482">_xlfn.SWITCH(C482,".wma","This is a WMA file!",".mp3","MP3 are great!","This is a different type of file")</f>
        <v>This is a WMA file!</v>
      </c>
    </row>
    <row r="483" spans="1:12" x14ac:dyDescent="0.25">
      <c r="A483" s="4">
        <v>670</v>
      </c>
      <c r="B483" s="5" t="s">
        <v>725</v>
      </c>
      <c r="C483" s="6" t="s">
        <v>6</v>
      </c>
      <c r="D483" s="5" t="s">
        <v>1068</v>
      </c>
      <c r="E483" s="25">
        <v>5933870</v>
      </c>
      <c r="F483" s="21">
        <v>39270.504699074074</v>
      </c>
      <c r="G483" s="4" t="s">
        <v>607</v>
      </c>
      <c r="H483" s="4" t="s">
        <v>1218</v>
      </c>
      <c r="I483" t="str">
        <f>VLOOKUP(D483,Categories!$A$1:$D$53,MATCH(I$3,Categories!$A$1:$D$1,0),FALSE)</f>
        <v>Sampler</v>
      </c>
      <c r="J483" t="str">
        <f t="shared" si="7"/>
        <v>No</v>
      </c>
      <c r="L483" t="str" cm="1">
        <f t="array" ref="L483">_xlfn.SWITCH(C483,".wma","This is a WMA file!",".mp3","MP3 are great!","This is a different type of file")</f>
        <v>This is a WMA file!</v>
      </c>
    </row>
    <row r="484" spans="1:12" x14ac:dyDescent="0.25">
      <c r="A484" s="4">
        <v>671</v>
      </c>
      <c r="B484" s="5" t="s">
        <v>726</v>
      </c>
      <c r="C484" s="6" t="s">
        <v>6</v>
      </c>
      <c r="D484" s="5" t="s">
        <v>1068</v>
      </c>
      <c r="E484" s="25">
        <v>5324318</v>
      </c>
      <c r="F484" s="21">
        <v>39270.504699074074</v>
      </c>
      <c r="G484" s="4" t="s">
        <v>608</v>
      </c>
      <c r="H484" s="4" t="s">
        <v>1219</v>
      </c>
      <c r="I484" t="str">
        <f>VLOOKUP(D484,Categories!$A$1:$D$53,MATCH(I$3,Categories!$A$1:$D$1,0),FALSE)</f>
        <v>Sampler</v>
      </c>
      <c r="J484" t="str">
        <f t="shared" si="7"/>
        <v>No</v>
      </c>
      <c r="L484" t="str" cm="1">
        <f t="array" ref="L484">_xlfn.SWITCH(C484,".wma","This is a WMA file!",".mp3","MP3 are great!","This is a different type of file")</f>
        <v>This is a WMA file!</v>
      </c>
    </row>
    <row r="485" spans="1:12" x14ac:dyDescent="0.25">
      <c r="A485" s="4">
        <v>674</v>
      </c>
      <c r="B485" s="5" t="s">
        <v>1078</v>
      </c>
      <c r="C485" s="6" t="s">
        <v>6</v>
      </c>
      <c r="D485" s="5" t="s">
        <v>1077</v>
      </c>
      <c r="E485" s="25">
        <v>19923668</v>
      </c>
      <c r="F485" s="21">
        <v>41701.634270833332</v>
      </c>
      <c r="G485" s="4" t="s">
        <v>1220</v>
      </c>
      <c r="H485" s="4" t="s">
        <v>1221</v>
      </c>
      <c r="I485" t="str">
        <f>VLOOKUP(D485,Categories!$A$1:$D$53,MATCH(I$3,Categories!$A$1:$D$1,0),FALSE)</f>
        <v>Sampler</v>
      </c>
      <c r="J485" t="str">
        <f t="shared" si="7"/>
        <v>No</v>
      </c>
      <c r="L485" t="str" cm="1">
        <f t="array" ref="L485">_xlfn.SWITCH(C485,".wma","This is a WMA file!",".mp3","MP3 are great!","This is a different type of file")</f>
        <v>This is a WMA file!</v>
      </c>
    </row>
    <row r="486" spans="1:12" x14ac:dyDescent="0.25">
      <c r="A486" s="4">
        <v>675</v>
      </c>
      <c r="B486" s="5" t="s">
        <v>1079</v>
      </c>
      <c r="C486" s="6" t="s">
        <v>6</v>
      </c>
      <c r="D486" s="5" t="s">
        <v>1077</v>
      </c>
      <c r="E486" s="25">
        <v>13893068</v>
      </c>
      <c r="F486" s="21">
        <v>41701.634270833332</v>
      </c>
      <c r="G486" s="4" t="s">
        <v>1222</v>
      </c>
      <c r="H486" s="4" t="s">
        <v>1221</v>
      </c>
      <c r="I486" t="str">
        <f>VLOOKUP(D486,Categories!$A$1:$D$53,MATCH(I$3,Categories!$A$1:$D$1,0),FALSE)</f>
        <v>Sampler</v>
      </c>
      <c r="J486" t="str">
        <f t="shared" si="7"/>
        <v>No</v>
      </c>
      <c r="L486" t="str" cm="1">
        <f t="array" ref="L486">_xlfn.SWITCH(C486,".wma","This is a WMA file!",".mp3","MP3 are great!","This is a different type of file")</f>
        <v>This is a WMA file!</v>
      </c>
    </row>
    <row r="487" spans="1:12" x14ac:dyDescent="0.25">
      <c r="A487" s="4">
        <v>676</v>
      </c>
      <c r="B487" s="5" t="s">
        <v>1080</v>
      </c>
      <c r="C487" s="6" t="s">
        <v>6</v>
      </c>
      <c r="D487" s="5" t="s">
        <v>1077</v>
      </c>
      <c r="E487" s="25">
        <v>12058720</v>
      </c>
      <c r="F487" s="21">
        <v>41701.634282407409</v>
      </c>
      <c r="G487" s="4" t="s">
        <v>1223</v>
      </c>
      <c r="H487" s="4" t="s">
        <v>1221</v>
      </c>
      <c r="I487" t="str">
        <f>VLOOKUP(D487,Categories!$A$1:$D$53,MATCH(I$3,Categories!$A$1:$D$1,0),FALSE)</f>
        <v>Sampler</v>
      </c>
      <c r="J487" t="str">
        <f t="shared" si="7"/>
        <v>No</v>
      </c>
      <c r="L487" t="str" cm="1">
        <f t="array" ref="L487">_xlfn.SWITCH(C487,".wma","This is a WMA file!",".mp3","MP3 are great!","This is a different type of file")</f>
        <v>This is a WMA file!</v>
      </c>
    </row>
    <row r="488" spans="1:12" x14ac:dyDescent="0.25">
      <c r="A488" s="4">
        <v>677</v>
      </c>
      <c r="B488" s="5" t="s">
        <v>1081</v>
      </c>
      <c r="C488" s="6" t="s">
        <v>6</v>
      </c>
      <c r="D488" s="5" t="s">
        <v>1077</v>
      </c>
      <c r="E488" s="25">
        <v>11772404</v>
      </c>
      <c r="F488" s="21">
        <v>41701.634282407409</v>
      </c>
      <c r="G488" s="4" t="s">
        <v>1224</v>
      </c>
      <c r="H488" s="4" t="s">
        <v>1221</v>
      </c>
      <c r="I488" t="str">
        <f>VLOOKUP(D488,Categories!$A$1:$D$53,MATCH(I$3,Categories!$A$1:$D$1,0),FALSE)</f>
        <v>Sampler</v>
      </c>
      <c r="J488" t="str">
        <f t="shared" si="7"/>
        <v>No</v>
      </c>
      <c r="L488" t="str" cm="1">
        <f t="array" ref="L488">_xlfn.SWITCH(C488,".wma","This is a WMA file!",".mp3","MP3 are great!","This is a different type of file")</f>
        <v>This is a WMA file!</v>
      </c>
    </row>
    <row r="489" spans="1:12" x14ac:dyDescent="0.25">
      <c r="A489" s="4">
        <v>678</v>
      </c>
      <c r="B489" s="5" t="s">
        <v>1082</v>
      </c>
      <c r="C489" s="6" t="s">
        <v>6</v>
      </c>
      <c r="D489" s="5" t="s">
        <v>1077</v>
      </c>
      <c r="E489" s="25">
        <v>12658270</v>
      </c>
      <c r="F489" s="21">
        <v>41701.634282407409</v>
      </c>
      <c r="G489" s="4" t="s">
        <v>1225</v>
      </c>
      <c r="H489" s="4" t="s">
        <v>1221</v>
      </c>
      <c r="I489" t="str">
        <f>VLOOKUP(D489,Categories!$A$1:$D$53,MATCH(I$3,Categories!$A$1:$D$1,0),FALSE)</f>
        <v>Sampler</v>
      </c>
      <c r="J489" t="str">
        <f t="shared" si="7"/>
        <v>No</v>
      </c>
      <c r="L489" t="str" cm="1">
        <f t="array" ref="L489">_xlfn.SWITCH(C489,".wma","This is a WMA file!",".mp3","MP3 are great!","This is a different type of file")</f>
        <v>This is a WMA file!</v>
      </c>
    </row>
    <row r="490" spans="1:12" x14ac:dyDescent="0.25">
      <c r="A490" s="4">
        <v>679</v>
      </c>
      <c r="B490" s="5" t="s">
        <v>1083</v>
      </c>
      <c r="C490" s="6" t="s">
        <v>6</v>
      </c>
      <c r="D490" s="5" t="s">
        <v>1077</v>
      </c>
      <c r="E490" s="25">
        <v>6868910</v>
      </c>
      <c r="F490" s="21">
        <v>41701.634282407409</v>
      </c>
      <c r="G490" s="4" t="s">
        <v>1226</v>
      </c>
      <c r="H490" s="4" t="s">
        <v>1221</v>
      </c>
      <c r="I490" t="str">
        <f>VLOOKUP(D490,Categories!$A$1:$D$53,MATCH(I$3,Categories!$A$1:$D$1,0),FALSE)</f>
        <v>Sampler</v>
      </c>
      <c r="J490" t="str">
        <f t="shared" si="7"/>
        <v>No</v>
      </c>
      <c r="L490" t="str" cm="1">
        <f t="array" ref="L490">_xlfn.SWITCH(C490,".wma","This is a WMA file!",".mp3","MP3 are great!","This is a different type of file")</f>
        <v>This is a WMA file!</v>
      </c>
    </row>
    <row r="491" spans="1:12" x14ac:dyDescent="0.25">
      <c r="A491" s="4">
        <v>680</v>
      </c>
      <c r="B491" s="5" t="s">
        <v>1084</v>
      </c>
      <c r="C491" s="6" t="s">
        <v>6</v>
      </c>
      <c r="D491" s="5" t="s">
        <v>1077</v>
      </c>
      <c r="E491" s="25">
        <v>8524282</v>
      </c>
      <c r="F491" s="21">
        <v>41701.634282407409</v>
      </c>
      <c r="G491" s="4" t="s">
        <v>1227</v>
      </c>
      <c r="H491" s="4" t="s">
        <v>1221</v>
      </c>
      <c r="I491" t="str">
        <f>VLOOKUP(D491,Categories!$A$1:$D$53,MATCH(I$3,Categories!$A$1:$D$1,0),FALSE)</f>
        <v>Sampler</v>
      </c>
      <c r="J491" t="str">
        <f t="shared" si="7"/>
        <v>No</v>
      </c>
      <c r="L491" t="str" cm="1">
        <f t="array" ref="L491">_xlfn.SWITCH(C491,".wma","This is a WMA file!",".mp3","MP3 are great!","This is a different type of file")</f>
        <v>This is a WMA file!</v>
      </c>
    </row>
    <row r="492" spans="1:12" x14ac:dyDescent="0.25">
      <c r="A492" s="4">
        <v>681</v>
      </c>
      <c r="B492" s="5" t="s">
        <v>1085</v>
      </c>
      <c r="C492" s="6" t="s">
        <v>6</v>
      </c>
      <c r="D492" s="5" t="s">
        <v>1077</v>
      </c>
      <c r="E492" s="25">
        <v>11790302</v>
      </c>
      <c r="F492" s="21">
        <v>41701.634282407409</v>
      </c>
      <c r="G492" s="4" t="s">
        <v>1228</v>
      </c>
      <c r="H492" s="4" t="s">
        <v>1221</v>
      </c>
      <c r="I492" t="str">
        <f>VLOOKUP(D492,Categories!$A$1:$D$53,MATCH(I$3,Categories!$A$1:$D$1,0),FALSE)</f>
        <v>Sampler</v>
      </c>
      <c r="J492" t="str">
        <f t="shared" si="7"/>
        <v>No</v>
      </c>
      <c r="L492" t="str" cm="1">
        <f t="array" ref="L492">_xlfn.SWITCH(C492,".wma","This is a WMA file!",".mp3","MP3 are great!","This is a different type of file")</f>
        <v>This is a WMA file!</v>
      </c>
    </row>
    <row r="493" spans="1:12" x14ac:dyDescent="0.25">
      <c r="A493" s="4">
        <v>683</v>
      </c>
      <c r="B493" s="5" t="s">
        <v>1087</v>
      </c>
      <c r="C493" s="6" t="s">
        <v>6</v>
      </c>
      <c r="D493" s="5" t="s">
        <v>1086</v>
      </c>
      <c r="E493" s="25">
        <v>6439100</v>
      </c>
      <c r="F493" s="21">
        <v>41701.580266203702</v>
      </c>
      <c r="G493" s="4" t="s">
        <v>1229</v>
      </c>
      <c r="H493" s="4" t="s">
        <v>1230</v>
      </c>
      <c r="I493" t="str">
        <f>VLOOKUP(D493,Categories!$A$1:$D$53,MATCH(I$3,Categories!$A$1:$D$1,0),FALSE)</f>
        <v>Opera</v>
      </c>
      <c r="J493" t="str">
        <f t="shared" si="7"/>
        <v>No</v>
      </c>
      <c r="L493" t="str" cm="1">
        <f t="array" ref="L493">_xlfn.SWITCH(C493,".wma","This is a WMA file!",".mp3","MP3 are great!","This is a different type of file")</f>
        <v>This is a WMA file!</v>
      </c>
    </row>
    <row r="494" spans="1:12" x14ac:dyDescent="0.25">
      <c r="A494" s="4">
        <v>684</v>
      </c>
      <c r="B494" s="5" t="s">
        <v>1088</v>
      </c>
      <c r="C494" s="6" t="s">
        <v>6</v>
      </c>
      <c r="D494" s="5" t="s">
        <v>1086</v>
      </c>
      <c r="E494" s="25">
        <v>5267492</v>
      </c>
      <c r="F494" s="21">
        <v>40319.531331018516</v>
      </c>
      <c r="G494" s="4" t="s">
        <v>1231</v>
      </c>
      <c r="H494" s="4" t="s">
        <v>1230</v>
      </c>
      <c r="I494" t="str">
        <f>VLOOKUP(D494,Categories!$A$1:$D$53,MATCH(I$3,Categories!$A$1:$D$1,0),FALSE)</f>
        <v>Opera</v>
      </c>
      <c r="J494" t="str">
        <f t="shared" si="7"/>
        <v>No</v>
      </c>
      <c r="L494" t="str" cm="1">
        <f t="array" ref="L494">_xlfn.SWITCH(C494,".wma","This is a WMA file!",".mp3","MP3 are great!","This is a different type of file")</f>
        <v>This is a WMA file!</v>
      </c>
    </row>
    <row r="495" spans="1:12" x14ac:dyDescent="0.25">
      <c r="A495" s="4">
        <v>685</v>
      </c>
      <c r="B495" s="5" t="s">
        <v>1089</v>
      </c>
      <c r="C495" s="6" t="s">
        <v>6</v>
      </c>
      <c r="D495" s="5" t="s">
        <v>1086</v>
      </c>
      <c r="E495" s="25">
        <v>3603220</v>
      </c>
      <c r="F495" s="21">
        <v>40319.531342592592</v>
      </c>
      <c r="G495" s="4" t="s">
        <v>1232</v>
      </c>
      <c r="H495" s="4" t="s">
        <v>1230</v>
      </c>
      <c r="I495" t="str">
        <f>VLOOKUP(D495,Categories!$A$1:$D$53,MATCH(I$3,Categories!$A$1:$D$1,0),FALSE)</f>
        <v>Opera</v>
      </c>
      <c r="J495" t="str">
        <f t="shared" si="7"/>
        <v>Yes</v>
      </c>
      <c r="L495" t="str" cm="1">
        <f t="array" ref="L495">_xlfn.SWITCH(C495,".wma","This is a WMA file!",".mp3","MP3 are great!","This is a different type of file")</f>
        <v>This is a WMA file!</v>
      </c>
    </row>
    <row r="496" spans="1:12" x14ac:dyDescent="0.25">
      <c r="A496" s="4">
        <v>686</v>
      </c>
      <c r="B496" s="5" t="s">
        <v>1090</v>
      </c>
      <c r="C496" s="6" t="s">
        <v>6</v>
      </c>
      <c r="D496" s="5" t="s">
        <v>1086</v>
      </c>
      <c r="E496" s="25">
        <v>12685406</v>
      </c>
      <c r="F496" s="21">
        <v>40319.531342592592</v>
      </c>
      <c r="G496" s="4" t="s">
        <v>1233</v>
      </c>
      <c r="H496" s="4" t="s">
        <v>1230</v>
      </c>
      <c r="I496" t="str">
        <f>VLOOKUP(D496,Categories!$A$1:$D$53,MATCH(I$3,Categories!$A$1:$D$1,0),FALSE)</f>
        <v>Opera</v>
      </c>
      <c r="J496" t="str">
        <f t="shared" si="7"/>
        <v>No</v>
      </c>
      <c r="L496" t="str" cm="1">
        <f t="array" ref="L496">_xlfn.SWITCH(C496,".wma","This is a WMA file!",".mp3","MP3 are great!","This is a different type of file")</f>
        <v>This is a WMA file!</v>
      </c>
    </row>
    <row r="497" spans="1:12" x14ac:dyDescent="0.25">
      <c r="A497" s="4">
        <v>687</v>
      </c>
      <c r="B497" s="5" t="s">
        <v>1091</v>
      </c>
      <c r="C497" s="6" t="s">
        <v>6</v>
      </c>
      <c r="D497" s="5" t="s">
        <v>1086</v>
      </c>
      <c r="E497" s="25">
        <v>9464148</v>
      </c>
      <c r="F497" s="21">
        <v>40319.531342592592</v>
      </c>
      <c r="G497" s="4" t="s">
        <v>1234</v>
      </c>
      <c r="H497" s="4" t="s">
        <v>1230</v>
      </c>
      <c r="I497" t="str">
        <f>VLOOKUP(D497,Categories!$A$1:$D$53,MATCH(I$3,Categories!$A$1:$D$1,0),FALSE)</f>
        <v>Opera</v>
      </c>
      <c r="J497" t="str">
        <f t="shared" si="7"/>
        <v>No</v>
      </c>
      <c r="L497" t="str" cm="1">
        <f t="array" ref="L497">_xlfn.SWITCH(C497,".wma","This is a WMA file!",".mp3","MP3 are great!","This is a different type of file")</f>
        <v>This is a WMA file!</v>
      </c>
    </row>
    <row r="498" spans="1:12" x14ac:dyDescent="0.25">
      <c r="A498" s="4">
        <v>688</v>
      </c>
      <c r="B498" s="5" t="s">
        <v>1092</v>
      </c>
      <c r="C498" s="6" t="s">
        <v>6</v>
      </c>
      <c r="D498" s="5" t="s">
        <v>1086</v>
      </c>
      <c r="E498" s="25">
        <v>8229330</v>
      </c>
      <c r="F498" s="21">
        <v>40319.531342592592</v>
      </c>
      <c r="G498" s="4" t="s">
        <v>1235</v>
      </c>
      <c r="H498" s="4" t="s">
        <v>1230</v>
      </c>
      <c r="I498" t="str">
        <f>VLOOKUP(D498,Categories!$A$1:$D$53,MATCH(I$3,Categories!$A$1:$D$1,0),FALSE)</f>
        <v>Opera</v>
      </c>
      <c r="J498" t="str">
        <f t="shared" si="7"/>
        <v>No</v>
      </c>
      <c r="L498" t="str" cm="1">
        <f t="array" ref="L498">_xlfn.SWITCH(C498,".wma","This is a WMA file!",".mp3","MP3 are great!","This is a different type of file")</f>
        <v>This is a WMA file!</v>
      </c>
    </row>
    <row r="499" spans="1:12" x14ac:dyDescent="0.25">
      <c r="A499" s="4">
        <v>689</v>
      </c>
      <c r="B499" s="5" t="s">
        <v>1093</v>
      </c>
      <c r="C499" s="6" t="s">
        <v>6</v>
      </c>
      <c r="D499" s="5" t="s">
        <v>1086</v>
      </c>
      <c r="E499" s="25">
        <v>6457576</v>
      </c>
      <c r="F499" s="21">
        <v>40319.531354166669</v>
      </c>
      <c r="G499" s="4" t="s">
        <v>1236</v>
      </c>
      <c r="H499" s="4" t="s">
        <v>1230</v>
      </c>
      <c r="I499" t="str">
        <f>VLOOKUP(D499,Categories!$A$1:$D$53,MATCH(I$3,Categories!$A$1:$D$1,0),FALSE)</f>
        <v>Opera</v>
      </c>
      <c r="J499" t="str">
        <f t="shared" si="7"/>
        <v>No</v>
      </c>
      <c r="L499" t="str" cm="1">
        <f t="array" ref="L499">_xlfn.SWITCH(C499,".wma","This is a WMA file!",".mp3","MP3 are great!","This is a different type of file")</f>
        <v>This is a WMA file!</v>
      </c>
    </row>
    <row r="500" spans="1:12" x14ac:dyDescent="0.25">
      <c r="A500" s="4">
        <v>690</v>
      </c>
      <c r="B500" s="5" t="s">
        <v>1094</v>
      </c>
      <c r="C500" s="6" t="s">
        <v>6</v>
      </c>
      <c r="D500" s="5" t="s">
        <v>1086</v>
      </c>
      <c r="E500" s="25">
        <v>2243086</v>
      </c>
      <c r="F500" s="21">
        <v>40319.531354166669</v>
      </c>
      <c r="G500" s="4" t="s">
        <v>1237</v>
      </c>
      <c r="H500" s="4" t="s">
        <v>1230</v>
      </c>
      <c r="I500" t="str">
        <f>VLOOKUP(D500,Categories!$A$1:$D$53,MATCH(I$3,Categories!$A$1:$D$1,0),FALSE)</f>
        <v>Opera</v>
      </c>
      <c r="J500" t="str">
        <f t="shared" si="7"/>
        <v>Yes</v>
      </c>
      <c r="L500" t="str" cm="1">
        <f t="array" ref="L500">_xlfn.SWITCH(C500,".wma","This is a WMA file!",".mp3","MP3 are great!","This is a different type of file")</f>
        <v>This is a WMA file!</v>
      </c>
    </row>
    <row r="501" spans="1:12" x14ac:dyDescent="0.25">
      <c r="A501" s="4">
        <v>691</v>
      </c>
      <c r="B501" s="5" t="s">
        <v>1095</v>
      </c>
      <c r="C501" s="6" t="s">
        <v>6</v>
      </c>
      <c r="D501" s="5" t="s">
        <v>1086</v>
      </c>
      <c r="E501" s="25">
        <v>7200262</v>
      </c>
      <c r="F501" s="21">
        <v>40319.531354166669</v>
      </c>
      <c r="G501" s="4" t="s">
        <v>1238</v>
      </c>
      <c r="H501" s="4" t="s">
        <v>1230</v>
      </c>
      <c r="I501" t="str">
        <f>VLOOKUP(D501,Categories!$A$1:$D$53,MATCH(I$3,Categories!$A$1:$D$1,0),FALSE)</f>
        <v>Opera</v>
      </c>
      <c r="J501" t="str">
        <f t="shared" si="7"/>
        <v>No</v>
      </c>
      <c r="L501" t="str" cm="1">
        <f t="array" ref="L501">_xlfn.SWITCH(C501,".wma","This is a WMA file!",".mp3","MP3 are great!","This is a different type of file")</f>
        <v>This is a WMA file!</v>
      </c>
    </row>
    <row r="502" spans="1:12" x14ac:dyDescent="0.25">
      <c r="A502" s="4">
        <v>692</v>
      </c>
      <c r="B502" s="5" t="s">
        <v>1096</v>
      </c>
      <c r="C502" s="6" t="s">
        <v>6</v>
      </c>
      <c r="D502" s="5" t="s">
        <v>1086</v>
      </c>
      <c r="E502" s="25">
        <v>8488768</v>
      </c>
      <c r="F502" s="21">
        <v>40319.531354166669</v>
      </c>
      <c r="G502" s="4" t="s">
        <v>1239</v>
      </c>
      <c r="H502" s="4" t="s">
        <v>1230</v>
      </c>
      <c r="I502" t="str">
        <f>VLOOKUP(D502,Categories!$A$1:$D$53,MATCH(I$3,Categories!$A$1:$D$1,0),FALSE)</f>
        <v>Opera</v>
      </c>
      <c r="J502" t="str">
        <f t="shared" si="7"/>
        <v>No</v>
      </c>
      <c r="L502" t="str" cm="1">
        <f t="array" ref="L502">_xlfn.SWITCH(C502,".wma","This is a WMA file!",".mp3","MP3 are great!","This is a different type of file")</f>
        <v>This is a WMA file!</v>
      </c>
    </row>
    <row r="503" spans="1:12" x14ac:dyDescent="0.25">
      <c r="A503" s="4">
        <v>693</v>
      </c>
      <c r="B503" s="5" t="s">
        <v>1097</v>
      </c>
      <c r="C503" s="6" t="s">
        <v>6</v>
      </c>
      <c r="D503" s="5" t="s">
        <v>1086</v>
      </c>
      <c r="E503" s="25">
        <v>6081762</v>
      </c>
      <c r="F503" s="21">
        <v>40319.531354166669</v>
      </c>
      <c r="G503" s="4" t="s">
        <v>1240</v>
      </c>
      <c r="H503" s="4" t="s">
        <v>1230</v>
      </c>
      <c r="I503" t="str">
        <f>VLOOKUP(D503,Categories!$A$1:$D$53,MATCH(I$3,Categories!$A$1:$D$1,0),FALSE)</f>
        <v>Opera</v>
      </c>
      <c r="J503" t="str">
        <f t="shared" si="7"/>
        <v>No</v>
      </c>
      <c r="L503" t="str" cm="1">
        <f t="array" ref="L503">_xlfn.SWITCH(C503,".wma","This is a WMA file!",".mp3","MP3 are great!","This is a different type of file")</f>
        <v>This is a WMA file!</v>
      </c>
    </row>
    <row r="504" spans="1:12" x14ac:dyDescent="0.25">
      <c r="A504" s="4">
        <v>694</v>
      </c>
      <c r="B504" s="5" t="s">
        <v>1098</v>
      </c>
      <c r="C504" s="6" t="s">
        <v>6</v>
      </c>
      <c r="D504" s="5" t="s">
        <v>1086</v>
      </c>
      <c r="E504" s="25">
        <v>5348026</v>
      </c>
      <c r="F504" s="21">
        <v>40319.531365740739</v>
      </c>
      <c r="G504" s="4" t="s">
        <v>1241</v>
      </c>
      <c r="H504" s="4" t="s">
        <v>1230</v>
      </c>
      <c r="I504" t="str">
        <f>VLOOKUP(D504,Categories!$A$1:$D$53,MATCH(I$3,Categories!$A$1:$D$1,0),FALSE)</f>
        <v>Opera</v>
      </c>
      <c r="J504" t="str">
        <f t="shared" si="7"/>
        <v>No</v>
      </c>
      <c r="L504" t="str" cm="1">
        <f t="array" ref="L504">_xlfn.SWITCH(C504,".wma","This is a WMA file!",".mp3","MP3 are great!","This is a different type of file")</f>
        <v>This is a WMA file!</v>
      </c>
    </row>
    <row r="505" spans="1:12" x14ac:dyDescent="0.25">
      <c r="A505" s="4">
        <v>695</v>
      </c>
      <c r="B505" s="5" t="s">
        <v>1099</v>
      </c>
      <c r="C505" s="6" t="s">
        <v>6</v>
      </c>
      <c r="D505" s="5" t="s">
        <v>1086</v>
      </c>
      <c r="E505" s="25">
        <v>4873790</v>
      </c>
      <c r="F505" s="21">
        <v>40319.531365740739</v>
      </c>
      <c r="G505" s="4" t="s">
        <v>1242</v>
      </c>
      <c r="H505" s="4" t="s">
        <v>1230</v>
      </c>
      <c r="I505" t="str">
        <f>VLOOKUP(D505,Categories!$A$1:$D$53,MATCH(I$3,Categories!$A$1:$D$1,0),FALSE)</f>
        <v>Opera</v>
      </c>
      <c r="J505" t="str">
        <f t="shared" si="7"/>
        <v>Yes</v>
      </c>
      <c r="L505" t="str" cm="1">
        <f t="array" ref="L505">_xlfn.SWITCH(C505,".wma","This is a WMA file!",".mp3","MP3 are great!","This is a different type of file")</f>
        <v>This is a WMA file!</v>
      </c>
    </row>
    <row r="506" spans="1:12" x14ac:dyDescent="0.25">
      <c r="A506" s="4">
        <v>697</v>
      </c>
      <c r="B506" s="5" t="s">
        <v>1101</v>
      </c>
      <c r="C506" s="6" t="s">
        <v>6</v>
      </c>
      <c r="D506" s="5" t="s">
        <v>1100</v>
      </c>
      <c r="E506" s="25">
        <v>4855306</v>
      </c>
      <c r="F506" s="21">
        <v>40319.531365740739</v>
      </c>
      <c r="G506" s="4" t="s">
        <v>1243</v>
      </c>
      <c r="H506" s="4" t="s">
        <v>1230</v>
      </c>
      <c r="I506" t="str">
        <f>VLOOKUP(D506,Categories!$A$1:$D$53,MATCH(I$3,Categories!$A$1:$D$1,0),FALSE)</f>
        <v>Opera</v>
      </c>
      <c r="J506" t="str">
        <f t="shared" si="7"/>
        <v>Yes</v>
      </c>
      <c r="L506" t="str" cm="1">
        <f t="array" ref="L506">_xlfn.SWITCH(C506,".wma","This is a WMA file!",".mp3","MP3 are great!","This is a different type of file")</f>
        <v>This is a WMA file!</v>
      </c>
    </row>
    <row r="507" spans="1:12" x14ac:dyDescent="0.25">
      <c r="A507" s="4">
        <v>698</v>
      </c>
      <c r="B507" s="5" t="s">
        <v>1102</v>
      </c>
      <c r="C507" s="6" t="s">
        <v>6</v>
      </c>
      <c r="D507" s="5" t="s">
        <v>1100</v>
      </c>
      <c r="E507" s="25">
        <v>2359426</v>
      </c>
      <c r="F507" s="21">
        <v>40319.531365740739</v>
      </c>
      <c r="G507" s="4" t="s">
        <v>1244</v>
      </c>
      <c r="H507" s="4" t="s">
        <v>1230</v>
      </c>
      <c r="I507" t="str">
        <f>VLOOKUP(D507,Categories!$A$1:$D$53,MATCH(I$3,Categories!$A$1:$D$1,0),FALSE)</f>
        <v>Opera</v>
      </c>
      <c r="J507" t="str">
        <f t="shared" si="7"/>
        <v>Yes</v>
      </c>
      <c r="L507" t="str" cm="1">
        <f t="array" ref="L507">_xlfn.SWITCH(C507,".wma","This is a WMA file!",".mp3","MP3 are great!","This is a different type of file")</f>
        <v>This is a WMA file!</v>
      </c>
    </row>
    <row r="508" spans="1:12" x14ac:dyDescent="0.25">
      <c r="A508" s="4">
        <v>699</v>
      </c>
      <c r="B508" s="5" t="s">
        <v>1103</v>
      </c>
      <c r="C508" s="6" t="s">
        <v>6</v>
      </c>
      <c r="D508" s="5" t="s">
        <v>1100</v>
      </c>
      <c r="E508" s="25">
        <v>14340530</v>
      </c>
      <c r="F508" s="21">
        <v>40319.531365740739</v>
      </c>
      <c r="G508" s="4" t="s">
        <v>1245</v>
      </c>
      <c r="H508" s="4"/>
      <c r="I508" t="str">
        <f>VLOOKUP(D508,Categories!$A$1:$D$53,MATCH(I$3,Categories!$A$1:$D$1,0),FALSE)</f>
        <v>Opera</v>
      </c>
      <c r="J508" t="str">
        <f t="shared" si="7"/>
        <v>No</v>
      </c>
      <c r="L508" t="str" cm="1">
        <f t="array" ref="L508">_xlfn.SWITCH(C508,".wma","This is a WMA file!",".mp3","MP3 are great!","This is a different type of file")</f>
        <v>This is a WMA file!</v>
      </c>
    </row>
    <row r="509" spans="1:12" x14ac:dyDescent="0.25">
      <c r="A509" s="4">
        <v>700</v>
      </c>
      <c r="B509" s="5" t="s">
        <v>1104</v>
      </c>
      <c r="C509" s="6" t="s">
        <v>6</v>
      </c>
      <c r="D509" s="5" t="s">
        <v>1100</v>
      </c>
      <c r="E509" s="25">
        <v>4041362</v>
      </c>
      <c r="F509" s="21">
        <v>40319.531365740739</v>
      </c>
      <c r="G509" s="4" t="s">
        <v>1246</v>
      </c>
      <c r="H509" s="4"/>
      <c r="I509" t="str">
        <f>VLOOKUP(D509,Categories!$A$1:$D$53,MATCH(I$3,Categories!$A$1:$D$1,0),FALSE)</f>
        <v>Opera</v>
      </c>
      <c r="J509" t="str">
        <f t="shared" si="7"/>
        <v>Yes</v>
      </c>
      <c r="L509" t="str" cm="1">
        <f t="array" ref="L509">_xlfn.SWITCH(C509,".wma","This is a WMA file!",".mp3","MP3 are great!","This is a different type of file")</f>
        <v>This is a WMA file!</v>
      </c>
    </row>
    <row r="510" spans="1:12" x14ac:dyDescent="0.25">
      <c r="A510" s="4">
        <v>701</v>
      </c>
      <c r="B510" s="5" t="s">
        <v>1105</v>
      </c>
      <c r="C510" s="6" t="s">
        <v>6</v>
      </c>
      <c r="D510" s="5" t="s">
        <v>1100</v>
      </c>
      <c r="E510" s="25">
        <v>7101634</v>
      </c>
      <c r="F510" s="21">
        <v>40319.531377314815</v>
      </c>
      <c r="G510" s="4" t="s">
        <v>1247</v>
      </c>
      <c r="H510" s="4"/>
      <c r="I510" t="str">
        <f>VLOOKUP(D510,Categories!$A$1:$D$53,MATCH(I$3,Categories!$A$1:$D$1,0),FALSE)</f>
        <v>Opera</v>
      </c>
      <c r="J510" t="str">
        <f t="shared" si="7"/>
        <v>No</v>
      </c>
      <c r="L510" t="str" cm="1">
        <f t="array" ref="L510">_xlfn.SWITCH(C510,".wma","This is a WMA file!",".mp3","MP3 are great!","This is a different type of file")</f>
        <v>This is a WMA file!</v>
      </c>
    </row>
    <row r="511" spans="1:12" x14ac:dyDescent="0.25">
      <c r="A511" s="4">
        <v>702</v>
      </c>
      <c r="B511" s="5" t="s">
        <v>1106</v>
      </c>
      <c r="C511" s="6" t="s">
        <v>6</v>
      </c>
      <c r="D511" s="5" t="s">
        <v>1100</v>
      </c>
      <c r="E511" s="25">
        <v>9410198</v>
      </c>
      <c r="F511" s="21">
        <v>40319.531377314815</v>
      </c>
      <c r="G511" s="4" t="s">
        <v>1248</v>
      </c>
      <c r="H511" s="4"/>
      <c r="I511" t="str">
        <f>VLOOKUP(D511,Categories!$A$1:$D$53,MATCH(I$3,Categories!$A$1:$D$1,0),FALSE)</f>
        <v>Opera</v>
      </c>
      <c r="J511" t="str">
        <f t="shared" si="7"/>
        <v>No</v>
      </c>
      <c r="L511" t="str" cm="1">
        <f t="array" ref="L511">_xlfn.SWITCH(C511,".wma","This is a WMA file!",".mp3","MP3 are great!","This is a different type of file")</f>
        <v>This is a WMA file!</v>
      </c>
    </row>
    <row r="512" spans="1:12" x14ac:dyDescent="0.25">
      <c r="A512" s="4">
        <v>703</v>
      </c>
      <c r="B512" s="5" t="s">
        <v>1107</v>
      </c>
      <c r="C512" s="6" t="s">
        <v>6</v>
      </c>
      <c r="D512" s="5" t="s">
        <v>1100</v>
      </c>
      <c r="E512" s="25">
        <v>5902546</v>
      </c>
      <c r="F512" s="21">
        <v>40319.531377314815</v>
      </c>
      <c r="G512" s="4" t="s">
        <v>1249</v>
      </c>
      <c r="H512" s="4"/>
      <c r="I512" t="str">
        <f>VLOOKUP(D512,Categories!$A$1:$D$53,MATCH(I$3,Categories!$A$1:$D$1,0),FALSE)</f>
        <v>Opera</v>
      </c>
      <c r="J512" t="str">
        <f t="shared" si="7"/>
        <v>No</v>
      </c>
      <c r="L512" t="str" cm="1">
        <f t="array" ref="L512">_xlfn.SWITCH(C512,".wma","This is a WMA file!",".mp3","MP3 are great!","This is a different type of file")</f>
        <v>This is a WMA file!</v>
      </c>
    </row>
    <row r="513" spans="1:12" x14ac:dyDescent="0.25">
      <c r="A513" s="4">
        <v>704</v>
      </c>
      <c r="B513" s="5" t="s">
        <v>1108</v>
      </c>
      <c r="C513" s="6" t="s">
        <v>6</v>
      </c>
      <c r="D513" s="5" t="s">
        <v>1100</v>
      </c>
      <c r="E513" s="25">
        <v>7799556</v>
      </c>
      <c r="F513" s="21">
        <v>40319.531377314815</v>
      </c>
      <c r="G513" s="4" t="s">
        <v>1250</v>
      </c>
      <c r="H513" s="4"/>
      <c r="I513" t="str">
        <f>VLOOKUP(D513,Categories!$A$1:$D$53,MATCH(I$3,Categories!$A$1:$D$1,0),FALSE)</f>
        <v>Opera</v>
      </c>
      <c r="J513" t="str">
        <f t="shared" si="7"/>
        <v>No</v>
      </c>
      <c r="L513" t="str" cm="1">
        <f t="array" ref="L513">_xlfn.SWITCH(C513,".wma","This is a WMA file!",".mp3","MP3 are great!","This is a different type of file")</f>
        <v>This is a WMA file!</v>
      </c>
    </row>
    <row r="514" spans="1:12" x14ac:dyDescent="0.25">
      <c r="A514" s="4">
        <v>705</v>
      </c>
      <c r="B514" s="5" t="s">
        <v>1109</v>
      </c>
      <c r="C514" s="6" t="s">
        <v>6</v>
      </c>
      <c r="D514" s="5" t="s">
        <v>1100</v>
      </c>
      <c r="E514" s="25">
        <v>13347274</v>
      </c>
      <c r="F514" s="21">
        <v>40319.531388888892</v>
      </c>
      <c r="G514" s="4" t="s">
        <v>1251</v>
      </c>
      <c r="H514" s="4"/>
      <c r="I514" t="str">
        <f>VLOOKUP(D514,Categories!$A$1:$D$53,MATCH(I$3,Categories!$A$1:$D$1,0),FALSE)</f>
        <v>Opera</v>
      </c>
      <c r="J514" t="str">
        <f t="shared" si="7"/>
        <v>No</v>
      </c>
      <c r="L514" t="str" cm="1">
        <f t="array" ref="L514">_xlfn.SWITCH(C514,".wma","This is a WMA file!",".mp3","MP3 are great!","This is a different type of file")</f>
        <v>This is a WMA file!</v>
      </c>
    </row>
    <row r="515" spans="1:12" x14ac:dyDescent="0.25">
      <c r="A515" s="4">
        <v>706</v>
      </c>
      <c r="B515" s="5" t="s">
        <v>1110</v>
      </c>
      <c r="C515" s="6" t="s">
        <v>6</v>
      </c>
      <c r="D515" s="5" t="s">
        <v>1100</v>
      </c>
      <c r="E515" s="25">
        <v>6018902</v>
      </c>
      <c r="F515" s="21">
        <v>40319.531388888892</v>
      </c>
      <c r="G515" s="4" t="s">
        <v>1252</v>
      </c>
      <c r="H515" s="4"/>
      <c r="I515" t="str">
        <f>VLOOKUP(D515,Categories!$A$1:$D$53,MATCH(I$3,Categories!$A$1:$D$1,0),FALSE)</f>
        <v>Opera</v>
      </c>
      <c r="J515" t="str">
        <f t="shared" si="7"/>
        <v>No</v>
      </c>
      <c r="L515" t="str" cm="1">
        <f t="array" ref="L515">_xlfn.SWITCH(C515,".wma","This is a WMA file!",".mp3","MP3 are great!","This is a different type of file")</f>
        <v>This is a WMA file!</v>
      </c>
    </row>
    <row r="516" spans="1:12" x14ac:dyDescent="0.25">
      <c r="A516" s="4">
        <v>707</v>
      </c>
      <c r="B516" s="5" t="s">
        <v>1111</v>
      </c>
      <c r="C516" s="6" t="s">
        <v>6</v>
      </c>
      <c r="D516" s="5" t="s">
        <v>1100</v>
      </c>
      <c r="E516" s="25">
        <v>7924818</v>
      </c>
      <c r="F516" s="21">
        <v>40319.531388888892</v>
      </c>
      <c r="G516" s="4" t="s">
        <v>1253</v>
      </c>
      <c r="H516" s="4"/>
      <c r="I516" t="str">
        <f>VLOOKUP(D516,Categories!$A$1:$D$53,MATCH(I$3,Categories!$A$1:$D$1,0),FALSE)</f>
        <v>Opera</v>
      </c>
      <c r="J516" t="str">
        <f t="shared" si="7"/>
        <v>No</v>
      </c>
      <c r="L516" t="str" cm="1">
        <f t="array" ref="L516">_xlfn.SWITCH(C516,".wma","This is a WMA file!",".mp3","MP3 are great!","This is a different type of file")</f>
        <v>This is a WMA file!</v>
      </c>
    </row>
    <row r="517" spans="1:12" x14ac:dyDescent="0.25">
      <c r="A517" s="4">
        <v>708</v>
      </c>
      <c r="B517" s="5" t="s">
        <v>1112</v>
      </c>
      <c r="C517" s="6" t="s">
        <v>6</v>
      </c>
      <c r="D517" s="5" t="s">
        <v>1100</v>
      </c>
      <c r="E517" s="25">
        <v>1688076</v>
      </c>
      <c r="F517" s="21">
        <v>40319.531388888892</v>
      </c>
      <c r="G517" s="4" t="s">
        <v>1254</v>
      </c>
      <c r="H517" s="4"/>
      <c r="I517" t="str">
        <f>VLOOKUP(D517,Categories!$A$1:$D$53,MATCH(I$3,Categories!$A$1:$D$1,0),FALSE)</f>
        <v>Opera</v>
      </c>
      <c r="J517" t="str">
        <f t="shared" ref="J517:J580" si="8">IF(OR(AND(E517&gt;1000000, E517&lt;5000000), C517 = ".mp3"),"Yes","No")</f>
        <v>Yes</v>
      </c>
      <c r="L517" t="str" cm="1">
        <f t="array" ref="L517">_xlfn.SWITCH(C517,".wma","This is a WMA file!",".mp3","MP3 are great!","This is a different type of file")</f>
        <v>This is a WMA file!</v>
      </c>
    </row>
    <row r="518" spans="1:12" x14ac:dyDescent="0.25">
      <c r="A518" s="4">
        <v>710</v>
      </c>
      <c r="B518" s="5" t="s">
        <v>714</v>
      </c>
      <c r="C518" s="6" t="s">
        <v>6</v>
      </c>
      <c r="D518" s="5" t="s">
        <v>1113</v>
      </c>
      <c r="E518" s="25">
        <v>4983588</v>
      </c>
      <c r="F518" s="21">
        <v>39081.646817129629</v>
      </c>
      <c r="G518" s="4" t="s">
        <v>596</v>
      </c>
      <c r="H518" s="4" t="s">
        <v>1255</v>
      </c>
      <c r="I518" t="str">
        <f>VLOOKUP(D518,Categories!$A$1:$D$53,MATCH(I$3,Categories!$A$1:$D$1,0),FALSE)</f>
        <v>Sampler</v>
      </c>
      <c r="J518" t="str">
        <f t="shared" si="8"/>
        <v>Yes</v>
      </c>
      <c r="L518" t="str" cm="1">
        <f t="array" ref="L518">_xlfn.SWITCH(C518,".wma","This is a WMA file!",".mp3","MP3 are great!","This is a different type of file")</f>
        <v>This is a WMA file!</v>
      </c>
    </row>
    <row r="519" spans="1:12" x14ac:dyDescent="0.25">
      <c r="A519" s="4">
        <v>711</v>
      </c>
      <c r="B519" s="5" t="s">
        <v>715</v>
      </c>
      <c r="C519" s="6" t="s">
        <v>6</v>
      </c>
      <c r="D519" s="5" t="s">
        <v>1113</v>
      </c>
      <c r="E519" s="25">
        <v>5945838</v>
      </c>
      <c r="F519" s="21">
        <v>39081.646828703706</v>
      </c>
      <c r="G519" s="4" t="s">
        <v>597</v>
      </c>
      <c r="H519" s="4" t="s">
        <v>1256</v>
      </c>
      <c r="I519" t="str">
        <f>VLOOKUP(D519,Categories!$A$1:$D$53,MATCH(I$3,Categories!$A$1:$D$1,0),FALSE)</f>
        <v>Sampler</v>
      </c>
      <c r="J519" t="str">
        <f t="shared" si="8"/>
        <v>No</v>
      </c>
      <c r="L519" t="str" cm="1">
        <f t="array" ref="L519">_xlfn.SWITCH(C519,".wma","This is a WMA file!",".mp3","MP3 are great!","This is a different type of file")</f>
        <v>This is a WMA file!</v>
      </c>
    </row>
    <row r="520" spans="1:12" x14ac:dyDescent="0.25">
      <c r="A520" s="4">
        <v>712</v>
      </c>
      <c r="B520" s="5" t="s">
        <v>716</v>
      </c>
      <c r="C520" s="6" t="s">
        <v>6</v>
      </c>
      <c r="D520" s="5" t="s">
        <v>1113</v>
      </c>
      <c r="E520" s="25">
        <v>3925950</v>
      </c>
      <c r="F520" s="21">
        <v>39081.646828703706</v>
      </c>
      <c r="G520" s="4" t="s">
        <v>598</v>
      </c>
      <c r="H520" s="4" t="s">
        <v>1257</v>
      </c>
      <c r="I520" t="str">
        <f>VLOOKUP(D520,Categories!$A$1:$D$53,MATCH(I$3,Categories!$A$1:$D$1,0),FALSE)</f>
        <v>Sampler</v>
      </c>
      <c r="J520" t="str">
        <f t="shared" si="8"/>
        <v>Yes</v>
      </c>
      <c r="L520" t="str" cm="1">
        <f t="array" ref="L520">_xlfn.SWITCH(C520,".wma","This is a WMA file!",".mp3","MP3 are great!","This is a different type of file")</f>
        <v>This is a WMA file!</v>
      </c>
    </row>
    <row r="521" spans="1:12" x14ac:dyDescent="0.25">
      <c r="A521" s="4">
        <v>713</v>
      </c>
      <c r="B521" s="5" t="s">
        <v>717</v>
      </c>
      <c r="C521" s="6" t="s">
        <v>6</v>
      </c>
      <c r="D521" s="5" t="s">
        <v>1113</v>
      </c>
      <c r="E521" s="25">
        <v>4320366</v>
      </c>
      <c r="F521" s="21">
        <v>39081.646828703706</v>
      </c>
      <c r="G521" s="4" t="s">
        <v>599</v>
      </c>
      <c r="H521" s="4" t="s">
        <v>1256</v>
      </c>
      <c r="I521" t="str">
        <f>VLOOKUP(D521,Categories!$A$1:$D$53,MATCH(I$3,Categories!$A$1:$D$1,0),FALSE)</f>
        <v>Sampler</v>
      </c>
      <c r="J521" t="str">
        <f t="shared" si="8"/>
        <v>Yes</v>
      </c>
      <c r="L521" t="str" cm="1">
        <f t="array" ref="L521">_xlfn.SWITCH(C521,".wma","This is a WMA file!",".mp3","MP3 are great!","This is a different type of file")</f>
        <v>This is a WMA file!</v>
      </c>
    </row>
    <row r="522" spans="1:12" x14ac:dyDescent="0.25">
      <c r="A522" s="4">
        <v>714</v>
      </c>
      <c r="B522" s="5" t="s">
        <v>718</v>
      </c>
      <c r="C522" s="6" t="s">
        <v>6</v>
      </c>
      <c r="D522" s="5" t="s">
        <v>1113</v>
      </c>
      <c r="E522" s="25">
        <v>2491710</v>
      </c>
      <c r="F522" s="21">
        <v>39081.646828703706</v>
      </c>
      <c r="G522" s="4" t="s">
        <v>600</v>
      </c>
      <c r="H522" s="4" t="s">
        <v>1257</v>
      </c>
      <c r="I522" t="str">
        <f>VLOOKUP(D522,Categories!$A$1:$D$53,MATCH(I$3,Categories!$A$1:$D$1,0),FALSE)</f>
        <v>Sampler</v>
      </c>
      <c r="J522" t="str">
        <f t="shared" si="8"/>
        <v>Yes</v>
      </c>
      <c r="L522" t="str" cm="1">
        <f t="array" ref="L522">_xlfn.SWITCH(C522,".wma","This is a WMA file!",".mp3","MP3 are great!","This is a different type of file")</f>
        <v>This is a WMA file!</v>
      </c>
    </row>
    <row r="523" spans="1:12" x14ac:dyDescent="0.25">
      <c r="A523" s="4">
        <v>715</v>
      </c>
      <c r="B523" s="5" t="s">
        <v>719</v>
      </c>
      <c r="C523" s="6" t="s">
        <v>6</v>
      </c>
      <c r="D523" s="5" t="s">
        <v>1113</v>
      </c>
      <c r="E523" s="25">
        <v>5306406</v>
      </c>
      <c r="F523" s="21">
        <v>39081.646828703706</v>
      </c>
      <c r="G523" s="4" t="s">
        <v>601</v>
      </c>
      <c r="H523" s="4" t="s">
        <v>1256</v>
      </c>
      <c r="I523" t="str">
        <f>VLOOKUP(D523,Categories!$A$1:$D$53,MATCH(I$3,Categories!$A$1:$D$1,0),FALSE)</f>
        <v>Sampler</v>
      </c>
      <c r="J523" t="str">
        <f t="shared" si="8"/>
        <v>No</v>
      </c>
      <c r="L523" t="str" cm="1">
        <f t="array" ref="L523">_xlfn.SWITCH(C523,".wma","This is a WMA file!",".mp3","MP3 are great!","This is a different type of file")</f>
        <v>This is a WMA file!</v>
      </c>
    </row>
    <row r="524" spans="1:12" x14ac:dyDescent="0.25">
      <c r="A524" s="4">
        <v>716</v>
      </c>
      <c r="B524" s="5" t="s">
        <v>720</v>
      </c>
      <c r="C524" s="6" t="s">
        <v>6</v>
      </c>
      <c r="D524" s="5" t="s">
        <v>1113</v>
      </c>
      <c r="E524" s="25">
        <v>5115174</v>
      </c>
      <c r="F524" s="21">
        <v>39081.646828703706</v>
      </c>
      <c r="G524" s="4" t="s">
        <v>602</v>
      </c>
      <c r="H524" s="4" t="s">
        <v>1257</v>
      </c>
      <c r="I524" t="str">
        <f>VLOOKUP(D524,Categories!$A$1:$D$53,MATCH(I$3,Categories!$A$1:$D$1,0),FALSE)</f>
        <v>Sampler</v>
      </c>
      <c r="J524" t="str">
        <f t="shared" si="8"/>
        <v>No</v>
      </c>
      <c r="L524" t="str" cm="1">
        <f t="array" ref="L524">_xlfn.SWITCH(C524,".wma","This is a WMA file!",".mp3","MP3 are great!","This is a different type of file")</f>
        <v>This is a WMA file!</v>
      </c>
    </row>
    <row r="525" spans="1:12" x14ac:dyDescent="0.25">
      <c r="A525" s="4">
        <v>717</v>
      </c>
      <c r="B525" s="5" t="s">
        <v>721</v>
      </c>
      <c r="C525" s="6" t="s">
        <v>6</v>
      </c>
      <c r="D525" s="5" t="s">
        <v>1113</v>
      </c>
      <c r="E525" s="25">
        <v>6358182</v>
      </c>
      <c r="F525" s="21">
        <v>39081.646828703706</v>
      </c>
      <c r="G525" s="4" t="s">
        <v>603</v>
      </c>
      <c r="H525" s="4" t="s">
        <v>1258</v>
      </c>
      <c r="I525" t="str">
        <f>VLOOKUP(D525,Categories!$A$1:$D$53,MATCH(I$3,Categories!$A$1:$D$1,0),FALSE)</f>
        <v>Sampler</v>
      </c>
      <c r="J525" t="str">
        <f t="shared" si="8"/>
        <v>No</v>
      </c>
      <c r="L525" t="str" cm="1">
        <f t="array" ref="L525">_xlfn.SWITCH(C525,".wma","This is a WMA file!",".mp3","MP3 are great!","This is a different type of file")</f>
        <v>This is a WMA file!</v>
      </c>
    </row>
    <row r="526" spans="1:12" x14ac:dyDescent="0.25">
      <c r="A526" s="4">
        <v>718</v>
      </c>
      <c r="B526" s="5" t="s">
        <v>722</v>
      </c>
      <c r="C526" s="6" t="s">
        <v>6</v>
      </c>
      <c r="D526" s="5" t="s">
        <v>1113</v>
      </c>
      <c r="E526" s="25">
        <v>3226758</v>
      </c>
      <c r="F526" s="21">
        <v>39081.646828703706</v>
      </c>
      <c r="G526" s="4" t="s">
        <v>604</v>
      </c>
      <c r="H526" s="4" t="s">
        <v>813</v>
      </c>
      <c r="I526" t="str">
        <f>VLOOKUP(D526,Categories!$A$1:$D$53,MATCH(I$3,Categories!$A$1:$D$1,0),FALSE)</f>
        <v>Sampler</v>
      </c>
      <c r="J526" t="str">
        <f t="shared" si="8"/>
        <v>Yes</v>
      </c>
      <c r="L526" t="str" cm="1">
        <f t="array" ref="L526">_xlfn.SWITCH(C526,".wma","This is a WMA file!",".mp3","MP3 are great!","This is a different type of file")</f>
        <v>This is a WMA file!</v>
      </c>
    </row>
    <row r="527" spans="1:12" x14ac:dyDescent="0.25">
      <c r="A527" s="4">
        <v>719</v>
      </c>
      <c r="B527" s="5" t="s">
        <v>723</v>
      </c>
      <c r="C527" s="6" t="s">
        <v>6</v>
      </c>
      <c r="D527" s="5" t="s">
        <v>1113</v>
      </c>
      <c r="E527" s="25">
        <v>2264622</v>
      </c>
      <c r="F527" s="21">
        <v>39081.646828703706</v>
      </c>
      <c r="G527" s="4" t="s">
        <v>605</v>
      </c>
      <c r="H527" s="4" t="s">
        <v>1259</v>
      </c>
      <c r="I527" t="str">
        <f>VLOOKUP(D527,Categories!$A$1:$D$53,MATCH(I$3,Categories!$A$1:$D$1,0),FALSE)</f>
        <v>Sampler</v>
      </c>
      <c r="J527" t="str">
        <f t="shared" si="8"/>
        <v>Yes</v>
      </c>
      <c r="L527" t="str" cm="1">
        <f t="array" ref="L527">_xlfn.SWITCH(C527,".wma","This is a WMA file!",".mp3","MP3 are great!","This is a different type of file")</f>
        <v>This is a WMA file!</v>
      </c>
    </row>
    <row r="528" spans="1:12" x14ac:dyDescent="0.25">
      <c r="A528" s="4">
        <v>720</v>
      </c>
      <c r="B528" s="5" t="s">
        <v>724</v>
      </c>
      <c r="C528" s="6" t="s">
        <v>6</v>
      </c>
      <c r="D528" s="5" t="s">
        <v>1113</v>
      </c>
      <c r="E528" s="25">
        <v>1338342</v>
      </c>
      <c r="F528" s="21">
        <v>39081.646828703706</v>
      </c>
      <c r="G528" s="4" t="s">
        <v>606</v>
      </c>
      <c r="H528" s="4" t="s">
        <v>813</v>
      </c>
      <c r="I528" t="str">
        <f>VLOOKUP(D528,Categories!$A$1:$D$53,MATCH(I$3,Categories!$A$1:$D$1,0),FALSE)</f>
        <v>Sampler</v>
      </c>
      <c r="J528" t="str">
        <f t="shared" si="8"/>
        <v>Yes</v>
      </c>
      <c r="L528" t="str" cm="1">
        <f t="array" ref="L528">_xlfn.SWITCH(C528,".wma","This is a WMA file!",".mp3","MP3 are great!","This is a different type of file")</f>
        <v>This is a WMA file!</v>
      </c>
    </row>
    <row r="529" spans="1:12" x14ac:dyDescent="0.25">
      <c r="A529" s="4">
        <v>721</v>
      </c>
      <c r="B529" s="5" t="s">
        <v>725</v>
      </c>
      <c r="C529" s="6" t="s">
        <v>6</v>
      </c>
      <c r="D529" s="5" t="s">
        <v>1113</v>
      </c>
      <c r="E529" s="25">
        <v>2497686</v>
      </c>
      <c r="F529" s="21">
        <v>39081.646828703706</v>
      </c>
      <c r="G529" s="4" t="s">
        <v>607</v>
      </c>
      <c r="H529" s="4" t="s">
        <v>1260</v>
      </c>
      <c r="I529" t="str">
        <f>VLOOKUP(D529,Categories!$A$1:$D$53,MATCH(I$3,Categories!$A$1:$D$1,0),FALSE)</f>
        <v>Sampler</v>
      </c>
      <c r="J529" t="str">
        <f t="shared" si="8"/>
        <v>Yes</v>
      </c>
      <c r="L529" t="str" cm="1">
        <f t="array" ref="L529">_xlfn.SWITCH(C529,".wma","This is a WMA file!",".mp3","MP3 are great!","This is a different type of file")</f>
        <v>This is a WMA file!</v>
      </c>
    </row>
    <row r="530" spans="1:12" x14ac:dyDescent="0.25">
      <c r="A530" s="4">
        <v>722</v>
      </c>
      <c r="B530" s="5" t="s">
        <v>726</v>
      </c>
      <c r="C530" s="6" t="s">
        <v>6</v>
      </c>
      <c r="D530" s="5" t="s">
        <v>1113</v>
      </c>
      <c r="E530" s="25">
        <v>4129134</v>
      </c>
      <c r="F530" s="21">
        <v>39081.646828703706</v>
      </c>
      <c r="G530" s="4" t="s">
        <v>608</v>
      </c>
      <c r="H530" s="4" t="s">
        <v>1261</v>
      </c>
      <c r="I530" t="str">
        <f>VLOOKUP(D530,Categories!$A$1:$D$53,MATCH(I$3,Categories!$A$1:$D$1,0),FALSE)</f>
        <v>Sampler</v>
      </c>
      <c r="J530" t="str">
        <f t="shared" si="8"/>
        <v>Yes</v>
      </c>
      <c r="L530" t="str" cm="1">
        <f t="array" ref="L530">_xlfn.SWITCH(C530,".wma","This is a WMA file!",".mp3","MP3 are great!","This is a different type of file")</f>
        <v>This is a WMA file!</v>
      </c>
    </row>
    <row r="531" spans="1:12" x14ac:dyDescent="0.25">
      <c r="A531" s="4">
        <v>723</v>
      </c>
      <c r="B531" s="5" t="s">
        <v>284</v>
      </c>
      <c r="C531" s="6" t="s">
        <v>6</v>
      </c>
      <c r="D531" s="5" t="s">
        <v>1113</v>
      </c>
      <c r="E531" s="25">
        <v>2091318</v>
      </c>
      <c r="F531" s="21">
        <v>39081.646828703706</v>
      </c>
      <c r="G531" s="4" t="s">
        <v>470</v>
      </c>
      <c r="H531" s="4" t="s">
        <v>1262</v>
      </c>
      <c r="I531" t="str">
        <f>VLOOKUP(D531,Categories!$A$1:$D$53,MATCH(I$3,Categories!$A$1:$D$1,0),FALSE)</f>
        <v>Sampler</v>
      </c>
      <c r="J531" t="str">
        <f t="shared" si="8"/>
        <v>Yes</v>
      </c>
      <c r="L531" t="str" cm="1">
        <f t="array" ref="L531">_xlfn.SWITCH(C531,".wma","This is a WMA file!",".mp3","MP3 are great!","This is a different type of file")</f>
        <v>This is a WMA file!</v>
      </c>
    </row>
    <row r="532" spans="1:12" x14ac:dyDescent="0.25">
      <c r="A532" s="4">
        <v>724</v>
      </c>
      <c r="B532" s="5" t="s">
        <v>285</v>
      </c>
      <c r="C532" s="6" t="s">
        <v>6</v>
      </c>
      <c r="D532" s="5" t="s">
        <v>1113</v>
      </c>
      <c r="E532" s="25">
        <v>2461830</v>
      </c>
      <c r="F532" s="21">
        <v>39081.646828703706</v>
      </c>
      <c r="G532" s="4" t="s">
        <v>471</v>
      </c>
      <c r="H532" s="4" t="s">
        <v>1263</v>
      </c>
      <c r="I532" t="str">
        <f>VLOOKUP(D532,Categories!$A$1:$D$53,MATCH(I$3,Categories!$A$1:$D$1,0),FALSE)</f>
        <v>Sampler</v>
      </c>
      <c r="J532" t="str">
        <f t="shared" si="8"/>
        <v>Yes</v>
      </c>
      <c r="L532" t="str" cm="1">
        <f t="array" ref="L532">_xlfn.SWITCH(C532,".wma","This is a WMA file!",".mp3","MP3 are great!","This is a different type of file")</f>
        <v>This is a WMA file!</v>
      </c>
    </row>
    <row r="533" spans="1:12" x14ac:dyDescent="0.25">
      <c r="A533" s="4">
        <v>725</v>
      </c>
      <c r="B533" s="5" t="s">
        <v>727</v>
      </c>
      <c r="C533" s="6" t="s">
        <v>6</v>
      </c>
      <c r="D533" s="5" t="s">
        <v>1113</v>
      </c>
      <c r="E533" s="25">
        <v>1929966</v>
      </c>
      <c r="F533" s="21">
        <v>39081.646828703706</v>
      </c>
      <c r="G533" s="4" t="s">
        <v>942</v>
      </c>
      <c r="H533" s="4" t="s">
        <v>1264</v>
      </c>
      <c r="I533" t="str">
        <f>VLOOKUP(D533,Categories!$A$1:$D$53,MATCH(I$3,Categories!$A$1:$D$1,0),FALSE)</f>
        <v>Sampler</v>
      </c>
      <c r="J533" t="str">
        <f t="shared" si="8"/>
        <v>Yes</v>
      </c>
      <c r="L533" t="str" cm="1">
        <f t="array" ref="L533">_xlfn.SWITCH(C533,".wma","This is a WMA file!",".mp3","MP3 are great!","This is a different type of file")</f>
        <v>This is a WMA file!</v>
      </c>
    </row>
    <row r="534" spans="1:12" x14ac:dyDescent="0.25">
      <c r="A534" s="4">
        <v>744</v>
      </c>
      <c r="B534" s="5" t="s">
        <v>1115</v>
      </c>
      <c r="C534" s="6" t="s">
        <v>6</v>
      </c>
      <c r="D534" s="5" t="s">
        <v>1114</v>
      </c>
      <c r="E534" s="25">
        <v>31636566</v>
      </c>
      <c r="F534" s="21">
        <v>40319.571168981478</v>
      </c>
      <c r="G534" s="4" t="s">
        <v>1265</v>
      </c>
      <c r="H534" s="4" t="s">
        <v>1266</v>
      </c>
      <c r="I534" t="str">
        <f>VLOOKUP(D534,Categories!$A$1:$D$53,MATCH(I$3,Categories!$A$1:$D$1,0),FALSE)</f>
        <v>Sampler</v>
      </c>
      <c r="J534" t="str">
        <f t="shared" si="8"/>
        <v>No</v>
      </c>
      <c r="L534" t="str" cm="1">
        <f t="array" ref="L534">_xlfn.SWITCH(C534,".wma","This is a WMA file!",".mp3","MP3 are great!","This is a different type of file")</f>
        <v>This is a WMA file!</v>
      </c>
    </row>
    <row r="535" spans="1:12" x14ac:dyDescent="0.25">
      <c r="A535" s="4">
        <v>745</v>
      </c>
      <c r="B535" s="5" t="s">
        <v>1116</v>
      </c>
      <c r="C535" s="6" t="s">
        <v>6</v>
      </c>
      <c r="D535" s="5" t="s">
        <v>1114</v>
      </c>
      <c r="E535" s="25">
        <v>21033622</v>
      </c>
      <c r="F535" s="21">
        <v>40319.571168981478</v>
      </c>
      <c r="G535" s="4" t="s">
        <v>1267</v>
      </c>
      <c r="H535" s="4" t="s">
        <v>1266</v>
      </c>
      <c r="I535" t="str">
        <f>VLOOKUP(D535,Categories!$A$1:$D$53,MATCH(I$3,Categories!$A$1:$D$1,0),FALSE)</f>
        <v>Sampler</v>
      </c>
      <c r="J535" t="str">
        <f t="shared" si="8"/>
        <v>No</v>
      </c>
      <c r="L535" t="str" cm="1">
        <f t="array" ref="L535">_xlfn.SWITCH(C535,".wma","This is a WMA file!",".mp3","MP3 are great!","This is a different type of file")</f>
        <v>This is a WMA file!</v>
      </c>
    </row>
    <row r="536" spans="1:12" x14ac:dyDescent="0.25">
      <c r="A536" s="4">
        <v>746</v>
      </c>
      <c r="B536" s="5" t="s">
        <v>1117</v>
      </c>
      <c r="C536" s="6" t="s">
        <v>6</v>
      </c>
      <c r="D536" s="5" t="s">
        <v>1114</v>
      </c>
      <c r="E536" s="25">
        <v>16989166</v>
      </c>
      <c r="F536" s="21">
        <v>40319.571180555555</v>
      </c>
      <c r="G536" s="4" t="s">
        <v>1268</v>
      </c>
      <c r="H536" s="4" t="s">
        <v>1266</v>
      </c>
      <c r="I536" t="str">
        <f>VLOOKUP(D536,Categories!$A$1:$D$53,MATCH(I$3,Categories!$A$1:$D$1,0),FALSE)</f>
        <v>Sampler</v>
      </c>
      <c r="J536" t="str">
        <f t="shared" si="8"/>
        <v>No</v>
      </c>
      <c r="L536" t="str" cm="1">
        <f t="array" ref="L536">_xlfn.SWITCH(C536,".wma","This is a WMA file!",".mp3","MP3 are great!","This is a different type of file")</f>
        <v>This is a WMA file!</v>
      </c>
    </row>
    <row r="537" spans="1:12" x14ac:dyDescent="0.25">
      <c r="A537" s="4">
        <v>747</v>
      </c>
      <c r="B537" s="5" t="s">
        <v>1118</v>
      </c>
      <c r="C537" s="6" t="s">
        <v>6</v>
      </c>
      <c r="D537" s="5" t="s">
        <v>1114</v>
      </c>
      <c r="E537" s="25">
        <v>8667560</v>
      </c>
      <c r="F537" s="21">
        <v>40319.571180555555</v>
      </c>
      <c r="G537" s="4" t="s">
        <v>1269</v>
      </c>
      <c r="H537" s="4" t="s">
        <v>1270</v>
      </c>
      <c r="I537" t="str">
        <f>VLOOKUP(D537,Categories!$A$1:$D$53,MATCH(I$3,Categories!$A$1:$D$1,0),FALSE)</f>
        <v>Sampler</v>
      </c>
      <c r="J537" t="str">
        <f t="shared" si="8"/>
        <v>No</v>
      </c>
      <c r="L537" t="str" cm="1">
        <f t="array" ref="L537">_xlfn.SWITCH(C537,".wma","This is a WMA file!",".mp3","MP3 are great!","This is a different type of file")</f>
        <v>This is a WMA file!</v>
      </c>
    </row>
    <row r="538" spans="1:12" x14ac:dyDescent="0.25">
      <c r="A538" s="4">
        <v>748</v>
      </c>
      <c r="B538" s="5" t="s">
        <v>1119</v>
      </c>
      <c r="C538" s="6" t="s">
        <v>6</v>
      </c>
      <c r="D538" s="5" t="s">
        <v>1114</v>
      </c>
      <c r="E538" s="25">
        <v>7665390</v>
      </c>
      <c r="F538" s="21">
        <v>40319.571180555555</v>
      </c>
      <c r="G538" s="4" t="s">
        <v>1271</v>
      </c>
      <c r="H538" s="4" t="s">
        <v>1270</v>
      </c>
      <c r="I538" t="str">
        <f>VLOOKUP(D538,Categories!$A$1:$D$53,MATCH(I$3,Categories!$A$1:$D$1,0),FALSE)</f>
        <v>Sampler</v>
      </c>
      <c r="J538" t="str">
        <f t="shared" si="8"/>
        <v>No</v>
      </c>
      <c r="L538" t="str" cm="1">
        <f t="array" ref="L538">_xlfn.SWITCH(C538,".wma","This is a WMA file!",".mp3","MP3 are great!","This is a different type of file")</f>
        <v>This is a WMA file!</v>
      </c>
    </row>
    <row r="539" spans="1:12" x14ac:dyDescent="0.25">
      <c r="A539" s="4">
        <v>752</v>
      </c>
      <c r="B539" s="5" t="s">
        <v>1121</v>
      </c>
      <c r="C539" s="6" t="s">
        <v>6</v>
      </c>
      <c r="D539" s="5" t="s">
        <v>1120</v>
      </c>
      <c r="E539" s="25">
        <v>16138664</v>
      </c>
      <c r="F539" s="21">
        <v>39260.916747685187</v>
      </c>
      <c r="G539" s="4" t="s">
        <v>1272</v>
      </c>
      <c r="H539" s="4" t="s">
        <v>1273</v>
      </c>
      <c r="I539" t="str">
        <f>VLOOKUP(D539,Categories!$A$1:$D$53,MATCH(I$3,Categories!$A$1:$D$1,0),FALSE)</f>
        <v>Sampler</v>
      </c>
      <c r="J539" t="str">
        <f t="shared" si="8"/>
        <v>No</v>
      </c>
      <c r="L539" t="str" cm="1">
        <f t="array" ref="L539">_xlfn.SWITCH(C539,".wma","This is a WMA file!",".mp3","MP3 are great!","This is a different type of file")</f>
        <v>This is a WMA file!</v>
      </c>
    </row>
    <row r="540" spans="1:12" x14ac:dyDescent="0.25">
      <c r="A540" s="4">
        <v>753</v>
      </c>
      <c r="B540" s="5" t="s">
        <v>1122</v>
      </c>
      <c r="C540" s="6" t="s">
        <v>6</v>
      </c>
      <c r="D540" s="5" t="s">
        <v>1120</v>
      </c>
      <c r="E540" s="25">
        <v>13929004</v>
      </c>
      <c r="F540" s="21">
        <v>39260.916747685187</v>
      </c>
      <c r="G540" s="4" t="s">
        <v>1274</v>
      </c>
      <c r="H540" s="4" t="s">
        <v>1273</v>
      </c>
      <c r="I540" t="str">
        <f>VLOOKUP(D540,Categories!$A$1:$D$53,MATCH(I$3,Categories!$A$1:$D$1,0),FALSE)</f>
        <v>Sampler</v>
      </c>
      <c r="J540" t="str">
        <f t="shared" si="8"/>
        <v>No</v>
      </c>
      <c r="L540" t="str" cm="1">
        <f t="array" ref="L540">_xlfn.SWITCH(C540,".wma","This is a WMA file!",".mp3","MP3 are great!","This is a different type of file")</f>
        <v>This is a WMA file!</v>
      </c>
    </row>
    <row r="541" spans="1:12" x14ac:dyDescent="0.25">
      <c r="A541" s="4">
        <v>754</v>
      </c>
      <c r="B541" s="5" t="s">
        <v>1123</v>
      </c>
      <c r="C541" s="6" t="s">
        <v>6</v>
      </c>
      <c r="D541" s="5" t="s">
        <v>1120</v>
      </c>
      <c r="E541" s="25">
        <v>4202440</v>
      </c>
      <c r="F541" s="21">
        <v>39260.916747685187</v>
      </c>
      <c r="G541" s="4" t="s">
        <v>1275</v>
      </c>
      <c r="H541" s="4" t="s">
        <v>1273</v>
      </c>
      <c r="I541" t="str">
        <f>VLOOKUP(D541,Categories!$A$1:$D$53,MATCH(I$3,Categories!$A$1:$D$1,0),FALSE)</f>
        <v>Sampler</v>
      </c>
      <c r="J541" t="str">
        <f t="shared" si="8"/>
        <v>Yes</v>
      </c>
      <c r="L541" t="str" cm="1">
        <f t="array" ref="L541">_xlfn.SWITCH(C541,".wma","This is a WMA file!",".mp3","MP3 are great!","This is a different type of file")</f>
        <v>This is a WMA file!</v>
      </c>
    </row>
    <row r="542" spans="1:12" x14ac:dyDescent="0.25">
      <c r="A542" s="4">
        <v>755</v>
      </c>
      <c r="B542" s="5" t="s">
        <v>1124</v>
      </c>
      <c r="C542" s="6" t="s">
        <v>6</v>
      </c>
      <c r="D542" s="5" t="s">
        <v>1120</v>
      </c>
      <c r="E542" s="25">
        <v>14179482</v>
      </c>
      <c r="F542" s="21">
        <v>39260.916747685187</v>
      </c>
      <c r="G542" s="4" t="s">
        <v>1276</v>
      </c>
      <c r="H542" s="4" t="s">
        <v>1273</v>
      </c>
      <c r="I542" t="str">
        <f>VLOOKUP(D542,Categories!$A$1:$D$53,MATCH(I$3,Categories!$A$1:$D$1,0),FALSE)</f>
        <v>Sampler</v>
      </c>
      <c r="J542" t="str">
        <f t="shared" si="8"/>
        <v>No</v>
      </c>
      <c r="L542" t="str" cm="1">
        <f t="array" ref="L542">_xlfn.SWITCH(C542,".wma","This is a WMA file!",".mp3","MP3 are great!","This is a different type of file")</f>
        <v>This is a WMA file!</v>
      </c>
    </row>
    <row r="543" spans="1:12" x14ac:dyDescent="0.25">
      <c r="A543" s="4">
        <v>756</v>
      </c>
      <c r="B543" s="5" t="s">
        <v>1125</v>
      </c>
      <c r="C543" s="6" t="s">
        <v>6</v>
      </c>
      <c r="D543" s="5" t="s">
        <v>1120</v>
      </c>
      <c r="E543" s="25">
        <v>14868538</v>
      </c>
      <c r="F543" s="21">
        <v>39260.916747685187</v>
      </c>
      <c r="G543" s="4" t="s">
        <v>1277</v>
      </c>
      <c r="H543" s="4" t="s">
        <v>1273</v>
      </c>
      <c r="I543" t="str">
        <f>VLOOKUP(D543,Categories!$A$1:$D$53,MATCH(I$3,Categories!$A$1:$D$1,0),FALSE)</f>
        <v>Sampler</v>
      </c>
      <c r="J543" t="str">
        <f t="shared" si="8"/>
        <v>No</v>
      </c>
      <c r="L543" t="str" cm="1">
        <f t="array" ref="L543">_xlfn.SWITCH(C543,".wma","This is a WMA file!",".mp3","MP3 are great!","This is a different type of file")</f>
        <v>This is a WMA file!</v>
      </c>
    </row>
    <row r="544" spans="1:12" x14ac:dyDescent="0.25">
      <c r="A544" s="4">
        <v>757</v>
      </c>
      <c r="B544" s="5" t="s">
        <v>1126</v>
      </c>
      <c r="C544" s="6" t="s">
        <v>6</v>
      </c>
      <c r="D544" s="5" t="s">
        <v>1120</v>
      </c>
      <c r="E544" s="25">
        <v>10081286</v>
      </c>
      <c r="F544" s="21">
        <v>39260.916747685187</v>
      </c>
      <c r="G544" s="4" t="s">
        <v>1278</v>
      </c>
      <c r="H544" s="4" t="s">
        <v>1273</v>
      </c>
      <c r="I544" t="str">
        <f>VLOOKUP(D544,Categories!$A$1:$D$53,MATCH(I$3,Categories!$A$1:$D$1,0),FALSE)</f>
        <v>Sampler</v>
      </c>
      <c r="J544" t="str">
        <f t="shared" si="8"/>
        <v>No</v>
      </c>
      <c r="L544" t="str" cm="1">
        <f t="array" ref="L544">_xlfn.SWITCH(C544,".wma","This is a WMA file!",".mp3","MP3 are great!","This is a different type of file")</f>
        <v>This is a WMA file!</v>
      </c>
    </row>
    <row r="545" spans="1:12" x14ac:dyDescent="0.25">
      <c r="A545" s="4">
        <v>758</v>
      </c>
      <c r="B545" s="5" t="s">
        <v>1127</v>
      </c>
      <c r="C545" s="6" t="s">
        <v>6</v>
      </c>
      <c r="D545" s="5" t="s">
        <v>1120</v>
      </c>
      <c r="E545" s="25">
        <v>14734214</v>
      </c>
      <c r="F545" s="21">
        <v>39260.916747685187</v>
      </c>
      <c r="G545" s="4" t="s">
        <v>1279</v>
      </c>
      <c r="H545" s="4" t="s">
        <v>1273</v>
      </c>
      <c r="I545" t="str">
        <f>VLOOKUP(D545,Categories!$A$1:$D$53,MATCH(I$3,Categories!$A$1:$D$1,0),FALSE)</f>
        <v>Sampler</v>
      </c>
      <c r="J545" t="str">
        <f t="shared" si="8"/>
        <v>No</v>
      </c>
      <c r="L545" t="str" cm="1">
        <f t="array" ref="L545">_xlfn.SWITCH(C545,".wma","This is a WMA file!",".mp3","MP3 are great!","This is a different type of file")</f>
        <v>This is a WMA file!</v>
      </c>
    </row>
    <row r="546" spans="1:12" x14ac:dyDescent="0.25">
      <c r="A546" s="4">
        <v>759</v>
      </c>
      <c r="B546" s="5" t="s">
        <v>1128</v>
      </c>
      <c r="C546" s="6" t="s">
        <v>6</v>
      </c>
      <c r="D546" s="5" t="s">
        <v>1120</v>
      </c>
      <c r="E546" s="25">
        <v>9204352</v>
      </c>
      <c r="F546" s="21">
        <v>39260.916817129626</v>
      </c>
      <c r="G546" s="4" t="s">
        <v>1280</v>
      </c>
      <c r="H546" s="4" t="s">
        <v>1273</v>
      </c>
      <c r="I546" t="str">
        <f>VLOOKUP(D546,Categories!$A$1:$D$53,MATCH(I$3,Categories!$A$1:$D$1,0),FALSE)</f>
        <v>Sampler</v>
      </c>
      <c r="J546" t="str">
        <f t="shared" si="8"/>
        <v>No</v>
      </c>
      <c r="L546" t="str" cm="1">
        <f t="array" ref="L546">_xlfn.SWITCH(C546,".wma","This is a WMA file!",".mp3","MP3 are great!","This is a different type of file")</f>
        <v>This is a WMA file!</v>
      </c>
    </row>
    <row r="547" spans="1:12" x14ac:dyDescent="0.25">
      <c r="A547" s="4">
        <v>761</v>
      </c>
      <c r="B547" s="5" t="s">
        <v>1130</v>
      </c>
      <c r="C547" s="6" t="s">
        <v>6</v>
      </c>
      <c r="D547" s="5" t="s">
        <v>1129</v>
      </c>
      <c r="E547" s="25">
        <v>15655460</v>
      </c>
      <c r="F547" s="21">
        <v>41701.616446759261</v>
      </c>
      <c r="G547" s="4" t="s">
        <v>1281</v>
      </c>
      <c r="H547" s="4" t="s">
        <v>1282</v>
      </c>
      <c r="I547" t="str">
        <f>VLOOKUP(D547,Categories!$A$1:$D$53,MATCH(I$3,Categories!$A$1:$D$1,0),FALSE)</f>
        <v>Sampler</v>
      </c>
      <c r="J547" t="str">
        <f t="shared" si="8"/>
        <v>No</v>
      </c>
      <c r="L547" t="str" cm="1">
        <f t="array" ref="L547">_xlfn.SWITCH(C547,".wma","This is a WMA file!",".mp3","MP3 are great!","This is a different type of file")</f>
        <v>This is a WMA file!</v>
      </c>
    </row>
    <row r="548" spans="1:12" x14ac:dyDescent="0.25">
      <c r="A548" s="4">
        <v>762</v>
      </c>
      <c r="B548" s="5" t="s">
        <v>1131</v>
      </c>
      <c r="C548" s="6" t="s">
        <v>6</v>
      </c>
      <c r="D548" s="5" t="s">
        <v>1129</v>
      </c>
      <c r="E548" s="25">
        <v>18089824</v>
      </c>
      <c r="F548" s="21">
        <v>41701.616446759261</v>
      </c>
      <c r="G548" s="4" t="s">
        <v>1283</v>
      </c>
      <c r="H548" s="4" t="s">
        <v>1284</v>
      </c>
      <c r="I548" t="str">
        <f>VLOOKUP(D548,Categories!$A$1:$D$53,MATCH(I$3,Categories!$A$1:$D$1,0),FALSE)</f>
        <v>Sampler</v>
      </c>
      <c r="J548" t="str">
        <f t="shared" si="8"/>
        <v>No</v>
      </c>
      <c r="L548" t="str" cm="1">
        <f t="array" ref="L548">_xlfn.SWITCH(C548,".wma","This is a WMA file!",".mp3","MP3 are great!","This is a different type of file")</f>
        <v>This is a WMA file!</v>
      </c>
    </row>
    <row r="549" spans="1:12" x14ac:dyDescent="0.25">
      <c r="A549" s="4">
        <v>763</v>
      </c>
      <c r="B549" s="5" t="s">
        <v>1132</v>
      </c>
      <c r="C549" s="6" t="s">
        <v>6</v>
      </c>
      <c r="D549" s="5" t="s">
        <v>1129</v>
      </c>
      <c r="E549" s="25">
        <v>7441654</v>
      </c>
      <c r="F549" s="21">
        <v>41701.616446759261</v>
      </c>
      <c r="G549" s="4" t="s">
        <v>1285</v>
      </c>
      <c r="H549" s="4" t="s">
        <v>1282</v>
      </c>
      <c r="I549" t="str">
        <f>VLOOKUP(D549,Categories!$A$1:$D$53,MATCH(I$3,Categories!$A$1:$D$1,0),FALSE)</f>
        <v>Sampler</v>
      </c>
      <c r="J549" t="str">
        <f t="shared" si="8"/>
        <v>No</v>
      </c>
      <c r="L549" t="str" cm="1">
        <f t="array" ref="L549">_xlfn.SWITCH(C549,".wma","This is a WMA file!",".mp3","MP3 are great!","This is a different type of file")</f>
        <v>This is a WMA file!</v>
      </c>
    </row>
    <row r="550" spans="1:12" x14ac:dyDescent="0.25">
      <c r="A550" s="4">
        <v>764</v>
      </c>
      <c r="B550" s="5" t="s">
        <v>1133</v>
      </c>
      <c r="C550" s="6" t="s">
        <v>6</v>
      </c>
      <c r="D550" s="5" t="s">
        <v>1129</v>
      </c>
      <c r="E550" s="25">
        <v>19315662</v>
      </c>
      <c r="F550" s="21">
        <v>41701.61645833333</v>
      </c>
      <c r="G550" s="4" t="s">
        <v>1286</v>
      </c>
      <c r="H550" s="4" t="s">
        <v>1282</v>
      </c>
      <c r="I550" t="str">
        <f>VLOOKUP(D550,Categories!$A$1:$D$53,MATCH(I$3,Categories!$A$1:$D$1,0),FALSE)</f>
        <v>Sampler</v>
      </c>
      <c r="J550" t="str">
        <f t="shared" si="8"/>
        <v>No</v>
      </c>
      <c r="L550" t="str" cm="1">
        <f t="array" ref="L550">_xlfn.SWITCH(C550,".wma","This is a WMA file!",".mp3","MP3 are great!","This is a different type of file")</f>
        <v>This is a WMA file!</v>
      </c>
    </row>
    <row r="551" spans="1:12" x14ac:dyDescent="0.25">
      <c r="A551" s="4">
        <v>765</v>
      </c>
      <c r="B551" s="5" t="s">
        <v>1134</v>
      </c>
      <c r="C551" s="6" t="s">
        <v>6</v>
      </c>
      <c r="D551" s="5" t="s">
        <v>1129</v>
      </c>
      <c r="E551" s="25">
        <v>9490732</v>
      </c>
      <c r="F551" s="21">
        <v>41701.61645833333</v>
      </c>
      <c r="G551" s="4" t="s">
        <v>1287</v>
      </c>
      <c r="H551" s="4" t="s">
        <v>1282</v>
      </c>
      <c r="I551" t="str">
        <f>VLOOKUP(D551,Categories!$A$1:$D$53,MATCH(I$3,Categories!$A$1:$D$1,0),FALSE)</f>
        <v>Sampler</v>
      </c>
      <c r="J551" t="str">
        <f t="shared" si="8"/>
        <v>No</v>
      </c>
      <c r="L551" t="str" cm="1">
        <f t="array" ref="L551">_xlfn.SWITCH(C551,".wma","This is a WMA file!",".mp3","MP3 are great!","This is a different type of file")</f>
        <v>This is a WMA file!</v>
      </c>
    </row>
    <row r="552" spans="1:12" x14ac:dyDescent="0.25">
      <c r="A552" s="4">
        <v>766</v>
      </c>
      <c r="B552" s="5" t="s">
        <v>1135</v>
      </c>
      <c r="C552" s="6" t="s">
        <v>6</v>
      </c>
      <c r="D552" s="5" t="s">
        <v>1129</v>
      </c>
      <c r="E552" s="25">
        <v>7531140</v>
      </c>
      <c r="F552" s="21">
        <v>41701.61645833333</v>
      </c>
      <c r="G552" s="4" t="s">
        <v>1288</v>
      </c>
      <c r="H552" s="4" t="s">
        <v>1282</v>
      </c>
      <c r="I552" t="str">
        <f>VLOOKUP(D552,Categories!$A$1:$D$53,MATCH(I$3,Categories!$A$1:$D$1,0),FALSE)</f>
        <v>Sampler</v>
      </c>
      <c r="J552" t="str">
        <f t="shared" si="8"/>
        <v>No</v>
      </c>
      <c r="L552" t="str" cm="1">
        <f t="array" ref="L552">_xlfn.SWITCH(C552,".wma","This is a WMA file!",".mp3","MP3 are great!","This is a different type of file")</f>
        <v>This is a WMA file!</v>
      </c>
    </row>
    <row r="553" spans="1:12" x14ac:dyDescent="0.25">
      <c r="A553" s="4">
        <v>767</v>
      </c>
      <c r="B553" s="5" t="s">
        <v>1136</v>
      </c>
      <c r="C553" s="6" t="s">
        <v>6</v>
      </c>
      <c r="D553" s="5" t="s">
        <v>1129</v>
      </c>
      <c r="E553" s="25">
        <v>7405886</v>
      </c>
      <c r="F553" s="21">
        <v>41701.61645833333</v>
      </c>
      <c r="G553" s="4" t="s">
        <v>1289</v>
      </c>
      <c r="H553" s="4" t="s">
        <v>1282</v>
      </c>
      <c r="I553" t="str">
        <f>VLOOKUP(D553,Categories!$A$1:$D$53,MATCH(I$3,Categories!$A$1:$D$1,0),FALSE)</f>
        <v>Sampler</v>
      </c>
      <c r="J553" t="str">
        <f t="shared" si="8"/>
        <v>No</v>
      </c>
      <c r="L553" t="str" cm="1">
        <f t="array" ref="L553">_xlfn.SWITCH(C553,".wma","This is a WMA file!",".mp3","MP3 are great!","This is a different type of file")</f>
        <v>This is a WMA file!</v>
      </c>
    </row>
    <row r="554" spans="1:12" x14ac:dyDescent="0.25">
      <c r="A554" s="4">
        <v>866</v>
      </c>
      <c r="B554" s="5" t="s">
        <v>1291</v>
      </c>
      <c r="C554" s="6" t="s">
        <v>6</v>
      </c>
      <c r="D554" s="5" t="s">
        <v>1290</v>
      </c>
      <c r="E554" s="25">
        <v>10367284</v>
      </c>
      <c r="F554" s="21">
        <v>39258.774212962962</v>
      </c>
      <c r="G554" s="4" t="s">
        <v>1390</v>
      </c>
      <c r="H554" s="4" t="s">
        <v>1391</v>
      </c>
      <c r="I554" t="str">
        <f>VLOOKUP(D554,Categories!$A$1:$D$53,MATCH(I$3,Categories!$A$1:$D$1,0),FALSE)</f>
        <v>Sampler</v>
      </c>
      <c r="J554" t="str">
        <f t="shared" si="8"/>
        <v>No</v>
      </c>
      <c r="L554" t="str" cm="1">
        <f t="array" ref="L554">_xlfn.SWITCH(C554,".wma","This is a WMA file!",".mp3","MP3 are great!","This is a different type of file")</f>
        <v>This is a WMA file!</v>
      </c>
    </row>
    <row r="555" spans="1:12" x14ac:dyDescent="0.25">
      <c r="A555" s="4">
        <v>867</v>
      </c>
      <c r="B555" s="5" t="s">
        <v>1292</v>
      </c>
      <c r="C555" s="6" t="s">
        <v>6</v>
      </c>
      <c r="D555" s="5" t="s">
        <v>1290</v>
      </c>
      <c r="E555" s="25">
        <v>4757204</v>
      </c>
      <c r="F555" s="21">
        <v>39258.774212962962</v>
      </c>
      <c r="G555" s="4" t="s">
        <v>1392</v>
      </c>
      <c r="H555" s="4" t="s">
        <v>1391</v>
      </c>
      <c r="I555" t="str">
        <f>VLOOKUP(D555,Categories!$A$1:$D$53,MATCH(I$3,Categories!$A$1:$D$1,0),FALSE)</f>
        <v>Sampler</v>
      </c>
      <c r="J555" t="str">
        <f t="shared" si="8"/>
        <v>Yes</v>
      </c>
      <c r="L555" t="str" cm="1">
        <f t="array" ref="L555">_xlfn.SWITCH(C555,".wma","This is a WMA file!",".mp3","MP3 are great!","This is a different type of file")</f>
        <v>This is a WMA file!</v>
      </c>
    </row>
    <row r="556" spans="1:12" x14ac:dyDescent="0.25">
      <c r="A556" s="4">
        <v>868</v>
      </c>
      <c r="B556" s="5" t="s">
        <v>1293</v>
      </c>
      <c r="C556" s="6" t="s">
        <v>6</v>
      </c>
      <c r="D556" s="5" t="s">
        <v>1290</v>
      </c>
      <c r="E556" s="25">
        <v>3119728</v>
      </c>
      <c r="F556" s="21">
        <v>39258.774212962962</v>
      </c>
      <c r="G556" s="4" t="s">
        <v>1393</v>
      </c>
      <c r="H556" s="4" t="s">
        <v>1391</v>
      </c>
      <c r="I556" t="str">
        <f>VLOOKUP(D556,Categories!$A$1:$D$53,MATCH(I$3,Categories!$A$1:$D$1,0),FALSE)</f>
        <v>Sampler</v>
      </c>
      <c r="J556" t="str">
        <f t="shared" si="8"/>
        <v>Yes</v>
      </c>
      <c r="L556" t="str" cm="1">
        <f t="array" ref="L556">_xlfn.SWITCH(C556,".wma","This is a WMA file!",".mp3","MP3 are great!","This is a different type of file")</f>
        <v>This is a WMA file!</v>
      </c>
    </row>
    <row r="557" spans="1:12" x14ac:dyDescent="0.25">
      <c r="A557" s="4">
        <v>869</v>
      </c>
      <c r="B557" s="5" t="s">
        <v>1294</v>
      </c>
      <c r="C557" s="6" t="s">
        <v>6</v>
      </c>
      <c r="D557" s="5" t="s">
        <v>1290</v>
      </c>
      <c r="E557" s="25">
        <v>14993784</v>
      </c>
      <c r="F557" s="21">
        <v>39258.774212962962</v>
      </c>
      <c r="G557" s="4" t="s">
        <v>1394</v>
      </c>
      <c r="H557" s="4" t="s">
        <v>1395</v>
      </c>
      <c r="I557" t="str">
        <f>VLOOKUP(D557,Categories!$A$1:$D$53,MATCH(I$3,Categories!$A$1:$D$1,0),FALSE)</f>
        <v>Sampler</v>
      </c>
      <c r="J557" t="str">
        <f t="shared" si="8"/>
        <v>No</v>
      </c>
      <c r="L557" t="str" cm="1">
        <f t="array" ref="L557">_xlfn.SWITCH(C557,".wma","This is a WMA file!",".mp3","MP3 are great!","This is a different type of file")</f>
        <v>This is a WMA file!</v>
      </c>
    </row>
    <row r="558" spans="1:12" x14ac:dyDescent="0.25">
      <c r="A558" s="4">
        <v>870</v>
      </c>
      <c r="B558" s="5" t="s">
        <v>1295</v>
      </c>
      <c r="C558" s="6" t="s">
        <v>6</v>
      </c>
      <c r="D558" s="5" t="s">
        <v>1290</v>
      </c>
      <c r="E558" s="25">
        <v>10636068</v>
      </c>
      <c r="F558" s="21">
        <v>39258.774212962962</v>
      </c>
      <c r="G558" s="4" t="s">
        <v>1396</v>
      </c>
      <c r="H558" s="4" t="s">
        <v>1395</v>
      </c>
      <c r="I558" t="str">
        <f>VLOOKUP(D558,Categories!$A$1:$D$53,MATCH(I$3,Categories!$A$1:$D$1,0),FALSE)</f>
        <v>Sampler</v>
      </c>
      <c r="J558" t="str">
        <f t="shared" si="8"/>
        <v>No</v>
      </c>
      <c r="L558" t="str" cm="1">
        <f t="array" ref="L558">_xlfn.SWITCH(C558,".wma","This is a WMA file!",".mp3","MP3 are great!","This is a different type of file")</f>
        <v>This is a WMA file!</v>
      </c>
    </row>
    <row r="559" spans="1:12" x14ac:dyDescent="0.25">
      <c r="A559" s="4">
        <v>871</v>
      </c>
      <c r="B559" s="5" t="s">
        <v>1296</v>
      </c>
      <c r="C559" s="6" t="s">
        <v>6</v>
      </c>
      <c r="D559" s="5" t="s">
        <v>1290</v>
      </c>
      <c r="E559" s="25">
        <v>13714288</v>
      </c>
      <c r="F559" s="21">
        <v>39258.774212962962</v>
      </c>
      <c r="G559" s="4" t="s">
        <v>1397</v>
      </c>
      <c r="H559" s="4" t="s">
        <v>1398</v>
      </c>
      <c r="I559" t="str">
        <f>VLOOKUP(D559,Categories!$A$1:$D$53,MATCH(I$3,Categories!$A$1:$D$1,0),FALSE)</f>
        <v>Sampler</v>
      </c>
      <c r="J559" t="str">
        <f t="shared" si="8"/>
        <v>No</v>
      </c>
      <c r="L559" t="str" cm="1">
        <f t="array" ref="L559">_xlfn.SWITCH(C559,".wma","This is a WMA file!",".mp3","MP3 are great!","This is a different type of file")</f>
        <v>This is a WMA file!</v>
      </c>
    </row>
    <row r="560" spans="1:12" x14ac:dyDescent="0.25">
      <c r="A560" s="4">
        <v>872</v>
      </c>
      <c r="B560" s="5" t="s">
        <v>1297</v>
      </c>
      <c r="C560" s="6" t="s">
        <v>6</v>
      </c>
      <c r="D560" s="5" t="s">
        <v>1290</v>
      </c>
      <c r="E560" s="25">
        <v>7522166</v>
      </c>
      <c r="F560" s="21">
        <v>39258.774212962962</v>
      </c>
      <c r="G560" s="4" t="s">
        <v>1399</v>
      </c>
      <c r="H560" s="4" t="s">
        <v>1398</v>
      </c>
      <c r="I560" t="str">
        <f>VLOOKUP(D560,Categories!$A$1:$D$53,MATCH(I$3,Categories!$A$1:$D$1,0),FALSE)</f>
        <v>Sampler</v>
      </c>
      <c r="J560" t="str">
        <f t="shared" si="8"/>
        <v>No</v>
      </c>
      <c r="L560" t="str" cm="1">
        <f t="array" ref="L560">_xlfn.SWITCH(C560,".wma","This is a WMA file!",".mp3","MP3 are great!","This is a different type of file")</f>
        <v>This is a WMA file!</v>
      </c>
    </row>
    <row r="561" spans="1:12" x14ac:dyDescent="0.25">
      <c r="A561" s="4">
        <v>873</v>
      </c>
      <c r="B561" s="5" t="s">
        <v>1298</v>
      </c>
      <c r="C561" s="6" t="s">
        <v>6</v>
      </c>
      <c r="D561" s="5" t="s">
        <v>1290</v>
      </c>
      <c r="E561" s="25">
        <v>2994478</v>
      </c>
      <c r="F561" s="21">
        <v>39258.774212962962</v>
      </c>
      <c r="G561" s="4" t="s">
        <v>1400</v>
      </c>
      <c r="H561" s="4" t="s">
        <v>1395</v>
      </c>
      <c r="I561" t="str">
        <f>VLOOKUP(D561,Categories!$A$1:$D$53,MATCH(I$3,Categories!$A$1:$D$1,0),FALSE)</f>
        <v>Sampler</v>
      </c>
      <c r="J561" t="str">
        <f t="shared" si="8"/>
        <v>Yes</v>
      </c>
      <c r="L561" t="str" cm="1">
        <f t="array" ref="L561">_xlfn.SWITCH(C561,".wma","This is a WMA file!",".mp3","MP3 are great!","This is a different type of file")</f>
        <v>This is a WMA file!</v>
      </c>
    </row>
    <row r="562" spans="1:12" x14ac:dyDescent="0.25">
      <c r="A562" s="4">
        <v>874</v>
      </c>
      <c r="B562" s="5" t="s">
        <v>1299</v>
      </c>
      <c r="C562" s="6" t="s">
        <v>6</v>
      </c>
      <c r="D562" s="5" t="s">
        <v>1290</v>
      </c>
      <c r="E562" s="25">
        <v>4757194</v>
      </c>
      <c r="F562" s="21">
        <v>39258.774212962962</v>
      </c>
      <c r="G562" s="4" t="s">
        <v>1401</v>
      </c>
      <c r="H562" s="4" t="s">
        <v>1395</v>
      </c>
      <c r="I562" t="str">
        <f>VLOOKUP(D562,Categories!$A$1:$D$53,MATCH(I$3,Categories!$A$1:$D$1,0),FALSE)</f>
        <v>Sampler</v>
      </c>
      <c r="J562" t="str">
        <f t="shared" si="8"/>
        <v>Yes</v>
      </c>
      <c r="L562" t="str" cm="1">
        <f t="array" ref="L562">_xlfn.SWITCH(C562,".wma","This is a WMA file!",".mp3","MP3 are great!","This is a different type of file")</f>
        <v>This is a WMA file!</v>
      </c>
    </row>
    <row r="563" spans="1:12" x14ac:dyDescent="0.25">
      <c r="A563" s="4">
        <v>875</v>
      </c>
      <c r="B563" s="5" t="s">
        <v>1300</v>
      </c>
      <c r="C563" s="6" t="s">
        <v>6</v>
      </c>
      <c r="D563" s="5" t="s">
        <v>1290</v>
      </c>
      <c r="E563" s="25">
        <v>6153108</v>
      </c>
      <c r="F563" s="21">
        <v>39258.774212962962</v>
      </c>
      <c r="G563" s="4" t="s">
        <v>1402</v>
      </c>
      <c r="H563" s="4" t="s">
        <v>1391</v>
      </c>
      <c r="I563" t="str">
        <f>VLOOKUP(D563,Categories!$A$1:$D$53,MATCH(I$3,Categories!$A$1:$D$1,0),FALSE)</f>
        <v>Sampler</v>
      </c>
      <c r="J563" t="str">
        <f t="shared" si="8"/>
        <v>No</v>
      </c>
      <c r="L563" t="str" cm="1">
        <f t="array" ref="L563">_xlfn.SWITCH(C563,".wma","This is a WMA file!",".mp3","MP3 are great!","This is a different type of file")</f>
        <v>This is a WMA file!</v>
      </c>
    </row>
    <row r="564" spans="1:12" x14ac:dyDescent="0.25">
      <c r="A564" s="4">
        <v>876</v>
      </c>
      <c r="B564" s="5" t="s">
        <v>1301</v>
      </c>
      <c r="C564" s="6" t="s">
        <v>6</v>
      </c>
      <c r="D564" s="5" t="s">
        <v>1290</v>
      </c>
      <c r="E564" s="25">
        <v>7987436</v>
      </c>
      <c r="F564" s="21">
        <v>39258.774212962962</v>
      </c>
      <c r="G564" s="4" t="s">
        <v>1403</v>
      </c>
      <c r="H564" s="4" t="s">
        <v>1391</v>
      </c>
      <c r="I564" t="str">
        <f>VLOOKUP(D564,Categories!$A$1:$D$53,MATCH(I$3,Categories!$A$1:$D$1,0),FALSE)</f>
        <v>Sampler</v>
      </c>
      <c r="J564" t="str">
        <f t="shared" si="8"/>
        <v>No</v>
      </c>
      <c r="L564" t="str" cm="1">
        <f t="array" ref="L564">_xlfn.SWITCH(C564,".wma","This is a WMA file!",".mp3","MP3 are great!","This is a different type of file")</f>
        <v>This is a WMA file!</v>
      </c>
    </row>
    <row r="565" spans="1:12" x14ac:dyDescent="0.25">
      <c r="A565" s="4">
        <v>877</v>
      </c>
      <c r="B565" s="5" t="s">
        <v>1302</v>
      </c>
      <c r="C565" s="6" t="s">
        <v>6</v>
      </c>
      <c r="D565" s="5" t="s">
        <v>1290</v>
      </c>
      <c r="E565" s="25">
        <v>4444030</v>
      </c>
      <c r="F565" s="21">
        <v>39258.774212962962</v>
      </c>
      <c r="G565" s="4" t="s">
        <v>1404</v>
      </c>
      <c r="H565" s="4" t="s">
        <v>1391</v>
      </c>
      <c r="I565" t="str">
        <f>VLOOKUP(D565,Categories!$A$1:$D$53,MATCH(I$3,Categories!$A$1:$D$1,0),FALSE)</f>
        <v>Sampler</v>
      </c>
      <c r="J565" t="str">
        <f t="shared" si="8"/>
        <v>Yes</v>
      </c>
      <c r="L565" t="str" cm="1">
        <f t="array" ref="L565">_xlfn.SWITCH(C565,".wma","This is a WMA file!",".mp3","MP3 are great!","This is a different type of file")</f>
        <v>This is a WMA file!</v>
      </c>
    </row>
    <row r="566" spans="1:12" x14ac:dyDescent="0.25">
      <c r="A566" s="4">
        <v>878</v>
      </c>
      <c r="B566" s="5" t="s">
        <v>1303</v>
      </c>
      <c r="C566" s="6" t="s">
        <v>6</v>
      </c>
      <c r="D566" s="5" t="s">
        <v>1290</v>
      </c>
      <c r="E566" s="25">
        <v>6779476</v>
      </c>
      <c r="F566" s="21">
        <v>39258.774212962962</v>
      </c>
      <c r="G566" s="4" t="s">
        <v>1405</v>
      </c>
      <c r="H566" s="4" t="s">
        <v>1406</v>
      </c>
      <c r="I566" t="str">
        <f>VLOOKUP(D566,Categories!$A$1:$D$53,MATCH(I$3,Categories!$A$1:$D$1,0),FALSE)</f>
        <v>Sampler</v>
      </c>
      <c r="J566" t="str">
        <f t="shared" si="8"/>
        <v>No</v>
      </c>
      <c r="L566" t="str" cm="1">
        <f t="array" ref="L566">_xlfn.SWITCH(C566,".wma","This is a WMA file!",".mp3","MP3 are great!","This is a different type of file")</f>
        <v>This is a WMA file!</v>
      </c>
    </row>
    <row r="567" spans="1:12" x14ac:dyDescent="0.25">
      <c r="A567" s="4">
        <v>879</v>
      </c>
      <c r="B567" s="5" t="s">
        <v>1304</v>
      </c>
      <c r="C567" s="6" t="s">
        <v>6</v>
      </c>
      <c r="D567" s="5" t="s">
        <v>1290</v>
      </c>
      <c r="E567" s="25">
        <v>4945106</v>
      </c>
      <c r="F567" s="21">
        <v>39258.774212962962</v>
      </c>
      <c r="G567" s="4" t="s">
        <v>1407</v>
      </c>
      <c r="H567" s="4" t="s">
        <v>1391</v>
      </c>
      <c r="I567" t="str">
        <f>VLOOKUP(D567,Categories!$A$1:$D$53,MATCH(I$3,Categories!$A$1:$D$1,0),FALSE)</f>
        <v>Sampler</v>
      </c>
      <c r="J567" t="str">
        <f t="shared" si="8"/>
        <v>Yes</v>
      </c>
      <c r="L567" t="str" cm="1">
        <f t="array" ref="L567">_xlfn.SWITCH(C567,".wma","This is a WMA file!",".mp3","MP3 are great!","This is a different type of file")</f>
        <v>This is a WMA file!</v>
      </c>
    </row>
    <row r="568" spans="1:12" x14ac:dyDescent="0.25">
      <c r="A568" s="4">
        <v>880</v>
      </c>
      <c r="B568" s="5" t="s">
        <v>1305</v>
      </c>
      <c r="C568" s="6" t="s">
        <v>6</v>
      </c>
      <c r="D568" s="5" t="s">
        <v>1290</v>
      </c>
      <c r="E568" s="25">
        <v>9714456</v>
      </c>
      <c r="F568" s="21">
        <v>39258.774212962962</v>
      </c>
      <c r="G568" s="4" t="s">
        <v>1408</v>
      </c>
      <c r="H568" s="4" t="s">
        <v>1406</v>
      </c>
      <c r="I568" t="str">
        <f>VLOOKUP(D568,Categories!$A$1:$D$53,MATCH(I$3,Categories!$A$1:$D$1,0),FALSE)</f>
        <v>Sampler</v>
      </c>
      <c r="J568" t="str">
        <f t="shared" si="8"/>
        <v>No</v>
      </c>
      <c r="L568" t="str" cm="1">
        <f t="array" ref="L568">_xlfn.SWITCH(C568,".wma","This is a WMA file!",".mp3","MP3 are great!","This is a different type of file")</f>
        <v>This is a WMA file!</v>
      </c>
    </row>
    <row r="569" spans="1:12" x14ac:dyDescent="0.25">
      <c r="A569" s="4">
        <v>882</v>
      </c>
      <c r="B569" s="5" t="s">
        <v>1307</v>
      </c>
      <c r="C569" s="6" t="s">
        <v>6</v>
      </c>
      <c r="D569" s="5" t="s">
        <v>1306</v>
      </c>
      <c r="E569" s="25">
        <v>4541350</v>
      </c>
      <c r="F569" s="21">
        <v>39270.495555555557</v>
      </c>
      <c r="G569" s="4" t="s">
        <v>1409</v>
      </c>
      <c r="H569" s="4" t="s">
        <v>1410</v>
      </c>
      <c r="I569" t="str">
        <f>VLOOKUP(D569,Categories!$A$1:$D$53,MATCH(I$3,Categories!$A$1:$D$1,0),FALSE)</f>
        <v>Sampler</v>
      </c>
      <c r="J569" t="str">
        <f t="shared" si="8"/>
        <v>Yes</v>
      </c>
      <c r="L569" t="str" cm="1">
        <f t="array" ref="L569">_xlfn.SWITCH(C569,".wma","This is a WMA file!",".mp3","MP3 are great!","This is a different type of file")</f>
        <v>This is a WMA file!</v>
      </c>
    </row>
    <row r="570" spans="1:12" x14ac:dyDescent="0.25">
      <c r="A570" s="4">
        <v>883</v>
      </c>
      <c r="B570" s="5" t="s">
        <v>1308</v>
      </c>
      <c r="C570" s="6" t="s">
        <v>6</v>
      </c>
      <c r="D570" s="5" t="s">
        <v>1306</v>
      </c>
      <c r="E570" s="25">
        <v>6298512</v>
      </c>
      <c r="F570" s="21">
        <v>39270.495555555557</v>
      </c>
      <c r="G570" s="4" t="s">
        <v>1411</v>
      </c>
      <c r="H570" s="4" t="s">
        <v>1412</v>
      </c>
      <c r="I570" t="str">
        <f>VLOOKUP(D570,Categories!$A$1:$D$53,MATCH(I$3,Categories!$A$1:$D$1,0),FALSE)</f>
        <v>Sampler</v>
      </c>
      <c r="J570" t="str">
        <f t="shared" si="8"/>
        <v>No</v>
      </c>
      <c r="L570" t="str" cm="1">
        <f t="array" ref="L570">_xlfn.SWITCH(C570,".wma","This is a WMA file!",".mp3","MP3 are great!","This is a different type of file")</f>
        <v>This is a WMA file!</v>
      </c>
    </row>
    <row r="571" spans="1:12" x14ac:dyDescent="0.25">
      <c r="A571" s="4">
        <v>884</v>
      </c>
      <c r="B571" s="5" t="s">
        <v>1309</v>
      </c>
      <c r="C571" s="6" t="s">
        <v>6</v>
      </c>
      <c r="D571" s="5" t="s">
        <v>1306</v>
      </c>
      <c r="E571" s="25">
        <v>4553528</v>
      </c>
      <c r="F571" s="21">
        <v>39270.495555555557</v>
      </c>
      <c r="G571" s="4" t="s">
        <v>1413</v>
      </c>
      <c r="H571" s="4" t="s">
        <v>1414</v>
      </c>
      <c r="I571" t="str">
        <f>VLOOKUP(D571,Categories!$A$1:$D$53,MATCH(I$3,Categories!$A$1:$D$1,0),FALSE)</f>
        <v>Sampler</v>
      </c>
      <c r="J571" t="str">
        <f t="shared" si="8"/>
        <v>Yes</v>
      </c>
      <c r="L571" t="str" cm="1">
        <f t="array" ref="L571">_xlfn.SWITCH(C571,".wma","This is a WMA file!",".mp3","MP3 are great!","This is a different type of file")</f>
        <v>This is a WMA file!</v>
      </c>
    </row>
    <row r="572" spans="1:12" x14ac:dyDescent="0.25">
      <c r="A572" s="4">
        <v>885</v>
      </c>
      <c r="B572" s="5" t="s">
        <v>1310</v>
      </c>
      <c r="C572" s="6" t="s">
        <v>6</v>
      </c>
      <c r="D572" s="5" t="s">
        <v>1306</v>
      </c>
      <c r="E572" s="25">
        <v>4003752</v>
      </c>
      <c r="F572" s="21">
        <v>39270.495555555557</v>
      </c>
      <c r="G572" s="4" t="s">
        <v>1415</v>
      </c>
      <c r="H572" s="4" t="s">
        <v>1416</v>
      </c>
      <c r="I572" t="str">
        <f>VLOOKUP(D572,Categories!$A$1:$D$53,MATCH(I$3,Categories!$A$1:$D$1,0),FALSE)</f>
        <v>Sampler</v>
      </c>
      <c r="J572" t="str">
        <f t="shared" si="8"/>
        <v>Yes</v>
      </c>
      <c r="L572" t="str" cm="1">
        <f t="array" ref="L572">_xlfn.SWITCH(C572,".wma","This is a WMA file!",".mp3","MP3 are great!","This is a different type of file")</f>
        <v>This is a WMA file!</v>
      </c>
    </row>
    <row r="573" spans="1:12" x14ac:dyDescent="0.25">
      <c r="A573" s="4">
        <v>886</v>
      </c>
      <c r="B573" s="5" t="s">
        <v>1311</v>
      </c>
      <c r="C573" s="6" t="s">
        <v>6</v>
      </c>
      <c r="D573" s="5" t="s">
        <v>1306</v>
      </c>
      <c r="E573" s="25">
        <v>4876234</v>
      </c>
      <c r="F573" s="21">
        <v>39270.495555555557</v>
      </c>
      <c r="G573" s="4" t="s">
        <v>1417</v>
      </c>
      <c r="H573" s="4" t="s">
        <v>1418</v>
      </c>
      <c r="I573" t="str">
        <f>VLOOKUP(D573,Categories!$A$1:$D$53,MATCH(I$3,Categories!$A$1:$D$1,0),FALSE)</f>
        <v>Sampler</v>
      </c>
      <c r="J573" t="str">
        <f t="shared" si="8"/>
        <v>Yes</v>
      </c>
      <c r="L573" t="str" cm="1">
        <f t="array" ref="L573">_xlfn.SWITCH(C573,".wma","This is a WMA file!",".mp3","MP3 are great!","This is a different type of file")</f>
        <v>This is a WMA file!</v>
      </c>
    </row>
    <row r="574" spans="1:12" x14ac:dyDescent="0.25">
      <c r="A574" s="4">
        <v>887</v>
      </c>
      <c r="B574" s="5" t="s">
        <v>1312</v>
      </c>
      <c r="C574" s="6" t="s">
        <v>6</v>
      </c>
      <c r="D574" s="5" t="s">
        <v>1306</v>
      </c>
      <c r="E574" s="25">
        <v>5181052</v>
      </c>
      <c r="F574" s="21">
        <v>39270.495555555557</v>
      </c>
      <c r="G574" s="4" t="s">
        <v>1419</v>
      </c>
      <c r="H574" s="4" t="s">
        <v>1420</v>
      </c>
      <c r="I574" t="str">
        <f>VLOOKUP(D574,Categories!$A$1:$D$53,MATCH(I$3,Categories!$A$1:$D$1,0),FALSE)</f>
        <v>Sampler</v>
      </c>
      <c r="J574" t="str">
        <f t="shared" si="8"/>
        <v>No</v>
      </c>
      <c r="L574" t="str" cm="1">
        <f t="array" ref="L574">_xlfn.SWITCH(C574,".wma","This is a WMA file!",".mp3","MP3 are great!","This is a different type of file")</f>
        <v>This is a WMA file!</v>
      </c>
    </row>
    <row r="575" spans="1:12" x14ac:dyDescent="0.25">
      <c r="A575" s="4">
        <v>888</v>
      </c>
      <c r="B575" s="5" t="s">
        <v>1313</v>
      </c>
      <c r="C575" s="6" t="s">
        <v>6</v>
      </c>
      <c r="D575" s="5" t="s">
        <v>1306</v>
      </c>
      <c r="E575" s="25">
        <v>2898208</v>
      </c>
      <c r="F575" s="21">
        <v>39270.495555555557</v>
      </c>
      <c r="G575" s="4" t="s">
        <v>1421</v>
      </c>
      <c r="H575" s="4" t="s">
        <v>1422</v>
      </c>
      <c r="I575" t="str">
        <f>VLOOKUP(D575,Categories!$A$1:$D$53,MATCH(I$3,Categories!$A$1:$D$1,0),FALSE)</f>
        <v>Sampler</v>
      </c>
      <c r="J575" t="str">
        <f t="shared" si="8"/>
        <v>Yes</v>
      </c>
      <c r="L575" t="str" cm="1">
        <f t="array" ref="L575">_xlfn.SWITCH(C575,".wma","This is a WMA file!",".mp3","MP3 are great!","This is a different type of file")</f>
        <v>This is a WMA file!</v>
      </c>
    </row>
    <row r="576" spans="1:12" x14ac:dyDescent="0.25">
      <c r="A576" s="4">
        <v>889</v>
      </c>
      <c r="B576" s="5" t="s">
        <v>1314</v>
      </c>
      <c r="C576" s="6" t="s">
        <v>6</v>
      </c>
      <c r="D576" s="5" t="s">
        <v>1306</v>
      </c>
      <c r="E576" s="25">
        <v>5175030</v>
      </c>
      <c r="F576" s="21">
        <v>39270.495567129627</v>
      </c>
      <c r="G576" s="4" t="s">
        <v>1423</v>
      </c>
      <c r="H576" s="4" t="s">
        <v>1424</v>
      </c>
      <c r="I576" t="str">
        <f>VLOOKUP(D576,Categories!$A$1:$D$53,MATCH(I$3,Categories!$A$1:$D$1,0),FALSE)</f>
        <v>Sampler</v>
      </c>
      <c r="J576" t="str">
        <f t="shared" si="8"/>
        <v>No</v>
      </c>
      <c r="L576" t="str" cm="1">
        <f t="array" ref="L576">_xlfn.SWITCH(C576,".wma","This is a WMA file!",".mp3","MP3 are great!","This is a different type of file")</f>
        <v>This is a WMA file!</v>
      </c>
    </row>
    <row r="577" spans="1:12" x14ac:dyDescent="0.25">
      <c r="A577" s="4">
        <v>890</v>
      </c>
      <c r="B577" s="5" t="s">
        <v>1315</v>
      </c>
      <c r="C577" s="6" t="s">
        <v>6</v>
      </c>
      <c r="D577" s="5" t="s">
        <v>1306</v>
      </c>
      <c r="E577" s="25">
        <v>3657172</v>
      </c>
      <c r="F577" s="21">
        <v>39270.495567129627</v>
      </c>
      <c r="G577" s="4" t="s">
        <v>1425</v>
      </c>
      <c r="H577" s="4" t="s">
        <v>1426</v>
      </c>
      <c r="I577" t="str">
        <f>VLOOKUP(D577,Categories!$A$1:$D$53,MATCH(I$3,Categories!$A$1:$D$1,0),FALSE)</f>
        <v>Sampler</v>
      </c>
      <c r="J577" t="str">
        <f t="shared" si="8"/>
        <v>Yes</v>
      </c>
      <c r="L577" t="str" cm="1">
        <f t="array" ref="L577">_xlfn.SWITCH(C577,".wma","This is a WMA file!",".mp3","MP3 are great!","This is a different type of file")</f>
        <v>This is a WMA file!</v>
      </c>
    </row>
    <row r="578" spans="1:12" x14ac:dyDescent="0.25">
      <c r="A578" s="4">
        <v>891</v>
      </c>
      <c r="B578" s="5" t="s">
        <v>1316</v>
      </c>
      <c r="C578" s="6" t="s">
        <v>6</v>
      </c>
      <c r="D578" s="5" t="s">
        <v>1306</v>
      </c>
      <c r="E578" s="25">
        <v>3938046</v>
      </c>
      <c r="F578" s="21">
        <v>39270.495567129627</v>
      </c>
      <c r="G578" s="4" t="s">
        <v>1427</v>
      </c>
      <c r="H578" s="4" t="s">
        <v>1428</v>
      </c>
      <c r="I578" t="str">
        <f>VLOOKUP(D578,Categories!$A$1:$D$53,MATCH(I$3,Categories!$A$1:$D$1,0),FALSE)</f>
        <v>Sampler</v>
      </c>
      <c r="J578" t="str">
        <f t="shared" si="8"/>
        <v>Yes</v>
      </c>
      <c r="L578" t="str" cm="1">
        <f t="array" ref="L578">_xlfn.SWITCH(C578,".wma","This is a WMA file!",".mp3","MP3 are great!","This is a different type of file")</f>
        <v>This is a WMA file!</v>
      </c>
    </row>
    <row r="579" spans="1:12" x14ac:dyDescent="0.25">
      <c r="A579" s="4">
        <v>892</v>
      </c>
      <c r="B579" s="5" t="s">
        <v>1317</v>
      </c>
      <c r="C579" s="6" t="s">
        <v>6</v>
      </c>
      <c r="D579" s="5" t="s">
        <v>1306</v>
      </c>
      <c r="E579" s="25">
        <v>8300486</v>
      </c>
      <c r="F579" s="21">
        <v>39270.495567129627</v>
      </c>
      <c r="G579" s="4" t="s">
        <v>1429</v>
      </c>
      <c r="H579" s="4" t="s">
        <v>1430</v>
      </c>
      <c r="I579" t="str">
        <f>VLOOKUP(D579,Categories!$A$1:$D$53,MATCH(I$3,Categories!$A$1:$D$1,0),FALSE)</f>
        <v>Sampler</v>
      </c>
      <c r="J579" t="str">
        <f t="shared" si="8"/>
        <v>No</v>
      </c>
      <c r="L579" t="str" cm="1">
        <f t="array" ref="L579">_xlfn.SWITCH(C579,".wma","This is a WMA file!",".mp3","MP3 are great!","This is a different type of file")</f>
        <v>This is a WMA file!</v>
      </c>
    </row>
    <row r="580" spans="1:12" x14ac:dyDescent="0.25">
      <c r="A580" s="4">
        <v>893</v>
      </c>
      <c r="B580" s="5" t="s">
        <v>1318</v>
      </c>
      <c r="C580" s="6" t="s">
        <v>6</v>
      </c>
      <c r="D580" s="5" t="s">
        <v>1306</v>
      </c>
      <c r="E580" s="25">
        <v>4326472</v>
      </c>
      <c r="F580" s="21">
        <v>39270.495567129627</v>
      </c>
      <c r="G580" s="4" t="s">
        <v>1431</v>
      </c>
      <c r="H580" s="4" t="s">
        <v>1432</v>
      </c>
      <c r="I580" t="str">
        <f>VLOOKUP(D580,Categories!$A$1:$D$53,MATCH(I$3,Categories!$A$1:$D$1,0),FALSE)</f>
        <v>Sampler</v>
      </c>
      <c r="J580" t="str">
        <f t="shared" si="8"/>
        <v>Yes</v>
      </c>
      <c r="L580" t="str" cm="1">
        <f t="array" ref="L580">_xlfn.SWITCH(C580,".wma","This is a WMA file!",".mp3","MP3 are great!","This is a different type of file")</f>
        <v>This is a WMA file!</v>
      </c>
    </row>
    <row r="581" spans="1:12" x14ac:dyDescent="0.25">
      <c r="A581" s="4">
        <v>894</v>
      </c>
      <c r="B581" s="5" t="s">
        <v>1319</v>
      </c>
      <c r="C581" s="6" t="s">
        <v>6</v>
      </c>
      <c r="D581" s="5" t="s">
        <v>1306</v>
      </c>
      <c r="E581" s="25">
        <v>2503750</v>
      </c>
      <c r="F581" s="21">
        <v>39270.495567129627</v>
      </c>
      <c r="G581" s="4" t="s">
        <v>1433</v>
      </c>
      <c r="H581" s="4" t="s">
        <v>1434</v>
      </c>
      <c r="I581" t="str">
        <f>VLOOKUP(D581,Categories!$A$1:$D$53,MATCH(I$3,Categories!$A$1:$D$1,0),FALSE)</f>
        <v>Sampler</v>
      </c>
      <c r="J581" t="str">
        <f t="shared" ref="J581:J644" si="9">IF(OR(AND(E581&gt;1000000, E581&lt;5000000), C581 = ".mp3"),"Yes","No")</f>
        <v>Yes</v>
      </c>
      <c r="L581" t="str" cm="1">
        <f t="array" ref="L581">_xlfn.SWITCH(C581,".wma","This is a WMA file!",".mp3","MP3 are great!","This is a different type of file")</f>
        <v>This is a WMA file!</v>
      </c>
    </row>
    <row r="582" spans="1:12" x14ac:dyDescent="0.25">
      <c r="A582" s="4">
        <v>895</v>
      </c>
      <c r="B582" s="5" t="s">
        <v>1320</v>
      </c>
      <c r="C582" s="6" t="s">
        <v>6</v>
      </c>
      <c r="D582" s="5" t="s">
        <v>1306</v>
      </c>
      <c r="E582" s="25">
        <v>5593434</v>
      </c>
      <c r="F582" s="21">
        <v>39270.49559027778</v>
      </c>
      <c r="G582" s="4" t="s">
        <v>1435</v>
      </c>
      <c r="H582" s="4" t="s">
        <v>1436</v>
      </c>
      <c r="I582" t="str">
        <f>VLOOKUP(D582,Categories!$A$1:$D$53,MATCH(I$3,Categories!$A$1:$D$1,0),FALSE)</f>
        <v>Sampler</v>
      </c>
      <c r="J582" t="str">
        <f t="shared" si="9"/>
        <v>No</v>
      </c>
      <c r="L582" t="str" cm="1">
        <f t="array" ref="L582">_xlfn.SWITCH(C582,".wma","This is a WMA file!",".mp3","MP3 are great!","This is a different type of file")</f>
        <v>This is a WMA file!</v>
      </c>
    </row>
    <row r="583" spans="1:12" x14ac:dyDescent="0.25">
      <c r="A583" s="4">
        <v>896</v>
      </c>
      <c r="B583" s="5" t="s">
        <v>1321</v>
      </c>
      <c r="C583" s="6" t="s">
        <v>6</v>
      </c>
      <c r="D583" s="5" t="s">
        <v>1306</v>
      </c>
      <c r="E583" s="25">
        <v>6376220</v>
      </c>
      <c r="F583" s="21">
        <v>39270.49559027778</v>
      </c>
      <c r="G583" s="4" t="s">
        <v>1437</v>
      </c>
      <c r="H583" s="4" t="s">
        <v>1438</v>
      </c>
      <c r="I583" t="str">
        <f>VLOOKUP(D583,Categories!$A$1:$D$53,MATCH(I$3,Categories!$A$1:$D$1,0),FALSE)</f>
        <v>Sampler</v>
      </c>
      <c r="J583" t="str">
        <f t="shared" si="9"/>
        <v>No</v>
      </c>
      <c r="L583" t="str" cm="1">
        <f t="array" ref="L583">_xlfn.SWITCH(C583,".wma","This is a WMA file!",".mp3","MP3 are great!","This is a different type of file")</f>
        <v>This is a WMA file!</v>
      </c>
    </row>
    <row r="584" spans="1:12" x14ac:dyDescent="0.25">
      <c r="A584" s="4">
        <v>934</v>
      </c>
      <c r="B584" s="5" t="s">
        <v>1323</v>
      </c>
      <c r="C584" s="6" t="s">
        <v>6</v>
      </c>
      <c r="D584" s="5" t="s">
        <v>1322</v>
      </c>
      <c r="E584" s="25">
        <v>5302656</v>
      </c>
      <c r="F584" s="21">
        <v>39258.792094907411</v>
      </c>
      <c r="G584" s="4" t="s">
        <v>1439</v>
      </c>
      <c r="H584" s="4" t="s">
        <v>1440</v>
      </c>
      <c r="I584" t="str">
        <f>VLOOKUP(D584,Categories!$A$1:$D$53,MATCH(I$3,Categories!$A$1:$D$1,0),FALSE)</f>
        <v>Opera</v>
      </c>
      <c r="J584" t="str">
        <f t="shared" si="9"/>
        <v>No</v>
      </c>
      <c r="L584" t="str" cm="1">
        <f t="array" ref="L584">_xlfn.SWITCH(C584,".wma","This is a WMA file!",".mp3","MP3 are great!","This is a different type of file")</f>
        <v>This is a WMA file!</v>
      </c>
    </row>
    <row r="585" spans="1:12" x14ac:dyDescent="0.25">
      <c r="A585" s="4">
        <v>935</v>
      </c>
      <c r="B585" s="5" t="s">
        <v>1324</v>
      </c>
      <c r="C585" s="6" t="s">
        <v>6</v>
      </c>
      <c r="D585" s="5" t="s">
        <v>1322</v>
      </c>
      <c r="E585" s="25">
        <v>7513046</v>
      </c>
      <c r="F585" s="21">
        <v>39258.792094907411</v>
      </c>
      <c r="G585" s="4" t="s">
        <v>1441</v>
      </c>
      <c r="H585" s="4" t="s">
        <v>1440</v>
      </c>
      <c r="I585" t="str">
        <f>VLOOKUP(D585,Categories!$A$1:$D$53,MATCH(I$3,Categories!$A$1:$D$1,0),FALSE)</f>
        <v>Opera</v>
      </c>
      <c r="J585" t="str">
        <f t="shared" si="9"/>
        <v>No</v>
      </c>
      <c r="L585" t="str" cm="1">
        <f t="array" ref="L585">_xlfn.SWITCH(C585,".wma","This is a WMA file!",".mp3","MP3 are great!","This is a different type of file")</f>
        <v>This is a WMA file!</v>
      </c>
    </row>
    <row r="586" spans="1:12" x14ac:dyDescent="0.25">
      <c r="A586" s="4">
        <v>936</v>
      </c>
      <c r="B586" s="5" t="s">
        <v>1325</v>
      </c>
      <c r="C586" s="6" t="s">
        <v>6</v>
      </c>
      <c r="D586" s="5" t="s">
        <v>1322</v>
      </c>
      <c r="E586" s="25">
        <v>7396720</v>
      </c>
      <c r="F586" s="21">
        <v>39258.792094907411</v>
      </c>
      <c r="G586" s="4" t="s">
        <v>1442</v>
      </c>
      <c r="H586" s="4" t="s">
        <v>1440</v>
      </c>
      <c r="I586" t="str">
        <f>VLOOKUP(D586,Categories!$A$1:$D$53,MATCH(I$3,Categories!$A$1:$D$1,0),FALSE)</f>
        <v>Opera</v>
      </c>
      <c r="J586" t="str">
        <f t="shared" si="9"/>
        <v>No</v>
      </c>
      <c r="L586" t="str" cm="1">
        <f t="array" ref="L586">_xlfn.SWITCH(C586,".wma","This is a WMA file!",".mp3","MP3 are great!","This is a different type of file")</f>
        <v>This is a WMA file!</v>
      </c>
    </row>
    <row r="587" spans="1:12" x14ac:dyDescent="0.25">
      <c r="A587" s="4">
        <v>937</v>
      </c>
      <c r="B587" s="5" t="s">
        <v>1326</v>
      </c>
      <c r="C587" s="6" t="s">
        <v>6</v>
      </c>
      <c r="D587" s="5" t="s">
        <v>1322</v>
      </c>
      <c r="E587" s="25">
        <v>7137242</v>
      </c>
      <c r="F587" s="21">
        <v>39258.792094907411</v>
      </c>
      <c r="G587" s="4" t="s">
        <v>1443</v>
      </c>
      <c r="H587" s="4" t="s">
        <v>1440</v>
      </c>
      <c r="I587" t="str">
        <f>VLOOKUP(D587,Categories!$A$1:$D$53,MATCH(I$3,Categories!$A$1:$D$1,0),FALSE)</f>
        <v>Opera</v>
      </c>
      <c r="J587" t="str">
        <f t="shared" si="9"/>
        <v>No</v>
      </c>
      <c r="L587" t="str" cm="1">
        <f t="array" ref="L587">_xlfn.SWITCH(C587,".wma","This is a WMA file!",".mp3","MP3 are great!","This is a different type of file")</f>
        <v>This is a WMA file!</v>
      </c>
    </row>
    <row r="588" spans="1:12" x14ac:dyDescent="0.25">
      <c r="A588" s="4">
        <v>938</v>
      </c>
      <c r="B588" s="5" t="s">
        <v>1327</v>
      </c>
      <c r="C588" s="6" t="s">
        <v>6</v>
      </c>
      <c r="D588" s="5" t="s">
        <v>1322</v>
      </c>
      <c r="E588" s="25">
        <v>7280362</v>
      </c>
      <c r="F588" s="21">
        <v>39258.792094907411</v>
      </c>
      <c r="G588" s="4" t="s">
        <v>1444</v>
      </c>
      <c r="H588" s="4" t="s">
        <v>1440</v>
      </c>
      <c r="I588" t="str">
        <f>VLOOKUP(D588,Categories!$A$1:$D$53,MATCH(I$3,Categories!$A$1:$D$1,0),FALSE)</f>
        <v>Opera</v>
      </c>
      <c r="J588" t="str">
        <f t="shared" si="9"/>
        <v>No</v>
      </c>
      <c r="L588" t="str" cm="1">
        <f t="array" ref="L588">_xlfn.SWITCH(C588,".wma","This is a WMA file!",".mp3","MP3 are great!","This is a different type of file")</f>
        <v>This is a WMA file!</v>
      </c>
    </row>
    <row r="589" spans="1:12" x14ac:dyDescent="0.25">
      <c r="A589" s="4">
        <v>939</v>
      </c>
      <c r="B589" s="5" t="s">
        <v>1328</v>
      </c>
      <c r="C589" s="6" t="s">
        <v>6</v>
      </c>
      <c r="D589" s="5" t="s">
        <v>1322</v>
      </c>
      <c r="E589" s="25">
        <v>7933598</v>
      </c>
      <c r="F589" s="21">
        <v>39258.792094907411</v>
      </c>
      <c r="G589" s="4" t="s">
        <v>1445</v>
      </c>
      <c r="H589" s="4" t="s">
        <v>1440</v>
      </c>
      <c r="I589" t="str">
        <f>VLOOKUP(D589,Categories!$A$1:$D$53,MATCH(I$3,Categories!$A$1:$D$1,0),FALSE)</f>
        <v>Opera</v>
      </c>
      <c r="J589" t="str">
        <f t="shared" si="9"/>
        <v>No</v>
      </c>
      <c r="L589" t="str" cm="1">
        <f t="array" ref="L589">_xlfn.SWITCH(C589,".wma","This is a WMA file!",".mp3","MP3 are great!","This is a different type of file")</f>
        <v>This is a WMA file!</v>
      </c>
    </row>
    <row r="590" spans="1:12" x14ac:dyDescent="0.25">
      <c r="A590" s="4">
        <v>940</v>
      </c>
      <c r="B590" s="5" t="s">
        <v>1329</v>
      </c>
      <c r="C590" s="6" t="s">
        <v>6</v>
      </c>
      <c r="D590" s="5" t="s">
        <v>1322</v>
      </c>
      <c r="E590" s="25">
        <v>6439286</v>
      </c>
      <c r="F590" s="21">
        <v>39258.792094907411</v>
      </c>
      <c r="G590" s="4" t="s">
        <v>1446</v>
      </c>
      <c r="H590" s="4" t="s">
        <v>1440</v>
      </c>
      <c r="I590" t="str">
        <f>VLOOKUP(D590,Categories!$A$1:$D$53,MATCH(I$3,Categories!$A$1:$D$1,0),FALSE)</f>
        <v>Opera</v>
      </c>
      <c r="J590" t="str">
        <f t="shared" si="9"/>
        <v>No</v>
      </c>
      <c r="L590" t="str" cm="1">
        <f t="array" ref="L590">_xlfn.SWITCH(C590,".wma","This is a WMA file!",".mp3","MP3 are great!","This is a different type of file")</f>
        <v>This is a WMA file!</v>
      </c>
    </row>
    <row r="591" spans="1:12" x14ac:dyDescent="0.25">
      <c r="A591" s="4">
        <v>941</v>
      </c>
      <c r="B591" s="5" t="s">
        <v>1330</v>
      </c>
      <c r="C591" s="6" t="s">
        <v>6</v>
      </c>
      <c r="D591" s="5" t="s">
        <v>1322</v>
      </c>
      <c r="E591" s="25">
        <v>11208542</v>
      </c>
      <c r="F591" s="21">
        <v>39258.792094907411</v>
      </c>
      <c r="G591" s="4" t="s">
        <v>1447</v>
      </c>
      <c r="H591" s="4" t="s">
        <v>1440</v>
      </c>
      <c r="I591" t="str">
        <f>VLOOKUP(D591,Categories!$A$1:$D$53,MATCH(I$3,Categories!$A$1:$D$1,0),FALSE)</f>
        <v>Opera</v>
      </c>
      <c r="J591" t="str">
        <f t="shared" si="9"/>
        <v>No</v>
      </c>
      <c r="L591" t="str" cm="1">
        <f t="array" ref="L591">_xlfn.SWITCH(C591,".wma","This is a WMA file!",".mp3","MP3 are great!","This is a different type of file")</f>
        <v>This is a WMA file!</v>
      </c>
    </row>
    <row r="592" spans="1:12" x14ac:dyDescent="0.25">
      <c r="A592" s="4">
        <v>942</v>
      </c>
      <c r="B592" s="5" t="s">
        <v>1331</v>
      </c>
      <c r="C592" s="6" t="s">
        <v>6</v>
      </c>
      <c r="D592" s="5" t="s">
        <v>1322</v>
      </c>
      <c r="E592" s="25">
        <v>9427922</v>
      </c>
      <c r="F592" s="21">
        <v>39258.792094907411</v>
      </c>
      <c r="G592" s="4" t="s">
        <v>1448</v>
      </c>
      <c r="H592" s="4" t="s">
        <v>1440</v>
      </c>
      <c r="I592" t="str">
        <f>VLOOKUP(D592,Categories!$A$1:$D$53,MATCH(I$3,Categories!$A$1:$D$1,0),FALSE)</f>
        <v>Opera</v>
      </c>
      <c r="J592" t="str">
        <f t="shared" si="9"/>
        <v>No</v>
      </c>
      <c r="L592" t="str" cm="1">
        <f t="array" ref="L592">_xlfn.SWITCH(C592,".wma","This is a WMA file!",".mp3","MP3 are great!","This is a different type of file")</f>
        <v>This is a WMA file!</v>
      </c>
    </row>
    <row r="593" spans="1:12" x14ac:dyDescent="0.25">
      <c r="A593" s="4">
        <v>943</v>
      </c>
      <c r="B593" s="5" t="s">
        <v>1332</v>
      </c>
      <c r="C593" s="6" t="s">
        <v>6</v>
      </c>
      <c r="D593" s="5" t="s">
        <v>1322</v>
      </c>
      <c r="E593" s="25">
        <v>13579820</v>
      </c>
      <c r="F593" s="21">
        <v>39258.792094907411</v>
      </c>
      <c r="G593" s="4" t="s">
        <v>1449</v>
      </c>
      <c r="H593" s="4" t="s">
        <v>1440</v>
      </c>
      <c r="I593" t="str">
        <f>VLOOKUP(D593,Categories!$A$1:$D$53,MATCH(I$3,Categories!$A$1:$D$1,0),FALSE)</f>
        <v>Opera</v>
      </c>
      <c r="J593" t="str">
        <f t="shared" si="9"/>
        <v>No</v>
      </c>
      <c r="L593" t="str" cm="1">
        <f t="array" ref="L593">_xlfn.SWITCH(C593,".wma","This is a WMA file!",".mp3","MP3 are great!","This is a different type of file")</f>
        <v>This is a WMA file!</v>
      </c>
    </row>
    <row r="594" spans="1:12" x14ac:dyDescent="0.25">
      <c r="A594" s="4">
        <v>945</v>
      </c>
      <c r="B594" s="5" t="s">
        <v>1334</v>
      </c>
      <c r="C594" s="6" t="s">
        <v>2</v>
      </c>
      <c r="D594" s="5" t="s">
        <v>1333</v>
      </c>
      <c r="E594" s="25">
        <v>35965571</v>
      </c>
      <c r="F594" s="21">
        <v>40741.671631944446</v>
      </c>
      <c r="G594" s="4" t="s">
        <v>1450</v>
      </c>
      <c r="H594" s="4" t="s">
        <v>1451</v>
      </c>
      <c r="I594" t="str">
        <f>VLOOKUP(D594,Categories!$A$1:$D$53,MATCH(I$3,Categories!$A$1:$D$1,0),FALSE)</f>
        <v>Sampler</v>
      </c>
      <c r="J594" t="str">
        <f t="shared" si="9"/>
        <v>Yes</v>
      </c>
      <c r="L594" t="str" cm="1">
        <f t="array" ref="L594">_xlfn.SWITCH(C594,".wma","This is a WMA file!",".mp3","MP3 are great!","This is a different type of file")</f>
        <v>MP3 are great!</v>
      </c>
    </row>
    <row r="595" spans="1:12" x14ac:dyDescent="0.25">
      <c r="A595" s="4">
        <v>946</v>
      </c>
      <c r="B595" s="5" t="s">
        <v>1335</v>
      </c>
      <c r="C595" s="6" t="s">
        <v>2</v>
      </c>
      <c r="D595" s="5" t="s">
        <v>1333</v>
      </c>
      <c r="E595" s="25">
        <v>57853963</v>
      </c>
      <c r="F595" s="21">
        <v>40750.92255787037</v>
      </c>
      <c r="G595" s="4" t="s">
        <v>1452</v>
      </c>
      <c r="H595" s="4" t="s">
        <v>1451</v>
      </c>
      <c r="I595" t="str">
        <f>VLOOKUP(D595,Categories!$A$1:$D$53,MATCH(I$3,Categories!$A$1:$D$1,0),FALSE)</f>
        <v>Sampler</v>
      </c>
      <c r="J595" t="str">
        <f t="shared" si="9"/>
        <v>Yes</v>
      </c>
      <c r="L595" t="str" cm="1">
        <f t="array" ref="L595">_xlfn.SWITCH(C595,".wma","This is a WMA file!",".mp3","MP3 are great!","This is a different type of file")</f>
        <v>MP3 are great!</v>
      </c>
    </row>
    <row r="596" spans="1:12" x14ac:dyDescent="0.25">
      <c r="A596" s="4">
        <v>947</v>
      </c>
      <c r="B596" s="5" t="s">
        <v>1336</v>
      </c>
      <c r="C596" s="6" t="s">
        <v>2</v>
      </c>
      <c r="D596" s="5" t="s">
        <v>1333</v>
      </c>
      <c r="E596" s="25">
        <v>27743275</v>
      </c>
      <c r="F596" s="21">
        <v>40869.668796296297</v>
      </c>
      <c r="G596" s="4" t="s">
        <v>1453</v>
      </c>
      <c r="H596" s="4" t="s">
        <v>1451</v>
      </c>
      <c r="I596" t="str">
        <f>VLOOKUP(D596,Categories!$A$1:$D$53,MATCH(I$3,Categories!$A$1:$D$1,0),FALSE)</f>
        <v>Sampler</v>
      </c>
      <c r="J596" t="str">
        <f t="shared" si="9"/>
        <v>Yes</v>
      </c>
      <c r="L596" t="str" cm="1">
        <f t="array" ref="L596">_xlfn.SWITCH(C596,".wma","This is a WMA file!",".mp3","MP3 are great!","This is a different type of file")</f>
        <v>MP3 are great!</v>
      </c>
    </row>
    <row r="597" spans="1:12" x14ac:dyDescent="0.25">
      <c r="A597" s="4">
        <v>948</v>
      </c>
      <c r="B597" s="5" t="s">
        <v>1337</v>
      </c>
      <c r="C597" s="6" t="s">
        <v>2</v>
      </c>
      <c r="D597" s="5" t="s">
        <v>1333</v>
      </c>
      <c r="E597" s="25">
        <v>28224860</v>
      </c>
      <c r="F597" s="21">
        <v>40881.402499999997</v>
      </c>
      <c r="G597" s="4" t="s">
        <v>1454</v>
      </c>
      <c r="H597" s="4" t="s">
        <v>1451</v>
      </c>
      <c r="I597" t="str">
        <f>VLOOKUP(D597,Categories!$A$1:$D$53,MATCH(I$3,Categories!$A$1:$D$1,0),FALSE)</f>
        <v>Sampler</v>
      </c>
      <c r="J597" t="str">
        <f t="shared" si="9"/>
        <v>Yes</v>
      </c>
      <c r="L597" t="str" cm="1">
        <f t="array" ref="L597">_xlfn.SWITCH(C597,".wma","This is a WMA file!",".mp3","MP3 are great!","This is a different type of file")</f>
        <v>MP3 are great!</v>
      </c>
    </row>
    <row r="598" spans="1:12" x14ac:dyDescent="0.25">
      <c r="A598" s="4">
        <v>949</v>
      </c>
      <c r="B598" s="5" t="s">
        <v>1338</v>
      </c>
      <c r="C598" s="6" t="s">
        <v>2</v>
      </c>
      <c r="D598" s="5" t="s">
        <v>1333</v>
      </c>
      <c r="E598" s="25">
        <v>21748384</v>
      </c>
      <c r="F598" s="21">
        <v>40906.464074074072</v>
      </c>
      <c r="G598" s="4" t="s">
        <v>1455</v>
      </c>
      <c r="H598" s="4" t="s">
        <v>1451</v>
      </c>
      <c r="I598" t="str">
        <f>VLOOKUP(D598,Categories!$A$1:$D$53,MATCH(I$3,Categories!$A$1:$D$1,0),FALSE)</f>
        <v>Sampler</v>
      </c>
      <c r="J598" t="str">
        <f t="shared" si="9"/>
        <v>Yes</v>
      </c>
      <c r="L598" t="str" cm="1">
        <f t="array" ref="L598">_xlfn.SWITCH(C598,".wma","This is a WMA file!",".mp3","MP3 are great!","This is a different type of file")</f>
        <v>MP3 are great!</v>
      </c>
    </row>
    <row r="599" spans="1:12" x14ac:dyDescent="0.25">
      <c r="A599" s="4">
        <v>950</v>
      </c>
      <c r="B599" s="5" t="s">
        <v>1339</v>
      </c>
      <c r="C599" s="6" t="s">
        <v>2</v>
      </c>
      <c r="D599" s="5" t="s">
        <v>1333</v>
      </c>
      <c r="E599" s="25">
        <v>58140248</v>
      </c>
      <c r="F599" s="21">
        <v>41056.43513888889</v>
      </c>
      <c r="G599" s="4" t="s">
        <v>1456</v>
      </c>
      <c r="H599" s="4" t="s">
        <v>1451</v>
      </c>
      <c r="I599" t="str">
        <f>VLOOKUP(D599,Categories!$A$1:$D$53,MATCH(I$3,Categories!$A$1:$D$1,0),FALSE)</f>
        <v>Sampler</v>
      </c>
      <c r="J599" t="str">
        <f t="shared" si="9"/>
        <v>Yes</v>
      </c>
      <c r="L599" t="str" cm="1">
        <f t="array" ref="L599">_xlfn.SWITCH(C599,".wma","This is a WMA file!",".mp3","MP3 are great!","This is a different type of file")</f>
        <v>MP3 are great!</v>
      </c>
    </row>
    <row r="600" spans="1:12" x14ac:dyDescent="0.25">
      <c r="A600" s="4">
        <v>951</v>
      </c>
      <c r="B600" s="5" t="s">
        <v>1340</v>
      </c>
      <c r="C600" s="6" t="s">
        <v>2</v>
      </c>
      <c r="D600" s="5" t="s">
        <v>1333</v>
      </c>
      <c r="E600" s="25">
        <v>37577928</v>
      </c>
      <c r="F600" s="21">
        <v>41060.808912037035</v>
      </c>
      <c r="G600" s="4" t="s">
        <v>1457</v>
      </c>
      <c r="H600" s="4" t="s">
        <v>1451</v>
      </c>
      <c r="I600" t="str">
        <f>VLOOKUP(D600,Categories!$A$1:$D$53,MATCH(I$3,Categories!$A$1:$D$1,0),FALSE)</f>
        <v>Sampler</v>
      </c>
      <c r="J600" t="str">
        <f t="shared" si="9"/>
        <v>Yes</v>
      </c>
      <c r="L600" t="str" cm="1">
        <f t="array" ref="L600">_xlfn.SWITCH(C600,".wma","This is a WMA file!",".mp3","MP3 are great!","This is a different type of file")</f>
        <v>MP3 are great!</v>
      </c>
    </row>
    <row r="601" spans="1:12" x14ac:dyDescent="0.25">
      <c r="A601" s="4">
        <v>952</v>
      </c>
      <c r="B601" s="5" t="s">
        <v>1341</v>
      </c>
      <c r="C601" s="6" t="s">
        <v>2</v>
      </c>
      <c r="D601" s="5" t="s">
        <v>1333</v>
      </c>
      <c r="E601" s="25">
        <v>62375155</v>
      </c>
      <c r="F601" s="21">
        <v>41404.352256944447</v>
      </c>
      <c r="G601" s="4" t="s">
        <v>1458</v>
      </c>
      <c r="H601" s="4" t="s">
        <v>1451</v>
      </c>
      <c r="I601" t="str">
        <f>VLOOKUP(D601,Categories!$A$1:$D$53,MATCH(I$3,Categories!$A$1:$D$1,0),FALSE)</f>
        <v>Sampler</v>
      </c>
      <c r="J601" t="str">
        <f t="shared" si="9"/>
        <v>Yes</v>
      </c>
      <c r="L601" t="str" cm="1">
        <f t="array" ref="L601">_xlfn.SWITCH(C601,".wma","This is a WMA file!",".mp3","MP3 are great!","This is a different type of file")</f>
        <v>MP3 are great!</v>
      </c>
    </row>
    <row r="602" spans="1:12" x14ac:dyDescent="0.25">
      <c r="A602" s="4">
        <v>953</v>
      </c>
      <c r="B602" s="5" t="s">
        <v>1342</v>
      </c>
      <c r="C602" s="6" t="s">
        <v>2</v>
      </c>
      <c r="D602" s="5" t="s">
        <v>1333</v>
      </c>
      <c r="E602" s="25">
        <v>51938710</v>
      </c>
      <c r="F602" s="21">
        <v>41490.427094907405</v>
      </c>
      <c r="G602" s="4" t="s">
        <v>1459</v>
      </c>
      <c r="H602" s="4" t="s">
        <v>1451</v>
      </c>
      <c r="I602" t="str">
        <f>VLOOKUP(D602,Categories!$A$1:$D$53,MATCH(I$3,Categories!$A$1:$D$1,0),FALSE)</f>
        <v>Sampler</v>
      </c>
      <c r="J602" t="str">
        <f t="shared" si="9"/>
        <v>Yes</v>
      </c>
      <c r="L602" t="str" cm="1">
        <f t="array" ref="L602">_xlfn.SWITCH(C602,".wma","This is a WMA file!",".mp3","MP3 are great!","This is a different type of file")</f>
        <v>MP3 are great!</v>
      </c>
    </row>
    <row r="603" spans="1:12" x14ac:dyDescent="0.25">
      <c r="A603" s="4">
        <v>954</v>
      </c>
      <c r="B603" s="5" t="s">
        <v>1343</v>
      </c>
      <c r="C603" s="6" t="s">
        <v>2</v>
      </c>
      <c r="D603" s="5" t="s">
        <v>1333</v>
      </c>
      <c r="E603" s="25">
        <v>7795750</v>
      </c>
      <c r="F603" s="21">
        <v>41373.339224537034</v>
      </c>
      <c r="G603" s="4" t="s">
        <v>1460</v>
      </c>
      <c r="H603" s="4" t="s">
        <v>1451</v>
      </c>
      <c r="I603" t="str">
        <f>VLOOKUP(D603,Categories!$A$1:$D$53,MATCH(I$3,Categories!$A$1:$D$1,0),FALSE)</f>
        <v>Sampler</v>
      </c>
      <c r="J603" t="str">
        <f t="shared" si="9"/>
        <v>Yes</v>
      </c>
      <c r="L603" t="str" cm="1">
        <f t="array" ref="L603">_xlfn.SWITCH(C603,".wma","This is a WMA file!",".mp3","MP3 are great!","This is a different type of file")</f>
        <v>MP3 are great!</v>
      </c>
    </row>
    <row r="604" spans="1:12" x14ac:dyDescent="0.25">
      <c r="A604" s="4">
        <v>956</v>
      </c>
      <c r="B604" s="5" t="s">
        <v>1345</v>
      </c>
      <c r="C604" s="6" t="s">
        <v>6</v>
      </c>
      <c r="D604" s="5" t="s">
        <v>1344</v>
      </c>
      <c r="E604" s="25">
        <v>7499494</v>
      </c>
      <c r="F604" s="21">
        <v>39270.490810185183</v>
      </c>
      <c r="G604" s="4" t="s">
        <v>1461</v>
      </c>
      <c r="H604" s="4" t="s">
        <v>1462</v>
      </c>
      <c r="I604" t="str">
        <f>VLOOKUP(D604,Categories!$A$1:$D$53,MATCH(I$3,Categories!$A$1:$D$1,0),FALSE)</f>
        <v>Sampler</v>
      </c>
      <c r="J604" t="str">
        <f t="shared" si="9"/>
        <v>No</v>
      </c>
      <c r="L604" t="str" cm="1">
        <f t="array" ref="L604">_xlfn.SWITCH(C604,".wma","This is a WMA file!",".mp3","MP3 are great!","This is a different type of file")</f>
        <v>This is a WMA file!</v>
      </c>
    </row>
    <row r="605" spans="1:12" x14ac:dyDescent="0.25">
      <c r="A605" s="4">
        <v>957</v>
      </c>
      <c r="B605" s="5" t="s">
        <v>1346</v>
      </c>
      <c r="C605" s="6" t="s">
        <v>6</v>
      </c>
      <c r="D605" s="5" t="s">
        <v>1344</v>
      </c>
      <c r="E605" s="25">
        <v>2378440</v>
      </c>
      <c r="F605" s="21">
        <v>39270.490810185183</v>
      </c>
      <c r="G605" s="4" t="s">
        <v>1463</v>
      </c>
      <c r="H605" s="4" t="s">
        <v>1464</v>
      </c>
      <c r="I605" t="str">
        <f>VLOOKUP(D605,Categories!$A$1:$D$53,MATCH(I$3,Categories!$A$1:$D$1,0),FALSE)</f>
        <v>Sampler</v>
      </c>
      <c r="J605" t="str">
        <f t="shared" si="9"/>
        <v>Yes</v>
      </c>
      <c r="L605" t="str" cm="1">
        <f t="array" ref="L605">_xlfn.SWITCH(C605,".wma","This is a WMA file!",".mp3","MP3 are great!","This is a different type of file")</f>
        <v>This is a WMA file!</v>
      </c>
    </row>
    <row r="606" spans="1:12" x14ac:dyDescent="0.25">
      <c r="A606" s="4">
        <v>958</v>
      </c>
      <c r="B606" s="5" t="s">
        <v>1347</v>
      </c>
      <c r="C606" s="6" t="s">
        <v>6</v>
      </c>
      <c r="D606" s="5" t="s">
        <v>1344</v>
      </c>
      <c r="E606" s="25">
        <v>3167256</v>
      </c>
      <c r="F606" s="21">
        <v>39270.490810185183</v>
      </c>
      <c r="G606" s="4" t="s">
        <v>1465</v>
      </c>
      <c r="H606" s="4" t="s">
        <v>1466</v>
      </c>
      <c r="I606" t="str">
        <f>VLOOKUP(D606,Categories!$A$1:$D$53,MATCH(I$3,Categories!$A$1:$D$1,0),FALSE)</f>
        <v>Sampler</v>
      </c>
      <c r="J606" t="str">
        <f t="shared" si="9"/>
        <v>Yes</v>
      </c>
      <c r="L606" t="str" cm="1">
        <f t="array" ref="L606">_xlfn.SWITCH(C606,".wma","This is a WMA file!",".mp3","MP3 are great!","This is a different type of file")</f>
        <v>This is a WMA file!</v>
      </c>
    </row>
    <row r="607" spans="1:12" x14ac:dyDescent="0.25">
      <c r="A607" s="4">
        <v>959</v>
      </c>
      <c r="B607" s="5" t="s">
        <v>1348</v>
      </c>
      <c r="C607" s="6" t="s">
        <v>6</v>
      </c>
      <c r="D607" s="5" t="s">
        <v>1344</v>
      </c>
      <c r="E607" s="25">
        <v>3227012</v>
      </c>
      <c r="F607" s="21">
        <v>39270.490810185183</v>
      </c>
      <c r="G607" s="4" t="s">
        <v>1467</v>
      </c>
      <c r="H607" s="4" t="s">
        <v>1468</v>
      </c>
      <c r="I607" t="str">
        <f>VLOOKUP(D607,Categories!$A$1:$D$53,MATCH(I$3,Categories!$A$1:$D$1,0),FALSE)</f>
        <v>Sampler</v>
      </c>
      <c r="J607" t="str">
        <f t="shared" si="9"/>
        <v>Yes</v>
      </c>
      <c r="L607" t="str" cm="1">
        <f t="array" ref="L607">_xlfn.SWITCH(C607,".wma","This is a WMA file!",".mp3","MP3 are great!","This is a different type of file")</f>
        <v>This is a WMA file!</v>
      </c>
    </row>
    <row r="608" spans="1:12" x14ac:dyDescent="0.25">
      <c r="A608" s="4">
        <v>960</v>
      </c>
      <c r="B608" s="5" t="s">
        <v>1349</v>
      </c>
      <c r="C608" s="6" t="s">
        <v>6</v>
      </c>
      <c r="D608" s="5" t="s">
        <v>1344</v>
      </c>
      <c r="E608" s="25">
        <v>1720946</v>
      </c>
      <c r="F608" s="21">
        <v>39270.490810185183</v>
      </c>
      <c r="G608" s="4" t="s">
        <v>1469</v>
      </c>
      <c r="H608" s="4" t="s">
        <v>1470</v>
      </c>
      <c r="I608" t="str">
        <f>VLOOKUP(D608,Categories!$A$1:$D$53,MATCH(I$3,Categories!$A$1:$D$1,0),FALSE)</f>
        <v>Sampler</v>
      </c>
      <c r="J608" t="str">
        <f t="shared" si="9"/>
        <v>Yes</v>
      </c>
      <c r="L608" t="str" cm="1">
        <f t="array" ref="L608">_xlfn.SWITCH(C608,".wma","This is a WMA file!",".mp3","MP3 are great!","This is a different type of file")</f>
        <v>This is a WMA file!</v>
      </c>
    </row>
    <row r="609" spans="1:12" x14ac:dyDescent="0.25">
      <c r="A609" s="4">
        <v>961</v>
      </c>
      <c r="B609" s="5" t="s">
        <v>1350</v>
      </c>
      <c r="C609" s="6" t="s">
        <v>6</v>
      </c>
      <c r="D609" s="5" t="s">
        <v>1344</v>
      </c>
      <c r="E609" s="25">
        <v>4278830</v>
      </c>
      <c r="F609" s="21">
        <v>39270.490810185183</v>
      </c>
      <c r="G609" s="4" t="s">
        <v>1471</v>
      </c>
      <c r="H609" s="4" t="s">
        <v>1472</v>
      </c>
      <c r="I609" t="str">
        <f>VLOOKUP(D609,Categories!$A$1:$D$53,MATCH(I$3,Categories!$A$1:$D$1,0),FALSE)</f>
        <v>Sampler</v>
      </c>
      <c r="J609" t="str">
        <f t="shared" si="9"/>
        <v>Yes</v>
      </c>
      <c r="L609" t="str" cm="1">
        <f t="array" ref="L609">_xlfn.SWITCH(C609,".wma","This is a WMA file!",".mp3","MP3 are great!","This is a different type of file")</f>
        <v>This is a WMA file!</v>
      </c>
    </row>
    <row r="610" spans="1:12" x14ac:dyDescent="0.25">
      <c r="A610" s="4">
        <v>962</v>
      </c>
      <c r="B610" s="5" t="s">
        <v>1351</v>
      </c>
      <c r="C610" s="6" t="s">
        <v>6</v>
      </c>
      <c r="D610" s="5" t="s">
        <v>1344</v>
      </c>
      <c r="E610" s="25">
        <v>3549724</v>
      </c>
      <c r="F610" s="21">
        <v>39270.49082175926</v>
      </c>
      <c r="G610" s="4" t="s">
        <v>1473</v>
      </c>
      <c r="H610" s="4" t="s">
        <v>1474</v>
      </c>
      <c r="I610" t="str">
        <f>VLOOKUP(D610,Categories!$A$1:$D$53,MATCH(I$3,Categories!$A$1:$D$1,0),FALSE)</f>
        <v>Sampler</v>
      </c>
      <c r="J610" t="str">
        <f t="shared" si="9"/>
        <v>Yes</v>
      </c>
      <c r="L610" t="str" cm="1">
        <f t="array" ref="L610">_xlfn.SWITCH(C610,".wma","This is a WMA file!",".mp3","MP3 are great!","This is a different type of file")</f>
        <v>This is a WMA file!</v>
      </c>
    </row>
    <row r="611" spans="1:12" x14ac:dyDescent="0.25">
      <c r="A611" s="4">
        <v>963</v>
      </c>
      <c r="B611" s="5" t="s">
        <v>1352</v>
      </c>
      <c r="C611" s="6" t="s">
        <v>6</v>
      </c>
      <c r="D611" s="5" t="s">
        <v>1344</v>
      </c>
      <c r="E611" s="25">
        <v>7589534</v>
      </c>
      <c r="F611" s="21">
        <v>39270.49082175926</v>
      </c>
      <c r="G611" s="4" t="s">
        <v>1475</v>
      </c>
      <c r="H611" s="4" t="s">
        <v>1476</v>
      </c>
      <c r="I611" t="str">
        <f>VLOOKUP(D611,Categories!$A$1:$D$53,MATCH(I$3,Categories!$A$1:$D$1,0),FALSE)</f>
        <v>Sampler</v>
      </c>
      <c r="J611" t="str">
        <f t="shared" si="9"/>
        <v>No</v>
      </c>
      <c r="L611" t="str" cm="1">
        <f t="array" ref="L611">_xlfn.SWITCH(C611,".wma","This is a WMA file!",".mp3","MP3 are great!","This is a different type of file")</f>
        <v>This is a WMA file!</v>
      </c>
    </row>
    <row r="612" spans="1:12" x14ac:dyDescent="0.25">
      <c r="A612" s="4">
        <v>964</v>
      </c>
      <c r="B612" s="5" t="s">
        <v>1353</v>
      </c>
      <c r="C612" s="6" t="s">
        <v>6</v>
      </c>
      <c r="D612" s="5" t="s">
        <v>1344</v>
      </c>
      <c r="E612" s="25">
        <v>3250906</v>
      </c>
      <c r="F612" s="21">
        <v>39270.49082175926</v>
      </c>
      <c r="G612" s="4" t="s">
        <v>1477</v>
      </c>
      <c r="H612" s="4" t="s">
        <v>1478</v>
      </c>
      <c r="I612" t="str">
        <f>VLOOKUP(D612,Categories!$A$1:$D$53,MATCH(I$3,Categories!$A$1:$D$1,0),FALSE)</f>
        <v>Sampler</v>
      </c>
      <c r="J612" t="str">
        <f t="shared" si="9"/>
        <v>Yes</v>
      </c>
      <c r="L612" t="str" cm="1">
        <f t="array" ref="L612">_xlfn.SWITCH(C612,".wma","This is a WMA file!",".mp3","MP3 are great!","This is a different type of file")</f>
        <v>This is a WMA file!</v>
      </c>
    </row>
    <row r="613" spans="1:12" x14ac:dyDescent="0.25">
      <c r="A613" s="4">
        <v>965</v>
      </c>
      <c r="B613" s="5" t="s">
        <v>1354</v>
      </c>
      <c r="C613" s="6" t="s">
        <v>6</v>
      </c>
      <c r="D613" s="5" t="s">
        <v>1344</v>
      </c>
      <c r="E613" s="25">
        <v>4410230</v>
      </c>
      <c r="F613" s="21">
        <v>39270.490833333337</v>
      </c>
      <c r="G613" s="4" t="s">
        <v>1479</v>
      </c>
      <c r="H613" s="4" t="s">
        <v>1480</v>
      </c>
      <c r="I613" t="str">
        <f>VLOOKUP(D613,Categories!$A$1:$D$53,MATCH(I$3,Categories!$A$1:$D$1,0),FALSE)</f>
        <v>Sampler</v>
      </c>
      <c r="J613" t="str">
        <f t="shared" si="9"/>
        <v>Yes</v>
      </c>
      <c r="L613" t="str" cm="1">
        <f t="array" ref="L613">_xlfn.SWITCH(C613,".wma","This is a WMA file!",".mp3","MP3 are great!","This is a different type of file")</f>
        <v>This is a WMA file!</v>
      </c>
    </row>
    <row r="614" spans="1:12" x14ac:dyDescent="0.25">
      <c r="A614" s="4">
        <v>966</v>
      </c>
      <c r="B614" s="5" t="s">
        <v>1355</v>
      </c>
      <c r="C614" s="6" t="s">
        <v>6</v>
      </c>
      <c r="D614" s="5" t="s">
        <v>1344</v>
      </c>
      <c r="E614" s="25">
        <v>5103472</v>
      </c>
      <c r="F614" s="21">
        <v>39270.490833333337</v>
      </c>
      <c r="G614" s="4" t="s">
        <v>1481</v>
      </c>
      <c r="H614" s="4" t="s">
        <v>1482</v>
      </c>
      <c r="I614" t="str">
        <f>VLOOKUP(D614,Categories!$A$1:$D$53,MATCH(I$3,Categories!$A$1:$D$1,0),FALSE)</f>
        <v>Sampler</v>
      </c>
      <c r="J614" t="str">
        <f t="shared" si="9"/>
        <v>No</v>
      </c>
      <c r="L614" t="str" cm="1">
        <f t="array" ref="L614">_xlfn.SWITCH(C614,".wma","This is a WMA file!",".mp3","MP3 are great!","This is a different type of file")</f>
        <v>This is a WMA file!</v>
      </c>
    </row>
    <row r="615" spans="1:12" x14ac:dyDescent="0.25">
      <c r="A615" s="4">
        <v>967</v>
      </c>
      <c r="B615" s="5" t="s">
        <v>1356</v>
      </c>
      <c r="C615" s="6" t="s">
        <v>6</v>
      </c>
      <c r="D615" s="5" t="s">
        <v>1344</v>
      </c>
      <c r="E615" s="25">
        <v>4404258</v>
      </c>
      <c r="F615" s="21">
        <v>39270.490844907406</v>
      </c>
      <c r="G615" s="4" t="s">
        <v>1483</v>
      </c>
      <c r="H615" s="4" t="s">
        <v>1484</v>
      </c>
      <c r="I615" t="str">
        <f>VLOOKUP(D615,Categories!$A$1:$D$53,MATCH(I$3,Categories!$A$1:$D$1,0),FALSE)</f>
        <v>Sampler</v>
      </c>
      <c r="J615" t="str">
        <f t="shared" si="9"/>
        <v>Yes</v>
      </c>
      <c r="L615" t="str" cm="1">
        <f t="array" ref="L615">_xlfn.SWITCH(C615,".wma","This is a WMA file!",".mp3","MP3 are great!","This is a different type of file")</f>
        <v>This is a WMA file!</v>
      </c>
    </row>
    <row r="616" spans="1:12" x14ac:dyDescent="0.25">
      <c r="A616" s="4">
        <v>968</v>
      </c>
      <c r="B616" s="5" t="s">
        <v>1357</v>
      </c>
      <c r="C616" s="6" t="s">
        <v>6</v>
      </c>
      <c r="D616" s="5" t="s">
        <v>1344</v>
      </c>
      <c r="E616" s="25">
        <v>2587612</v>
      </c>
      <c r="F616" s="21">
        <v>39270.490844907406</v>
      </c>
      <c r="G616" s="4" t="s">
        <v>1485</v>
      </c>
      <c r="H616" s="4" t="s">
        <v>1486</v>
      </c>
      <c r="I616" t="str">
        <f>VLOOKUP(D616,Categories!$A$1:$D$53,MATCH(I$3,Categories!$A$1:$D$1,0),FALSE)</f>
        <v>Sampler</v>
      </c>
      <c r="J616" t="str">
        <f t="shared" si="9"/>
        <v>Yes</v>
      </c>
      <c r="L616" t="str" cm="1">
        <f t="array" ref="L616">_xlfn.SWITCH(C616,".wma","This is a WMA file!",".mp3","MP3 are great!","This is a different type of file")</f>
        <v>This is a WMA file!</v>
      </c>
    </row>
    <row r="617" spans="1:12" x14ac:dyDescent="0.25">
      <c r="A617" s="4">
        <v>969</v>
      </c>
      <c r="B617" s="5" t="s">
        <v>1358</v>
      </c>
      <c r="C617" s="6" t="s">
        <v>6</v>
      </c>
      <c r="D617" s="5" t="s">
        <v>1344</v>
      </c>
      <c r="E617" s="25">
        <v>3173112</v>
      </c>
      <c r="F617" s="21">
        <v>39270.490856481483</v>
      </c>
      <c r="G617" s="4" t="s">
        <v>1487</v>
      </c>
      <c r="H617" s="4" t="s">
        <v>1488</v>
      </c>
      <c r="I617" t="str">
        <f>VLOOKUP(D617,Categories!$A$1:$D$53,MATCH(I$3,Categories!$A$1:$D$1,0),FALSE)</f>
        <v>Sampler</v>
      </c>
      <c r="J617" t="str">
        <f t="shared" si="9"/>
        <v>Yes</v>
      </c>
      <c r="L617" t="str" cm="1">
        <f t="array" ref="L617">_xlfn.SWITCH(C617,".wma","This is a WMA file!",".mp3","MP3 are great!","This is a different type of file")</f>
        <v>This is a WMA file!</v>
      </c>
    </row>
    <row r="618" spans="1:12" x14ac:dyDescent="0.25">
      <c r="A618" s="4">
        <v>970</v>
      </c>
      <c r="B618" s="5" t="s">
        <v>1359</v>
      </c>
      <c r="C618" s="6" t="s">
        <v>6</v>
      </c>
      <c r="D618" s="5" t="s">
        <v>1344</v>
      </c>
      <c r="E618" s="25">
        <v>8402206</v>
      </c>
      <c r="F618" s="21">
        <v>39270.490856481483</v>
      </c>
      <c r="G618" s="4" t="s">
        <v>1489</v>
      </c>
      <c r="H618" s="4" t="s">
        <v>1490</v>
      </c>
      <c r="I618" t="str">
        <f>VLOOKUP(D618,Categories!$A$1:$D$53,MATCH(I$3,Categories!$A$1:$D$1,0),FALSE)</f>
        <v>Sampler</v>
      </c>
      <c r="J618" t="str">
        <f t="shared" si="9"/>
        <v>No</v>
      </c>
      <c r="L618" t="str" cm="1">
        <f t="array" ref="L618">_xlfn.SWITCH(C618,".wma","This is a WMA file!",".mp3","MP3 are great!","This is a different type of file")</f>
        <v>This is a WMA file!</v>
      </c>
    </row>
    <row r="619" spans="1:12" x14ac:dyDescent="0.25">
      <c r="A619" s="4">
        <v>972</v>
      </c>
      <c r="B619" s="5" t="s">
        <v>1361</v>
      </c>
      <c r="C619" s="6" t="s">
        <v>6</v>
      </c>
      <c r="D619" s="5" t="s">
        <v>1360</v>
      </c>
      <c r="E619" s="25">
        <v>4391976</v>
      </c>
      <c r="F619" s="21">
        <v>39270.495509259257</v>
      </c>
      <c r="G619" s="4" t="s">
        <v>1491</v>
      </c>
      <c r="H619" s="4" t="s">
        <v>1492</v>
      </c>
      <c r="I619" t="str">
        <f>VLOOKUP(D619,Categories!$A$1:$D$53,MATCH(I$3,Categories!$A$1:$D$1,0),FALSE)</f>
        <v>Sampler</v>
      </c>
      <c r="J619" t="str">
        <f t="shared" si="9"/>
        <v>Yes</v>
      </c>
      <c r="L619" t="str" cm="1">
        <f t="array" ref="L619">_xlfn.SWITCH(C619,".wma","This is a WMA file!",".mp3","MP3 are great!","This is a different type of file")</f>
        <v>This is a WMA file!</v>
      </c>
    </row>
    <row r="620" spans="1:12" x14ac:dyDescent="0.25">
      <c r="A620" s="4">
        <v>973</v>
      </c>
      <c r="B620" s="5" t="s">
        <v>1362</v>
      </c>
      <c r="C620" s="6" t="s">
        <v>6</v>
      </c>
      <c r="D620" s="5" t="s">
        <v>1360</v>
      </c>
      <c r="E620" s="25">
        <v>5509742</v>
      </c>
      <c r="F620" s="21">
        <v>39270.495520833334</v>
      </c>
      <c r="G620" s="4" t="s">
        <v>1493</v>
      </c>
      <c r="H620" s="4" t="s">
        <v>1494</v>
      </c>
      <c r="I620" t="str">
        <f>VLOOKUP(D620,Categories!$A$1:$D$53,MATCH(I$3,Categories!$A$1:$D$1,0),FALSE)</f>
        <v>Sampler</v>
      </c>
      <c r="J620" t="str">
        <f t="shared" si="9"/>
        <v>No</v>
      </c>
      <c r="L620" t="str" cm="1">
        <f t="array" ref="L620">_xlfn.SWITCH(C620,".wma","This is a WMA file!",".mp3","MP3 are great!","This is a different type of file")</f>
        <v>This is a WMA file!</v>
      </c>
    </row>
    <row r="621" spans="1:12" x14ac:dyDescent="0.25">
      <c r="A621" s="4">
        <v>974</v>
      </c>
      <c r="B621" s="5" t="s">
        <v>1363</v>
      </c>
      <c r="C621" s="6" t="s">
        <v>6</v>
      </c>
      <c r="D621" s="5" t="s">
        <v>1360</v>
      </c>
      <c r="E621" s="25">
        <v>6119298</v>
      </c>
      <c r="F621" s="21">
        <v>39270.495520833334</v>
      </c>
      <c r="G621" s="4" t="s">
        <v>1495</v>
      </c>
      <c r="H621" s="4" t="s">
        <v>1496</v>
      </c>
      <c r="I621" t="str">
        <f>VLOOKUP(D621,Categories!$A$1:$D$53,MATCH(I$3,Categories!$A$1:$D$1,0),FALSE)</f>
        <v>Sampler</v>
      </c>
      <c r="J621" t="str">
        <f t="shared" si="9"/>
        <v>No</v>
      </c>
      <c r="L621" t="str" cm="1">
        <f t="array" ref="L621">_xlfn.SWITCH(C621,".wma","This is a WMA file!",".mp3","MP3 are great!","This is a different type of file")</f>
        <v>This is a WMA file!</v>
      </c>
    </row>
    <row r="622" spans="1:12" x14ac:dyDescent="0.25">
      <c r="A622" s="4">
        <v>975</v>
      </c>
      <c r="B622" s="5" t="s">
        <v>1364</v>
      </c>
      <c r="C622" s="6" t="s">
        <v>6</v>
      </c>
      <c r="D622" s="5" t="s">
        <v>1360</v>
      </c>
      <c r="E622" s="25">
        <v>3543640</v>
      </c>
      <c r="F622" s="21">
        <v>39270.495520833334</v>
      </c>
      <c r="G622" s="4" t="s">
        <v>1497</v>
      </c>
      <c r="H622" s="4" t="s">
        <v>1498</v>
      </c>
      <c r="I622" t="str">
        <f>VLOOKUP(D622,Categories!$A$1:$D$53,MATCH(I$3,Categories!$A$1:$D$1,0),FALSE)</f>
        <v>Sampler</v>
      </c>
      <c r="J622" t="str">
        <f t="shared" si="9"/>
        <v>Yes</v>
      </c>
      <c r="L622" t="str" cm="1">
        <f t="array" ref="L622">_xlfn.SWITCH(C622,".wma","This is a WMA file!",".mp3","MP3 are great!","This is a different type of file")</f>
        <v>This is a WMA file!</v>
      </c>
    </row>
    <row r="623" spans="1:12" x14ac:dyDescent="0.25">
      <c r="A623" s="4">
        <v>976</v>
      </c>
      <c r="B623" s="5" t="s">
        <v>1365</v>
      </c>
      <c r="C623" s="6" t="s">
        <v>6</v>
      </c>
      <c r="D623" s="5" t="s">
        <v>1360</v>
      </c>
      <c r="E623" s="25">
        <v>4691016</v>
      </c>
      <c r="F623" s="21">
        <v>39270.495520833334</v>
      </c>
      <c r="G623" s="4" t="s">
        <v>1499</v>
      </c>
      <c r="H623" s="4" t="s">
        <v>1500</v>
      </c>
      <c r="I623" t="str">
        <f>VLOOKUP(D623,Categories!$A$1:$D$53,MATCH(I$3,Categories!$A$1:$D$1,0),FALSE)</f>
        <v>Sampler</v>
      </c>
      <c r="J623" t="str">
        <f t="shared" si="9"/>
        <v>Yes</v>
      </c>
      <c r="L623" t="str" cm="1">
        <f t="array" ref="L623">_xlfn.SWITCH(C623,".wma","This is a WMA file!",".mp3","MP3 are great!","This is a different type of file")</f>
        <v>This is a WMA file!</v>
      </c>
    </row>
    <row r="624" spans="1:12" x14ac:dyDescent="0.25">
      <c r="A624" s="4">
        <v>977</v>
      </c>
      <c r="B624" s="5" t="s">
        <v>1366</v>
      </c>
      <c r="C624" s="6" t="s">
        <v>6</v>
      </c>
      <c r="D624" s="5" t="s">
        <v>1360</v>
      </c>
      <c r="E624" s="25">
        <v>3489840</v>
      </c>
      <c r="F624" s="21">
        <v>39270.495520833334</v>
      </c>
      <c r="G624" s="4" t="s">
        <v>1501</v>
      </c>
      <c r="H624" s="4" t="s">
        <v>1502</v>
      </c>
      <c r="I624" t="str">
        <f>VLOOKUP(D624,Categories!$A$1:$D$53,MATCH(I$3,Categories!$A$1:$D$1,0),FALSE)</f>
        <v>Sampler</v>
      </c>
      <c r="J624" t="str">
        <f t="shared" si="9"/>
        <v>Yes</v>
      </c>
      <c r="L624" t="str" cm="1">
        <f t="array" ref="L624">_xlfn.SWITCH(C624,".wma","This is a WMA file!",".mp3","MP3 are great!","This is a different type of file")</f>
        <v>This is a WMA file!</v>
      </c>
    </row>
    <row r="625" spans="1:12" x14ac:dyDescent="0.25">
      <c r="A625" s="4">
        <v>978</v>
      </c>
      <c r="B625" s="5" t="s">
        <v>1367</v>
      </c>
      <c r="C625" s="6" t="s">
        <v>6</v>
      </c>
      <c r="D625" s="5" t="s">
        <v>1360</v>
      </c>
      <c r="E625" s="25">
        <v>5330448</v>
      </c>
      <c r="F625" s="21">
        <v>39270.495520833334</v>
      </c>
      <c r="G625" s="4" t="s">
        <v>1503</v>
      </c>
      <c r="H625" s="4" t="s">
        <v>1504</v>
      </c>
      <c r="I625" t="str">
        <f>VLOOKUP(D625,Categories!$A$1:$D$53,MATCH(I$3,Categories!$A$1:$D$1,0),FALSE)</f>
        <v>Sampler</v>
      </c>
      <c r="J625" t="str">
        <f t="shared" si="9"/>
        <v>No</v>
      </c>
      <c r="L625" t="str" cm="1">
        <f t="array" ref="L625">_xlfn.SWITCH(C625,".wma","This is a WMA file!",".mp3","MP3 are great!","This is a different type of file")</f>
        <v>This is a WMA file!</v>
      </c>
    </row>
    <row r="626" spans="1:12" x14ac:dyDescent="0.25">
      <c r="A626" s="4">
        <v>979</v>
      </c>
      <c r="B626" s="5" t="s">
        <v>1368</v>
      </c>
      <c r="C626" s="6" t="s">
        <v>6</v>
      </c>
      <c r="D626" s="5" t="s">
        <v>1360</v>
      </c>
      <c r="E626" s="25">
        <v>2354370</v>
      </c>
      <c r="F626" s="21">
        <v>39270.495520833334</v>
      </c>
      <c r="G626" s="4" t="s">
        <v>1505</v>
      </c>
      <c r="H626" s="4" t="s">
        <v>1506</v>
      </c>
      <c r="I626" t="str">
        <f>VLOOKUP(D626,Categories!$A$1:$D$53,MATCH(I$3,Categories!$A$1:$D$1,0),FALSE)</f>
        <v>Sampler</v>
      </c>
      <c r="J626" t="str">
        <f t="shared" si="9"/>
        <v>Yes</v>
      </c>
      <c r="L626" t="str" cm="1">
        <f t="array" ref="L626">_xlfn.SWITCH(C626,".wma","This is a WMA file!",".mp3","MP3 are great!","This is a different type of file")</f>
        <v>This is a WMA file!</v>
      </c>
    </row>
    <row r="627" spans="1:12" x14ac:dyDescent="0.25">
      <c r="A627" s="4">
        <v>980</v>
      </c>
      <c r="B627" s="5" t="s">
        <v>1369</v>
      </c>
      <c r="C627" s="6" t="s">
        <v>6</v>
      </c>
      <c r="D627" s="5" t="s">
        <v>1360</v>
      </c>
      <c r="E627" s="25">
        <v>6107318</v>
      </c>
      <c r="F627" s="21">
        <v>39270.495520833334</v>
      </c>
      <c r="G627" s="4" t="s">
        <v>1507</v>
      </c>
      <c r="H627" s="4" t="s">
        <v>1508</v>
      </c>
      <c r="I627" t="str">
        <f>VLOOKUP(D627,Categories!$A$1:$D$53,MATCH(I$3,Categories!$A$1:$D$1,0),FALSE)</f>
        <v>Sampler</v>
      </c>
      <c r="J627" t="str">
        <f t="shared" si="9"/>
        <v>No</v>
      </c>
      <c r="L627" t="str" cm="1">
        <f t="array" ref="L627">_xlfn.SWITCH(C627,".wma","This is a WMA file!",".mp3","MP3 are great!","This is a different type of file")</f>
        <v>This is a WMA file!</v>
      </c>
    </row>
    <row r="628" spans="1:12" x14ac:dyDescent="0.25">
      <c r="A628" s="4">
        <v>981</v>
      </c>
      <c r="B628" s="5" t="s">
        <v>1370</v>
      </c>
      <c r="C628" s="6" t="s">
        <v>6</v>
      </c>
      <c r="D628" s="5" t="s">
        <v>1360</v>
      </c>
      <c r="E628" s="25">
        <v>3603390</v>
      </c>
      <c r="F628" s="21">
        <v>39270.495520833334</v>
      </c>
      <c r="G628" s="4" t="s">
        <v>1509</v>
      </c>
      <c r="H628" s="4" t="s">
        <v>1510</v>
      </c>
      <c r="I628" t="str">
        <f>VLOOKUP(D628,Categories!$A$1:$D$53,MATCH(I$3,Categories!$A$1:$D$1,0),FALSE)</f>
        <v>Sampler</v>
      </c>
      <c r="J628" t="str">
        <f t="shared" si="9"/>
        <v>Yes</v>
      </c>
      <c r="L628" t="str" cm="1">
        <f t="array" ref="L628">_xlfn.SWITCH(C628,".wma","This is a WMA file!",".mp3","MP3 are great!","This is a different type of file")</f>
        <v>This is a WMA file!</v>
      </c>
    </row>
    <row r="629" spans="1:12" x14ac:dyDescent="0.25">
      <c r="A629" s="4">
        <v>982</v>
      </c>
      <c r="B629" s="5" t="s">
        <v>1371</v>
      </c>
      <c r="C629" s="6" t="s">
        <v>6</v>
      </c>
      <c r="D629" s="5" t="s">
        <v>1360</v>
      </c>
      <c r="E629" s="25">
        <v>5264762</v>
      </c>
      <c r="F629" s="21">
        <v>39270.495520833334</v>
      </c>
      <c r="G629" s="4" t="s">
        <v>1511</v>
      </c>
      <c r="H629" s="4" t="s">
        <v>1512</v>
      </c>
      <c r="I629" t="str">
        <f>VLOOKUP(D629,Categories!$A$1:$D$53,MATCH(I$3,Categories!$A$1:$D$1,0),FALSE)</f>
        <v>Sampler</v>
      </c>
      <c r="J629" t="str">
        <f t="shared" si="9"/>
        <v>No</v>
      </c>
      <c r="L629" t="str" cm="1">
        <f t="array" ref="L629">_xlfn.SWITCH(C629,".wma","This is a WMA file!",".mp3","MP3 are great!","This is a different type of file")</f>
        <v>This is a WMA file!</v>
      </c>
    </row>
    <row r="630" spans="1:12" x14ac:dyDescent="0.25">
      <c r="A630" s="4">
        <v>983</v>
      </c>
      <c r="B630" s="5" t="s">
        <v>1372</v>
      </c>
      <c r="C630" s="6" t="s">
        <v>6</v>
      </c>
      <c r="D630" s="5" t="s">
        <v>1360</v>
      </c>
      <c r="E630" s="25">
        <v>1774728</v>
      </c>
      <c r="F630" s="21">
        <v>39270.495532407411</v>
      </c>
      <c r="G630" s="4" t="s">
        <v>1513</v>
      </c>
      <c r="H630" s="4" t="s">
        <v>1514</v>
      </c>
      <c r="I630" t="str">
        <f>VLOOKUP(D630,Categories!$A$1:$D$53,MATCH(I$3,Categories!$A$1:$D$1,0),FALSE)</f>
        <v>Sampler</v>
      </c>
      <c r="J630" t="str">
        <f t="shared" si="9"/>
        <v>Yes</v>
      </c>
      <c r="L630" t="str" cm="1">
        <f t="array" ref="L630">_xlfn.SWITCH(C630,".wma","This is a WMA file!",".mp3","MP3 are great!","This is a different type of file")</f>
        <v>This is a WMA file!</v>
      </c>
    </row>
    <row r="631" spans="1:12" x14ac:dyDescent="0.25">
      <c r="A631" s="4">
        <v>984</v>
      </c>
      <c r="B631" s="5" t="s">
        <v>1373</v>
      </c>
      <c r="C631" s="6" t="s">
        <v>6</v>
      </c>
      <c r="D631" s="5" t="s">
        <v>1360</v>
      </c>
      <c r="E631" s="25">
        <v>5928056</v>
      </c>
      <c r="F631" s="21">
        <v>39270.495532407411</v>
      </c>
      <c r="G631" s="4" t="s">
        <v>1515</v>
      </c>
      <c r="H631" s="4" t="s">
        <v>1516</v>
      </c>
      <c r="I631" t="str">
        <f>VLOOKUP(D631,Categories!$A$1:$D$53,MATCH(I$3,Categories!$A$1:$D$1,0),FALSE)</f>
        <v>Sampler</v>
      </c>
      <c r="J631" t="str">
        <f t="shared" si="9"/>
        <v>No</v>
      </c>
      <c r="L631" t="str" cm="1">
        <f t="array" ref="L631">_xlfn.SWITCH(C631,".wma","This is a WMA file!",".mp3","MP3 are great!","This is a different type of file")</f>
        <v>This is a WMA file!</v>
      </c>
    </row>
    <row r="632" spans="1:12" x14ac:dyDescent="0.25">
      <c r="A632" s="4">
        <v>985</v>
      </c>
      <c r="B632" s="5" t="s">
        <v>1374</v>
      </c>
      <c r="C632" s="6" t="s">
        <v>6</v>
      </c>
      <c r="D632" s="5" t="s">
        <v>1360</v>
      </c>
      <c r="E632" s="25">
        <v>4446010</v>
      </c>
      <c r="F632" s="21">
        <v>39270.495532407411</v>
      </c>
      <c r="G632" s="4" t="s">
        <v>1517</v>
      </c>
      <c r="H632" s="4" t="s">
        <v>1518</v>
      </c>
      <c r="I632" t="str">
        <f>VLOOKUP(D632,Categories!$A$1:$D$53,MATCH(I$3,Categories!$A$1:$D$1,0),FALSE)</f>
        <v>Sampler</v>
      </c>
      <c r="J632" t="str">
        <f t="shared" si="9"/>
        <v>Yes</v>
      </c>
      <c r="L632" t="str" cm="1">
        <f t="array" ref="L632">_xlfn.SWITCH(C632,".wma","This is a WMA file!",".mp3","MP3 are great!","This is a different type of file")</f>
        <v>This is a WMA file!</v>
      </c>
    </row>
    <row r="633" spans="1:12" x14ac:dyDescent="0.25">
      <c r="A633" s="4">
        <v>986</v>
      </c>
      <c r="B633" s="5" t="s">
        <v>1375</v>
      </c>
      <c r="C633" s="6" t="s">
        <v>6</v>
      </c>
      <c r="D633" s="5" t="s">
        <v>1360</v>
      </c>
      <c r="E633" s="25">
        <v>3639280</v>
      </c>
      <c r="F633" s="21">
        <v>39270.495532407411</v>
      </c>
      <c r="G633" s="4" t="s">
        <v>1519</v>
      </c>
      <c r="H633" s="4" t="s">
        <v>1520</v>
      </c>
      <c r="I633" t="str">
        <f>VLOOKUP(D633,Categories!$A$1:$D$53,MATCH(I$3,Categories!$A$1:$D$1,0),FALSE)</f>
        <v>Sampler</v>
      </c>
      <c r="J633" t="str">
        <f t="shared" si="9"/>
        <v>Yes</v>
      </c>
      <c r="L633" t="str" cm="1">
        <f t="array" ref="L633">_xlfn.SWITCH(C633,".wma","This is a WMA file!",".mp3","MP3 are great!","This is a different type of file")</f>
        <v>This is a WMA file!</v>
      </c>
    </row>
    <row r="634" spans="1:12" x14ac:dyDescent="0.25">
      <c r="A634" s="4">
        <v>987</v>
      </c>
      <c r="B634" s="5" t="s">
        <v>1376</v>
      </c>
      <c r="C634" s="6" t="s">
        <v>6</v>
      </c>
      <c r="D634" s="5" t="s">
        <v>1360</v>
      </c>
      <c r="E634" s="25">
        <v>5252752</v>
      </c>
      <c r="F634" s="21">
        <v>39270.495532407411</v>
      </c>
      <c r="G634" s="4" t="s">
        <v>1521</v>
      </c>
      <c r="H634" s="4" t="s">
        <v>1522</v>
      </c>
      <c r="I634" t="str">
        <f>VLOOKUP(D634,Categories!$A$1:$D$53,MATCH(I$3,Categories!$A$1:$D$1,0),FALSE)</f>
        <v>Sampler</v>
      </c>
      <c r="J634" t="str">
        <f t="shared" si="9"/>
        <v>No</v>
      </c>
      <c r="L634" t="str" cm="1">
        <f t="array" ref="L634">_xlfn.SWITCH(C634,".wma","This is a WMA file!",".mp3","MP3 are great!","This is a different type of file")</f>
        <v>This is a WMA file!</v>
      </c>
    </row>
    <row r="635" spans="1:12" x14ac:dyDescent="0.25">
      <c r="A635" s="4">
        <v>988</v>
      </c>
      <c r="B635" s="5" t="s">
        <v>1377</v>
      </c>
      <c r="C635" s="6" t="s">
        <v>6</v>
      </c>
      <c r="D635" s="5" t="s">
        <v>1360</v>
      </c>
      <c r="E635" s="25">
        <v>5372356</v>
      </c>
      <c r="F635" s="21">
        <v>39270.495532407411</v>
      </c>
      <c r="G635" s="4" t="s">
        <v>1523</v>
      </c>
      <c r="H635" s="4" t="s">
        <v>1524</v>
      </c>
      <c r="I635" t="str">
        <f>VLOOKUP(D635,Categories!$A$1:$D$53,MATCH(I$3,Categories!$A$1:$D$1,0),FALSE)</f>
        <v>Sampler</v>
      </c>
      <c r="J635" t="str">
        <f t="shared" si="9"/>
        <v>No</v>
      </c>
      <c r="L635" t="str" cm="1">
        <f t="array" ref="L635">_xlfn.SWITCH(C635,".wma","This is a WMA file!",".mp3","MP3 are great!","This is a different type of file")</f>
        <v>This is a WMA file!</v>
      </c>
    </row>
    <row r="636" spans="1:12" x14ac:dyDescent="0.25">
      <c r="A636" s="4">
        <v>990</v>
      </c>
      <c r="B636" s="5" t="s">
        <v>1379</v>
      </c>
      <c r="C636" s="6" t="s">
        <v>6</v>
      </c>
      <c r="D636" s="5" t="s">
        <v>1378</v>
      </c>
      <c r="E636" s="25">
        <v>27524509</v>
      </c>
      <c r="F636" s="21">
        <v>39391.730671296296</v>
      </c>
      <c r="G636" s="4" t="s">
        <v>1525</v>
      </c>
      <c r="H636" s="4" t="s">
        <v>1526</v>
      </c>
      <c r="I636" t="str">
        <f>VLOOKUP(D636,Categories!$A$1:$D$53,MATCH(I$3,Categories!$A$1:$D$1,0),FALSE)</f>
        <v>Audiobook</v>
      </c>
      <c r="J636" t="str">
        <f t="shared" si="9"/>
        <v>No</v>
      </c>
      <c r="L636" t="str" cm="1">
        <f t="array" ref="L636">_xlfn.SWITCH(C636,".wma","This is a WMA file!",".mp3","MP3 are great!","This is a different type of file")</f>
        <v>This is a WMA file!</v>
      </c>
    </row>
    <row r="637" spans="1:12" x14ac:dyDescent="0.25">
      <c r="A637" s="4">
        <v>991</v>
      </c>
      <c r="B637" s="5" t="s">
        <v>1380</v>
      </c>
      <c r="C637" s="6" t="s">
        <v>6</v>
      </c>
      <c r="D637" s="5" t="s">
        <v>1378</v>
      </c>
      <c r="E637" s="25">
        <v>27303397</v>
      </c>
      <c r="F637" s="21">
        <v>39391.730856481481</v>
      </c>
      <c r="G637" s="4" t="s">
        <v>1527</v>
      </c>
      <c r="H637" s="4" t="s">
        <v>1526</v>
      </c>
      <c r="I637" t="str">
        <f>VLOOKUP(D637,Categories!$A$1:$D$53,MATCH(I$3,Categories!$A$1:$D$1,0),FALSE)</f>
        <v>Audiobook</v>
      </c>
      <c r="J637" t="str">
        <f t="shared" si="9"/>
        <v>No</v>
      </c>
      <c r="L637" t="str" cm="1">
        <f t="array" ref="L637">_xlfn.SWITCH(C637,".wma","This is a WMA file!",".mp3","MP3 are great!","This is a different type of file")</f>
        <v>This is a WMA file!</v>
      </c>
    </row>
    <row r="638" spans="1:12" x14ac:dyDescent="0.25">
      <c r="A638" s="4">
        <v>992</v>
      </c>
      <c r="B638" s="5" t="s">
        <v>1381</v>
      </c>
      <c r="C638" s="6" t="s">
        <v>6</v>
      </c>
      <c r="D638" s="5" t="s">
        <v>1378</v>
      </c>
      <c r="E638" s="25">
        <v>27261565</v>
      </c>
      <c r="F638" s="21">
        <v>39391.731134259258</v>
      </c>
      <c r="G638" s="4" t="s">
        <v>1528</v>
      </c>
      <c r="H638" s="4" t="s">
        <v>1526</v>
      </c>
      <c r="I638" t="str">
        <f>VLOOKUP(D638,Categories!$A$1:$D$53,MATCH(I$3,Categories!$A$1:$D$1,0),FALSE)</f>
        <v>Audiobook</v>
      </c>
      <c r="J638" t="str">
        <f t="shared" si="9"/>
        <v>No</v>
      </c>
      <c r="L638" t="str" cm="1">
        <f t="array" ref="L638">_xlfn.SWITCH(C638,".wma","This is a WMA file!",".mp3","MP3 are great!","This is a different type of file")</f>
        <v>This is a WMA file!</v>
      </c>
    </row>
    <row r="639" spans="1:12" x14ac:dyDescent="0.25">
      <c r="A639" s="4">
        <v>993</v>
      </c>
      <c r="B639" s="5" t="s">
        <v>1382</v>
      </c>
      <c r="C639" s="6" t="s">
        <v>6</v>
      </c>
      <c r="D639" s="5" t="s">
        <v>1378</v>
      </c>
      <c r="E639" s="25">
        <v>27375109</v>
      </c>
      <c r="F639" s="21">
        <v>39391.731921296298</v>
      </c>
      <c r="G639" s="4" t="s">
        <v>1529</v>
      </c>
      <c r="H639" s="4" t="s">
        <v>1526</v>
      </c>
      <c r="I639" t="str">
        <f>VLOOKUP(D639,Categories!$A$1:$D$53,MATCH(I$3,Categories!$A$1:$D$1,0),FALSE)</f>
        <v>Audiobook</v>
      </c>
      <c r="J639" t="str">
        <f t="shared" si="9"/>
        <v>No</v>
      </c>
      <c r="L639" t="str" cm="1">
        <f t="array" ref="L639">_xlfn.SWITCH(C639,".wma","This is a WMA file!",".mp3","MP3 are great!","This is a different type of file")</f>
        <v>This is a WMA file!</v>
      </c>
    </row>
    <row r="640" spans="1:12" x14ac:dyDescent="0.25">
      <c r="A640" s="4">
        <v>994</v>
      </c>
      <c r="B640" s="5" t="s">
        <v>1383</v>
      </c>
      <c r="C640" s="6" t="s">
        <v>6</v>
      </c>
      <c r="D640" s="5" t="s">
        <v>1378</v>
      </c>
      <c r="E640" s="25">
        <v>27327301</v>
      </c>
      <c r="F640" s="21">
        <v>39391.732141203705</v>
      </c>
      <c r="G640" s="4" t="s">
        <v>1530</v>
      </c>
      <c r="H640" s="4" t="s">
        <v>1526</v>
      </c>
      <c r="I640" t="str">
        <f>VLOOKUP(D640,Categories!$A$1:$D$53,MATCH(I$3,Categories!$A$1:$D$1,0),FALSE)</f>
        <v>Audiobook</v>
      </c>
      <c r="J640" t="str">
        <f t="shared" si="9"/>
        <v>No</v>
      </c>
      <c r="L640" t="str" cm="1">
        <f t="array" ref="L640">_xlfn.SWITCH(C640,".wma","This is a WMA file!",".mp3","MP3 are great!","This is a different type of file")</f>
        <v>This is a WMA file!</v>
      </c>
    </row>
    <row r="641" spans="1:12" x14ac:dyDescent="0.25">
      <c r="A641" s="4">
        <v>995</v>
      </c>
      <c r="B641" s="5" t="s">
        <v>1384</v>
      </c>
      <c r="C641" s="6" t="s">
        <v>6</v>
      </c>
      <c r="D641" s="5" t="s">
        <v>1378</v>
      </c>
      <c r="E641" s="25">
        <v>27177901</v>
      </c>
      <c r="F641" s="21">
        <v>39391.732430555552</v>
      </c>
      <c r="G641" s="4" t="s">
        <v>1531</v>
      </c>
      <c r="H641" s="4" t="s">
        <v>1526</v>
      </c>
      <c r="I641" t="str">
        <f>VLOOKUP(D641,Categories!$A$1:$D$53,MATCH(I$3,Categories!$A$1:$D$1,0),FALSE)</f>
        <v>Audiobook</v>
      </c>
      <c r="J641" t="str">
        <f t="shared" si="9"/>
        <v>No</v>
      </c>
      <c r="L641" t="str" cm="1">
        <f t="array" ref="L641">_xlfn.SWITCH(C641,".wma","This is a WMA file!",".mp3","MP3 are great!","This is a different type of file")</f>
        <v>This is a WMA file!</v>
      </c>
    </row>
    <row r="642" spans="1:12" x14ac:dyDescent="0.25">
      <c r="A642" s="4">
        <v>997</v>
      </c>
      <c r="B642" s="5" t="s">
        <v>1386</v>
      </c>
      <c r="C642" s="6" t="s">
        <v>6</v>
      </c>
      <c r="D642" s="5" t="s">
        <v>1385</v>
      </c>
      <c r="E642" s="25">
        <v>4505490</v>
      </c>
      <c r="F642" s="21">
        <v>40319.580787037034</v>
      </c>
      <c r="G642" s="4" t="s">
        <v>1532</v>
      </c>
      <c r="H642" s="4" t="s">
        <v>1533</v>
      </c>
      <c r="I642" t="str">
        <f>VLOOKUP(D642,Categories!$A$1:$D$53,MATCH(I$3,Categories!$A$1:$D$1,0),FALSE)</f>
        <v>Sampler</v>
      </c>
      <c r="J642" t="str">
        <f t="shared" si="9"/>
        <v>Yes</v>
      </c>
      <c r="L642" t="str" cm="1">
        <f t="array" ref="L642">_xlfn.SWITCH(C642,".wma","This is a WMA file!",".mp3","MP3 are great!","This is a different type of file")</f>
        <v>This is a WMA file!</v>
      </c>
    </row>
    <row r="643" spans="1:12" x14ac:dyDescent="0.25">
      <c r="A643" s="4">
        <v>998</v>
      </c>
      <c r="B643" s="5" t="s">
        <v>1387</v>
      </c>
      <c r="C643" s="6" t="s">
        <v>6</v>
      </c>
      <c r="D643" s="5" t="s">
        <v>1385</v>
      </c>
      <c r="E643" s="25">
        <v>1320402</v>
      </c>
      <c r="F643" s="21">
        <v>40319.580787037034</v>
      </c>
      <c r="G643" s="4" t="s">
        <v>1535</v>
      </c>
      <c r="H643" s="4" t="s">
        <v>1533</v>
      </c>
      <c r="I643" t="str">
        <f>VLOOKUP(D643,Categories!$A$1:$D$53,MATCH(I$3,Categories!$A$1:$D$1,0),FALSE)</f>
        <v>Sampler</v>
      </c>
      <c r="J643" t="str">
        <f t="shared" si="9"/>
        <v>Yes</v>
      </c>
      <c r="L643" t="str" cm="1">
        <f t="array" ref="L643">_xlfn.SWITCH(C643,".wma","This is a WMA file!",".mp3","MP3 are great!","This is a different type of file")</f>
        <v>This is a WMA file!</v>
      </c>
    </row>
    <row r="644" spans="1:12" x14ac:dyDescent="0.25">
      <c r="A644" s="4">
        <v>999</v>
      </c>
      <c r="B644" s="5" t="s">
        <v>1388</v>
      </c>
      <c r="C644" s="6" t="s">
        <v>6</v>
      </c>
      <c r="D644" s="5" t="s">
        <v>1385</v>
      </c>
      <c r="E644" s="25">
        <v>2330422</v>
      </c>
      <c r="F644" s="21">
        <v>40319.580787037034</v>
      </c>
      <c r="G644" s="4" t="s">
        <v>1536</v>
      </c>
      <c r="H644" s="4" t="s">
        <v>1533</v>
      </c>
      <c r="I644" t="str">
        <f>VLOOKUP(D644,Categories!$A$1:$D$53,MATCH(I$3,Categories!$A$1:$D$1,0),FALSE)</f>
        <v>Sampler</v>
      </c>
      <c r="J644" t="str">
        <f t="shared" si="9"/>
        <v>Yes</v>
      </c>
      <c r="L644" t="str" cm="1">
        <f t="array" ref="L644">_xlfn.SWITCH(C644,".wma","This is a WMA file!",".mp3","MP3 are great!","This is a different type of file")</f>
        <v>This is a WMA file!</v>
      </c>
    </row>
    <row r="645" spans="1:12" x14ac:dyDescent="0.25">
      <c r="A645" s="4">
        <v>1000</v>
      </c>
      <c r="B645" s="5" t="s">
        <v>1389</v>
      </c>
      <c r="C645" s="6" t="s">
        <v>6</v>
      </c>
      <c r="D645" s="5" t="s">
        <v>1385</v>
      </c>
      <c r="E645" s="25">
        <v>3161110</v>
      </c>
      <c r="F645" s="21">
        <v>40319.580787037034</v>
      </c>
      <c r="G645" s="4" t="s">
        <v>1537</v>
      </c>
      <c r="H645" s="4" t="s">
        <v>1533</v>
      </c>
      <c r="I645" t="str">
        <f>VLOOKUP(D645,Categories!$A$1:$D$53,MATCH(I$3,Categories!$A$1:$D$1,0),FALSE)</f>
        <v>Sampler</v>
      </c>
      <c r="J645" t="str">
        <f t="shared" ref="J645:J708" si="10">IF(OR(AND(E645&gt;1000000, E645&lt;5000000), C645 = ".mp3"),"Yes","No")</f>
        <v>Yes</v>
      </c>
      <c r="L645" t="str" cm="1">
        <f t="array" ref="L645">_xlfn.SWITCH(C645,".wma","This is a WMA file!",".mp3","MP3 are great!","This is a different type of file")</f>
        <v>This is a WMA file!</v>
      </c>
    </row>
    <row r="646" spans="1:12" x14ac:dyDescent="0.25">
      <c r="A646" s="4">
        <v>1001</v>
      </c>
      <c r="B646" s="5" t="s">
        <v>1538</v>
      </c>
      <c r="C646" s="6" t="s">
        <v>6</v>
      </c>
      <c r="D646" s="5" t="s">
        <v>1385</v>
      </c>
      <c r="E646" s="25">
        <v>3453926</v>
      </c>
      <c r="F646" s="21">
        <v>40319.58079861111</v>
      </c>
      <c r="G646" s="4" t="s">
        <v>1733</v>
      </c>
      <c r="H646" s="4" t="s">
        <v>1533</v>
      </c>
      <c r="I646" t="str">
        <f>VLOOKUP(D646,Categories!$A$1:$D$53,MATCH(I$3,Categories!$A$1:$D$1,0),FALSE)</f>
        <v>Sampler</v>
      </c>
      <c r="J646" t="str">
        <f t="shared" si="10"/>
        <v>Yes</v>
      </c>
      <c r="L646" t="str" cm="1">
        <f t="array" ref="L646">_xlfn.SWITCH(C646,".wma","This is a WMA file!",".mp3","MP3 are great!","This is a different type of file")</f>
        <v>This is a WMA file!</v>
      </c>
    </row>
    <row r="647" spans="1:12" x14ac:dyDescent="0.25">
      <c r="A647" s="4">
        <v>1002</v>
      </c>
      <c r="B647" s="5" t="s">
        <v>1539</v>
      </c>
      <c r="C647" s="6" t="s">
        <v>6</v>
      </c>
      <c r="D647" s="5" t="s">
        <v>1385</v>
      </c>
      <c r="E647" s="25">
        <v>4165048</v>
      </c>
      <c r="F647" s="21">
        <v>40319.58079861111</v>
      </c>
      <c r="G647" s="4" t="s">
        <v>1734</v>
      </c>
      <c r="H647" s="4" t="s">
        <v>1533</v>
      </c>
      <c r="I647" t="str">
        <f>VLOOKUP(D647,Categories!$A$1:$D$53,MATCH(I$3,Categories!$A$1:$D$1,0),FALSE)</f>
        <v>Sampler</v>
      </c>
      <c r="J647" t="str">
        <f t="shared" si="10"/>
        <v>Yes</v>
      </c>
      <c r="L647" t="str" cm="1">
        <f t="array" ref="L647">_xlfn.SWITCH(C647,".wma","This is a WMA file!",".mp3","MP3 are great!","This is a different type of file")</f>
        <v>This is a WMA file!</v>
      </c>
    </row>
    <row r="648" spans="1:12" x14ac:dyDescent="0.25">
      <c r="A648" s="4">
        <v>1003</v>
      </c>
      <c r="B648" s="5" t="s">
        <v>1540</v>
      </c>
      <c r="C648" s="6" t="s">
        <v>6</v>
      </c>
      <c r="D648" s="5" t="s">
        <v>1385</v>
      </c>
      <c r="E648" s="25">
        <v>2240706</v>
      </c>
      <c r="F648" s="21">
        <v>40319.58079861111</v>
      </c>
      <c r="G648" s="4" t="s">
        <v>1735</v>
      </c>
      <c r="H648" s="4" t="s">
        <v>1533</v>
      </c>
      <c r="I648" t="str">
        <f>VLOOKUP(D648,Categories!$A$1:$D$53,MATCH(I$3,Categories!$A$1:$D$1,0),FALSE)</f>
        <v>Sampler</v>
      </c>
      <c r="J648" t="str">
        <f t="shared" si="10"/>
        <v>Yes</v>
      </c>
      <c r="L648" t="str" cm="1">
        <f t="array" ref="L648">_xlfn.SWITCH(C648,".wma","This is a WMA file!",".mp3","MP3 are great!","This is a different type of file")</f>
        <v>This is a WMA file!</v>
      </c>
    </row>
    <row r="649" spans="1:12" x14ac:dyDescent="0.25">
      <c r="A649" s="4">
        <v>1004</v>
      </c>
      <c r="B649" s="5" t="s">
        <v>1541</v>
      </c>
      <c r="C649" s="6" t="s">
        <v>6</v>
      </c>
      <c r="D649" s="5" t="s">
        <v>1385</v>
      </c>
      <c r="E649" s="25">
        <v>2461818</v>
      </c>
      <c r="F649" s="21">
        <v>40319.58079861111</v>
      </c>
      <c r="G649" s="4" t="s">
        <v>1736</v>
      </c>
      <c r="H649" s="4" t="s">
        <v>1533</v>
      </c>
      <c r="I649" t="str">
        <f>VLOOKUP(D649,Categories!$A$1:$D$53,MATCH(I$3,Categories!$A$1:$D$1,0),FALSE)</f>
        <v>Sampler</v>
      </c>
      <c r="J649" t="str">
        <f t="shared" si="10"/>
        <v>Yes</v>
      </c>
      <c r="L649" t="str" cm="1">
        <f t="array" ref="L649">_xlfn.SWITCH(C649,".wma","This is a WMA file!",".mp3","MP3 are great!","This is a different type of file")</f>
        <v>This is a WMA file!</v>
      </c>
    </row>
    <row r="650" spans="1:12" x14ac:dyDescent="0.25">
      <c r="A650" s="4">
        <v>1005</v>
      </c>
      <c r="B650" s="5" t="s">
        <v>1542</v>
      </c>
      <c r="C650" s="6" t="s">
        <v>6</v>
      </c>
      <c r="D650" s="5" t="s">
        <v>1385</v>
      </c>
      <c r="E650" s="25">
        <v>5969730</v>
      </c>
      <c r="F650" s="21">
        <v>40319.580810185187</v>
      </c>
      <c r="G650" s="4" t="s">
        <v>1737</v>
      </c>
      <c r="H650" s="4" t="s">
        <v>1533</v>
      </c>
      <c r="I650" t="str">
        <f>VLOOKUP(D650,Categories!$A$1:$D$53,MATCH(I$3,Categories!$A$1:$D$1,0),FALSE)</f>
        <v>Sampler</v>
      </c>
      <c r="J650" t="str">
        <f t="shared" si="10"/>
        <v>No</v>
      </c>
      <c r="L650" t="str" cm="1">
        <f t="array" ref="L650">_xlfn.SWITCH(C650,".wma","This is a WMA file!",".mp3","MP3 are great!","This is a different type of file")</f>
        <v>This is a WMA file!</v>
      </c>
    </row>
    <row r="651" spans="1:12" x14ac:dyDescent="0.25">
      <c r="A651" s="4">
        <v>1006</v>
      </c>
      <c r="B651" s="5" t="s">
        <v>1543</v>
      </c>
      <c r="C651" s="6" t="s">
        <v>6</v>
      </c>
      <c r="D651" s="5" t="s">
        <v>1385</v>
      </c>
      <c r="E651" s="25">
        <v>5473722</v>
      </c>
      <c r="F651" s="21">
        <v>40319.580810185187</v>
      </c>
      <c r="G651" s="4" t="s">
        <v>1738</v>
      </c>
      <c r="H651" s="4" t="s">
        <v>1533</v>
      </c>
      <c r="I651" t="str">
        <f>VLOOKUP(D651,Categories!$A$1:$D$53,MATCH(I$3,Categories!$A$1:$D$1,0),FALSE)</f>
        <v>Sampler</v>
      </c>
      <c r="J651" t="str">
        <f t="shared" si="10"/>
        <v>No</v>
      </c>
      <c r="L651" t="str" cm="1">
        <f t="array" ref="L651">_xlfn.SWITCH(C651,".wma","This is a WMA file!",".mp3","MP3 are great!","This is a different type of file")</f>
        <v>This is a WMA file!</v>
      </c>
    </row>
    <row r="652" spans="1:12" x14ac:dyDescent="0.25">
      <c r="A652" s="4">
        <v>1007</v>
      </c>
      <c r="B652" s="5" t="s">
        <v>1544</v>
      </c>
      <c r="C652" s="6" t="s">
        <v>6</v>
      </c>
      <c r="D652" s="5" t="s">
        <v>1385</v>
      </c>
      <c r="E652" s="25">
        <v>3161134</v>
      </c>
      <c r="F652" s="21">
        <v>38881.765844907408</v>
      </c>
      <c r="G652" s="4" t="s">
        <v>1739</v>
      </c>
      <c r="H652" s="4" t="s">
        <v>1534</v>
      </c>
      <c r="I652" t="str">
        <f>VLOOKUP(D652,Categories!$A$1:$D$53,MATCH(I$3,Categories!$A$1:$D$1,0),FALSE)</f>
        <v>Sampler</v>
      </c>
      <c r="J652" t="str">
        <f t="shared" si="10"/>
        <v>Yes</v>
      </c>
      <c r="L652" t="str" cm="1">
        <f t="array" ref="L652">_xlfn.SWITCH(C652,".wma","This is a WMA file!",".mp3","MP3 are great!","This is a different type of file")</f>
        <v>This is a WMA file!</v>
      </c>
    </row>
    <row r="653" spans="1:12" x14ac:dyDescent="0.25">
      <c r="A653" s="4">
        <v>1008</v>
      </c>
      <c r="B653" s="5" t="s">
        <v>1545</v>
      </c>
      <c r="C653" s="6" t="s">
        <v>6</v>
      </c>
      <c r="D653" s="5" t="s">
        <v>1385</v>
      </c>
      <c r="E653" s="25">
        <v>3346266</v>
      </c>
      <c r="F653" s="21">
        <v>40319.580810185187</v>
      </c>
      <c r="G653" s="4" t="s">
        <v>1740</v>
      </c>
      <c r="H653" s="4" t="s">
        <v>1533</v>
      </c>
      <c r="I653" t="str">
        <f>VLOOKUP(D653,Categories!$A$1:$D$53,MATCH(I$3,Categories!$A$1:$D$1,0),FALSE)</f>
        <v>Sampler</v>
      </c>
      <c r="J653" t="str">
        <f t="shared" si="10"/>
        <v>Yes</v>
      </c>
      <c r="L653" t="str" cm="1">
        <f t="array" ref="L653">_xlfn.SWITCH(C653,".wma","This is a WMA file!",".mp3","MP3 are great!","This is a different type of file")</f>
        <v>This is a WMA file!</v>
      </c>
    </row>
    <row r="654" spans="1:12" x14ac:dyDescent="0.25">
      <c r="A654" s="4">
        <v>1009</v>
      </c>
      <c r="B654" s="5" t="s">
        <v>1546</v>
      </c>
      <c r="C654" s="6" t="s">
        <v>6</v>
      </c>
      <c r="D654" s="5" t="s">
        <v>1385</v>
      </c>
      <c r="E654" s="25">
        <v>2605304</v>
      </c>
      <c r="F654" s="21">
        <v>40319.58084490741</v>
      </c>
      <c r="G654" s="4" t="s">
        <v>1741</v>
      </c>
      <c r="H654" s="4" t="s">
        <v>1533</v>
      </c>
      <c r="I654" t="str">
        <f>VLOOKUP(D654,Categories!$A$1:$D$53,MATCH(I$3,Categories!$A$1:$D$1,0),FALSE)</f>
        <v>Sampler</v>
      </c>
      <c r="J654" t="str">
        <f t="shared" si="10"/>
        <v>Yes</v>
      </c>
      <c r="L654" t="str" cm="1">
        <f t="array" ref="L654">_xlfn.SWITCH(C654,".wma","This is a WMA file!",".mp3","MP3 are great!","This is a different type of file")</f>
        <v>This is a WMA file!</v>
      </c>
    </row>
    <row r="655" spans="1:12" x14ac:dyDescent="0.25">
      <c r="A655" s="4">
        <v>1010</v>
      </c>
      <c r="B655" s="5" t="s">
        <v>1547</v>
      </c>
      <c r="C655" s="6" t="s">
        <v>6</v>
      </c>
      <c r="D655" s="5" t="s">
        <v>1385</v>
      </c>
      <c r="E655" s="25">
        <v>2939898</v>
      </c>
      <c r="F655" s="21">
        <v>40319.58084490741</v>
      </c>
      <c r="G655" s="4" t="s">
        <v>1742</v>
      </c>
      <c r="H655" s="4" t="s">
        <v>1533</v>
      </c>
      <c r="I655" t="str">
        <f>VLOOKUP(D655,Categories!$A$1:$D$53,MATCH(I$3,Categories!$A$1:$D$1,0),FALSE)</f>
        <v>Sampler</v>
      </c>
      <c r="J655" t="str">
        <f t="shared" si="10"/>
        <v>Yes</v>
      </c>
      <c r="L655" t="str" cm="1">
        <f t="array" ref="L655">_xlfn.SWITCH(C655,".wma","This is a WMA file!",".mp3","MP3 are great!","This is a different type of file")</f>
        <v>This is a WMA file!</v>
      </c>
    </row>
    <row r="656" spans="1:12" x14ac:dyDescent="0.25">
      <c r="A656" s="4">
        <v>1011</v>
      </c>
      <c r="B656" s="5" t="s">
        <v>1548</v>
      </c>
      <c r="C656" s="6" t="s">
        <v>6</v>
      </c>
      <c r="D656" s="5" t="s">
        <v>1385</v>
      </c>
      <c r="E656" s="25">
        <v>1469870</v>
      </c>
      <c r="F656" s="21">
        <v>40319.58084490741</v>
      </c>
      <c r="G656" s="4" t="s">
        <v>1743</v>
      </c>
      <c r="H656" s="4" t="s">
        <v>1533</v>
      </c>
      <c r="I656" t="str">
        <f>VLOOKUP(D656,Categories!$A$1:$D$53,MATCH(I$3,Categories!$A$1:$D$1,0),FALSE)</f>
        <v>Sampler</v>
      </c>
      <c r="J656" t="str">
        <f t="shared" si="10"/>
        <v>Yes</v>
      </c>
      <c r="L656" t="str" cm="1">
        <f t="array" ref="L656">_xlfn.SWITCH(C656,".wma","This is a WMA file!",".mp3","MP3 are great!","This is a different type of file")</f>
        <v>This is a WMA file!</v>
      </c>
    </row>
    <row r="657" spans="1:12" x14ac:dyDescent="0.25">
      <c r="A657" s="4">
        <v>1013</v>
      </c>
      <c r="B657" s="5" t="s">
        <v>1550</v>
      </c>
      <c r="C657" s="6" t="s">
        <v>2</v>
      </c>
      <c r="D657" s="5" t="s">
        <v>1549</v>
      </c>
      <c r="E657" s="25">
        <v>7322561</v>
      </c>
      <c r="F657" s="21">
        <v>40243.92015046296</v>
      </c>
      <c r="G657" s="4" t="s">
        <v>1744</v>
      </c>
      <c r="H657" s="4" t="s">
        <v>1745</v>
      </c>
      <c r="I657" t="str">
        <f>VLOOKUP(D657,Categories!$A$1:$D$53,MATCH(I$3,Categories!$A$1:$D$1,0),FALSE)</f>
        <v>Sampler</v>
      </c>
      <c r="J657" t="str">
        <f t="shared" si="10"/>
        <v>Yes</v>
      </c>
      <c r="L657" t="str" cm="1">
        <f t="array" ref="L657">_xlfn.SWITCH(C657,".wma","This is a WMA file!",".mp3","MP3 are great!","This is a different type of file")</f>
        <v>MP3 are great!</v>
      </c>
    </row>
    <row r="658" spans="1:12" x14ac:dyDescent="0.25">
      <c r="A658" s="4">
        <v>1014</v>
      </c>
      <c r="B658" s="5" t="s">
        <v>1551</v>
      </c>
      <c r="C658" s="6" t="s">
        <v>2</v>
      </c>
      <c r="D658" s="5" t="s">
        <v>1549</v>
      </c>
      <c r="E658" s="25">
        <v>7404488</v>
      </c>
      <c r="F658" s="21">
        <v>40243.919953703706</v>
      </c>
      <c r="G658" s="4" t="s">
        <v>1746</v>
      </c>
      <c r="H658" s="4" t="s">
        <v>1747</v>
      </c>
      <c r="I658" t="str">
        <f>VLOOKUP(D658,Categories!$A$1:$D$53,MATCH(I$3,Categories!$A$1:$D$1,0),FALSE)</f>
        <v>Sampler</v>
      </c>
      <c r="J658" t="str">
        <f t="shared" si="10"/>
        <v>Yes</v>
      </c>
      <c r="L658" t="str" cm="1">
        <f t="array" ref="L658">_xlfn.SWITCH(C658,".wma","This is a WMA file!",".mp3","MP3 are great!","This is a different type of file")</f>
        <v>MP3 are great!</v>
      </c>
    </row>
    <row r="659" spans="1:12" x14ac:dyDescent="0.25">
      <c r="A659" s="4">
        <v>1015</v>
      </c>
      <c r="B659" s="5" t="s">
        <v>1552</v>
      </c>
      <c r="C659" s="6" t="s">
        <v>2</v>
      </c>
      <c r="D659" s="5" t="s">
        <v>1549</v>
      </c>
      <c r="E659" s="25">
        <v>9265136</v>
      </c>
      <c r="F659" s="21">
        <v>40243.920127314814</v>
      </c>
      <c r="G659" s="4" t="s">
        <v>1748</v>
      </c>
      <c r="H659" s="4" t="s">
        <v>1749</v>
      </c>
      <c r="I659" t="str">
        <f>VLOOKUP(D659,Categories!$A$1:$D$53,MATCH(I$3,Categories!$A$1:$D$1,0),FALSE)</f>
        <v>Sampler</v>
      </c>
      <c r="J659" t="str">
        <f t="shared" si="10"/>
        <v>Yes</v>
      </c>
      <c r="L659" t="str" cm="1">
        <f t="array" ref="L659">_xlfn.SWITCH(C659,".wma","This is a WMA file!",".mp3","MP3 are great!","This is a different type of file")</f>
        <v>MP3 are great!</v>
      </c>
    </row>
    <row r="660" spans="1:12" x14ac:dyDescent="0.25">
      <c r="A660" s="4">
        <v>1016</v>
      </c>
      <c r="B660" s="5" t="s">
        <v>1553</v>
      </c>
      <c r="C660" s="6" t="s">
        <v>2</v>
      </c>
      <c r="D660" s="5" t="s">
        <v>1549</v>
      </c>
      <c r="E660" s="25">
        <v>8678995</v>
      </c>
      <c r="F660" s="21">
        <v>40243.919953703706</v>
      </c>
      <c r="G660" s="4" t="s">
        <v>1750</v>
      </c>
      <c r="H660" s="4" t="s">
        <v>1751</v>
      </c>
      <c r="I660" t="str">
        <f>VLOOKUP(D660,Categories!$A$1:$D$53,MATCH(I$3,Categories!$A$1:$D$1,0),FALSE)</f>
        <v>Sampler</v>
      </c>
      <c r="J660" t="str">
        <f t="shared" si="10"/>
        <v>Yes</v>
      </c>
      <c r="L660" t="str" cm="1">
        <f t="array" ref="L660">_xlfn.SWITCH(C660,".wma","This is a WMA file!",".mp3","MP3 are great!","This is a different type of file")</f>
        <v>MP3 are great!</v>
      </c>
    </row>
    <row r="661" spans="1:12" x14ac:dyDescent="0.25">
      <c r="A661" s="4">
        <v>1017</v>
      </c>
      <c r="B661" s="5" t="s">
        <v>1554</v>
      </c>
      <c r="C661" s="6" t="s">
        <v>2</v>
      </c>
      <c r="D661" s="5" t="s">
        <v>1549</v>
      </c>
      <c r="E661" s="25">
        <v>6801703</v>
      </c>
      <c r="F661" s="21">
        <v>40243.92019675926</v>
      </c>
      <c r="G661" s="4" t="s">
        <v>1752</v>
      </c>
      <c r="H661" s="4" t="s">
        <v>1753</v>
      </c>
      <c r="I661" t="str">
        <f>VLOOKUP(D661,Categories!$A$1:$D$53,MATCH(I$3,Categories!$A$1:$D$1,0),FALSE)</f>
        <v>Sampler</v>
      </c>
      <c r="J661" t="str">
        <f t="shared" si="10"/>
        <v>Yes</v>
      </c>
      <c r="L661" t="str" cm="1">
        <f t="array" ref="L661">_xlfn.SWITCH(C661,".wma","This is a WMA file!",".mp3","MP3 are great!","This is a different type of file")</f>
        <v>MP3 are great!</v>
      </c>
    </row>
    <row r="662" spans="1:12" x14ac:dyDescent="0.25">
      <c r="A662" s="4">
        <v>1018</v>
      </c>
      <c r="B662" s="5" t="s">
        <v>1555</v>
      </c>
      <c r="C662" s="6" t="s">
        <v>2</v>
      </c>
      <c r="D662" s="5" t="s">
        <v>1549</v>
      </c>
      <c r="E662" s="25">
        <v>7345114</v>
      </c>
      <c r="F662" s="21">
        <v>40243.919976851852</v>
      </c>
      <c r="G662" s="4" t="s">
        <v>1754</v>
      </c>
      <c r="H662" s="4" t="s">
        <v>1755</v>
      </c>
      <c r="I662" t="str">
        <f>VLOOKUP(D662,Categories!$A$1:$D$53,MATCH(I$3,Categories!$A$1:$D$1,0),FALSE)</f>
        <v>Sampler</v>
      </c>
      <c r="J662" t="str">
        <f t="shared" si="10"/>
        <v>Yes</v>
      </c>
      <c r="L662" t="str" cm="1">
        <f t="array" ref="L662">_xlfn.SWITCH(C662,".wma","This is a WMA file!",".mp3","MP3 are great!","This is a different type of file")</f>
        <v>MP3 are great!</v>
      </c>
    </row>
    <row r="663" spans="1:12" x14ac:dyDescent="0.25">
      <c r="A663" s="4">
        <v>1019</v>
      </c>
      <c r="B663" s="5" t="s">
        <v>1556</v>
      </c>
      <c r="C663" s="6" t="s">
        <v>2</v>
      </c>
      <c r="D663" s="5" t="s">
        <v>1549</v>
      </c>
      <c r="E663" s="25">
        <v>7212250</v>
      </c>
      <c r="F663" s="21">
        <v>40243.920231481483</v>
      </c>
      <c r="G663" s="4" t="s">
        <v>1756</v>
      </c>
      <c r="H663" s="4" t="s">
        <v>1757</v>
      </c>
      <c r="I663" t="str">
        <f>VLOOKUP(D663,Categories!$A$1:$D$53,MATCH(I$3,Categories!$A$1:$D$1,0),FALSE)</f>
        <v>Sampler</v>
      </c>
      <c r="J663" t="str">
        <f t="shared" si="10"/>
        <v>Yes</v>
      </c>
      <c r="L663" t="str" cm="1">
        <f t="array" ref="L663">_xlfn.SWITCH(C663,".wma","This is a WMA file!",".mp3","MP3 are great!","This is a different type of file")</f>
        <v>MP3 are great!</v>
      </c>
    </row>
    <row r="664" spans="1:12" x14ac:dyDescent="0.25">
      <c r="A664" s="4">
        <v>1020</v>
      </c>
      <c r="B664" s="5" t="s">
        <v>1557</v>
      </c>
      <c r="C664" s="6" t="s">
        <v>2</v>
      </c>
      <c r="D664" s="5" t="s">
        <v>1549</v>
      </c>
      <c r="E664" s="25">
        <v>7595233</v>
      </c>
      <c r="F664" s="21">
        <v>40243.919930555552</v>
      </c>
      <c r="G664" s="4" t="s">
        <v>1758</v>
      </c>
      <c r="H664" s="4" t="s">
        <v>1759</v>
      </c>
      <c r="I664" t="str">
        <f>VLOOKUP(D664,Categories!$A$1:$D$53,MATCH(I$3,Categories!$A$1:$D$1,0),FALSE)</f>
        <v>Sampler</v>
      </c>
      <c r="J664" t="str">
        <f t="shared" si="10"/>
        <v>Yes</v>
      </c>
      <c r="L664" t="str" cm="1">
        <f t="array" ref="L664">_xlfn.SWITCH(C664,".wma","This is a WMA file!",".mp3","MP3 are great!","This is a different type of file")</f>
        <v>MP3 are great!</v>
      </c>
    </row>
    <row r="665" spans="1:12" x14ac:dyDescent="0.25">
      <c r="A665" s="4">
        <v>1021</v>
      </c>
      <c r="B665" s="5" t="s">
        <v>1558</v>
      </c>
      <c r="C665" s="6" t="s">
        <v>2</v>
      </c>
      <c r="D665" s="5" t="s">
        <v>1549</v>
      </c>
      <c r="E665" s="25">
        <v>7397914</v>
      </c>
      <c r="F665" s="21">
        <v>40243.920312499999</v>
      </c>
      <c r="G665" s="4" t="s">
        <v>1760</v>
      </c>
      <c r="H665" s="4" t="s">
        <v>1761</v>
      </c>
      <c r="I665" t="str">
        <f>VLOOKUP(D665,Categories!$A$1:$D$53,MATCH(I$3,Categories!$A$1:$D$1,0),FALSE)</f>
        <v>Sampler</v>
      </c>
      <c r="J665" t="str">
        <f t="shared" si="10"/>
        <v>Yes</v>
      </c>
      <c r="L665" t="str" cm="1">
        <f t="array" ref="L665">_xlfn.SWITCH(C665,".wma","This is a WMA file!",".mp3","MP3 are great!","This is a different type of file")</f>
        <v>MP3 are great!</v>
      </c>
    </row>
    <row r="666" spans="1:12" x14ac:dyDescent="0.25">
      <c r="A666" s="4">
        <v>1022</v>
      </c>
      <c r="B666" s="5" t="s">
        <v>1559</v>
      </c>
      <c r="C666" s="6" t="s">
        <v>2</v>
      </c>
      <c r="D666" s="5" t="s">
        <v>1549</v>
      </c>
      <c r="E666" s="25">
        <v>7441100</v>
      </c>
      <c r="F666" s="21">
        <v>40243.919907407406</v>
      </c>
      <c r="G666" s="4" t="s">
        <v>1762</v>
      </c>
      <c r="H666" s="4" t="s">
        <v>1763</v>
      </c>
      <c r="I666" t="str">
        <f>VLOOKUP(D666,Categories!$A$1:$D$53,MATCH(I$3,Categories!$A$1:$D$1,0),FALSE)</f>
        <v>Sampler</v>
      </c>
      <c r="J666" t="str">
        <f t="shared" si="10"/>
        <v>Yes</v>
      </c>
      <c r="L666" t="str" cm="1">
        <f t="array" ref="L666">_xlfn.SWITCH(C666,".wma","This is a WMA file!",".mp3","MP3 are great!","This is a different type of file")</f>
        <v>MP3 are great!</v>
      </c>
    </row>
    <row r="667" spans="1:12" x14ac:dyDescent="0.25">
      <c r="A667" s="4">
        <v>1023</v>
      </c>
      <c r="B667" s="5" t="s">
        <v>1560</v>
      </c>
      <c r="C667" s="6" t="s">
        <v>2</v>
      </c>
      <c r="D667" s="5" t="s">
        <v>1549</v>
      </c>
      <c r="E667" s="25">
        <v>4383397</v>
      </c>
      <c r="F667" s="21">
        <v>40243.91983796296</v>
      </c>
      <c r="G667" s="4" t="s">
        <v>1764</v>
      </c>
      <c r="H667" s="4" t="s">
        <v>1765</v>
      </c>
      <c r="I667" t="str">
        <f>VLOOKUP(D667,Categories!$A$1:$D$53,MATCH(I$3,Categories!$A$1:$D$1,0),FALSE)</f>
        <v>Sampler</v>
      </c>
      <c r="J667" t="str">
        <f t="shared" si="10"/>
        <v>Yes</v>
      </c>
      <c r="L667" t="str" cm="1">
        <f t="array" ref="L667">_xlfn.SWITCH(C667,".wma","This is a WMA file!",".mp3","MP3 are great!","This is a different type of file")</f>
        <v>MP3 are great!</v>
      </c>
    </row>
    <row r="668" spans="1:12" x14ac:dyDescent="0.25">
      <c r="A668" s="4">
        <v>1024</v>
      </c>
      <c r="B668" s="5" t="s">
        <v>1561</v>
      </c>
      <c r="C668" s="6" t="s">
        <v>2</v>
      </c>
      <c r="D668" s="5" t="s">
        <v>1549</v>
      </c>
      <c r="E668" s="25">
        <v>5646163</v>
      </c>
      <c r="F668" s="21">
        <v>40243.920300925929</v>
      </c>
      <c r="G668" s="4" t="s">
        <v>1766</v>
      </c>
      <c r="H668" s="4" t="s">
        <v>1767</v>
      </c>
      <c r="I668" t="str">
        <f>VLOOKUP(D668,Categories!$A$1:$D$53,MATCH(I$3,Categories!$A$1:$D$1,0),FALSE)</f>
        <v>Sampler</v>
      </c>
      <c r="J668" t="str">
        <f t="shared" si="10"/>
        <v>Yes</v>
      </c>
      <c r="L668" t="str" cm="1">
        <f t="array" ref="L668">_xlfn.SWITCH(C668,".wma","This is a WMA file!",".mp3","MP3 are great!","This is a different type of file")</f>
        <v>MP3 are great!</v>
      </c>
    </row>
    <row r="669" spans="1:12" x14ac:dyDescent="0.25">
      <c r="A669" s="4">
        <v>1025</v>
      </c>
      <c r="B669" s="5" t="s">
        <v>1562</v>
      </c>
      <c r="C669" s="6" t="s">
        <v>2</v>
      </c>
      <c r="D669" s="5" t="s">
        <v>1549</v>
      </c>
      <c r="E669" s="25">
        <v>2343347</v>
      </c>
      <c r="F669" s="21">
        <v>40243.920092592591</v>
      </c>
      <c r="G669" s="4" t="s">
        <v>1768</v>
      </c>
      <c r="H669" s="4" t="s">
        <v>1769</v>
      </c>
      <c r="I669" t="str">
        <f>VLOOKUP(D669,Categories!$A$1:$D$53,MATCH(I$3,Categories!$A$1:$D$1,0),FALSE)</f>
        <v>Sampler</v>
      </c>
      <c r="J669" t="str">
        <f t="shared" si="10"/>
        <v>Yes</v>
      </c>
      <c r="L669" t="str" cm="1">
        <f t="array" ref="L669">_xlfn.SWITCH(C669,".wma","This is a WMA file!",".mp3","MP3 are great!","This is a different type of file")</f>
        <v>MP3 are great!</v>
      </c>
    </row>
    <row r="670" spans="1:12" x14ac:dyDescent="0.25">
      <c r="A670" s="4">
        <v>1026</v>
      </c>
      <c r="B670" s="5" t="s">
        <v>1563</v>
      </c>
      <c r="C670" s="6" t="s">
        <v>2</v>
      </c>
      <c r="D670" s="5" t="s">
        <v>1549</v>
      </c>
      <c r="E670" s="25">
        <v>5241048</v>
      </c>
      <c r="F670" s="21">
        <v>40243.920046296298</v>
      </c>
      <c r="G670" s="4" t="s">
        <v>1739</v>
      </c>
      <c r="H670" s="4" t="s">
        <v>1770</v>
      </c>
      <c r="I670" t="str">
        <f>VLOOKUP(D670,Categories!$A$1:$D$53,MATCH(I$3,Categories!$A$1:$D$1,0),FALSE)</f>
        <v>Sampler</v>
      </c>
      <c r="J670" t="str">
        <f t="shared" si="10"/>
        <v>Yes</v>
      </c>
      <c r="L670" t="str" cm="1">
        <f t="array" ref="L670">_xlfn.SWITCH(C670,".wma","This is a WMA file!",".mp3","MP3 are great!","This is a different type of file")</f>
        <v>MP3 are great!</v>
      </c>
    </row>
    <row r="671" spans="1:12" x14ac:dyDescent="0.25">
      <c r="A671" s="4">
        <v>1027</v>
      </c>
      <c r="B671" s="5" t="s">
        <v>1564</v>
      </c>
      <c r="C671" s="6" t="s">
        <v>2</v>
      </c>
      <c r="D671" s="5" t="s">
        <v>1549</v>
      </c>
      <c r="E671" s="25">
        <v>6510181</v>
      </c>
      <c r="F671" s="21">
        <v>40243.920219907406</v>
      </c>
      <c r="G671" s="4" t="s">
        <v>1771</v>
      </c>
      <c r="H671" s="4" t="s">
        <v>1772</v>
      </c>
      <c r="I671" t="str">
        <f>VLOOKUP(D671,Categories!$A$1:$D$53,MATCH(I$3,Categories!$A$1:$D$1,0),FALSE)</f>
        <v>Sampler</v>
      </c>
      <c r="J671" t="str">
        <f t="shared" si="10"/>
        <v>Yes</v>
      </c>
      <c r="L671" t="str" cm="1">
        <f t="array" ref="L671">_xlfn.SWITCH(C671,".wma","This is a WMA file!",".mp3","MP3 are great!","This is a different type of file")</f>
        <v>MP3 are great!</v>
      </c>
    </row>
    <row r="672" spans="1:12" x14ac:dyDescent="0.25">
      <c r="A672" s="4">
        <v>1028</v>
      </c>
      <c r="B672" s="5" t="s">
        <v>1565</v>
      </c>
      <c r="C672" s="6" t="s">
        <v>2</v>
      </c>
      <c r="D672" s="5" t="s">
        <v>1549</v>
      </c>
      <c r="E672" s="25">
        <v>6885526</v>
      </c>
      <c r="F672" s="21">
        <v>40243.920127314814</v>
      </c>
      <c r="G672" s="4" t="s">
        <v>1773</v>
      </c>
      <c r="H672" s="4" t="s">
        <v>1774</v>
      </c>
      <c r="I672" t="str">
        <f>VLOOKUP(D672,Categories!$A$1:$D$53,MATCH(I$3,Categories!$A$1:$D$1,0),FALSE)</f>
        <v>Sampler</v>
      </c>
      <c r="J672" t="str">
        <f t="shared" si="10"/>
        <v>Yes</v>
      </c>
      <c r="L672" t="str" cm="1">
        <f t="array" ref="L672">_xlfn.SWITCH(C672,".wma","This is a WMA file!",".mp3","MP3 are great!","This is a different type of file")</f>
        <v>MP3 are great!</v>
      </c>
    </row>
    <row r="673" spans="1:12" x14ac:dyDescent="0.25">
      <c r="A673" s="4">
        <v>1029</v>
      </c>
      <c r="B673" s="5" t="s">
        <v>1566</v>
      </c>
      <c r="C673" s="6" t="s">
        <v>2</v>
      </c>
      <c r="D673" s="5" t="s">
        <v>1549</v>
      </c>
      <c r="E673" s="25">
        <v>3969779</v>
      </c>
      <c r="F673" s="21">
        <v>40243.919930555552</v>
      </c>
      <c r="G673" s="4" t="s">
        <v>1775</v>
      </c>
      <c r="H673" s="4" t="s">
        <v>1776</v>
      </c>
      <c r="I673" t="str">
        <f>VLOOKUP(D673,Categories!$A$1:$D$53,MATCH(I$3,Categories!$A$1:$D$1,0),FALSE)</f>
        <v>Sampler</v>
      </c>
      <c r="J673" t="str">
        <f t="shared" si="10"/>
        <v>Yes</v>
      </c>
      <c r="L673" t="str" cm="1">
        <f t="array" ref="L673">_xlfn.SWITCH(C673,".wma","This is a WMA file!",".mp3","MP3 are great!","This is a different type of file")</f>
        <v>MP3 are great!</v>
      </c>
    </row>
    <row r="674" spans="1:12" x14ac:dyDescent="0.25">
      <c r="A674" s="4">
        <v>1030</v>
      </c>
      <c r="B674" s="5" t="s">
        <v>1567</v>
      </c>
      <c r="C674" s="6" t="s">
        <v>2</v>
      </c>
      <c r="D674" s="5" t="s">
        <v>1549</v>
      </c>
      <c r="E674" s="25">
        <v>5091653</v>
      </c>
      <c r="F674" s="21">
        <v>40243.920300925929</v>
      </c>
      <c r="G674" s="4" t="s">
        <v>1777</v>
      </c>
      <c r="H674" s="4" t="s">
        <v>1778</v>
      </c>
      <c r="I674" t="str">
        <f>VLOOKUP(D674,Categories!$A$1:$D$53,MATCH(I$3,Categories!$A$1:$D$1,0),FALSE)</f>
        <v>Sampler</v>
      </c>
      <c r="J674" t="str">
        <f t="shared" si="10"/>
        <v>Yes</v>
      </c>
      <c r="L674" t="str" cm="1">
        <f t="array" ref="L674">_xlfn.SWITCH(C674,".wma","This is a WMA file!",".mp3","MP3 are great!","This is a different type of file")</f>
        <v>MP3 are great!</v>
      </c>
    </row>
    <row r="675" spans="1:12" x14ac:dyDescent="0.25">
      <c r="A675" s="4">
        <v>1031</v>
      </c>
      <c r="B675" s="5" t="s">
        <v>1568</v>
      </c>
      <c r="C675" s="6" t="s">
        <v>2</v>
      </c>
      <c r="D675" s="5" t="s">
        <v>1549</v>
      </c>
      <c r="E675" s="25">
        <v>6078959</v>
      </c>
      <c r="F675" s="21">
        <v>40243.920370370368</v>
      </c>
      <c r="G675" s="4" t="s">
        <v>1779</v>
      </c>
      <c r="H675" s="4" t="s">
        <v>1780</v>
      </c>
      <c r="I675" t="str">
        <f>VLOOKUP(D675,Categories!$A$1:$D$53,MATCH(I$3,Categories!$A$1:$D$1,0),FALSE)</f>
        <v>Sampler</v>
      </c>
      <c r="J675" t="str">
        <f t="shared" si="10"/>
        <v>Yes</v>
      </c>
      <c r="L675" t="str" cm="1">
        <f t="array" ref="L675">_xlfn.SWITCH(C675,".wma","This is a WMA file!",".mp3","MP3 are great!","This is a different type of file")</f>
        <v>MP3 are great!</v>
      </c>
    </row>
    <row r="676" spans="1:12" x14ac:dyDescent="0.25">
      <c r="A676" s="4">
        <v>1032</v>
      </c>
      <c r="B676" s="5" t="s">
        <v>1569</v>
      </c>
      <c r="C676" s="6" t="s">
        <v>2</v>
      </c>
      <c r="D676" s="5" t="s">
        <v>1549</v>
      </c>
      <c r="E676" s="25">
        <v>8232300</v>
      </c>
      <c r="F676" s="21">
        <v>40243.919999999998</v>
      </c>
      <c r="G676" s="4" t="s">
        <v>1781</v>
      </c>
      <c r="H676" s="4" t="s">
        <v>1782</v>
      </c>
      <c r="I676" t="str">
        <f>VLOOKUP(D676,Categories!$A$1:$D$53,MATCH(I$3,Categories!$A$1:$D$1,0),FALSE)</f>
        <v>Sampler</v>
      </c>
      <c r="J676" t="str">
        <f t="shared" si="10"/>
        <v>Yes</v>
      </c>
      <c r="L676" t="str" cm="1">
        <f t="array" ref="L676">_xlfn.SWITCH(C676,".wma","This is a WMA file!",".mp3","MP3 are great!","This is a different type of file")</f>
        <v>MP3 are great!</v>
      </c>
    </row>
    <row r="677" spans="1:12" x14ac:dyDescent="0.25">
      <c r="A677" s="4">
        <v>1033</v>
      </c>
      <c r="B677" s="5" t="s">
        <v>1570</v>
      </c>
      <c r="C677" s="6" t="s">
        <v>2</v>
      </c>
      <c r="D677" s="5" t="s">
        <v>1549</v>
      </c>
      <c r="E677" s="25">
        <v>7917180</v>
      </c>
      <c r="F677" s="21">
        <v>40243.920358796298</v>
      </c>
      <c r="G677" s="4" t="s">
        <v>1783</v>
      </c>
      <c r="H677" s="4" t="s">
        <v>1784</v>
      </c>
      <c r="I677" t="str">
        <f>VLOOKUP(D677,Categories!$A$1:$D$53,MATCH(I$3,Categories!$A$1:$D$1,0),FALSE)</f>
        <v>Sampler</v>
      </c>
      <c r="J677" t="str">
        <f t="shared" si="10"/>
        <v>Yes</v>
      </c>
    </row>
    <row r="678" spans="1:12" x14ac:dyDescent="0.25">
      <c r="A678" s="4">
        <v>1034</v>
      </c>
      <c r="B678" s="5" t="s">
        <v>1571</v>
      </c>
      <c r="C678" s="6" t="s">
        <v>2</v>
      </c>
      <c r="D678" s="5" t="s">
        <v>1549</v>
      </c>
      <c r="E678" s="25">
        <v>7546702</v>
      </c>
      <c r="F678" s="21">
        <v>40243.920335648145</v>
      </c>
      <c r="G678" s="4" t="s">
        <v>1785</v>
      </c>
      <c r="H678" s="4" t="s">
        <v>1786</v>
      </c>
      <c r="I678" t="str">
        <f>VLOOKUP(D678,Categories!$A$1:$D$53,MATCH(I$3,Categories!$A$1:$D$1,0),FALSE)</f>
        <v>Sampler</v>
      </c>
      <c r="J678" t="str">
        <f t="shared" si="10"/>
        <v>Yes</v>
      </c>
    </row>
    <row r="679" spans="1:12" x14ac:dyDescent="0.25">
      <c r="A679" s="4">
        <v>1035</v>
      </c>
      <c r="B679" s="5" t="s">
        <v>1572</v>
      </c>
      <c r="C679" s="6" t="s">
        <v>2</v>
      </c>
      <c r="D679" s="5" t="s">
        <v>1549</v>
      </c>
      <c r="E679" s="25">
        <v>7387627</v>
      </c>
      <c r="F679" s="21">
        <v>40243.920081018521</v>
      </c>
      <c r="G679" s="4" t="s">
        <v>1787</v>
      </c>
      <c r="H679" s="4" t="s">
        <v>1788</v>
      </c>
      <c r="I679" t="str">
        <f>VLOOKUP(D679,Categories!$A$1:$D$53,MATCH(I$3,Categories!$A$1:$D$1,0),FALSE)</f>
        <v>Sampler</v>
      </c>
      <c r="J679" t="str">
        <f t="shared" si="10"/>
        <v>Yes</v>
      </c>
    </row>
    <row r="680" spans="1:12" x14ac:dyDescent="0.25">
      <c r="A680" s="4">
        <v>1036</v>
      </c>
      <c r="B680" s="5" t="s">
        <v>1573</v>
      </c>
      <c r="C680" s="6" t="s">
        <v>2</v>
      </c>
      <c r="D680" s="5" t="s">
        <v>1549</v>
      </c>
      <c r="E680" s="25">
        <v>5962154</v>
      </c>
      <c r="F680" s="21">
        <v>40243.919872685183</v>
      </c>
      <c r="G680" s="4" t="s">
        <v>1789</v>
      </c>
      <c r="H680" s="4" t="s">
        <v>1790</v>
      </c>
      <c r="I680" t="str">
        <f>VLOOKUP(D680,Categories!$A$1:$D$53,MATCH(I$3,Categories!$A$1:$D$1,0),FALSE)</f>
        <v>Sampler</v>
      </c>
      <c r="J680" t="str">
        <f t="shared" si="10"/>
        <v>Yes</v>
      </c>
    </row>
    <row r="681" spans="1:12" x14ac:dyDescent="0.25">
      <c r="A681" s="4">
        <v>1037</v>
      </c>
      <c r="B681" s="5" t="s">
        <v>1574</v>
      </c>
      <c r="C681" s="6" t="s">
        <v>2</v>
      </c>
      <c r="D681" s="5" t="s">
        <v>1549</v>
      </c>
      <c r="E681" s="25">
        <v>10646815</v>
      </c>
      <c r="F681" s="21">
        <v>40243.920011574075</v>
      </c>
      <c r="G681" s="4" t="s">
        <v>1791</v>
      </c>
      <c r="H681" s="4" t="s">
        <v>1792</v>
      </c>
      <c r="I681" t="str">
        <f>VLOOKUP(D681,Categories!$A$1:$D$53,MATCH(I$3,Categories!$A$1:$D$1,0),FALSE)</f>
        <v>Sampler</v>
      </c>
      <c r="J681" t="str">
        <f t="shared" si="10"/>
        <v>Yes</v>
      </c>
    </row>
    <row r="682" spans="1:12" x14ac:dyDescent="0.25">
      <c r="A682" s="4">
        <v>1038</v>
      </c>
      <c r="B682" s="5" t="s">
        <v>1575</v>
      </c>
      <c r="C682" s="6" t="s">
        <v>2</v>
      </c>
      <c r="D682" s="5" t="s">
        <v>1549</v>
      </c>
      <c r="E682" s="25">
        <v>4546153</v>
      </c>
      <c r="F682" s="21">
        <v>40243.920023148145</v>
      </c>
      <c r="G682" s="4" t="s">
        <v>1793</v>
      </c>
      <c r="H682" s="4" t="s">
        <v>1794</v>
      </c>
      <c r="I682" t="str">
        <f>VLOOKUP(D682,Categories!$A$1:$D$53,MATCH(I$3,Categories!$A$1:$D$1,0),FALSE)</f>
        <v>Sampler</v>
      </c>
      <c r="J682" t="str">
        <f t="shared" si="10"/>
        <v>Yes</v>
      </c>
    </row>
    <row r="683" spans="1:12" x14ac:dyDescent="0.25">
      <c r="A683" s="4">
        <v>1039</v>
      </c>
      <c r="B683" s="5" t="s">
        <v>1576</v>
      </c>
      <c r="C683" s="6" t="s">
        <v>2</v>
      </c>
      <c r="D683" s="5" t="s">
        <v>1549</v>
      </c>
      <c r="E683" s="25">
        <v>5987167</v>
      </c>
      <c r="F683" s="21">
        <v>40243.919988425929</v>
      </c>
      <c r="G683" s="4" t="s">
        <v>1795</v>
      </c>
      <c r="H683" s="4" t="s">
        <v>1796</v>
      </c>
      <c r="I683" t="str">
        <f>VLOOKUP(D683,Categories!$A$1:$D$53,MATCH(I$3,Categories!$A$1:$D$1,0),FALSE)</f>
        <v>Sampler</v>
      </c>
      <c r="J683" t="str">
        <f t="shared" si="10"/>
        <v>Yes</v>
      </c>
    </row>
    <row r="684" spans="1:12" x14ac:dyDescent="0.25">
      <c r="A684" s="4">
        <v>1040</v>
      </c>
      <c r="B684" s="5" t="s">
        <v>1577</v>
      </c>
      <c r="C684" s="6" t="s">
        <v>2</v>
      </c>
      <c r="D684" s="5" t="s">
        <v>1549</v>
      </c>
      <c r="E684" s="25">
        <v>5597491</v>
      </c>
      <c r="F684" s="21">
        <v>40243.919907407406</v>
      </c>
      <c r="G684" s="4" t="s">
        <v>1797</v>
      </c>
      <c r="H684" s="4" t="s">
        <v>1798</v>
      </c>
      <c r="I684" t="str">
        <f>VLOOKUP(D684,Categories!$A$1:$D$53,MATCH(I$3,Categories!$A$1:$D$1,0),FALSE)</f>
        <v>Sampler</v>
      </c>
      <c r="J684" t="str">
        <f t="shared" si="10"/>
        <v>Yes</v>
      </c>
    </row>
    <row r="685" spans="1:12" x14ac:dyDescent="0.25">
      <c r="A685" s="4">
        <v>1041</v>
      </c>
      <c r="B685" s="5" t="s">
        <v>1578</v>
      </c>
      <c r="C685" s="6" t="s">
        <v>2</v>
      </c>
      <c r="D685" s="5" t="s">
        <v>1549</v>
      </c>
      <c r="E685" s="25">
        <v>7468736</v>
      </c>
      <c r="F685" s="21">
        <v>40243.920069444444</v>
      </c>
      <c r="G685" s="4" t="s">
        <v>1799</v>
      </c>
      <c r="H685" s="4" t="s">
        <v>1800</v>
      </c>
      <c r="I685" t="str">
        <f>VLOOKUP(D685,Categories!$A$1:$D$53,MATCH(I$3,Categories!$A$1:$D$1,0),FALSE)</f>
        <v>Sampler</v>
      </c>
      <c r="J685" t="str">
        <f t="shared" si="10"/>
        <v>Yes</v>
      </c>
    </row>
    <row r="686" spans="1:12" x14ac:dyDescent="0.25">
      <c r="A686" s="4">
        <v>1042</v>
      </c>
      <c r="B686" s="5" t="s">
        <v>1579</v>
      </c>
      <c r="C686" s="6" t="s">
        <v>2</v>
      </c>
      <c r="D686" s="5" t="s">
        <v>1549</v>
      </c>
      <c r="E686" s="25">
        <v>4106534</v>
      </c>
      <c r="F686" s="21">
        <v>40243.920324074075</v>
      </c>
      <c r="G686" s="4" t="s">
        <v>1801</v>
      </c>
      <c r="H686" s="4" t="s">
        <v>1802</v>
      </c>
      <c r="I686" t="str">
        <f>VLOOKUP(D686,Categories!$A$1:$D$53,MATCH(I$3,Categories!$A$1:$D$1,0),FALSE)</f>
        <v>Sampler</v>
      </c>
      <c r="J686" t="str">
        <f t="shared" si="10"/>
        <v>Yes</v>
      </c>
    </row>
    <row r="687" spans="1:12" x14ac:dyDescent="0.25">
      <c r="A687" s="4">
        <v>1043</v>
      </c>
      <c r="B687" s="5" t="s">
        <v>1580</v>
      </c>
      <c r="C687" s="6" t="s">
        <v>2</v>
      </c>
      <c r="D687" s="5" t="s">
        <v>1549</v>
      </c>
      <c r="E687" s="25">
        <v>4547824</v>
      </c>
      <c r="F687" s="21">
        <v>40243.919988425929</v>
      </c>
      <c r="G687" s="4" t="s">
        <v>1803</v>
      </c>
      <c r="H687" s="4" t="s">
        <v>1804</v>
      </c>
      <c r="I687" t="str">
        <f>VLOOKUP(D687,Categories!$A$1:$D$53,MATCH(I$3,Categories!$A$1:$D$1,0),FALSE)</f>
        <v>Sampler</v>
      </c>
      <c r="J687" t="str">
        <f t="shared" si="10"/>
        <v>Yes</v>
      </c>
    </row>
    <row r="688" spans="1:12" x14ac:dyDescent="0.25">
      <c r="A688" s="4">
        <v>1044</v>
      </c>
      <c r="B688" s="5" t="s">
        <v>1581</v>
      </c>
      <c r="C688" s="6" t="s">
        <v>2</v>
      </c>
      <c r="D688" s="5" t="s">
        <v>1549</v>
      </c>
      <c r="E688" s="25">
        <v>9702026</v>
      </c>
      <c r="F688" s="21">
        <v>40243.919999999998</v>
      </c>
      <c r="G688" s="4" t="s">
        <v>1805</v>
      </c>
      <c r="H688" s="4" t="s">
        <v>1806</v>
      </c>
      <c r="I688" t="str">
        <f>VLOOKUP(D688,Categories!$A$1:$D$53,MATCH(I$3,Categories!$A$1:$D$1,0),FALSE)</f>
        <v>Sampler</v>
      </c>
      <c r="J688" t="str">
        <f t="shared" si="10"/>
        <v>Yes</v>
      </c>
    </row>
    <row r="689" spans="1:10" x14ac:dyDescent="0.25">
      <c r="A689" s="4">
        <v>1045</v>
      </c>
      <c r="B689" s="5" t="s">
        <v>1582</v>
      </c>
      <c r="C689" s="6" t="s">
        <v>2</v>
      </c>
      <c r="D689" s="5" t="s">
        <v>1549</v>
      </c>
      <c r="E689" s="25">
        <v>3854443</v>
      </c>
      <c r="F689" s="21">
        <v>40243.920162037037</v>
      </c>
      <c r="G689" s="4" t="s">
        <v>1807</v>
      </c>
      <c r="H689" s="4" t="s">
        <v>1808</v>
      </c>
      <c r="I689" t="str">
        <f>VLOOKUP(D689,Categories!$A$1:$D$53,MATCH(I$3,Categories!$A$1:$D$1,0),FALSE)</f>
        <v>Sampler</v>
      </c>
      <c r="J689" t="str">
        <f t="shared" si="10"/>
        <v>Yes</v>
      </c>
    </row>
    <row r="690" spans="1:10" x14ac:dyDescent="0.25">
      <c r="A690" s="4">
        <v>1046</v>
      </c>
      <c r="B690" s="5" t="s">
        <v>1583</v>
      </c>
      <c r="C690" s="6" t="s">
        <v>2</v>
      </c>
      <c r="D690" s="5" t="s">
        <v>1549</v>
      </c>
      <c r="E690" s="25">
        <v>7017980</v>
      </c>
      <c r="F690" s="21">
        <v>40243.920057870368</v>
      </c>
      <c r="G690" s="4" t="s">
        <v>1809</v>
      </c>
      <c r="H690" s="4" t="s">
        <v>1810</v>
      </c>
      <c r="I690" t="str">
        <f>VLOOKUP(D690,Categories!$A$1:$D$53,MATCH(I$3,Categories!$A$1:$D$1,0),FALSE)</f>
        <v>Sampler</v>
      </c>
      <c r="J690" t="str">
        <f t="shared" si="10"/>
        <v>Yes</v>
      </c>
    </row>
    <row r="691" spans="1:10" x14ac:dyDescent="0.25">
      <c r="A691" s="4">
        <v>1047</v>
      </c>
      <c r="B691" s="5" t="s">
        <v>1584</v>
      </c>
      <c r="C691" s="6" t="s">
        <v>2</v>
      </c>
      <c r="D691" s="5" t="s">
        <v>1549</v>
      </c>
      <c r="E691" s="25">
        <v>5175685</v>
      </c>
      <c r="F691" s="21">
        <v>40243.920081018521</v>
      </c>
      <c r="G691" s="4" t="s">
        <v>1811</v>
      </c>
      <c r="H691" s="4" t="s">
        <v>1812</v>
      </c>
      <c r="I691" t="str">
        <f>VLOOKUP(D691,Categories!$A$1:$D$53,MATCH(I$3,Categories!$A$1:$D$1,0),FALSE)</f>
        <v>Sampler</v>
      </c>
      <c r="J691" t="str">
        <f t="shared" si="10"/>
        <v>Yes</v>
      </c>
    </row>
    <row r="692" spans="1:10" x14ac:dyDescent="0.25">
      <c r="A692" s="4">
        <v>1048</v>
      </c>
      <c r="B692" s="5" t="s">
        <v>1585</v>
      </c>
      <c r="C692" s="6" t="s">
        <v>2</v>
      </c>
      <c r="D692" s="5" t="s">
        <v>1549</v>
      </c>
      <c r="E692" s="25">
        <v>7075721</v>
      </c>
      <c r="F692" s="21">
        <v>40243.91983796296</v>
      </c>
      <c r="G692" s="4" t="s">
        <v>1813</v>
      </c>
      <c r="H692" s="4" t="s">
        <v>1814</v>
      </c>
      <c r="I692" t="str">
        <f>VLOOKUP(D692,Categories!$A$1:$D$53,MATCH(I$3,Categories!$A$1:$D$1,0),FALSE)</f>
        <v>Sampler</v>
      </c>
      <c r="J692" t="str">
        <f t="shared" si="10"/>
        <v>Yes</v>
      </c>
    </row>
    <row r="693" spans="1:10" x14ac:dyDescent="0.25">
      <c r="A693" s="4">
        <v>1049</v>
      </c>
      <c r="B693" s="5" t="s">
        <v>1586</v>
      </c>
      <c r="C693" s="6" t="s">
        <v>2</v>
      </c>
      <c r="D693" s="5" t="s">
        <v>1549</v>
      </c>
      <c r="E693" s="25">
        <v>6572884</v>
      </c>
      <c r="F693" s="21">
        <v>40243.920243055552</v>
      </c>
      <c r="G693" s="4" t="s">
        <v>1815</v>
      </c>
      <c r="H693" s="4" t="s">
        <v>1816</v>
      </c>
      <c r="I693" t="str">
        <f>VLOOKUP(D693,Categories!$A$1:$D$53,MATCH(I$3,Categories!$A$1:$D$1,0),FALSE)</f>
        <v>Sampler</v>
      </c>
      <c r="J693" t="str">
        <f t="shared" si="10"/>
        <v>Yes</v>
      </c>
    </row>
    <row r="694" spans="1:10" x14ac:dyDescent="0.25">
      <c r="A694" s="4">
        <v>1050</v>
      </c>
      <c r="B694" s="5" t="s">
        <v>1587</v>
      </c>
      <c r="C694" s="6" t="s">
        <v>2</v>
      </c>
      <c r="D694" s="5" t="s">
        <v>1549</v>
      </c>
      <c r="E694" s="25">
        <v>6982349</v>
      </c>
      <c r="F694" s="21">
        <v>40243.920104166667</v>
      </c>
      <c r="G694" s="4" t="s">
        <v>1817</v>
      </c>
      <c r="H694" s="4" t="s">
        <v>1818</v>
      </c>
      <c r="I694" t="str">
        <f>VLOOKUP(D694,Categories!$A$1:$D$53,MATCH(I$3,Categories!$A$1:$D$1,0),FALSE)</f>
        <v>Sampler</v>
      </c>
      <c r="J694" t="str">
        <f t="shared" si="10"/>
        <v>Yes</v>
      </c>
    </row>
    <row r="695" spans="1:10" x14ac:dyDescent="0.25">
      <c r="A695" s="4">
        <v>1051</v>
      </c>
      <c r="B695" s="5" t="s">
        <v>1588</v>
      </c>
      <c r="C695" s="6" t="s">
        <v>2</v>
      </c>
      <c r="D695" s="5" t="s">
        <v>1549</v>
      </c>
      <c r="E695" s="25">
        <v>10262265</v>
      </c>
      <c r="F695" s="21">
        <v>40243.920046296298</v>
      </c>
      <c r="G695" s="4" t="s">
        <v>1819</v>
      </c>
      <c r="H695" s="4" t="s">
        <v>1820</v>
      </c>
      <c r="I695" t="str">
        <f>VLOOKUP(D695,Categories!$A$1:$D$53,MATCH(I$3,Categories!$A$1:$D$1,0),FALSE)</f>
        <v>Sampler</v>
      </c>
      <c r="J695" t="str">
        <f t="shared" si="10"/>
        <v>Yes</v>
      </c>
    </row>
    <row r="696" spans="1:10" x14ac:dyDescent="0.25">
      <c r="A696" s="4">
        <v>1052</v>
      </c>
      <c r="B696" s="5" t="s">
        <v>1589</v>
      </c>
      <c r="C696" s="6" t="s">
        <v>2</v>
      </c>
      <c r="D696" s="5" t="s">
        <v>1549</v>
      </c>
      <c r="E696" s="25">
        <v>5372662</v>
      </c>
      <c r="F696" s="21">
        <v>40243.920138888891</v>
      </c>
      <c r="G696" s="4" t="s">
        <v>1801</v>
      </c>
      <c r="H696" s="4" t="s">
        <v>1821</v>
      </c>
      <c r="I696" t="str">
        <f>VLOOKUP(D696,Categories!$A$1:$D$53,MATCH(I$3,Categories!$A$1:$D$1,0),FALSE)</f>
        <v>Sampler</v>
      </c>
      <c r="J696" t="str">
        <f t="shared" si="10"/>
        <v>Yes</v>
      </c>
    </row>
    <row r="697" spans="1:10" x14ac:dyDescent="0.25">
      <c r="A697" s="4">
        <v>1053</v>
      </c>
      <c r="B697" s="5" t="s">
        <v>1590</v>
      </c>
      <c r="C697" s="6" t="s">
        <v>2</v>
      </c>
      <c r="D697" s="5" t="s">
        <v>1549</v>
      </c>
      <c r="E697" s="25">
        <v>4764440</v>
      </c>
      <c r="F697" s="21">
        <v>40243.920231481483</v>
      </c>
      <c r="G697" s="4" t="s">
        <v>1822</v>
      </c>
      <c r="H697" s="4" t="s">
        <v>1823</v>
      </c>
      <c r="I697" t="str">
        <f>VLOOKUP(D697,Categories!$A$1:$D$53,MATCH(I$3,Categories!$A$1:$D$1,0),FALSE)</f>
        <v>Sampler</v>
      </c>
      <c r="J697" t="str">
        <f t="shared" si="10"/>
        <v>Yes</v>
      </c>
    </row>
    <row r="698" spans="1:10" x14ac:dyDescent="0.25">
      <c r="A698" s="4">
        <v>1054</v>
      </c>
      <c r="B698" s="5" t="s">
        <v>1591</v>
      </c>
      <c r="C698" s="6" t="s">
        <v>2</v>
      </c>
      <c r="D698" s="5" t="s">
        <v>1549</v>
      </c>
      <c r="E698" s="25">
        <v>3549523</v>
      </c>
      <c r="F698" s="21">
        <v>40243.920335648145</v>
      </c>
      <c r="G698" s="4" t="s">
        <v>1824</v>
      </c>
      <c r="H698" s="4" t="s">
        <v>1825</v>
      </c>
      <c r="I698" t="str">
        <f>VLOOKUP(D698,Categories!$A$1:$D$53,MATCH(I$3,Categories!$A$1:$D$1,0),FALSE)</f>
        <v>Sampler</v>
      </c>
      <c r="J698" t="str">
        <f t="shared" si="10"/>
        <v>Yes</v>
      </c>
    </row>
    <row r="699" spans="1:10" x14ac:dyDescent="0.25">
      <c r="A699" s="4">
        <v>1055</v>
      </c>
      <c r="B699" s="5" t="s">
        <v>1592</v>
      </c>
      <c r="C699" s="6" t="s">
        <v>2</v>
      </c>
      <c r="D699" s="5" t="s">
        <v>1549</v>
      </c>
      <c r="E699" s="25">
        <v>6414279</v>
      </c>
      <c r="F699" s="21">
        <v>40243.920347222222</v>
      </c>
      <c r="G699" s="4" t="s">
        <v>1826</v>
      </c>
      <c r="H699" s="4" t="s">
        <v>1825</v>
      </c>
      <c r="I699" t="str">
        <f>VLOOKUP(D699,Categories!$A$1:$D$53,MATCH(I$3,Categories!$A$1:$D$1,0),FALSE)</f>
        <v>Sampler</v>
      </c>
      <c r="J699" t="str">
        <f t="shared" si="10"/>
        <v>Yes</v>
      </c>
    </row>
    <row r="700" spans="1:10" x14ac:dyDescent="0.25">
      <c r="A700" s="4">
        <v>1056</v>
      </c>
      <c r="B700" s="5" t="s">
        <v>1593</v>
      </c>
      <c r="C700" s="6" t="s">
        <v>2</v>
      </c>
      <c r="D700" s="5" t="s">
        <v>1549</v>
      </c>
      <c r="E700" s="25">
        <v>5803078</v>
      </c>
      <c r="F700" s="21">
        <v>40243.92019675926</v>
      </c>
      <c r="G700" s="4" t="s">
        <v>1827</v>
      </c>
      <c r="H700" s="4" t="s">
        <v>1828</v>
      </c>
      <c r="I700" t="str">
        <f>VLOOKUP(D700,Categories!$A$1:$D$53,MATCH(I$3,Categories!$A$1:$D$1,0),FALSE)</f>
        <v>Sampler</v>
      </c>
      <c r="J700" t="str">
        <f t="shared" si="10"/>
        <v>Yes</v>
      </c>
    </row>
    <row r="701" spans="1:10" x14ac:dyDescent="0.25">
      <c r="A701" s="4">
        <v>1057</v>
      </c>
      <c r="B701" s="5" t="s">
        <v>1594</v>
      </c>
      <c r="C701" s="6" t="s">
        <v>2</v>
      </c>
      <c r="D701" s="5" t="s">
        <v>1549</v>
      </c>
      <c r="E701" s="25">
        <v>4704187</v>
      </c>
      <c r="F701" s="21">
        <v>40243.920347222222</v>
      </c>
      <c r="G701" s="4" t="s">
        <v>1829</v>
      </c>
      <c r="H701" s="4" t="s">
        <v>1825</v>
      </c>
      <c r="I701" t="str">
        <f>VLOOKUP(D701,Categories!$A$1:$D$53,MATCH(I$3,Categories!$A$1:$D$1,0),FALSE)</f>
        <v>Sampler</v>
      </c>
      <c r="J701" t="str">
        <f t="shared" si="10"/>
        <v>Yes</v>
      </c>
    </row>
    <row r="702" spans="1:10" x14ac:dyDescent="0.25">
      <c r="A702" s="4">
        <v>1058</v>
      </c>
      <c r="B702" s="5" t="s">
        <v>1595</v>
      </c>
      <c r="C702" s="6" t="s">
        <v>2</v>
      </c>
      <c r="D702" s="5" t="s">
        <v>1549</v>
      </c>
      <c r="E702" s="25">
        <v>8238259</v>
      </c>
      <c r="F702" s="21">
        <v>40243.920208333337</v>
      </c>
      <c r="G702" s="4" t="s">
        <v>1830</v>
      </c>
      <c r="H702" s="4" t="s">
        <v>1828</v>
      </c>
      <c r="I702" t="str">
        <f>VLOOKUP(D702,Categories!$A$1:$D$53,MATCH(I$3,Categories!$A$1:$D$1,0),FALSE)</f>
        <v>Sampler</v>
      </c>
      <c r="J702" t="str">
        <f t="shared" si="10"/>
        <v>Yes</v>
      </c>
    </row>
    <row r="703" spans="1:10" x14ac:dyDescent="0.25">
      <c r="A703" s="4">
        <v>1059</v>
      </c>
      <c r="B703" s="5" t="s">
        <v>1596</v>
      </c>
      <c r="C703" s="6" t="s">
        <v>2</v>
      </c>
      <c r="D703" s="5" t="s">
        <v>1549</v>
      </c>
      <c r="E703" s="25">
        <v>5542076</v>
      </c>
      <c r="F703" s="21">
        <v>40243.91988425926</v>
      </c>
      <c r="G703" s="4" t="s">
        <v>1831</v>
      </c>
      <c r="H703" s="4" t="s">
        <v>1832</v>
      </c>
      <c r="I703" t="str">
        <f>VLOOKUP(D703,Categories!$A$1:$D$53,MATCH(I$3,Categories!$A$1:$D$1,0),FALSE)</f>
        <v>Sampler</v>
      </c>
      <c r="J703" t="str">
        <f t="shared" si="10"/>
        <v>Yes</v>
      </c>
    </row>
    <row r="704" spans="1:10" x14ac:dyDescent="0.25">
      <c r="A704" s="4">
        <v>1060</v>
      </c>
      <c r="B704" s="5" t="s">
        <v>1597</v>
      </c>
      <c r="C704" s="6" t="s">
        <v>2</v>
      </c>
      <c r="D704" s="5" t="s">
        <v>1549</v>
      </c>
      <c r="E704" s="25">
        <v>4498126</v>
      </c>
      <c r="F704" s="21">
        <v>40243.920023148145</v>
      </c>
      <c r="G704" s="4" t="s">
        <v>1833</v>
      </c>
      <c r="H704" s="4" t="s">
        <v>1834</v>
      </c>
      <c r="I704" t="str">
        <f>VLOOKUP(D704,Categories!$A$1:$D$53,MATCH(I$3,Categories!$A$1:$D$1,0),FALSE)</f>
        <v>Sampler</v>
      </c>
      <c r="J704" t="str">
        <f t="shared" si="10"/>
        <v>Yes</v>
      </c>
    </row>
    <row r="705" spans="1:10" x14ac:dyDescent="0.25">
      <c r="A705" s="4">
        <v>1061</v>
      </c>
      <c r="B705" s="5" t="s">
        <v>1598</v>
      </c>
      <c r="C705" s="6" t="s">
        <v>2</v>
      </c>
      <c r="D705" s="5" t="s">
        <v>1549</v>
      </c>
      <c r="E705" s="25">
        <v>9069437</v>
      </c>
      <c r="F705" s="21">
        <v>40243.920208333337</v>
      </c>
      <c r="G705" s="4" t="s">
        <v>1835</v>
      </c>
      <c r="H705" s="4" t="s">
        <v>1828</v>
      </c>
      <c r="I705" t="str">
        <f>VLOOKUP(D705,Categories!$A$1:$D$53,MATCH(I$3,Categories!$A$1:$D$1,0),FALSE)</f>
        <v>Sampler</v>
      </c>
      <c r="J705" t="str">
        <f t="shared" si="10"/>
        <v>Yes</v>
      </c>
    </row>
    <row r="706" spans="1:10" x14ac:dyDescent="0.25">
      <c r="A706" s="4">
        <v>1062</v>
      </c>
      <c r="B706" s="5" t="s">
        <v>1599</v>
      </c>
      <c r="C706" s="6" t="s">
        <v>2</v>
      </c>
      <c r="D706" s="5" t="s">
        <v>1549</v>
      </c>
      <c r="E706" s="25">
        <v>3798381</v>
      </c>
      <c r="F706" s="21">
        <v>40243.920254629629</v>
      </c>
      <c r="G706" s="4" t="s">
        <v>1836</v>
      </c>
      <c r="H706" s="4" t="s">
        <v>1837</v>
      </c>
      <c r="I706" t="str">
        <f>VLOOKUP(D706,Categories!$A$1:$D$53,MATCH(I$3,Categories!$A$1:$D$1,0),FALSE)</f>
        <v>Sampler</v>
      </c>
      <c r="J706" t="str">
        <f t="shared" si="10"/>
        <v>Yes</v>
      </c>
    </row>
    <row r="707" spans="1:10" x14ac:dyDescent="0.25">
      <c r="A707" s="4">
        <v>1063</v>
      </c>
      <c r="B707" s="5" t="s">
        <v>1600</v>
      </c>
      <c r="C707" s="6" t="s">
        <v>2</v>
      </c>
      <c r="D707" s="5" t="s">
        <v>1549</v>
      </c>
      <c r="E707" s="25">
        <v>2071416</v>
      </c>
      <c r="F707" s="21">
        <v>40243.920219907406</v>
      </c>
      <c r="G707" s="4" t="s">
        <v>1838</v>
      </c>
      <c r="H707" s="4" t="s">
        <v>1839</v>
      </c>
      <c r="I707" t="str">
        <f>VLOOKUP(D707,Categories!$A$1:$D$53,MATCH(I$3,Categories!$A$1:$D$1,0),FALSE)</f>
        <v>Sampler</v>
      </c>
      <c r="J707" t="str">
        <f t="shared" si="10"/>
        <v>Yes</v>
      </c>
    </row>
    <row r="708" spans="1:10" x14ac:dyDescent="0.25">
      <c r="A708" s="4">
        <v>1064</v>
      </c>
      <c r="B708" s="5" t="s">
        <v>1601</v>
      </c>
      <c r="C708" s="6" t="s">
        <v>2</v>
      </c>
      <c r="D708" s="5" t="s">
        <v>1549</v>
      </c>
      <c r="E708" s="25">
        <v>3906119</v>
      </c>
      <c r="F708" s="21">
        <v>40243.920254629629</v>
      </c>
      <c r="G708" s="4" t="s">
        <v>1840</v>
      </c>
      <c r="H708" s="4" t="s">
        <v>1837</v>
      </c>
      <c r="I708" t="str">
        <f>VLOOKUP(D708,Categories!$A$1:$D$53,MATCH(I$3,Categories!$A$1:$D$1,0),FALSE)</f>
        <v>Sampler</v>
      </c>
      <c r="J708" t="str">
        <f t="shared" si="10"/>
        <v>Yes</v>
      </c>
    </row>
    <row r="709" spans="1:10" x14ac:dyDescent="0.25">
      <c r="A709" s="4">
        <v>1065</v>
      </c>
      <c r="B709" s="5" t="s">
        <v>1602</v>
      </c>
      <c r="C709" s="6" t="s">
        <v>2</v>
      </c>
      <c r="D709" s="5" t="s">
        <v>1549</v>
      </c>
      <c r="E709" s="25">
        <v>3878863</v>
      </c>
      <c r="F709" s="21">
        <v>40243.920266203706</v>
      </c>
      <c r="G709" s="4" t="s">
        <v>1841</v>
      </c>
      <c r="H709" s="4" t="s">
        <v>1837</v>
      </c>
      <c r="I709" t="str">
        <f>VLOOKUP(D709,Categories!$A$1:$D$53,MATCH(I$3,Categories!$A$1:$D$1,0),FALSE)</f>
        <v>Sampler</v>
      </c>
      <c r="J709" t="str">
        <f t="shared" ref="J709:J772" si="11">IF(OR(AND(E709&gt;1000000, E709&lt;5000000), C709 = ".mp3"),"Yes","No")</f>
        <v>Yes</v>
      </c>
    </row>
    <row r="710" spans="1:10" x14ac:dyDescent="0.25">
      <c r="A710" s="4">
        <v>1066</v>
      </c>
      <c r="B710" s="5" t="s">
        <v>1603</v>
      </c>
      <c r="C710" s="6" t="s">
        <v>2</v>
      </c>
      <c r="D710" s="5" t="s">
        <v>1549</v>
      </c>
      <c r="E710" s="25">
        <v>7234980</v>
      </c>
      <c r="F710" s="21">
        <v>40243.920347222222</v>
      </c>
      <c r="G710" s="4" t="s">
        <v>1842</v>
      </c>
      <c r="H710" s="4" t="s">
        <v>1825</v>
      </c>
      <c r="I710" t="str">
        <f>VLOOKUP(D710,Categories!$A$1:$D$53,MATCH(I$3,Categories!$A$1:$D$1,0),FALSE)</f>
        <v>Sampler</v>
      </c>
      <c r="J710" t="str">
        <f t="shared" si="11"/>
        <v>Yes</v>
      </c>
    </row>
    <row r="711" spans="1:10" x14ac:dyDescent="0.25">
      <c r="A711" s="4">
        <v>1067</v>
      </c>
      <c r="B711" s="5" t="s">
        <v>1604</v>
      </c>
      <c r="C711" s="6" t="s">
        <v>2</v>
      </c>
      <c r="D711" s="5" t="s">
        <v>1549</v>
      </c>
      <c r="E711" s="25">
        <v>5596390</v>
      </c>
      <c r="F711" s="21">
        <v>40243.91988425926</v>
      </c>
      <c r="G711" s="4" t="s">
        <v>1843</v>
      </c>
      <c r="H711" s="4" t="s">
        <v>1832</v>
      </c>
      <c r="I711" t="str">
        <f>VLOOKUP(D711,Categories!$A$1:$D$53,MATCH(I$3,Categories!$A$1:$D$1,0),FALSE)</f>
        <v>Sampler</v>
      </c>
      <c r="J711" t="str">
        <f t="shared" si="11"/>
        <v>Yes</v>
      </c>
    </row>
    <row r="712" spans="1:10" x14ac:dyDescent="0.25">
      <c r="A712" s="4">
        <v>1068</v>
      </c>
      <c r="B712" s="5" t="s">
        <v>1605</v>
      </c>
      <c r="C712" s="6" t="s">
        <v>2</v>
      </c>
      <c r="D712" s="5" t="s">
        <v>1549</v>
      </c>
      <c r="E712" s="25">
        <v>3954817</v>
      </c>
      <c r="F712" s="21">
        <v>40243.920358796298</v>
      </c>
      <c r="G712" s="4" t="s">
        <v>1844</v>
      </c>
      <c r="H712" s="4" t="s">
        <v>1825</v>
      </c>
      <c r="I712" t="str">
        <f>VLOOKUP(D712,Categories!$A$1:$D$53,MATCH(I$3,Categories!$A$1:$D$1,0),FALSE)</f>
        <v>Sampler</v>
      </c>
      <c r="J712" t="str">
        <f t="shared" si="11"/>
        <v>Yes</v>
      </c>
    </row>
    <row r="713" spans="1:10" x14ac:dyDescent="0.25">
      <c r="A713" s="4">
        <v>1069</v>
      </c>
      <c r="B713" s="5" t="s">
        <v>1606</v>
      </c>
      <c r="C713" s="6" t="s">
        <v>2</v>
      </c>
      <c r="D713" s="5" t="s">
        <v>1549</v>
      </c>
      <c r="E713" s="25">
        <v>6272263</v>
      </c>
      <c r="F713" s="21">
        <v>40243.920324074075</v>
      </c>
      <c r="G713" s="4" t="s">
        <v>1845</v>
      </c>
      <c r="H713" s="4" t="s">
        <v>1846</v>
      </c>
      <c r="I713" t="str">
        <f>VLOOKUP(D713,Categories!$A$1:$D$53,MATCH(I$3,Categories!$A$1:$D$1,0),FALSE)</f>
        <v>Sampler</v>
      </c>
      <c r="J713" t="str">
        <f t="shared" si="11"/>
        <v>Yes</v>
      </c>
    </row>
    <row r="714" spans="1:10" x14ac:dyDescent="0.25">
      <c r="A714" s="4">
        <v>1070</v>
      </c>
      <c r="B714" s="5" t="s">
        <v>1607</v>
      </c>
      <c r="C714" s="6" t="s">
        <v>2</v>
      </c>
      <c r="D714" s="5" t="s">
        <v>1549</v>
      </c>
      <c r="E714" s="25">
        <v>4156929</v>
      </c>
      <c r="F714" s="21">
        <v>40243.919895833336</v>
      </c>
      <c r="G714" s="4" t="s">
        <v>1847</v>
      </c>
      <c r="H714" s="4" t="s">
        <v>1832</v>
      </c>
      <c r="I714" t="str">
        <f>VLOOKUP(D714,Categories!$A$1:$D$53,MATCH(I$3,Categories!$A$1:$D$1,0),FALSE)</f>
        <v>Sampler</v>
      </c>
      <c r="J714" t="str">
        <f t="shared" si="11"/>
        <v>Yes</v>
      </c>
    </row>
    <row r="715" spans="1:10" x14ac:dyDescent="0.25">
      <c r="A715" s="4">
        <v>1071</v>
      </c>
      <c r="B715" s="5" t="s">
        <v>1608</v>
      </c>
      <c r="C715" s="6" t="s">
        <v>2</v>
      </c>
      <c r="D715" s="5" t="s">
        <v>1549</v>
      </c>
      <c r="E715" s="25">
        <v>5705747</v>
      </c>
      <c r="F715" s="21">
        <v>40243.920266203706</v>
      </c>
      <c r="G715" s="4" t="s">
        <v>1848</v>
      </c>
      <c r="H715" s="4" t="s">
        <v>1837</v>
      </c>
      <c r="I715" t="str">
        <f>VLOOKUP(D715,Categories!$A$1:$D$53,MATCH(I$3,Categories!$A$1:$D$1,0),FALSE)</f>
        <v>Sampler</v>
      </c>
      <c r="J715" t="str">
        <f t="shared" si="11"/>
        <v>Yes</v>
      </c>
    </row>
    <row r="716" spans="1:10" x14ac:dyDescent="0.25">
      <c r="A716" s="4">
        <v>1072</v>
      </c>
      <c r="B716" s="5" t="s">
        <v>1609</v>
      </c>
      <c r="C716" s="6" t="s">
        <v>2</v>
      </c>
      <c r="D716" s="5" t="s">
        <v>1549</v>
      </c>
      <c r="E716" s="25">
        <v>10317611</v>
      </c>
      <c r="F716" s="21">
        <v>40243.919907407406</v>
      </c>
      <c r="G716" s="4" t="s">
        <v>1849</v>
      </c>
      <c r="H716" s="4" t="s">
        <v>1850</v>
      </c>
      <c r="I716" t="str">
        <f>VLOOKUP(D716,Categories!$A$1:$D$53,MATCH(I$3,Categories!$A$1:$D$1,0),FALSE)</f>
        <v>Sampler</v>
      </c>
      <c r="J716" t="str">
        <f t="shared" si="11"/>
        <v>Yes</v>
      </c>
    </row>
    <row r="717" spans="1:10" x14ac:dyDescent="0.25">
      <c r="A717" s="4">
        <v>1073</v>
      </c>
      <c r="B717" s="5" t="s">
        <v>1610</v>
      </c>
      <c r="C717" s="6" t="s">
        <v>2</v>
      </c>
      <c r="D717" s="5" t="s">
        <v>1549</v>
      </c>
      <c r="E717" s="25">
        <v>3566451</v>
      </c>
      <c r="F717" s="21">
        <v>40243.919895833336</v>
      </c>
      <c r="G717" s="4" t="s">
        <v>1851</v>
      </c>
      <c r="H717" s="4" t="s">
        <v>1832</v>
      </c>
      <c r="I717" t="str">
        <f>VLOOKUP(D717,Categories!$A$1:$D$53,MATCH(I$3,Categories!$A$1:$D$1,0),FALSE)</f>
        <v>Sampler</v>
      </c>
      <c r="J717" t="str">
        <f t="shared" si="11"/>
        <v>Yes</v>
      </c>
    </row>
    <row r="718" spans="1:10" x14ac:dyDescent="0.25">
      <c r="A718" s="4">
        <v>1074</v>
      </c>
      <c r="B718" s="5" t="s">
        <v>1611</v>
      </c>
      <c r="C718" s="6" t="s">
        <v>2</v>
      </c>
      <c r="D718" s="5" t="s">
        <v>1549</v>
      </c>
      <c r="E718" s="25">
        <v>5362818</v>
      </c>
      <c r="F718" s="21">
        <v>40243.919895833336</v>
      </c>
      <c r="G718" s="4" t="s">
        <v>1852</v>
      </c>
      <c r="H718" s="4" t="s">
        <v>1832</v>
      </c>
      <c r="I718" t="str">
        <f>VLOOKUP(D718,Categories!$A$1:$D$53,MATCH(I$3,Categories!$A$1:$D$1,0),FALSE)</f>
        <v>Sampler</v>
      </c>
      <c r="J718" t="str">
        <f t="shared" si="11"/>
        <v>Yes</v>
      </c>
    </row>
    <row r="719" spans="1:10" x14ac:dyDescent="0.25">
      <c r="A719" s="4">
        <v>1075</v>
      </c>
      <c r="B719" s="5" t="s">
        <v>1612</v>
      </c>
      <c r="C719" s="6" t="s">
        <v>2</v>
      </c>
      <c r="D719" s="5" t="s">
        <v>1549</v>
      </c>
      <c r="E719" s="25">
        <v>2914023</v>
      </c>
      <c r="F719" s="21">
        <v>40243.920358796298</v>
      </c>
      <c r="G719" s="4" t="s">
        <v>1853</v>
      </c>
      <c r="H719" s="4" t="s">
        <v>1825</v>
      </c>
      <c r="I719" t="str">
        <f>VLOOKUP(D719,Categories!$A$1:$D$53,MATCH(I$3,Categories!$A$1:$D$1,0),FALSE)</f>
        <v>Sampler</v>
      </c>
      <c r="J719" t="str">
        <f t="shared" si="11"/>
        <v>Yes</v>
      </c>
    </row>
    <row r="720" spans="1:10" x14ac:dyDescent="0.25">
      <c r="A720" s="4">
        <v>1076</v>
      </c>
      <c r="B720" s="5" t="s">
        <v>1613</v>
      </c>
      <c r="C720" s="6" t="s">
        <v>2</v>
      </c>
      <c r="D720" s="5" t="s">
        <v>1549</v>
      </c>
      <c r="E720" s="25">
        <v>5646163</v>
      </c>
      <c r="F720" s="21">
        <v>40243.920300925929</v>
      </c>
      <c r="G720" s="4" t="s">
        <v>1766</v>
      </c>
      <c r="H720" s="4" t="s">
        <v>1767</v>
      </c>
      <c r="I720" t="str">
        <f>VLOOKUP(D720,Categories!$A$1:$D$53,MATCH(I$3,Categories!$A$1:$D$1,0),FALSE)</f>
        <v>Sampler</v>
      </c>
      <c r="J720" t="str">
        <f t="shared" si="11"/>
        <v>Yes</v>
      </c>
    </row>
    <row r="721" spans="1:10" x14ac:dyDescent="0.25">
      <c r="A721" s="4">
        <v>1077</v>
      </c>
      <c r="B721" s="5" t="s">
        <v>1614</v>
      </c>
      <c r="C721" s="6" t="s">
        <v>2</v>
      </c>
      <c r="D721" s="5" t="s">
        <v>1549</v>
      </c>
      <c r="E721" s="25">
        <v>3549523</v>
      </c>
      <c r="F721" s="21">
        <v>40243.920335648145</v>
      </c>
      <c r="G721" s="4" t="s">
        <v>1824</v>
      </c>
      <c r="H721" s="4" t="s">
        <v>1825</v>
      </c>
      <c r="I721" t="str">
        <f>VLOOKUP(D721,Categories!$A$1:$D$53,MATCH(I$3,Categories!$A$1:$D$1,0),FALSE)</f>
        <v>Sampler</v>
      </c>
      <c r="J721" t="str">
        <f t="shared" si="11"/>
        <v>Yes</v>
      </c>
    </row>
    <row r="722" spans="1:10" x14ac:dyDescent="0.25">
      <c r="A722" s="4">
        <v>1078</v>
      </c>
      <c r="B722" s="5" t="s">
        <v>1615</v>
      </c>
      <c r="C722" s="6" t="s">
        <v>2</v>
      </c>
      <c r="D722" s="5" t="s">
        <v>1549</v>
      </c>
      <c r="E722" s="25">
        <v>6731147</v>
      </c>
      <c r="F722" s="21">
        <v>40243.920312499999</v>
      </c>
      <c r="G722" s="4" t="s">
        <v>1854</v>
      </c>
      <c r="H722" s="4" t="s">
        <v>1855</v>
      </c>
      <c r="I722" t="str">
        <f>VLOOKUP(D722,Categories!$A$1:$D$53,MATCH(I$3,Categories!$A$1:$D$1,0),FALSE)</f>
        <v>Sampler</v>
      </c>
      <c r="J722" t="str">
        <f t="shared" si="11"/>
        <v>Yes</v>
      </c>
    </row>
    <row r="723" spans="1:10" x14ac:dyDescent="0.25">
      <c r="A723" s="4">
        <v>1079</v>
      </c>
      <c r="B723" s="5" t="s">
        <v>1616</v>
      </c>
      <c r="C723" s="6" t="s">
        <v>2</v>
      </c>
      <c r="D723" s="5" t="s">
        <v>1549</v>
      </c>
      <c r="E723" s="25">
        <v>7397914</v>
      </c>
      <c r="F723" s="21">
        <v>40243.920312499999</v>
      </c>
      <c r="G723" s="4" t="s">
        <v>1760</v>
      </c>
      <c r="H723" s="4" t="s">
        <v>1761</v>
      </c>
      <c r="I723" t="str">
        <f>VLOOKUP(D723,Categories!$A$1:$D$53,MATCH(I$3,Categories!$A$1:$D$1,0),FALSE)</f>
        <v>Sampler</v>
      </c>
      <c r="J723" t="str">
        <f t="shared" si="11"/>
        <v>Yes</v>
      </c>
    </row>
    <row r="724" spans="1:10" x14ac:dyDescent="0.25">
      <c r="A724" s="4">
        <v>1080</v>
      </c>
      <c r="B724" s="5" t="s">
        <v>1617</v>
      </c>
      <c r="C724" s="6" t="s">
        <v>2</v>
      </c>
      <c r="D724" s="5" t="s">
        <v>1549</v>
      </c>
      <c r="E724" s="25">
        <v>3897197</v>
      </c>
      <c r="F724" s="21">
        <v>40243.920266203706</v>
      </c>
      <c r="G724" s="4" t="s">
        <v>1856</v>
      </c>
      <c r="H724" s="4" t="s">
        <v>1857</v>
      </c>
      <c r="I724" t="str">
        <f>VLOOKUP(D724,Categories!$A$1:$D$53,MATCH(I$3,Categories!$A$1:$D$1,0),FALSE)</f>
        <v>Sampler</v>
      </c>
      <c r="J724" t="str">
        <f t="shared" si="11"/>
        <v>Yes</v>
      </c>
    </row>
    <row r="725" spans="1:10" x14ac:dyDescent="0.25">
      <c r="A725" s="4">
        <v>1081</v>
      </c>
      <c r="B725" s="5" t="s">
        <v>1618</v>
      </c>
      <c r="C725" s="6" t="s">
        <v>2</v>
      </c>
      <c r="D725" s="5" t="s">
        <v>1549</v>
      </c>
      <c r="E725" s="25">
        <v>7546702</v>
      </c>
      <c r="F725" s="21">
        <v>40243.920335648145</v>
      </c>
      <c r="G725" s="4" t="s">
        <v>1785</v>
      </c>
      <c r="H725" s="4" t="s">
        <v>1786</v>
      </c>
      <c r="I725" t="str">
        <f>VLOOKUP(D725,Categories!$A$1:$D$53,MATCH(I$3,Categories!$A$1:$D$1,0),FALSE)</f>
        <v>Sampler</v>
      </c>
      <c r="J725" t="str">
        <f t="shared" si="11"/>
        <v>Yes</v>
      </c>
    </row>
    <row r="726" spans="1:10" x14ac:dyDescent="0.25">
      <c r="A726" s="4">
        <v>1082</v>
      </c>
      <c r="B726" s="5" t="s">
        <v>1619</v>
      </c>
      <c r="C726" s="6" t="s">
        <v>2</v>
      </c>
      <c r="D726" s="5" t="s">
        <v>1549</v>
      </c>
      <c r="E726" s="25">
        <v>3798381</v>
      </c>
      <c r="F726" s="21">
        <v>40243.920254629629</v>
      </c>
      <c r="G726" s="4" t="s">
        <v>1836</v>
      </c>
      <c r="H726" s="4" t="s">
        <v>1837</v>
      </c>
      <c r="I726" t="str">
        <f>VLOOKUP(D726,Categories!$A$1:$D$53,MATCH(I$3,Categories!$A$1:$D$1,0),FALSE)</f>
        <v>Sampler</v>
      </c>
      <c r="J726" t="str">
        <f t="shared" si="11"/>
        <v>Yes</v>
      </c>
    </row>
    <row r="727" spans="1:10" x14ac:dyDescent="0.25">
      <c r="A727" s="4">
        <v>1083</v>
      </c>
      <c r="B727" s="5" t="s">
        <v>1620</v>
      </c>
      <c r="C727" s="6" t="s">
        <v>2</v>
      </c>
      <c r="D727" s="5" t="s">
        <v>1549</v>
      </c>
      <c r="E727" s="25">
        <v>7917180</v>
      </c>
      <c r="F727" s="21">
        <v>40243.920358796298</v>
      </c>
      <c r="G727" s="4" t="s">
        <v>1783</v>
      </c>
      <c r="H727" s="4" t="s">
        <v>1784</v>
      </c>
      <c r="I727" t="str">
        <f>VLOOKUP(D727,Categories!$A$1:$D$53,MATCH(I$3,Categories!$A$1:$D$1,0),FALSE)</f>
        <v>Sampler</v>
      </c>
      <c r="J727" t="str">
        <f t="shared" si="11"/>
        <v>Yes</v>
      </c>
    </row>
    <row r="728" spans="1:10" x14ac:dyDescent="0.25">
      <c r="A728" s="4">
        <v>1084</v>
      </c>
      <c r="B728" s="5" t="s">
        <v>1621</v>
      </c>
      <c r="C728" s="6" t="s">
        <v>2</v>
      </c>
      <c r="D728" s="5" t="s">
        <v>1549</v>
      </c>
      <c r="E728" s="25">
        <v>6592160</v>
      </c>
      <c r="F728" s="21">
        <v>40243.920289351852</v>
      </c>
      <c r="G728" s="4" t="s">
        <v>1858</v>
      </c>
      <c r="H728" s="4" t="s">
        <v>1778</v>
      </c>
      <c r="I728" t="str">
        <f>VLOOKUP(D728,Categories!$A$1:$D$53,MATCH(I$3,Categories!$A$1:$D$1,0),FALSE)</f>
        <v>Sampler</v>
      </c>
      <c r="J728" t="str">
        <f t="shared" si="11"/>
        <v>Yes</v>
      </c>
    </row>
    <row r="729" spans="1:10" x14ac:dyDescent="0.25">
      <c r="A729" s="4">
        <v>1085</v>
      </c>
      <c r="B729" s="5" t="s">
        <v>1622</v>
      </c>
      <c r="C729" s="6" t="s">
        <v>2</v>
      </c>
      <c r="D729" s="5" t="s">
        <v>1549</v>
      </c>
      <c r="E729" s="25">
        <v>6726124</v>
      </c>
      <c r="F729" s="21">
        <v>40243.920300925929</v>
      </c>
      <c r="G729" s="4" t="s">
        <v>1859</v>
      </c>
      <c r="H729" s="4" t="s">
        <v>1860</v>
      </c>
      <c r="I729" t="str">
        <f>VLOOKUP(D729,Categories!$A$1:$D$53,MATCH(I$3,Categories!$A$1:$D$1,0),FALSE)</f>
        <v>Sampler</v>
      </c>
      <c r="J729" t="str">
        <f t="shared" si="11"/>
        <v>Yes</v>
      </c>
    </row>
    <row r="730" spans="1:10" x14ac:dyDescent="0.25">
      <c r="A730" s="4">
        <v>1086</v>
      </c>
      <c r="B730" s="5" t="s">
        <v>1623</v>
      </c>
      <c r="C730" s="6" t="s">
        <v>2</v>
      </c>
      <c r="D730" s="5" t="s">
        <v>1549</v>
      </c>
      <c r="E730" s="25">
        <v>6272263</v>
      </c>
      <c r="F730" s="21">
        <v>40243.920324074075</v>
      </c>
      <c r="G730" s="4" t="s">
        <v>1845</v>
      </c>
      <c r="H730" s="4" t="s">
        <v>1846</v>
      </c>
      <c r="I730" t="str">
        <f>VLOOKUP(D730,Categories!$A$1:$D$53,MATCH(I$3,Categories!$A$1:$D$1,0),FALSE)</f>
        <v>Sampler</v>
      </c>
      <c r="J730" t="str">
        <f t="shared" si="11"/>
        <v>Yes</v>
      </c>
    </row>
    <row r="731" spans="1:10" x14ac:dyDescent="0.25">
      <c r="A731" s="4">
        <v>1087</v>
      </c>
      <c r="B731" s="5" t="s">
        <v>1624</v>
      </c>
      <c r="C731" s="6" t="s">
        <v>2</v>
      </c>
      <c r="D731" s="5" t="s">
        <v>1549</v>
      </c>
      <c r="E731" s="25">
        <v>4106534</v>
      </c>
      <c r="F731" s="21">
        <v>40243.920312499999</v>
      </c>
      <c r="G731" s="4" t="s">
        <v>1801</v>
      </c>
      <c r="H731" s="4" t="s">
        <v>1802</v>
      </c>
      <c r="I731" t="str">
        <f>VLOOKUP(D731,Categories!$A$1:$D$53,MATCH(I$3,Categories!$A$1:$D$1,0),FALSE)</f>
        <v>Sampler</v>
      </c>
      <c r="J731" t="str">
        <f t="shared" si="11"/>
        <v>Yes</v>
      </c>
    </row>
    <row r="732" spans="1:10" x14ac:dyDescent="0.25">
      <c r="A732" s="4">
        <v>1088</v>
      </c>
      <c r="B732" s="5" t="s">
        <v>1625</v>
      </c>
      <c r="C732" s="6" t="s">
        <v>2</v>
      </c>
      <c r="D732" s="5" t="s">
        <v>1549</v>
      </c>
      <c r="E732" s="25">
        <v>6472051</v>
      </c>
      <c r="F732" s="21">
        <v>40243.920277777775</v>
      </c>
      <c r="G732" s="4" t="s">
        <v>1861</v>
      </c>
      <c r="H732" s="4" t="s">
        <v>1862</v>
      </c>
      <c r="I732" t="str">
        <f>VLOOKUP(D732,Categories!$A$1:$D$53,MATCH(I$3,Categories!$A$1:$D$1,0),FALSE)</f>
        <v>Sampler</v>
      </c>
      <c r="J732" t="str">
        <f t="shared" si="11"/>
        <v>Yes</v>
      </c>
    </row>
    <row r="733" spans="1:10" x14ac:dyDescent="0.25">
      <c r="A733" s="4">
        <v>1089</v>
      </c>
      <c r="B733" s="5" t="s">
        <v>1626</v>
      </c>
      <c r="C733" s="6" t="s">
        <v>2</v>
      </c>
      <c r="D733" s="5" t="s">
        <v>1549</v>
      </c>
      <c r="E733" s="25">
        <v>6078959</v>
      </c>
      <c r="F733" s="21">
        <v>40243.920370370368</v>
      </c>
      <c r="G733" s="4" t="s">
        <v>1779</v>
      </c>
      <c r="H733" s="4" t="s">
        <v>1780</v>
      </c>
      <c r="I733" t="str">
        <f>VLOOKUP(D733,Categories!$A$1:$D$53,MATCH(I$3,Categories!$A$1:$D$1,0),FALSE)</f>
        <v>Sampler</v>
      </c>
      <c r="J733" t="str">
        <f t="shared" si="11"/>
        <v>Yes</v>
      </c>
    </row>
    <row r="734" spans="1:10" x14ac:dyDescent="0.25">
      <c r="A734" s="4">
        <v>1090</v>
      </c>
      <c r="B734" s="5" t="s">
        <v>1627</v>
      </c>
      <c r="C734" s="6" t="s">
        <v>2</v>
      </c>
      <c r="D734" s="5" t="s">
        <v>1549</v>
      </c>
      <c r="E734" s="25">
        <v>5091653</v>
      </c>
      <c r="F734" s="21">
        <v>40243.920289351852</v>
      </c>
      <c r="G734" s="4" t="s">
        <v>1777</v>
      </c>
      <c r="H734" s="4" t="s">
        <v>1778</v>
      </c>
      <c r="I734" t="str">
        <f>VLOOKUP(D734,Categories!$A$1:$D$53,MATCH(I$3,Categories!$A$1:$D$1,0),FALSE)</f>
        <v>Sampler</v>
      </c>
      <c r="J734" t="str">
        <f t="shared" si="11"/>
        <v>Yes</v>
      </c>
    </row>
    <row r="735" spans="1:10" x14ac:dyDescent="0.25">
      <c r="A735" s="4">
        <v>1091</v>
      </c>
      <c r="B735" s="5" t="s">
        <v>1628</v>
      </c>
      <c r="C735" s="6" t="s">
        <v>2</v>
      </c>
      <c r="D735" s="5" t="s">
        <v>1549</v>
      </c>
      <c r="E735" s="25">
        <v>3906119</v>
      </c>
      <c r="F735" s="21">
        <v>40243.920254629629</v>
      </c>
      <c r="G735" s="4" t="s">
        <v>1840</v>
      </c>
      <c r="H735" s="4" t="s">
        <v>1837</v>
      </c>
      <c r="I735" t="str">
        <f>VLOOKUP(D735,Categories!$A$1:$D$53,MATCH(I$3,Categories!$A$1:$D$1,0),FALSE)</f>
        <v>Sampler</v>
      </c>
      <c r="J735" t="str">
        <f t="shared" si="11"/>
        <v>Yes</v>
      </c>
    </row>
    <row r="736" spans="1:10" x14ac:dyDescent="0.25">
      <c r="A736" s="4">
        <v>1092</v>
      </c>
      <c r="B736" s="5" t="s">
        <v>1629</v>
      </c>
      <c r="C736" s="6" t="s">
        <v>2</v>
      </c>
      <c r="D736" s="5" t="s">
        <v>1549</v>
      </c>
      <c r="E736" s="25">
        <v>6414279</v>
      </c>
      <c r="F736" s="21">
        <v>40243.920347222222</v>
      </c>
      <c r="G736" s="4" t="s">
        <v>1826</v>
      </c>
      <c r="H736" s="4" t="s">
        <v>1825</v>
      </c>
      <c r="I736" t="str">
        <f>VLOOKUP(D736,Categories!$A$1:$D$53,MATCH(I$3,Categories!$A$1:$D$1,0),FALSE)</f>
        <v>Sampler</v>
      </c>
      <c r="J736" t="str">
        <f t="shared" si="11"/>
        <v>Yes</v>
      </c>
    </row>
    <row r="737" spans="1:10" x14ac:dyDescent="0.25">
      <c r="A737" s="4">
        <v>1093</v>
      </c>
      <c r="B737" s="5" t="s">
        <v>1630</v>
      </c>
      <c r="C737" s="6" t="s">
        <v>2</v>
      </c>
      <c r="D737" s="5" t="s">
        <v>1549</v>
      </c>
      <c r="E737" s="25">
        <v>4704187</v>
      </c>
      <c r="F737" s="21">
        <v>40243.920347222222</v>
      </c>
      <c r="G737" s="4" t="s">
        <v>1829</v>
      </c>
      <c r="H737" s="4" t="s">
        <v>1825</v>
      </c>
      <c r="I737" t="str">
        <f>VLOOKUP(D737,Categories!$A$1:$D$53,MATCH(I$3,Categories!$A$1:$D$1,0),FALSE)</f>
        <v>Sampler</v>
      </c>
      <c r="J737" t="str">
        <f t="shared" si="11"/>
        <v>Yes</v>
      </c>
    </row>
    <row r="738" spans="1:10" x14ac:dyDescent="0.25">
      <c r="A738" s="4">
        <v>1094</v>
      </c>
      <c r="B738" s="5" t="s">
        <v>1631</v>
      </c>
      <c r="C738" s="6" t="s">
        <v>2</v>
      </c>
      <c r="D738" s="5" t="s">
        <v>1549</v>
      </c>
      <c r="E738" s="25">
        <v>3878863</v>
      </c>
      <c r="F738" s="21">
        <v>40243.920266203706</v>
      </c>
      <c r="G738" s="4" t="s">
        <v>1841</v>
      </c>
      <c r="H738" s="4" t="s">
        <v>1837</v>
      </c>
      <c r="I738" t="str">
        <f>VLOOKUP(D738,Categories!$A$1:$D$53,MATCH(I$3,Categories!$A$1:$D$1,0),FALSE)</f>
        <v>Sampler</v>
      </c>
      <c r="J738" t="str">
        <f t="shared" si="11"/>
        <v>Yes</v>
      </c>
    </row>
    <row r="739" spans="1:10" x14ac:dyDescent="0.25">
      <c r="A739" s="4">
        <v>1095</v>
      </c>
      <c r="B739" s="5" t="s">
        <v>1632</v>
      </c>
      <c r="C739" s="6" t="s">
        <v>2</v>
      </c>
      <c r="D739" s="5" t="s">
        <v>1549</v>
      </c>
      <c r="E739" s="25">
        <v>7234980</v>
      </c>
      <c r="F739" s="21">
        <v>40243.920347222222</v>
      </c>
      <c r="G739" s="4" t="s">
        <v>1842</v>
      </c>
      <c r="H739" s="4" t="s">
        <v>1825</v>
      </c>
      <c r="I739" t="str">
        <f>VLOOKUP(D739,Categories!$A$1:$D$53,MATCH(I$3,Categories!$A$1:$D$1,0),FALSE)</f>
        <v>Sampler</v>
      </c>
      <c r="J739" t="str">
        <f t="shared" si="11"/>
        <v>Yes</v>
      </c>
    </row>
    <row r="740" spans="1:10" x14ac:dyDescent="0.25">
      <c r="A740" s="4">
        <v>1096</v>
      </c>
      <c r="B740" s="5" t="s">
        <v>1633</v>
      </c>
      <c r="C740" s="6" t="s">
        <v>2</v>
      </c>
      <c r="D740" s="5" t="s">
        <v>1549</v>
      </c>
      <c r="E740" s="25">
        <v>5705747</v>
      </c>
      <c r="F740" s="21">
        <v>40243.920266203706</v>
      </c>
      <c r="G740" s="4" t="s">
        <v>1848</v>
      </c>
      <c r="H740" s="4" t="s">
        <v>1837</v>
      </c>
      <c r="I740" t="str">
        <f>VLOOKUP(D740,Categories!$A$1:$D$53,MATCH(I$3,Categories!$A$1:$D$1,0),FALSE)</f>
        <v>Sampler</v>
      </c>
      <c r="J740" t="str">
        <f t="shared" si="11"/>
        <v>Yes</v>
      </c>
    </row>
    <row r="741" spans="1:10" x14ac:dyDescent="0.25">
      <c r="A741" s="4">
        <v>1097</v>
      </c>
      <c r="B741" s="5" t="s">
        <v>1634</v>
      </c>
      <c r="C741" s="6" t="s">
        <v>2</v>
      </c>
      <c r="D741" s="5" t="s">
        <v>1549</v>
      </c>
      <c r="E741" s="25">
        <v>3954817</v>
      </c>
      <c r="F741" s="21">
        <v>40243.920358796298</v>
      </c>
      <c r="G741" s="4" t="s">
        <v>1844</v>
      </c>
      <c r="H741" s="4" t="s">
        <v>1825</v>
      </c>
      <c r="I741" t="str">
        <f>VLOOKUP(D741,Categories!$A$1:$D$53,MATCH(I$3,Categories!$A$1:$D$1,0),FALSE)</f>
        <v>Sampler</v>
      </c>
      <c r="J741" t="str">
        <f t="shared" si="11"/>
        <v>Yes</v>
      </c>
    </row>
    <row r="742" spans="1:10" x14ac:dyDescent="0.25">
      <c r="A742" s="4">
        <v>1098</v>
      </c>
      <c r="B742" s="5" t="s">
        <v>1635</v>
      </c>
      <c r="C742" s="6" t="s">
        <v>2</v>
      </c>
      <c r="D742" s="5" t="s">
        <v>1549</v>
      </c>
      <c r="E742" s="25">
        <v>2914023</v>
      </c>
      <c r="F742" s="21">
        <v>40243.920358796298</v>
      </c>
      <c r="G742" s="4" t="s">
        <v>1853</v>
      </c>
      <c r="H742" s="4" t="s">
        <v>1825</v>
      </c>
      <c r="I742" t="str">
        <f>VLOOKUP(D742,Categories!$A$1:$D$53,MATCH(I$3,Categories!$A$1:$D$1,0),FALSE)</f>
        <v>Sampler</v>
      </c>
      <c r="J742" t="str">
        <f t="shared" si="11"/>
        <v>Yes</v>
      </c>
    </row>
    <row r="743" spans="1:10" x14ac:dyDescent="0.25">
      <c r="A743" s="4">
        <v>1099</v>
      </c>
      <c r="B743" s="5" t="s">
        <v>1636</v>
      </c>
      <c r="C743" s="6" t="s">
        <v>2</v>
      </c>
      <c r="D743" s="5" t="s">
        <v>1549</v>
      </c>
      <c r="E743" s="25">
        <v>5067679</v>
      </c>
      <c r="F743" s="21">
        <v>40243.919872685183</v>
      </c>
      <c r="G743" s="4" t="s">
        <v>1863</v>
      </c>
      <c r="H743" s="4" t="s">
        <v>1864</v>
      </c>
      <c r="I743" t="str">
        <f>VLOOKUP(D743,Categories!$A$1:$D$53,MATCH(I$3,Categories!$A$1:$D$1,0),FALSE)</f>
        <v>Sampler</v>
      </c>
      <c r="J743" t="str">
        <f t="shared" si="11"/>
        <v>Yes</v>
      </c>
    </row>
    <row r="744" spans="1:10" x14ac:dyDescent="0.25">
      <c r="A744" s="4">
        <v>1100</v>
      </c>
      <c r="B744" s="5" t="s">
        <v>1637</v>
      </c>
      <c r="C744" s="6" t="s">
        <v>2</v>
      </c>
      <c r="D744" s="5" t="s">
        <v>1549</v>
      </c>
      <c r="E744" s="25">
        <v>6732543</v>
      </c>
      <c r="F744" s="21">
        <v>40243.920243055552</v>
      </c>
      <c r="G744" s="4" t="s">
        <v>1865</v>
      </c>
      <c r="H744" s="4" t="s">
        <v>1866</v>
      </c>
      <c r="I744" t="str">
        <f>VLOOKUP(D744,Categories!$A$1:$D$53,MATCH(I$3,Categories!$A$1:$D$1,0),FALSE)</f>
        <v>Sampler</v>
      </c>
      <c r="J744" t="str">
        <f t="shared" si="11"/>
        <v>Yes</v>
      </c>
    </row>
    <row r="745" spans="1:10" x14ac:dyDescent="0.25">
      <c r="A745" s="4">
        <v>1101</v>
      </c>
      <c r="B745" s="5" t="s">
        <v>1638</v>
      </c>
      <c r="C745" s="6" t="s">
        <v>2</v>
      </c>
      <c r="D745" s="5" t="s">
        <v>1549</v>
      </c>
      <c r="E745" s="25">
        <v>7322561</v>
      </c>
      <c r="F745" s="21">
        <v>40243.920138888891</v>
      </c>
      <c r="G745" s="4" t="s">
        <v>1744</v>
      </c>
      <c r="H745" s="4" t="s">
        <v>1745</v>
      </c>
      <c r="I745" t="str">
        <f>VLOOKUP(D745,Categories!$A$1:$D$53,MATCH(I$3,Categories!$A$1:$D$1,0),FALSE)</f>
        <v>Sampler</v>
      </c>
      <c r="J745" t="str">
        <f t="shared" si="11"/>
        <v>Yes</v>
      </c>
    </row>
    <row r="746" spans="1:10" x14ac:dyDescent="0.25">
      <c r="A746" s="4">
        <v>1102</v>
      </c>
      <c r="B746" s="5" t="s">
        <v>1639</v>
      </c>
      <c r="C746" s="6" t="s">
        <v>2</v>
      </c>
      <c r="D746" s="5" t="s">
        <v>1549</v>
      </c>
      <c r="E746" s="25">
        <v>7017980</v>
      </c>
      <c r="F746" s="21">
        <v>40243.920046296298</v>
      </c>
      <c r="G746" s="4" t="s">
        <v>1809</v>
      </c>
      <c r="H746" s="4" t="s">
        <v>1810</v>
      </c>
      <c r="I746" t="str">
        <f>VLOOKUP(D746,Categories!$A$1:$D$53,MATCH(I$3,Categories!$A$1:$D$1,0),FALSE)</f>
        <v>Sampler</v>
      </c>
      <c r="J746" t="str">
        <f t="shared" si="11"/>
        <v>Yes</v>
      </c>
    </row>
    <row r="747" spans="1:10" x14ac:dyDescent="0.25">
      <c r="A747" s="4">
        <v>1103</v>
      </c>
      <c r="B747" s="5" t="s">
        <v>1640</v>
      </c>
      <c r="C747" s="6" t="s">
        <v>2</v>
      </c>
      <c r="D747" s="5" t="s">
        <v>1549</v>
      </c>
      <c r="E747" s="25">
        <v>7345114</v>
      </c>
      <c r="F747" s="21">
        <v>40243.919976851852</v>
      </c>
      <c r="G747" s="4" t="s">
        <v>1754</v>
      </c>
      <c r="H747" s="4" t="s">
        <v>1755</v>
      </c>
      <c r="I747" t="str">
        <f>VLOOKUP(D747,Categories!$A$1:$D$53,MATCH(I$3,Categories!$A$1:$D$1,0),FALSE)</f>
        <v>Sampler</v>
      </c>
      <c r="J747" t="str">
        <f t="shared" si="11"/>
        <v>Yes</v>
      </c>
    </row>
    <row r="748" spans="1:10" x14ac:dyDescent="0.25">
      <c r="A748" s="4">
        <v>1104</v>
      </c>
      <c r="B748" s="5" t="s">
        <v>1641</v>
      </c>
      <c r="C748" s="6" t="s">
        <v>2</v>
      </c>
      <c r="D748" s="5" t="s">
        <v>1549</v>
      </c>
      <c r="E748" s="25">
        <v>6601959</v>
      </c>
      <c r="F748" s="21">
        <v>40243.919965277775</v>
      </c>
      <c r="G748" s="4" t="s">
        <v>1867</v>
      </c>
      <c r="H748" s="4" t="s">
        <v>1868</v>
      </c>
      <c r="I748" t="str">
        <f>VLOOKUP(D748,Categories!$A$1:$D$53,MATCH(I$3,Categories!$A$1:$D$1,0),FALSE)</f>
        <v>Sampler</v>
      </c>
      <c r="J748" t="str">
        <f t="shared" si="11"/>
        <v>Yes</v>
      </c>
    </row>
    <row r="749" spans="1:10" x14ac:dyDescent="0.25">
      <c r="A749" s="4">
        <v>1105</v>
      </c>
      <c r="B749" s="5" t="s">
        <v>1642</v>
      </c>
      <c r="C749" s="6" t="s">
        <v>2</v>
      </c>
      <c r="D749" s="5" t="s">
        <v>1549</v>
      </c>
      <c r="E749" s="25">
        <v>7441100</v>
      </c>
      <c r="F749" s="21">
        <v>40243.919907407406</v>
      </c>
      <c r="G749" s="4" t="s">
        <v>1762</v>
      </c>
      <c r="H749" s="4" t="s">
        <v>1763</v>
      </c>
      <c r="I749" t="str">
        <f>VLOOKUP(D749,Categories!$A$1:$D$53,MATCH(I$3,Categories!$A$1:$D$1,0),FALSE)</f>
        <v>Sampler</v>
      </c>
      <c r="J749" t="str">
        <f t="shared" si="11"/>
        <v>Yes</v>
      </c>
    </row>
    <row r="750" spans="1:10" x14ac:dyDescent="0.25">
      <c r="A750" s="4">
        <v>1106</v>
      </c>
      <c r="B750" s="5" t="s">
        <v>1643</v>
      </c>
      <c r="C750" s="6" t="s">
        <v>2</v>
      </c>
      <c r="D750" s="5" t="s">
        <v>1549</v>
      </c>
      <c r="E750" s="25">
        <v>2071416</v>
      </c>
      <c r="F750" s="21">
        <v>40243.920219907406</v>
      </c>
      <c r="G750" s="4" t="s">
        <v>1838</v>
      </c>
      <c r="H750" s="4" t="s">
        <v>1839</v>
      </c>
      <c r="I750" t="str">
        <f>VLOOKUP(D750,Categories!$A$1:$D$53,MATCH(I$3,Categories!$A$1:$D$1,0),FALSE)</f>
        <v>Sampler</v>
      </c>
      <c r="J750" t="str">
        <f t="shared" si="11"/>
        <v>Yes</v>
      </c>
    </row>
    <row r="751" spans="1:10" x14ac:dyDescent="0.25">
      <c r="A751" s="4">
        <v>1107</v>
      </c>
      <c r="B751" s="5" t="s">
        <v>1644</v>
      </c>
      <c r="C751" s="6" t="s">
        <v>2</v>
      </c>
      <c r="D751" s="5" t="s">
        <v>1549</v>
      </c>
      <c r="E751" s="25">
        <v>2343347</v>
      </c>
      <c r="F751" s="21">
        <v>40243.920081018521</v>
      </c>
      <c r="G751" s="4" t="s">
        <v>1768</v>
      </c>
      <c r="H751" s="4" t="s">
        <v>1769</v>
      </c>
      <c r="I751" t="str">
        <f>VLOOKUP(D751,Categories!$A$1:$D$53,MATCH(I$3,Categories!$A$1:$D$1,0),FALSE)</f>
        <v>Sampler</v>
      </c>
      <c r="J751" t="str">
        <f t="shared" si="11"/>
        <v>Yes</v>
      </c>
    </row>
    <row r="752" spans="1:10" x14ac:dyDescent="0.25">
      <c r="A752" s="4">
        <v>1108</v>
      </c>
      <c r="B752" s="5" t="s">
        <v>1645</v>
      </c>
      <c r="C752" s="6" t="s">
        <v>2</v>
      </c>
      <c r="D752" s="5" t="s">
        <v>1549</v>
      </c>
      <c r="E752" s="25">
        <v>7468736</v>
      </c>
      <c r="F752" s="21">
        <v>40243.920057870368</v>
      </c>
      <c r="G752" s="4" t="s">
        <v>1799</v>
      </c>
      <c r="H752" s="4" t="s">
        <v>1800</v>
      </c>
      <c r="I752" t="str">
        <f>VLOOKUP(D752,Categories!$A$1:$D$53,MATCH(I$3,Categories!$A$1:$D$1,0),FALSE)</f>
        <v>Sampler</v>
      </c>
      <c r="J752" t="str">
        <f t="shared" si="11"/>
        <v>Yes</v>
      </c>
    </row>
    <row r="753" spans="1:10" x14ac:dyDescent="0.25">
      <c r="A753" s="4">
        <v>1109</v>
      </c>
      <c r="B753" s="5" t="s">
        <v>1646</v>
      </c>
      <c r="C753" s="6" t="s">
        <v>2</v>
      </c>
      <c r="D753" s="5" t="s">
        <v>1549</v>
      </c>
      <c r="E753" s="25">
        <v>7057285</v>
      </c>
      <c r="F753" s="21">
        <v>40243.919930555552</v>
      </c>
      <c r="G753" s="4" t="s">
        <v>1869</v>
      </c>
      <c r="H753" s="4" t="s">
        <v>1870</v>
      </c>
      <c r="I753" t="str">
        <f>VLOOKUP(D753,Categories!$A$1:$D$53,MATCH(I$3,Categories!$A$1:$D$1,0),FALSE)</f>
        <v>Sampler</v>
      </c>
      <c r="J753" t="str">
        <f t="shared" si="11"/>
        <v>Yes</v>
      </c>
    </row>
    <row r="754" spans="1:10" x14ac:dyDescent="0.25">
      <c r="A754" s="4">
        <v>1110</v>
      </c>
      <c r="B754" s="5" t="s">
        <v>1647</v>
      </c>
      <c r="C754" s="6" t="s">
        <v>2</v>
      </c>
      <c r="D754" s="5" t="s">
        <v>1549</v>
      </c>
      <c r="E754" s="25">
        <v>7368891</v>
      </c>
      <c r="F754" s="21">
        <v>40243.919942129629</v>
      </c>
      <c r="G754" s="4" t="s">
        <v>1871</v>
      </c>
      <c r="H754" s="4" t="s">
        <v>1872</v>
      </c>
      <c r="I754" t="str">
        <f>VLOOKUP(D754,Categories!$A$1:$D$53,MATCH(I$3,Categories!$A$1:$D$1,0),FALSE)</f>
        <v>Sampler</v>
      </c>
      <c r="J754" t="str">
        <f t="shared" si="11"/>
        <v>Yes</v>
      </c>
    </row>
    <row r="755" spans="1:10" x14ac:dyDescent="0.25">
      <c r="A755" s="4">
        <v>1111</v>
      </c>
      <c r="B755" s="5" t="s">
        <v>1648</v>
      </c>
      <c r="C755" s="6" t="s">
        <v>2</v>
      </c>
      <c r="D755" s="5" t="s">
        <v>1549</v>
      </c>
      <c r="E755" s="25">
        <v>6936482</v>
      </c>
      <c r="F755" s="21">
        <v>40243.919965277775</v>
      </c>
      <c r="G755" s="4" t="s">
        <v>1873</v>
      </c>
      <c r="H755" s="4" t="s">
        <v>1874</v>
      </c>
      <c r="I755" t="str">
        <f>VLOOKUP(D755,Categories!$A$1:$D$53,MATCH(I$3,Categories!$A$1:$D$1,0),FALSE)</f>
        <v>Sampler</v>
      </c>
      <c r="J755" t="str">
        <f t="shared" si="11"/>
        <v>Yes</v>
      </c>
    </row>
    <row r="756" spans="1:10" x14ac:dyDescent="0.25">
      <c r="A756" s="4">
        <v>1112</v>
      </c>
      <c r="B756" s="5" t="s">
        <v>1649</v>
      </c>
      <c r="C756" s="6" t="s">
        <v>2</v>
      </c>
      <c r="D756" s="5" t="s">
        <v>1549</v>
      </c>
      <c r="E756" s="25">
        <v>8439942</v>
      </c>
      <c r="F756" s="21">
        <v>40243.920243055552</v>
      </c>
      <c r="G756" s="4" t="s">
        <v>1875</v>
      </c>
      <c r="H756" s="4" t="s">
        <v>1876</v>
      </c>
      <c r="I756" t="str">
        <f>VLOOKUP(D756,Categories!$A$1:$D$53,MATCH(I$3,Categories!$A$1:$D$1,0),FALSE)</f>
        <v>Sampler</v>
      </c>
      <c r="J756" t="str">
        <f t="shared" si="11"/>
        <v>Yes</v>
      </c>
    </row>
    <row r="757" spans="1:10" x14ac:dyDescent="0.25">
      <c r="A757" s="4">
        <v>1113</v>
      </c>
      <c r="B757" s="5" t="s">
        <v>1650</v>
      </c>
      <c r="C757" s="6" t="s">
        <v>2</v>
      </c>
      <c r="D757" s="5" t="s">
        <v>1549</v>
      </c>
      <c r="E757" s="25">
        <v>5542076</v>
      </c>
      <c r="F757" s="21">
        <v>40243.919872685183</v>
      </c>
      <c r="G757" s="4" t="s">
        <v>1831</v>
      </c>
      <c r="H757" s="4" t="s">
        <v>1832</v>
      </c>
      <c r="I757" t="str">
        <f>VLOOKUP(D757,Categories!$A$1:$D$53,MATCH(I$3,Categories!$A$1:$D$1,0),FALSE)</f>
        <v>Sampler</v>
      </c>
      <c r="J757" t="str">
        <f t="shared" si="11"/>
        <v>Yes</v>
      </c>
    </row>
    <row r="758" spans="1:10" x14ac:dyDescent="0.25">
      <c r="A758" s="4">
        <v>1114</v>
      </c>
      <c r="B758" s="5" t="s">
        <v>1651</v>
      </c>
      <c r="C758" s="6" t="s">
        <v>2</v>
      </c>
      <c r="D758" s="5" t="s">
        <v>1549</v>
      </c>
      <c r="E758" s="25">
        <v>9265136</v>
      </c>
      <c r="F758" s="21">
        <v>40243.920127314814</v>
      </c>
      <c r="G758" s="4" t="s">
        <v>1748</v>
      </c>
      <c r="H758" s="4" t="s">
        <v>1749</v>
      </c>
      <c r="I758" t="str">
        <f>VLOOKUP(D758,Categories!$A$1:$D$53,MATCH(I$3,Categories!$A$1:$D$1,0),FALSE)</f>
        <v>Sampler</v>
      </c>
      <c r="J758" t="str">
        <f t="shared" si="11"/>
        <v>Yes</v>
      </c>
    </row>
    <row r="759" spans="1:10" x14ac:dyDescent="0.25">
      <c r="A759" s="4">
        <v>1115</v>
      </c>
      <c r="B759" s="5" t="s">
        <v>1652</v>
      </c>
      <c r="C759" s="6" t="s">
        <v>2</v>
      </c>
      <c r="D759" s="5" t="s">
        <v>1549</v>
      </c>
      <c r="E759" s="25">
        <v>7212250</v>
      </c>
      <c r="F759" s="21">
        <v>40243.920231481483</v>
      </c>
      <c r="G759" s="4" t="s">
        <v>1756</v>
      </c>
      <c r="H759" s="4" t="s">
        <v>1757</v>
      </c>
      <c r="I759" t="str">
        <f>VLOOKUP(D759,Categories!$A$1:$D$53,MATCH(I$3,Categories!$A$1:$D$1,0),FALSE)</f>
        <v>Sampler</v>
      </c>
      <c r="J759" t="str">
        <f t="shared" si="11"/>
        <v>Yes</v>
      </c>
    </row>
    <row r="760" spans="1:10" x14ac:dyDescent="0.25">
      <c r="A760" s="4">
        <v>1116</v>
      </c>
      <c r="B760" s="5" t="s">
        <v>1653</v>
      </c>
      <c r="C760" s="6" t="s">
        <v>2</v>
      </c>
      <c r="D760" s="5" t="s">
        <v>1549</v>
      </c>
      <c r="E760" s="25">
        <v>4547824</v>
      </c>
      <c r="F760" s="21">
        <v>40243.919976851852</v>
      </c>
      <c r="G760" s="4" t="s">
        <v>1803</v>
      </c>
      <c r="H760" s="4" t="s">
        <v>1804</v>
      </c>
      <c r="I760" t="str">
        <f>VLOOKUP(D760,Categories!$A$1:$D$53,MATCH(I$3,Categories!$A$1:$D$1,0),FALSE)</f>
        <v>Sampler</v>
      </c>
      <c r="J760" t="str">
        <f t="shared" si="11"/>
        <v>Yes</v>
      </c>
    </row>
    <row r="761" spans="1:10" x14ac:dyDescent="0.25">
      <c r="A761" s="4">
        <v>1117</v>
      </c>
      <c r="B761" s="5" t="s">
        <v>1654</v>
      </c>
      <c r="C761" s="6" t="s">
        <v>2</v>
      </c>
      <c r="D761" s="5" t="s">
        <v>1549</v>
      </c>
      <c r="E761" s="25">
        <v>4764440</v>
      </c>
      <c r="F761" s="21">
        <v>40243.920231481483</v>
      </c>
      <c r="G761" s="4" t="s">
        <v>1822</v>
      </c>
      <c r="H761" s="4" t="s">
        <v>1823</v>
      </c>
      <c r="I761" t="str">
        <f>VLOOKUP(D761,Categories!$A$1:$D$53,MATCH(I$3,Categories!$A$1:$D$1,0),FALSE)</f>
        <v>Sampler</v>
      </c>
      <c r="J761" t="str">
        <f t="shared" si="11"/>
        <v>Yes</v>
      </c>
    </row>
    <row r="762" spans="1:10" x14ac:dyDescent="0.25">
      <c r="A762" s="4">
        <v>1118</v>
      </c>
      <c r="B762" s="5" t="s">
        <v>1655</v>
      </c>
      <c r="C762" s="6" t="s">
        <v>2</v>
      </c>
      <c r="D762" s="5" t="s">
        <v>1549</v>
      </c>
      <c r="E762" s="25">
        <v>5067679</v>
      </c>
      <c r="F762" s="21">
        <v>40243.919872685183</v>
      </c>
      <c r="G762" s="4" t="s">
        <v>1863</v>
      </c>
      <c r="H762" s="4" t="s">
        <v>1864</v>
      </c>
      <c r="I762" t="str">
        <f>VLOOKUP(D762,Categories!$A$1:$D$53,MATCH(I$3,Categories!$A$1:$D$1,0),FALSE)</f>
        <v>Sampler</v>
      </c>
      <c r="J762" t="str">
        <f t="shared" si="11"/>
        <v>Yes</v>
      </c>
    </row>
    <row r="763" spans="1:10" x14ac:dyDescent="0.25">
      <c r="A763" s="4">
        <v>1119</v>
      </c>
      <c r="B763" s="5" t="s">
        <v>1656</v>
      </c>
      <c r="C763" s="6" t="s">
        <v>2</v>
      </c>
      <c r="D763" s="5" t="s">
        <v>1549</v>
      </c>
      <c r="E763" s="25">
        <v>6510181</v>
      </c>
      <c r="F763" s="21">
        <v>40243.920219907406</v>
      </c>
      <c r="G763" s="4" t="s">
        <v>1771</v>
      </c>
      <c r="H763" s="4" t="s">
        <v>1772</v>
      </c>
      <c r="I763" t="str">
        <f>VLOOKUP(D763,Categories!$A$1:$D$53,MATCH(I$3,Categories!$A$1:$D$1,0),FALSE)</f>
        <v>Sampler</v>
      </c>
      <c r="J763" t="str">
        <f t="shared" si="11"/>
        <v>Yes</v>
      </c>
    </row>
    <row r="764" spans="1:10" x14ac:dyDescent="0.25">
      <c r="A764" s="4">
        <v>1120</v>
      </c>
      <c r="B764" s="5" t="s">
        <v>1657</v>
      </c>
      <c r="C764" s="6" t="s">
        <v>2</v>
      </c>
      <c r="D764" s="5" t="s">
        <v>1549</v>
      </c>
      <c r="E764" s="25">
        <v>5597491</v>
      </c>
      <c r="F764" s="21">
        <v>40243.919895833336</v>
      </c>
      <c r="G764" s="4" t="s">
        <v>1797</v>
      </c>
      <c r="H764" s="4" t="s">
        <v>1798</v>
      </c>
      <c r="I764" t="str">
        <f>VLOOKUP(D764,Categories!$A$1:$D$53,MATCH(I$3,Categories!$A$1:$D$1,0),FALSE)</f>
        <v>Sampler</v>
      </c>
      <c r="J764" t="str">
        <f t="shared" si="11"/>
        <v>Yes</v>
      </c>
    </row>
    <row r="765" spans="1:10" x14ac:dyDescent="0.25">
      <c r="A765" s="4">
        <v>1121</v>
      </c>
      <c r="B765" s="5" t="s">
        <v>1658</v>
      </c>
      <c r="C765" s="6" t="s">
        <v>2</v>
      </c>
      <c r="D765" s="5" t="s">
        <v>1549</v>
      </c>
      <c r="E765" s="25">
        <v>4546153</v>
      </c>
      <c r="F765" s="21">
        <v>40243.920023148145</v>
      </c>
      <c r="G765" s="4" t="s">
        <v>1793</v>
      </c>
      <c r="H765" s="4" t="s">
        <v>1794</v>
      </c>
      <c r="I765" t="str">
        <f>VLOOKUP(D765,Categories!$A$1:$D$53,MATCH(I$3,Categories!$A$1:$D$1,0),FALSE)</f>
        <v>Sampler</v>
      </c>
      <c r="J765" t="str">
        <f t="shared" si="11"/>
        <v>Yes</v>
      </c>
    </row>
    <row r="766" spans="1:10" x14ac:dyDescent="0.25">
      <c r="A766" s="4">
        <v>1122</v>
      </c>
      <c r="B766" s="5" t="s">
        <v>1659</v>
      </c>
      <c r="C766" s="6" t="s">
        <v>2</v>
      </c>
      <c r="D766" s="5" t="s">
        <v>1549</v>
      </c>
      <c r="E766" s="25">
        <v>8083970</v>
      </c>
      <c r="F766" s="21">
        <v>40243.920069444444</v>
      </c>
      <c r="G766" s="4" t="s">
        <v>1877</v>
      </c>
      <c r="H766" s="4" t="s">
        <v>1878</v>
      </c>
      <c r="I766" t="str">
        <f>VLOOKUP(D766,Categories!$A$1:$D$53,MATCH(I$3,Categories!$A$1:$D$1,0),FALSE)</f>
        <v>Sampler</v>
      </c>
      <c r="J766" t="str">
        <f t="shared" si="11"/>
        <v>Yes</v>
      </c>
    </row>
    <row r="767" spans="1:10" x14ac:dyDescent="0.25">
      <c r="A767" s="4">
        <v>1123</v>
      </c>
      <c r="B767" s="5" t="s">
        <v>1660</v>
      </c>
      <c r="C767" s="6" t="s">
        <v>2</v>
      </c>
      <c r="D767" s="5" t="s">
        <v>1549</v>
      </c>
      <c r="E767" s="25">
        <v>7569525</v>
      </c>
      <c r="F767" s="21">
        <v>40243.919918981483</v>
      </c>
      <c r="G767" s="4" t="s">
        <v>1879</v>
      </c>
      <c r="H767" s="4" t="s">
        <v>1880</v>
      </c>
      <c r="I767" t="str">
        <f>VLOOKUP(D767,Categories!$A$1:$D$53,MATCH(I$3,Categories!$A$1:$D$1,0),FALSE)</f>
        <v>Sampler</v>
      </c>
      <c r="J767" t="str">
        <f t="shared" si="11"/>
        <v>Yes</v>
      </c>
    </row>
    <row r="768" spans="1:10" x14ac:dyDescent="0.25">
      <c r="A768" s="4">
        <v>1124</v>
      </c>
      <c r="B768" s="5" t="s">
        <v>1661</v>
      </c>
      <c r="C768" s="6" t="s">
        <v>2</v>
      </c>
      <c r="D768" s="5" t="s">
        <v>1549</v>
      </c>
      <c r="E768" s="25">
        <v>5175685</v>
      </c>
      <c r="F768" s="21">
        <v>40243.920081018521</v>
      </c>
      <c r="G768" s="4" t="s">
        <v>1811</v>
      </c>
      <c r="H768" s="4" t="s">
        <v>1812</v>
      </c>
      <c r="I768" t="str">
        <f>VLOOKUP(D768,Categories!$A$1:$D$53,MATCH(I$3,Categories!$A$1:$D$1,0),FALSE)</f>
        <v>Sampler</v>
      </c>
      <c r="J768" t="str">
        <f t="shared" si="11"/>
        <v>Yes</v>
      </c>
    </row>
    <row r="769" spans="1:10" x14ac:dyDescent="0.25">
      <c r="A769" s="4">
        <v>1125</v>
      </c>
      <c r="B769" s="5" t="s">
        <v>1662</v>
      </c>
      <c r="C769" s="6" t="s">
        <v>2</v>
      </c>
      <c r="D769" s="5" t="s">
        <v>1549</v>
      </c>
      <c r="E769" s="25">
        <v>10646815</v>
      </c>
      <c r="F769" s="21">
        <v>40243.920011574075</v>
      </c>
      <c r="G769" s="4" t="s">
        <v>1791</v>
      </c>
      <c r="H769" s="4" t="s">
        <v>1792</v>
      </c>
      <c r="I769" t="str">
        <f>VLOOKUP(D769,Categories!$A$1:$D$53,MATCH(I$3,Categories!$A$1:$D$1,0),FALSE)</f>
        <v>Sampler</v>
      </c>
      <c r="J769" t="str">
        <f t="shared" si="11"/>
        <v>Yes</v>
      </c>
    </row>
    <row r="770" spans="1:10" x14ac:dyDescent="0.25">
      <c r="A770" s="4">
        <v>1126</v>
      </c>
      <c r="B770" s="5" t="s">
        <v>1663</v>
      </c>
      <c r="C770" s="6" t="s">
        <v>2</v>
      </c>
      <c r="D770" s="5" t="s">
        <v>1549</v>
      </c>
      <c r="E770" s="25">
        <v>7595233</v>
      </c>
      <c r="F770" s="21">
        <v>40243.919930555552</v>
      </c>
      <c r="G770" s="4" t="s">
        <v>1758</v>
      </c>
      <c r="H770" s="4" t="s">
        <v>1759</v>
      </c>
      <c r="I770" t="str">
        <f>VLOOKUP(D770,Categories!$A$1:$D$53,MATCH(I$3,Categories!$A$1:$D$1,0),FALSE)</f>
        <v>Sampler</v>
      </c>
      <c r="J770" t="str">
        <f t="shared" si="11"/>
        <v>Yes</v>
      </c>
    </row>
    <row r="771" spans="1:10" x14ac:dyDescent="0.25">
      <c r="A771" s="4">
        <v>1127</v>
      </c>
      <c r="B771" s="5" t="s">
        <v>1664</v>
      </c>
      <c r="C771" s="6" t="s">
        <v>2</v>
      </c>
      <c r="D771" s="5" t="s">
        <v>1549</v>
      </c>
      <c r="E771" s="25">
        <v>3854443</v>
      </c>
      <c r="F771" s="21">
        <v>40243.92015046296</v>
      </c>
      <c r="G771" s="4" t="s">
        <v>1807</v>
      </c>
      <c r="H771" s="4" t="s">
        <v>1808</v>
      </c>
      <c r="I771" t="str">
        <f>VLOOKUP(D771,Categories!$A$1:$D$53,MATCH(I$3,Categories!$A$1:$D$1,0),FALSE)</f>
        <v>Sampler</v>
      </c>
      <c r="J771" t="str">
        <f t="shared" si="11"/>
        <v>Yes</v>
      </c>
    </row>
    <row r="772" spans="1:10" x14ac:dyDescent="0.25">
      <c r="A772" s="4">
        <v>1128</v>
      </c>
      <c r="B772" s="5" t="s">
        <v>1665</v>
      </c>
      <c r="C772" s="6" t="s">
        <v>2</v>
      </c>
      <c r="D772" s="5" t="s">
        <v>1549</v>
      </c>
      <c r="E772" s="25">
        <v>7387627</v>
      </c>
      <c r="F772" s="21">
        <v>40243.920081018521</v>
      </c>
      <c r="G772" s="4" t="s">
        <v>1787</v>
      </c>
      <c r="H772" s="4" t="s">
        <v>1788</v>
      </c>
      <c r="I772" t="str">
        <f>VLOOKUP(D772,Categories!$A$1:$D$53,MATCH(I$3,Categories!$A$1:$D$1,0),FALSE)</f>
        <v>Sampler</v>
      </c>
      <c r="J772" t="str">
        <f t="shared" si="11"/>
        <v>Yes</v>
      </c>
    </row>
    <row r="773" spans="1:10" x14ac:dyDescent="0.25">
      <c r="A773" s="4">
        <v>1129</v>
      </c>
      <c r="B773" s="5" t="s">
        <v>1666</v>
      </c>
      <c r="C773" s="6" t="s">
        <v>2</v>
      </c>
      <c r="D773" s="5" t="s">
        <v>1549</v>
      </c>
      <c r="E773" s="25">
        <v>5803078</v>
      </c>
      <c r="F773" s="21">
        <v>40243.92019675926</v>
      </c>
      <c r="G773" s="4" t="s">
        <v>1827</v>
      </c>
      <c r="H773" s="4" t="s">
        <v>1828</v>
      </c>
      <c r="I773" t="str">
        <f>VLOOKUP(D773,Categories!$A$1:$D$53,MATCH(I$3,Categories!$A$1:$D$1,0),FALSE)</f>
        <v>Sampler</v>
      </c>
      <c r="J773" t="str">
        <f t="shared" ref="J773:J836" si="12">IF(OR(AND(E773&gt;1000000, E773&lt;5000000), C773 = ".mp3"),"Yes","No")</f>
        <v>Yes</v>
      </c>
    </row>
    <row r="774" spans="1:10" x14ac:dyDescent="0.25">
      <c r="A774" s="4">
        <v>1130</v>
      </c>
      <c r="B774" s="5" t="s">
        <v>1667</v>
      </c>
      <c r="C774" s="6" t="s">
        <v>2</v>
      </c>
      <c r="D774" s="5" t="s">
        <v>1549</v>
      </c>
      <c r="E774" s="25">
        <v>9702026</v>
      </c>
      <c r="F774" s="21">
        <v>40243.919999999998</v>
      </c>
      <c r="G774" s="4" t="s">
        <v>1805</v>
      </c>
      <c r="H774" s="4" t="s">
        <v>1806</v>
      </c>
      <c r="I774" t="str">
        <f>VLOOKUP(D774,Categories!$A$1:$D$53,MATCH(I$3,Categories!$A$1:$D$1,0),FALSE)</f>
        <v>Sampler</v>
      </c>
      <c r="J774" t="str">
        <f t="shared" si="12"/>
        <v>Yes</v>
      </c>
    </row>
    <row r="775" spans="1:10" x14ac:dyDescent="0.25">
      <c r="A775" s="4">
        <v>1131</v>
      </c>
      <c r="B775" s="5" t="s">
        <v>1668</v>
      </c>
      <c r="C775" s="6" t="s">
        <v>2</v>
      </c>
      <c r="D775" s="5" t="s">
        <v>1549</v>
      </c>
      <c r="E775" s="25">
        <v>10317611</v>
      </c>
      <c r="F775" s="21">
        <v>40243.919907407406</v>
      </c>
      <c r="G775" s="4" t="s">
        <v>1849</v>
      </c>
      <c r="H775" s="4" t="s">
        <v>1850</v>
      </c>
      <c r="I775" t="str">
        <f>VLOOKUP(D775,Categories!$A$1:$D$53,MATCH(I$3,Categories!$A$1:$D$1,0),FALSE)</f>
        <v>Sampler</v>
      </c>
      <c r="J775" t="str">
        <f t="shared" si="12"/>
        <v>Yes</v>
      </c>
    </row>
    <row r="776" spans="1:10" x14ac:dyDescent="0.25">
      <c r="A776" s="4">
        <v>1132</v>
      </c>
      <c r="B776" s="5" t="s">
        <v>1669</v>
      </c>
      <c r="C776" s="6" t="s">
        <v>2</v>
      </c>
      <c r="D776" s="5" t="s">
        <v>1549</v>
      </c>
      <c r="E776" s="25">
        <v>8974163</v>
      </c>
      <c r="F776" s="21">
        <v>40243.920023148145</v>
      </c>
      <c r="G776" s="4" t="s">
        <v>1881</v>
      </c>
      <c r="H776" s="4" t="s">
        <v>1882</v>
      </c>
      <c r="I776" t="str">
        <f>VLOOKUP(D776,Categories!$A$1:$D$53,MATCH(I$3,Categories!$A$1:$D$1,0),FALSE)</f>
        <v>Sampler</v>
      </c>
      <c r="J776" t="str">
        <f t="shared" si="12"/>
        <v>Yes</v>
      </c>
    </row>
    <row r="777" spans="1:10" x14ac:dyDescent="0.25">
      <c r="A777" s="4">
        <v>1133</v>
      </c>
      <c r="B777" s="5" t="s">
        <v>1670</v>
      </c>
      <c r="C777" s="6" t="s">
        <v>2</v>
      </c>
      <c r="D777" s="5" t="s">
        <v>1549</v>
      </c>
      <c r="E777" s="25">
        <v>5962154</v>
      </c>
      <c r="F777" s="21">
        <v>40243.919872685183</v>
      </c>
      <c r="G777" s="4" t="s">
        <v>1789</v>
      </c>
      <c r="H777" s="4" t="s">
        <v>1790</v>
      </c>
      <c r="I777" t="str">
        <f>VLOOKUP(D777,Categories!$A$1:$D$53,MATCH(I$3,Categories!$A$1:$D$1,0),FALSE)</f>
        <v>Sampler</v>
      </c>
      <c r="J777" t="str">
        <f t="shared" si="12"/>
        <v>Yes</v>
      </c>
    </row>
    <row r="778" spans="1:10" x14ac:dyDescent="0.25">
      <c r="A778" s="4">
        <v>1134</v>
      </c>
      <c r="B778" s="5" t="s">
        <v>1671</v>
      </c>
      <c r="C778" s="6" t="s">
        <v>2</v>
      </c>
      <c r="D778" s="5" t="s">
        <v>1549</v>
      </c>
      <c r="E778" s="25">
        <v>6540365</v>
      </c>
      <c r="F778" s="21">
        <v>40243.919907407406</v>
      </c>
      <c r="G778" s="4" t="s">
        <v>1883</v>
      </c>
      <c r="H778" s="4" t="s">
        <v>1884</v>
      </c>
      <c r="I778" t="str">
        <f>VLOOKUP(D778,Categories!$A$1:$D$53,MATCH(I$3,Categories!$A$1:$D$1,0),FALSE)</f>
        <v>Sampler</v>
      </c>
      <c r="J778" t="str">
        <f t="shared" si="12"/>
        <v>Yes</v>
      </c>
    </row>
    <row r="779" spans="1:10" x14ac:dyDescent="0.25">
      <c r="A779" s="4">
        <v>1135</v>
      </c>
      <c r="B779" s="5" t="s">
        <v>1672</v>
      </c>
      <c r="C779" s="6" t="s">
        <v>2</v>
      </c>
      <c r="D779" s="5" t="s">
        <v>1549</v>
      </c>
      <c r="E779" s="25">
        <v>3969779</v>
      </c>
      <c r="F779" s="21">
        <v>40243.919930555552</v>
      </c>
      <c r="G779" s="4" t="s">
        <v>1775</v>
      </c>
      <c r="H779" s="4" t="s">
        <v>1776</v>
      </c>
      <c r="I779" t="str">
        <f>VLOOKUP(D779,Categories!$A$1:$D$53,MATCH(I$3,Categories!$A$1:$D$1,0),FALSE)</f>
        <v>Sampler</v>
      </c>
      <c r="J779" t="str">
        <f t="shared" si="12"/>
        <v>Yes</v>
      </c>
    </row>
    <row r="780" spans="1:10" x14ac:dyDescent="0.25">
      <c r="A780" s="4">
        <v>1136</v>
      </c>
      <c r="B780" s="5" t="s">
        <v>1673</v>
      </c>
      <c r="C780" s="6" t="s">
        <v>2</v>
      </c>
      <c r="D780" s="5" t="s">
        <v>1549</v>
      </c>
      <c r="E780" s="25">
        <v>5987167</v>
      </c>
      <c r="F780" s="21">
        <v>40243.919988425929</v>
      </c>
      <c r="G780" s="4" t="s">
        <v>1795</v>
      </c>
      <c r="H780" s="4" t="s">
        <v>1796</v>
      </c>
      <c r="I780" t="str">
        <f>VLOOKUP(D780,Categories!$A$1:$D$53,MATCH(I$3,Categories!$A$1:$D$1,0),FALSE)</f>
        <v>Sampler</v>
      </c>
      <c r="J780" t="str">
        <f t="shared" si="12"/>
        <v>Yes</v>
      </c>
    </row>
    <row r="781" spans="1:10" x14ac:dyDescent="0.25">
      <c r="A781" s="4">
        <v>1137</v>
      </c>
      <c r="B781" s="5" t="s">
        <v>1674</v>
      </c>
      <c r="C781" s="6" t="s">
        <v>2</v>
      </c>
      <c r="D781" s="5" t="s">
        <v>1549</v>
      </c>
      <c r="E781" s="25">
        <v>4713979</v>
      </c>
      <c r="F781" s="21">
        <v>40243.920034722221</v>
      </c>
      <c r="G781" s="4" t="s">
        <v>1885</v>
      </c>
      <c r="H781" s="4" t="s">
        <v>1886</v>
      </c>
      <c r="I781" t="str">
        <f>VLOOKUP(D781,Categories!$A$1:$D$53,MATCH(I$3,Categories!$A$1:$D$1,0),FALSE)</f>
        <v>Sampler</v>
      </c>
      <c r="J781" t="str">
        <f t="shared" si="12"/>
        <v>Yes</v>
      </c>
    </row>
    <row r="782" spans="1:10" x14ac:dyDescent="0.25">
      <c r="A782" s="4">
        <v>1138</v>
      </c>
      <c r="B782" s="5" t="s">
        <v>1675</v>
      </c>
      <c r="C782" s="6" t="s">
        <v>2</v>
      </c>
      <c r="D782" s="5" t="s">
        <v>1549</v>
      </c>
      <c r="E782" s="25">
        <v>5241048</v>
      </c>
      <c r="F782" s="21">
        <v>40243.920046296298</v>
      </c>
      <c r="G782" s="4" t="s">
        <v>1739</v>
      </c>
      <c r="H782" s="4" t="s">
        <v>1770</v>
      </c>
      <c r="I782" t="str">
        <f>VLOOKUP(D782,Categories!$A$1:$D$53,MATCH(I$3,Categories!$A$1:$D$1,0),FALSE)</f>
        <v>Sampler</v>
      </c>
      <c r="J782" t="str">
        <f t="shared" si="12"/>
        <v>Yes</v>
      </c>
    </row>
    <row r="783" spans="1:10" x14ac:dyDescent="0.25">
      <c r="A783" s="4">
        <v>1139</v>
      </c>
      <c r="B783" s="5" t="s">
        <v>1676</v>
      </c>
      <c r="C783" s="6" t="s">
        <v>2</v>
      </c>
      <c r="D783" s="5" t="s">
        <v>1549</v>
      </c>
      <c r="E783" s="25">
        <v>4383397</v>
      </c>
      <c r="F783" s="21">
        <v>40243.91983796296</v>
      </c>
      <c r="G783" s="4" t="s">
        <v>1764</v>
      </c>
      <c r="H783" s="4" t="s">
        <v>1765</v>
      </c>
      <c r="I783" t="str">
        <f>VLOOKUP(D783,Categories!$A$1:$D$53,MATCH(I$3,Categories!$A$1:$D$1,0),FALSE)</f>
        <v>Sampler</v>
      </c>
      <c r="J783" t="str">
        <f t="shared" si="12"/>
        <v>Yes</v>
      </c>
    </row>
    <row r="784" spans="1:10" x14ac:dyDescent="0.25">
      <c r="A784" s="4">
        <v>1140</v>
      </c>
      <c r="B784" s="5" t="s">
        <v>1677</v>
      </c>
      <c r="C784" s="6" t="s">
        <v>2</v>
      </c>
      <c r="D784" s="5" t="s">
        <v>1549</v>
      </c>
      <c r="E784" s="25">
        <v>8232300</v>
      </c>
      <c r="F784" s="21">
        <v>40243.919988425929</v>
      </c>
      <c r="G784" s="4" t="s">
        <v>1781</v>
      </c>
      <c r="H784" s="4" t="s">
        <v>1782</v>
      </c>
      <c r="I784" t="str">
        <f>VLOOKUP(D784,Categories!$A$1:$D$53,MATCH(I$3,Categories!$A$1:$D$1,0),FALSE)</f>
        <v>Sampler</v>
      </c>
      <c r="J784" t="str">
        <f t="shared" si="12"/>
        <v>Yes</v>
      </c>
    </row>
    <row r="785" spans="1:10" x14ac:dyDescent="0.25">
      <c r="A785" s="4">
        <v>1141</v>
      </c>
      <c r="B785" s="5" t="s">
        <v>1678</v>
      </c>
      <c r="C785" s="6" t="s">
        <v>2</v>
      </c>
      <c r="D785" s="5" t="s">
        <v>1549</v>
      </c>
      <c r="E785" s="25">
        <v>5428024</v>
      </c>
      <c r="F785" s="21">
        <v>40243.920115740744</v>
      </c>
      <c r="G785" s="4" t="s">
        <v>1887</v>
      </c>
      <c r="H785" s="4" t="s">
        <v>1888</v>
      </c>
      <c r="I785" t="str">
        <f>VLOOKUP(D785,Categories!$A$1:$D$53,MATCH(I$3,Categories!$A$1:$D$1,0),FALSE)</f>
        <v>Sampler</v>
      </c>
      <c r="J785" t="str">
        <f t="shared" si="12"/>
        <v>Yes</v>
      </c>
    </row>
    <row r="786" spans="1:10" x14ac:dyDescent="0.25">
      <c r="A786" s="4">
        <v>1142</v>
      </c>
      <c r="B786" s="5" t="s">
        <v>1679</v>
      </c>
      <c r="C786" s="6" t="s">
        <v>2</v>
      </c>
      <c r="D786" s="5" t="s">
        <v>1549</v>
      </c>
      <c r="E786" s="25">
        <v>7404488</v>
      </c>
      <c r="F786" s="21">
        <v>40243.919942129629</v>
      </c>
      <c r="G786" s="4" t="s">
        <v>1746</v>
      </c>
      <c r="H786" s="4" t="s">
        <v>1747</v>
      </c>
      <c r="I786" t="str">
        <f>VLOOKUP(D786,Categories!$A$1:$D$53,MATCH(I$3,Categories!$A$1:$D$1,0),FALSE)</f>
        <v>Sampler</v>
      </c>
      <c r="J786" t="str">
        <f t="shared" si="12"/>
        <v>Yes</v>
      </c>
    </row>
    <row r="787" spans="1:10" x14ac:dyDescent="0.25">
      <c r="A787" s="4">
        <v>1143</v>
      </c>
      <c r="B787" s="5" t="s">
        <v>1680</v>
      </c>
      <c r="C787" s="6" t="s">
        <v>2</v>
      </c>
      <c r="D787" s="5" t="s">
        <v>1549</v>
      </c>
      <c r="E787" s="25">
        <v>4797539</v>
      </c>
      <c r="F787" s="21">
        <v>40243.920092592591</v>
      </c>
      <c r="G787" s="4" t="s">
        <v>1889</v>
      </c>
      <c r="H787" s="4" t="s">
        <v>1890</v>
      </c>
      <c r="I787" t="str">
        <f>VLOOKUP(D787,Categories!$A$1:$D$53,MATCH(I$3,Categories!$A$1:$D$1,0),FALSE)</f>
        <v>Sampler</v>
      </c>
      <c r="J787" t="str">
        <f t="shared" si="12"/>
        <v>Yes</v>
      </c>
    </row>
    <row r="788" spans="1:10" x14ac:dyDescent="0.25">
      <c r="A788" s="4">
        <v>1144</v>
      </c>
      <c r="B788" s="5" t="s">
        <v>1681</v>
      </c>
      <c r="C788" s="6" t="s">
        <v>2</v>
      </c>
      <c r="D788" s="5" t="s">
        <v>1549</v>
      </c>
      <c r="E788" s="25">
        <v>8678995</v>
      </c>
      <c r="F788" s="21">
        <v>40243.919953703706</v>
      </c>
      <c r="G788" s="4" t="s">
        <v>1750</v>
      </c>
      <c r="H788" s="4" t="s">
        <v>1751</v>
      </c>
      <c r="I788" t="str">
        <f>VLOOKUP(D788,Categories!$A$1:$D$53,MATCH(I$3,Categories!$A$1:$D$1,0),FALSE)</f>
        <v>Sampler</v>
      </c>
      <c r="J788" t="str">
        <f t="shared" si="12"/>
        <v>Yes</v>
      </c>
    </row>
    <row r="789" spans="1:10" x14ac:dyDescent="0.25">
      <c r="A789" s="4">
        <v>1145</v>
      </c>
      <c r="B789" s="5" t="s">
        <v>1682</v>
      </c>
      <c r="C789" s="6" t="s">
        <v>2</v>
      </c>
      <c r="D789" s="5" t="s">
        <v>1549</v>
      </c>
      <c r="E789" s="25">
        <v>10262265</v>
      </c>
      <c r="F789" s="21">
        <v>40243.920034722221</v>
      </c>
      <c r="G789" s="4" t="s">
        <v>1819</v>
      </c>
      <c r="H789" s="4" t="s">
        <v>1820</v>
      </c>
      <c r="I789" t="str">
        <f>VLOOKUP(D789,Categories!$A$1:$D$53,MATCH(I$3,Categories!$A$1:$D$1,0),FALSE)</f>
        <v>Sampler</v>
      </c>
      <c r="J789" t="str">
        <f t="shared" si="12"/>
        <v>Yes</v>
      </c>
    </row>
    <row r="790" spans="1:10" x14ac:dyDescent="0.25">
      <c r="A790" s="4">
        <v>1146</v>
      </c>
      <c r="B790" s="5" t="s">
        <v>1683</v>
      </c>
      <c r="C790" s="6" t="s">
        <v>2</v>
      </c>
      <c r="D790" s="5" t="s">
        <v>1549</v>
      </c>
      <c r="E790" s="25">
        <v>6572884</v>
      </c>
      <c r="F790" s="21">
        <v>40243.920231481483</v>
      </c>
      <c r="G790" s="4" t="s">
        <v>1815</v>
      </c>
      <c r="H790" s="4" t="s">
        <v>1816</v>
      </c>
      <c r="I790" t="str">
        <f>VLOOKUP(D790,Categories!$A$1:$D$53,MATCH(I$3,Categories!$A$1:$D$1,0),FALSE)</f>
        <v>Sampler</v>
      </c>
      <c r="J790" t="str">
        <f t="shared" si="12"/>
        <v>Yes</v>
      </c>
    </row>
    <row r="791" spans="1:10" x14ac:dyDescent="0.25">
      <c r="A791" s="4">
        <v>1147</v>
      </c>
      <c r="B791" s="5" t="s">
        <v>1684</v>
      </c>
      <c r="C791" s="6" t="s">
        <v>2</v>
      </c>
      <c r="D791" s="5" t="s">
        <v>1549</v>
      </c>
      <c r="E791" s="25">
        <v>4498126</v>
      </c>
      <c r="F791" s="21">
        <v>40243.920011574075</v>
      </c>
      <c r="G791" s="4" t="s">
        <v>1833</v>
      </c>
      <c r="H791" s="4" t="s">
        <v>1834</v>
      </c>
      <c r="I791" t="str">
        <f>VLOOKUP(D791,Categories!$A$1:$D$53,MATCH(I$3,Categories!$A$1:$D$1,0),FALSE)</f>
        <v>Sampler</v>
      </c>
      <c r="J791" t="str">
        <f t="shared" si="12"/>
        <v>Yes</v>
      </c>
    </row>
    <row r="792" spans="1:10" x14ac:dyDescent="0.25">
      <c r="A792" s="4">
        <v>1148</v>
      </c>
      <c r="B792" s="5" t="s">
        <v>1685</v>
      </c>
      <c r="C792" s="6" t="s">
        <v>2</v>
      </c>
      <c r="D792" s="5" t="s">
        <v>1549</v>
      </c>
      <c r="E792" s="25">
        <v>7075721</v>
      </c>
      <c r="F792" s="21">
        <v>40243.91983796296</v>
      </c>
      <c r="G792" s="4" t="s">
        <v>1813</v>
      </c>
      <c r="H792" s="4" t="s">
        <v>1814</v>
      </c>
      <c r="I792" t="str">
        <f>VLOOKUP(D792,Categories!$A$1:$D$53,MATCH(I$3,Categories!$A$1:$D$1,0),FALSE)</f>
        <v>Sampler</v>
      </c>
      <c r="J792" t="str">
        <f t="shared" si="12"/>
        <v>Yes</v>
      </c>
    </row>
    <row r="793" spans="1:10" x14ac:dyDescent="0.25">
      <c r="A793" s="4">
        <v>1149</v>
      </c>
      <c r="B793" s="5" t="s">
        <v>1686</v>
      </c>
      <c r="C793" s="6" t="s">
        <v>2</v>
      </c>
      <c r="D793" s="5" t="s">
        <v>1549</v>
      </c>
      <c r="E793" s="25">
        <v>6982349</v>
      </c>
      <c r="F793" s="21">
        <v>40243.920104166667</v>
      </c>
      <c r="G793" s="4" t="s">
        <v>1817</v>
      </c>
      <c r="H793" s="4" t="s">
        <v>1818</v>
      </c>
      <c r="I793" t="str">
        <f>VLOOKUP(D793,Categories!$A$1:$D$53,MATCH(I$3,Categories!$A$1:$D$1,0),FALSE)</f>
        <v>Sampler</v>
      </c>
      <c r="J793" t="str">
        <f t="shared" si="12"/>
        <v>Yes</v>
      </c>
    </row>
    <row r="794" spans="1:10" x14ac:dyDescent="0.25">
      <c r="A794" s="4">
        <v>1150</v>
      </c>
      <c r="B794" s="5" t="s">
        <v>1687</v>
      </c>
      <c r="C794" s="6" t="s">
        <v>2</v>
      </c>
      <c r="D794" s="5" t="s">
        <v>1549</v>
      </c>
      <c r="E794" s="25">
        <v>6885526</v>
      </c>
      <c r="F794" s="21">
        <v>40243.920127314814</v>
      </c>
      <c r="G794" s="4" t="s">
        <v>1773</v>
      </c>
      <c r="H794" s="4" t="s">
        <v>1774</v>
      </c>
      <c r="I794" t="str">
        <f>VLOOKUP(D794,Categories!$A$1:$D$53,MATCH(I$3,Categories!$A$1:$D$1,0),FALSE)</f>
        <v>Sampler</v>
      </c>
      <c r="J794" t="str">
        <f t="shared" si="12"/>
        <v>Yes</v>
      </c>
    </row>
    <row r="795" spans="1:10" x14ac:dyDescent="0.25">
      <c r="A795" s="4">
        <v>1151</v>
      </c>
      <c r="B795" s="5" t="s">
        <v>1688</v>
      </c>
      <c r="C795" s="6" t="s">
        <v>2</v>
      </c>
      <c r="D795" s="5" t="s">
        <v>1549</v>
      </c>
      <c r="E795" s="25">
        <v>6801703</v>
      </c>
      <c r="F795" s="21">
        <v>40243.92019675926</v>
      </c>
      <c r="G795" s="4" t="s">
        <v>1752</v>
      </c>
      <c r="H795" s="4" t="s">
        <v>1753</v>
      </c>
      <c r="I795" t="str">
        <f>VLOOKUP(D795,Categories!$A$1:$D$53,MATCH(I$3,Categories!$A$1:$D$1,0),FALSE)</f>
        <v>Sampler</v>
      </c>
      <c r="J795" t="str">
        <f t="shared" si="12"/>
        <v>Yes</v>
      </c>
    </row>
    <row r="796" spans="1:10" x14ac:dyDescent="0.25">
      <c r="A796" s="4">
        <v>1152</v>
      </c>
      <c r="B796" s="5" t="s">
        <v>1689</v>
      </c>
      <c r="C796" s="6" t="s">
        <v>2</v>
      </c>
      <c r="D796" s="5" t="s">
        <v>1549</v>
      </c>
      <c r="E796" s="25">
        <v>5372662</v>
      </c>
      <c r="F796" s="21">
        <v>40243.920127314814</v>
      </c>
      <c r="G796" s="4" t="s">
        <v>1801</v>
      </c>
      <c r="H796" s="4" t="s">
        <v>1821</v>
      </c>
      <c r="I796" t="str">
        <f>VLOOKUP(D796,Categories!$A$1:$D$53,MATCH(I$3,Categories!$A$1:$D$1,0),FALSE)</f>
        <v>Sampler</v>
      </c>
      <c r="J796" t="str">
        <f t="shared" si="12"/>
        <v>Yes</v>
      </c>
    </row>
    <row r="797" spans="1:10" x14ac:dyDescent="0.25">
      <c r="A797" s="4">
        <v>1153</v>
      </c>
      <c r="B797" s="5" t="s">
        <v>1690</v>
      </c>
      <c r="C797" s="6" t="s">
        <v>2</v>
      </c>
      <c r="D797" s="5" t="s">
        <v>1549</v>
      </c>
      <c r="E797" s="25">
        <v>8439942</v>
      </c>
      <c r="F797" s="21">
        <v>40243.920243055552</v>
      </c>
      <c r="G797" s="4" t="s">
        <v>1875</v>
      </c>
      <c r="H797" s="4" t="s">
        <v>1876</v>
      </c>
      <c r="I797" t="str">
        <f>VLOOKUP(D797,Categories!$A$1:$D$53,MATCH(I$3,Categories!$A$1:$D$1,0),FALSE)</f>
        <v>Sampler</v>
      </c>
      <c r="J797" t="str">
        <f t="shared" si="12"/>
        <v>Yes</v>
      </c>
    </row>
    <row r="798" spans="1:10" x14ac:dyDescent="0.25">
      <c r="A798" s="4">
        <v>1154</v>
      </c>
      <c r="B798" s="5" t="s">
        <v>1691</v>
      </c>
      <c r="C798" s="6" t="s">
        <v>2</v>
      </c>
      <c r="D798" s="5" t="s">
        <v>1549</v>
      </c>
      <c r="E798" s="25">
        <v>5596390</v>
      </c>
      <c r="F798" s="21">
        <v>40243.91988425926</v>
      </c>
      <c r="G798" s="4" t="s">
        <v>1843</v>
      </c>
      <c r="H798" s="4" t="s">
        <v>1832</v>
      </c>
      <c r="I798" t="str">
        <f>VLOOKUP(D798,Categories!$A$1:$D$53,MATCH(I$3,Categories!$A$1:$D$1,0),FALSE)</f>
        <v>Sampler</v>
      </c>
      <c r="J798" t="str">
        <f t="shared" si="12"/>
        <v>Yes</v>
      </c>
    </row>
    <row r="799" spans="1:10" x14ac:dyDescent="0.25">
      <c r="A799" s="4">
        <v>1155</v>
      </c>
      <c r="B799" s="5" t="s">
        <v>1692</v>
      </c>
      <c r="C799" s="6" t="s">
        <v>2</v>
      </c>
      <c r="D799" s="5" t="s">
        <v>1549</v>
      </c>
      <c r="E799" s="25">
        <v>8238259</v>
      </c>
      <c r="F799" s="21">
        <v>40243.920208333337</v>
      </c>
      <c r="G799" s="4" t="s">
        <v>1830</v>
      </c>
      <c r="H799" s="4" t="s">
        <v>1828</v>
      </c>
      <c r="I799" t="str">
        <f>VLOOKUP(D799,Categories!$A$1:$D$53,MATCH(I$3,Categories!$A$1:$D$1,0),FALSE)</f>
        <v>Sampler</v>
      </c>
      <c r="J799" t="str">
        <f t="shared" si="12"/>
        <v>Yes</v>
      </c>
    </row>
    <row r="800" spans="1:10" x14ac:dyDescent="0.25">
      <c r="A800" s="4">
        <v>1156</v>
      </c>
      <c r="B800" s="5" t="s">
        <v>1693</v>
      </c>
      <c r="C800" s="6" t="s">
        <v>2</v>
      </c>
      <c r="D800" s="5" t="s">
        <v>1549</v>
      </c>
      <c r="E800" s="25">
        <v>6732543</v>
      </c>
      <c r="F800" s="21">
        <v>40243.920254629629</v>
      </c>
      <c r="G800" s="4" t="s">
        <v>1865</v>
      </c>
      <c r="H800" s="4" t="s">
        <v>1866</v>
      </c>
      <c r="I800" t="str">
        <f>VLOOKUP(D800,Categories!$A$1:$D$53,MATCH(I$3,Categories!$A$1:$D$1,0),FALSE)</f>
        <v>Sampler</v>
      </c>
      <c r="J800" t="str">
        <f t="shared" si="12"/>
        <v>Yes</v>
      </c>
    </row>
    <row r="801" spans="1:10" x14ac:dyDescent="0.25">
      <c r="A801" s="4">
        <v>1157</v>
      </c>
      <c r="B801" s="5" t="s">
        <v>1694</v>
      </c>
      <c r="C801" s="6" t="s">
        <v>2</v>
      </c>
      <c r="D801" s="5" t="s">
        <v>1549</v>
      </c>
      <c r="E801" s="25">
        <v>4156929</v>
      </c>
      <c r="F801" s="21">
        <v>40243.91988425926</v>
      </c>
      <c r="G801" s="4" t="s">
        <v>1847</v>
      </c>
      <c r="H801" s="4" t="s">
        <v>1832</v>
      </c>
      <c r="I801" t="str">
        <f>VLOOKUP(D801,Categories!$A$1:$D$53,MATCH(I$3,Categories!$A$1:$D$1,0),FALSE)</f>
        <v>Sampler</v>
      </c>
      <c r="J801" t="str">
        <f t="shared" si="12"/>
        <v>Yes</v>
      </c>
    </row>
    <row r="802" spans="1:10" x14ac:dyDescent="0.25">
      <c r="A802" s="4">
        <v>1158</v>
      </c>
      <c r="B802" s="5" t="s">
        <v>1695</v>
      </c>
      <c r="C802" s="6" t="s">
        <v>2</v>
      </c>
      <c r="D802" s="5" t="s">
        <v>1549</v>
      </c>
      <c r="E802" s="25">
        <v>9069437</v>
      </c>
      <c r="F802" s="21">
        <v>40243.920208333337</v>
      </c>
      <c r="G802" s="4" t="s">
        <v>1835</v>
      </c>
      <c r="H802" s="4" t="s">
        <v>1828</v>
      </c>
      <c r="I802" t="str">
        <f>VLOOKUP(D802,Categories!$A$1:$D$53,MATCH(I$3,Categories!$A$1:$D$1,0),FALSE)</f>
        <v>Sampler</v>
      </c>
      <c r="J802" t="str">
        <f t="shared" si="12"/>
        <v>Yes</v>
      </c>
    </row>
    <row r="803" spans="1:10" x14ac:dyDescent="0.25">
      <c r="A803" s="4">
        <v>1159</v>
      </c>
      <c r="B803" s="5" t="s">
        <v>1696</v>
      </c>
      <c r="C803" s="6" t="s">
        <v>2</v>
      </c>
      <c r="D803" s="5" t="s">
        <v>1549</v>
      </c>
      <c r="E803" s="25">
        <v>6592160</v>
      </c>
      <c r="F803" s="21">
        <v>40243.920289351852</v>
      </c>
      <c r="G803" s="4" t="s">
        <v>1858</v>
      </c>
      <c r="H803" s="4" t="s">
        <v>1778</v>
      </c>
      <c r="I803" t="str">
        <f>VLOOKUP(D803,Categories!$A$1:$D$53,MATCH(I$3,Categories!$A$1:$D$1,0),FALSE)</f>
        <v>Sampler</v>
      </c>
      <c r="J803" t="str">
        <f t="shared" si="12"/>
        <v>Yes</v>
      </c>
    </row>
    <row r="804" spans="1:10" x14ac:dyDescent="0.25">
      <c r="A804" s="4">
        <v>1160</v>
      </c>
      <c r="B804" s="5" t="s">
        <v>1697</v>
      </c>
      <c r="C804" s="6" t="s">
        <v>2</v>
      </c>
      <c r="D804" s="5" t="s">
        <v>1549</v>
      </c>
      <c r="E804" s="25">
        <v>3566451</v>
      </c>
      <c r="F804" s="21">
        <v>40243.919895833336</v>
      </c>
      <c r="G804" s="4" t="s">
        <v>1851</v>
      </c>
      <c r="H804" s="4" t="s">
        <v>1832</v>
      </c>
      <c r="I804" t="str">
        <f>VLOOKUP(D804,Categories!$A$1:$D$53,MATCH(I$3,Categories!$A$1:$D$1,0),FALSE)</f>
        <v>Sampler</v>
      </c>
      <c r="J804" t="str">
        <f t="shared" si="12"/>
        <v>Yes</v>
      </c>
    </row>
    <row r="805" spans="1:10" x14ac:dyDescent="0.25">
      <c r="A805" s="4">
        <v>1161</v>
      </c>
      <c r="B805" s="5" t="s">
        <v>1698</v>
      </c>
      <c r="C805" s="6" t="s">
        <v>2</v>
      </c>
      <c r="D805" s="5" t="s">
        <v>1549</v>
      </c>
      <c r="E805" s="25">
        <v>7368891</v>
      </c>
      <c r="F805" s="21">
        <v>40243.919942129629</v>
      </c>
      <c r="G805" s="4" t="s">
        <v>1871</v>
      </c>
      <c r="H805" s="4" t="s">
        <v>1872</v>
      </c>
      <c r="I805" t="str">
        <f>VLOOKUP(D805,Categories!$A$1:$D$53,MATCH(I$3,Categories!$A$1:$D$1,0),FALSE)</f>
        <v>Sampler</v>
      </c>
      <c r="J805" t="str">
        <f t="shared" si="12"/>
        <v>Yes</v>
      </c>
    </row>
    <row r="806" spans="1:10" x14ac:dyDescent="0.25">
      <c r="A806" s="4">
        <v>1162</v>
      </c>
      <c r="B806" s="5" t="s">
        <v>1699</v>
      </c>
      <c r="C806" s="6" t="s">
        <v>2</v>
      </c>
      <c r="D806" s="5" t="s">
        <v>1549</v>
      </c>
      <c r="E806" s="25">
        <v>5362818</v>
      </c>
      <c r="F806" s="21">
        <v>40243.919895833336</v>
      </c>
      <c r="G806" s="4" t="s">
        <v>1852</v>
      </c>
      <c r="H806" s="4" t="s">
        <v>1832</v>
      </c>
      <c r="I806" t="str">
        <f>VLOOKUP(D806,Categories!$A$1:$D$53,MATCH(I$3,Categories!$A$1:$D$1,0),FALSE)</f>
        <v>Sampler</v>
      </c>
      <c r="J806" t="str">
        <f t="shared" si="12"/>
        <v>Yes</v>
      </c>
    </row>
    <row r="807" spans="1:10" x14ac:dyDescent="0.25">
      <c r="A807" s="4">
        <v>1163</v>
      </c>
      <c r="B807" s="5" t="s">
        <v>1700</v>
      </c>
      <c r="C807" s="6" t="s">
        <v>2</v>
      </c>
      <c r="D807" s="5" t="s">
        <v>1549</v>
      </c>
      <c r="E807" s="25">
        <v>5428024</v>
      </c>
      <c r="F807" s="21">
        <v>40243.920115740744</v>
      </c>
      <c r="G807" s="4" t="s">
        <v>1887</v>
      </c>
      <c r="H807" s="4" t="s">
        <v>1888</v>
      </c>
      <c r="I807" t="str">
        <f>VLOOKUP(D807,Categories!$A$1:$D$53,MATCH(I$3,Categories!$A$1:$D$1,0),FALSE)</f>
        <v>Sampler</v>
      </c>
      <c r="J807" t="str">
        <f t="shared" si="12"/>
        <v>Yes</v>
      </c>
    </row>
    <row r="808" spans="1:10" x14ac:dyDescent="0.25">
      <c r="A808" s="4">
        <v>1164</v>
      </c>
      <c r="B808" s="5" t="s">
        <v>1701</v>
      </c>
      <c r="C808" s="6" t="s">
        <v>2</v>
      </c>
      <c r="D808" s="5" t="s">
        <v>1549</v>
      </c>
      <c r="E808" s="25">
        <v>3897197</v>
      </c>
      <c r="F808" s="21">
        <v>40243.920277777775</v>
      </c>
      <c r="G808" s="4" t="s">
        <v>1856</v>
      </c>
      <c r="H808" s="4" t="s">
        <v>1857</v>
      </c>
      <c r="I808" t="str">
        <f>VLOOKUP(D808,Categories!$A$1:$D$53,MATCH(I$3,Categories!$A$1:$D$1,0),FALSE)</f>
        <v>Sampler</v>
      </c>
      <c r="J808" t="str">
        <f t="shared" si="12"/>
        <v>Yes</v>
      </c>
    </row>
    <row r="809" spans="1:10" x14ac:dyDescent="0.25">
      <c r="A809" s="4">
        <v>1165</v>
      </c>
      <c r="B809" s="5" t="s">
        <v>1702</v>
      </c>
      <c r="C809" s="6" t="s">
        <v>2</v>
      </c>
      <c r="D809" s="5" t="s">
        <v>1549</v>
      </c>
      <c r="E809" s="25">
        <v>6936482</v>
      </c>
      <c r="F809" s="21">
        <v>40243.919965277775</v>
      </c>
      <c r="G809" s="4" t="s">
        <v>1873</v>
      </c>
      <c r="H809" s="4" t="s">
        <v>1874</v>
      </c>
      <c r="I809" t="str">
        <f>VLOOKUP(D809,Categories!$A$1:$D$53,MATCH(I$3,Categories!$A$1:$D$1,0),FALSE)</f>
        <v>Sampler</v>
      </c>
      <c r="J809" t="str">
        <f t="shared" si="12"/>
        <v>Yes</v>
      </c>
    </row>
    <row r="810" spans="1:10" x14ac:dyDescent="0.25">
      <c r="A810" s="4">
        <v>1166</v>
      </c>
      <c r="B810" s="5" t="s">
        <v>1703</v>
      </c>
      <c r="C810" s="6" t="s">
        <v>2</v>
      </c>
      <c r="D810" s="5" t="s">
        <v>1549</v>
      </c>
      <c r="E810" s="25">
        <v>8083970</v>
      </c>
      <c r="F810" s="21">
        <v>40243.920069444444</v>
      </c>
      <c r="G810" s="4" t="s">
        <v>1877</v>
      </c>
      <c r="H810" s="4" t="s">
        <v>1878</v>
      </c>
      <c r="I810" t="str">
        <f>VLOOKUP(D810,Categories!$A$1:$D$53,MATCH(I$3,Categories!$A$1:$D$1,0),FALSE)</f>
        <v>Sampler</v>
      </c>
      <c r="J810" t="str">
        <f t="shared" si="12"/>
        <v>Yes</v>
      </c>
    </row>
    <row r="811" spans="1:10" x14ac:dyDescent="0.25">
      <c r="A811" s="4">
        <v>1167</v>
      </c>
      <c r="B811" s="5" t="s">
        <v>1704</v>
      </c>
      <c r="C811" s="6" t="s">
        <v>2</v>
      </c>
      <c r="D811" s="5" t="s">
        <v>1549</v>
      </c>
      <c r="E811" s="25">
        <v>7057285</v>
      </c>
      <c r="F811" s="21">
        <v>40243.919942129629</v>
      </c>
      <c r="G811" s="4" t="s">
        <v>1869</v>
      </c>
      <c r="H811" s="4" t="s">
        <v>1870</v>
      </c>
      <c r="I811" t="str">
        <f>VLOOKUP(D811,Categories!$A$1:$D$53,MATCH(I$3,Categories!$A$1:$D$1,0),FALSE)</f>
        <v>Sampler</v>
      </c>
      <c r="J811" t="str">
        <f t="shared" si="12"/>
        <v>Yes</v>
      </c>
    </row>
    <row r="812" spans="1:10" x14ac:dyDescent="0.25">
      <c r="A812" s="4">
        <v>1168</v>
      </c>
      <c r="B812" s="5" t="s">
        <v>1705</v>
      </c>
      <c r="C812" s="6" t="s">
        <v>2</v>
      </c>
      <c r="D812" s="5" t="s">
        <v>1549</v>
      </c>
      <c r="E812" s="25">
        <v>6726124</v>
      </c>
      <c r="F812" s="21">
        <v>40243.920300925929</v>
      </c>
      <c r="G812" s="4" t="s">
        <v>1859</v>
      </c>
      <c r="H812" s="4" t="s">
        <v>1860</v>
      </c>
      <c r="I812" t="str">
        <f>VLOOKUP(D812,Categories!$A$1:$D$53,MATCH(I$3,Categories!$A$1:$D$1,0),FALSE)</f>
        <v>Sampler</v>
      </c>
      <c r="J812" t="str">
        <f t="shared" si="12"/>
        <v>Yes</v>
      </c>
    </row>
    <row r="813" spans="1:10" x14ac:dyDescent="0.25">
      <c r="A813" s="4">
        <v>1169</v>
      </c>
      <c r="B813" s="5" t="s">
        <v>1706</v>
      </c>
      <c r="C813" s="6" t="s">
        <v>2</v>
      </c>
      <c r="D813" s="5" t="s">
        <v>1549</v>
      </c>
      <c r="E813" s="25">
        <v>6540365</v>
      </c>
      <c r="F813" s="21">
        <v>40243.919918981483</v>
      </c>
      <c r="G813" s="4" t="s">
        <v>1883</v>
      </c>
      <c r="H813" s="4" t="s">
        <v>1884</v>
      </c>
      <c r="I813" t="str">
        <f>VLOOKUP(D813,Categories!$A$1:$D$53,MATCH(I$3,Categories!$A$1:$D$1,0),FALSE)</f>
        <v>Sampler</v>
      </c>
      <c r="J813" t="str">
        <f t="shared" si="12"/>
        <v>Yes</v>
      </c>
    </row>
    <row r="814" spans="1:10" x14ac:dyDescent="0.25">
      <c r="A814" s="4">
        <v>1170</v>
      </c>
      <c r="B814" s="5" t="s">
        <v>1707</v>
      </c>
      <c r="C814" s="6" t="s">
        <v>2</v>
      </c>
      <c r="D814" s="5" t="s">
        <v>1549</v>
      </c>
      <c r="E814" s="25">
        <v>6601959</v>
      </c>
      <c r="F814" s="21">
        <v>40243.919965277775</v>
      </c>
      <c r="G814" s="4" t="s">
        <v>1867</v>
      </c>
      <c r="H814" s="4" t="s">
        <v>1868</v>
      </c>
      <c r="I814" t="str">
        <f>VLOOKUP(D814,Categories!$A$1:$D$53,MATCH(I$3,Categories!$A$1:$D$1,0),FALSE)</f>
        <v>Sampler</v>
      </c>
      <c r="J814" t="str">
        <f t="shared" si="12"/>
        <v>Yes</v>
      </c>
    </row>
    <row r="815" spans="1:10" x14ac:dyDescent="0.25">
      <c r="A815" s="4">
        <v>1171</v>
      </c>
      <c r="B815" s="5" t="s">
        <v>1708</v>
      </c>
      <c r="C815" s="6" t="s">
        <v>2</v>
      </c>
      <c r="D815" s="5" t="s">
        <v>1549</v>
      </c>
      <c r="E815" s="25">
        <v>8974163</v>
      </c>
      <c r="F815" s="21">
        <v>40243.920023148145</v>
      </c>
      <c r="G815" s="4" t="s">
        <v>1881</v>
      </c>
      <c r="H815" s="4" t="s">
        <v>1882</v>
      </c>
      <c r="I815" t="str">
        <f>VLOOKUP(D815,Categories!$A$1:$D$53,MATCH(I$3,Categories!$A$1:$D$1,0),FALSE)</f>
        <v>Sampler</v>
      </c>
      <c r="J815" t="str">
        <f t="shared" si="12"/>
        <v>Yes</v>
      </c>
    </row>
    <row r="816" spans="1:10" x14ac:dyDescent="0.25">
      <c r="A816" s="4">
        <v>1172</v>
      </c>
      <c r="B816" s="5" t="s">
        <v>1709</v>
      </c>
      <c r="C816" s="6" t="s">
        <v>2</v>
      </c>
      <c r="D816" s="5" t="s">
        <v>1549</v>
      </c>
      <c r="E816" s="25">
        <v>6472051</v>
      </c>
      <c r="F816" s="21">
        <v>40243.920277777775</v>
      </c>
      <c r="G816" s="4" t="s">
        <v>1861</v>
      </c>
      <c r="H816" s="4" t="s">
        <v>1862</v>
      </c>
      <c r="I816" t="str">
        <f>VLOOKUP(D816,Categories!$A$1:$D$53,MATCH(I$3,Categories!$A$1:$D$1,0),FALSE)</f>
        <v>Sampler</v>
      </c>
      <c r="J816" t="str">
        <f t="shared" si="12"/>
        <v>Yes</v>
      </c>
    </row>
    <row r="817" spans="1:10" x14ac:dyDescent="0.25">
      <c r="A817" s="4">
        <v>1173</v>
      </c>
      <c r="B817" s="5" t="s">
        <v>1710</v>
      </c>
      <c r="C817" s="6" t="s">
        <v>2</v>
      </c>
      <c r="D817" s="5" t="s">
        <v>1549</v>
      </c>
      <c r="E817" s="25">
        <v>4797539</v>
      </c>
      <c r="F817" s="21">
        <v>40243.920092592591</v>
      </c>
      <c r="G817" s="4" t="s">
        <v>1889</v>
      </c>
      <c r="H817" s="4" t="s">
        <v>1890</v>
      </c>
      <c r="I817" t="str">
        <f>VLOOKUP(D817,Categories!$A$1:$D$53,MATCH(I$3,Categories!$A$1:$D$1,0),FALSE)</f>
        <v>Sampler</v>
      </c>
      <c r="J817" t="str">
        <f t="shared" si="12"/>
        <v>Yes</v>
      </c>
    </row>
    <row r="818" spans="1:10" x14ac:dyDescent="0.25">
      <c r="A818" s="4">
        <v>1174</v>
      </c>
      <c r="B818" s="5" t="s">
        <v>1711</v>
      </c>
      <c r="C818" s="6" t="s">
        <v>2</v>
      </c>
      <c r="D818" s="5" t="s">
        <v>1549</v>
      </c>
      <c r="E818" s="25">
        <v>4713979</v>
      </c>
      <c r="F818" s="21">
        <v>40243.920034722221</v>
      </c>
      <c r="G818" s="4" t="s">
        <v>1885</v>
      </c>
      <c r="H818" s="4" t="s">
        <v>1886</v>
      </c>
      <c r="I818" t="str">
        <f>VLOOKUP(D818,Categories!$A$1:$D$53,MATCH(I$3,Categories!$A$1:$D$1,0),FALSE)</f>
        <v>Sampler</v>
      </c>
      <c r="J818" t="str">
        <f t="shared" si="12"/>
        <v>Yes</v>
      </c>
    </row>
    <row r="819" spans="1:10" x14ac:dyDescent="0.25">
      <c r="A819" s="4">
        <v>1175</v>
      </c>
      <c r="B819" s="5" t="s">
        <v>1712</v>
      </c>
      <c r="C819" s="6" t="s">
        <v>2</v>
      </c>
      <c r="D819" s="5" t="s">
        <v>1549</v>
      </c>
      <c r="E819" s="25">
        <v>6731147</v>
      </c>
      <c r="F819" s="21">
        <v>40243.920312499999</v>
      </c>
      <c r="G819" s="4" t="s">
        <v>1854</v>
      </c>
      <c r="H819" s="4" t="s">
        <v>1855</v>
      </c>
      <c r="I819" t="str">
        <f>VLOOKUP(D819,Categories!$A$1:$D$53,MATCH(I$3,Categories!$A$1:$D$1,0),FALSE)</f>
        <v>Sampler</v>
      </c>
      <c r="J819" t="str">
        <f t="shared" si="12"/>
        <v>Yes</v>
      </c>
    </row>
    <row r="820" spans="1:10" x14ac:dyDescent="0.25">
      <c r="A820" s="4">
        <v>1176</v>
      </c>
      <c r="B820" s="5" t="s">
        <v>1713</v>
      </c>
      <c r="C820" s="6" t="s">
        <v>2</v>
      </c>
      <c r="D820" s="5" t="s">
        <v>1549</v>
      </c>
      <c r="E820" s="25">
        <v>7569525</v>
      </c>
      <c r="F820" s="21">
        <v>40243.919918981483</v>
      </c>
      <c r="G820" s="4" t="s">
        <v>1879</v>
      </c>
      <c r="H820" s="4" t="s">
        <v>1880</v>
      </c>
      <c r="I820" t="str">
        <f>VLOOKUP(D820,Categories!$A$1:$D$53,MATCH(I$3,Categories!$A$1:$D$1,0),FALSE)</f>
        <v>Sampler</v>
      </c>
      <c r="J820" t="str">
        <f t="shared" si="12"/>
        <v>Yes</v>
      </c>
    </row>
    <row r="821" spans="1:10" x14ac:dyDescent="0.25">
      <c r="A821" s="4">
        <v>1183</v>
      </c>
      <c r="B821" s="5" t="s">
        <v>1715</v>
      </c>
      <c r="C821" s="6" t="s">
        <v>6</v>
      </c>
      <c r="D821" s="5" t="s">
        <v>1714</v>
      </c>
      <c r="E821" s="25">
        <v>5557318</v>
      </c>
      <c r="F821" s="21">
        <v>40319.577060185184</v>
      </c>
      <c r="G821" s="4" t="s">
        <v>1891</v>
      </c>
      <c r="H821" s="4" t="s">
        <v>1892</v>
      </c>
      <c r="I821" t="str">
        <f>VLOOKUP(D821,Categories!$A$1:$D$53,MATCH(I$3,Categories!$A$1:$D$1,0),FALSE)</f>
        <v>Sampler</v>
      </c>
      <c r="J821" t="str">
        <f t="shared" si="12"/>
        <v>No</v>
      </c>
    </row>
    <row r="822" spans="1:10" x14ac:dyDescent="0.25">
      <c r="A822" s="4">
        <v>1184</v>
      </c>
      <c r="B822" s="5" t="s">
        <v>1716</v>
      </c>
      <c r="C822" s="6" t="s">
        <v>6</v>
      </c>
      <c r="D822" s="5" t="s">
        <v>1714</v>
      </c>
      <c r="E822" s="25">
        <v>4774774</v>
      </c>
      <c r="F822" s="21">
        <v>39261.879907407405</v>
      </c>
      <c r="G822" s="4" t="s">
        <v>1893</v>
      </c>
      <c r="H822" s="4" t="s">
        <v>1894</v>
      </c>
      <c r="I822" t="str">
        <f>VLOOKUP(D822,Categories!$A$1:$D$53,MATCH(I$3,Categories!$A$1:$D$1,0),FALSE)</f>
        <v>Sampler</v>
      </c>
      <c r="J822" t="str">
        <f t="shared" si="12"/>
        <v>Yes</v>
      </c>
    </row>
    <row r="823" spans="1:10" x14ac:dyDescent="0.25">
      <c r="A823" s="4">
        <v>1185</v>
      </c>
      <c r="B823" s="5" t="s">
        <v>1717</v>
      </c>
      <c r="C823" s="6" t="s">
        <v>6</v>
      </c>
      <c r="D823" s="5" t="s">
        <v>1714</v>
      </c>
      <c r="E823" s="25">
        <v>7110538</v>
      </c>
      <c r="F823" s="21">
        <v>39261.879907407405</v>
      </c>
      <c r="G823" s="4" t="s">
        <v>1895</v>
      </c>
      <c r="H823" s="4" t="s">
        <v>1894</v>
      </c>
      <c r="I823" t="str">
        <f>VLOOKUP(D823,Categories!$A$1:$D$53,MATCH(I$3,Categories!$A$1:$D$1,0),FALSE)</f>
        <v>Sampler</v>
      </c>
      <c r="J823" t="str">
        <f t="shared" si="12"/>
        <v>No</v>
      </c>
    </row>
    <row r="824" spans="1:10" x14ac:dyDescent="0.25">
      <c r="A824" s="4">
        <v>1186</v>
      </c>
      <c r="B824" s="5" t="s">
        <v>1718</v>
      </c>
      <c r="C824" s="6" t="s">
        <v>6</v>
      </c>
      <c r="D824" s="5" t="s">
        <v>1714</v>
      </c>
      <c r="E824" s="25">
        <v>3824278</v>
      </c>
      <c r="F824" s="21">
        <v>40319.57707175926</v>
      </c>
      <c r="G824" s="4" t="s">
        <v>3</v>
      </c>
      <c r="H824" s="4" t="s">
        <v>1896</v>
      </c>
      <c r="I824" t="str">
        <f>VLOOKUP(D824,Categories!$A$1:$D$53,MATCH(I$3,Categories!$A$1:$D$1,0),FALSE)</f>
        <v>Sampler</v>
      </c>
      <c r="J824" t="str">
        <f t="shared" si="12"/>
        <v>Yes</v>
      </c>
    </row>
    <row r="825" spans="1:10" x14ac:dyDescent="0.25">
      <c r="A825" s="4">
        <v>1187</v>
      </c>
      <c r="B825" s="5" t="s">
        <v>1719</v>
      </c>
      <c r="C825" s="6" t="s">
        <v>6</v>
      </c>
      <c r="D825" s="5" t="s">
        <v>1714</v>
      </c>
      <c r="E825" s="25">
        <v>10000670</v>
      </c>
      <c r="F825" s="21">
        <v>39261.879907407405</v>
      </c>
      <c r="G825" s="4" t="s">
        <v>147</v>
      </c>
      <c r="H825" s="4" t="s">
        <v>1897</v>
      </c>
      <c r="I825" t="str">
        <f>VLOOKUP(D825,Categories!$A$1:$D$53,MATCH(I$3,Categories!$A$1:$D$1,0),FALSE)</f>
        <v>Sampler</v>
      </c>
      <c r="J825" t="str">
        <f t="shared" si="12"/>
        <v>No</v>
      </c>
    </row>
    <row r="826" spans="1:10" x14ac:dyDescent="0.25">
      <c r="A826" s="4">
        <v>1188</v>
      </c>
      <c r="B826" s="5" t="s">
        <v>1720</v>
      </c>
      <c r="C826" s="6" t="s">
        <v>6</v>
      </c>
      <c r="D826" s="5" t="s">
        <v>1714</v>
      </c>
      <c r="E826" s="25">
        <v>13642498</v>
      </c>
      <c r="F826" s="21">
        <v>39261.879907407405</v>
      </c>
      <c r="G826" s="4" t="s">
        <v>176</v>
      </c>
      <c r="H826" s="4" t="s">
        <v>1898</v>
      </c>
      <c r="I826" t="str">
        <f>VLOOKUP(D826,Categories!$A$1:$D$53,MATCH(I$3,Categories!$A$1:$D$1,0),FALSE)</f>
        <v>Sampler</v>
      </c>
      <c r="J826" t="str">
        <f t="shared" si="12"/>
        <v>No</v>
      </c>
    </row>
    <row r="827" spans="1:10" x14ac:dyDescent="0.25">
      <c r="A827" s="4">
        <v>1189</v>
      </c>
      <c r="B827" s="5" t="s">
        <v>1721</v>
      </c>
      <c r="C827" s="6" t="s">
        <v>6</v>
      </c>
      <c r="D827" s="5" t="s">
        <v>1714</v>
      </c>
      <c r="E827" s="25">
        <v>3872086</v>
      </c>
      <c r="F827" s="21">
        <v>40319.57712962963</v>
      </c>
      <c r="G827" s="4" t="s">
        <v>1899</v>
      </c>
      <c r="H827" s="4" t="s">
        <v>1892</v>
      </c>
      <c r="I827" t="str">
        <f>VLOOKUP(D827,Categories!$A$1:$D$53,MATCH(I$3,Categories!$A$1:$D$1,0),FALSE)</f>
        <v>Sampler</v>
      </c>
      <c r="J827" t="str">
        <f t="shared" si="12"/>
        <v>Yes</v>
      </c>
    </row>
    <row r="828" spans="1:10" x14ac:dyDescent="0.25">
      <c r="A828" s="4">
        <v>1190</v>
      </c>
      <c r="B828" s="5" t="s">
        <v>1722</v>
      </c>
      <c r="C828" s="6" t="s">
        <v>6</v>
      </c>
      <c r="D828" s="5" t="s">
        <v>1714</v>
      </c>
      <c r="E828" s="25">
        <v>3763910</v>
      </c>
      <c r="F828" s="21">
        <v>39261.879907407405</v>
      </c>
      <c r="G828" s="4" t="s">
        <v>1900</v>
      </c>
      <c r="H828" s="4" t="s">
        <v>1894</v>
      </c>
      <c r="I828" t="str">
        <f>VLOOKUP(D828,Categories!$A$1:$D$53,MATCH(I$3,Categories!$A$1:$D$1,0),FALSE)</f>
        <v>Sampler</v>
      </c>
      <c r="J828" t="str">
        <f t="shared" si="12"/>
        <v>Yes</v>
      </c>
    </row>
    <row r="829" spans="1:10" x14ac:dyDescent="0.25">
      <c r="A829" s="4">
        <v>1191</v>
      </c>
      <c r="B829" s="5" t="s">
        <v>1723</v>
      </c>
      <c r="C829" s="6" t="s">
        <v>6</v>
      </c>
      <c r="D829" s="5" t="s">
        <v>1714</v>
      </c>
      <c r="E829" s="25">
        <v>5127046</v>
      </c>
      <c r="F829" s="21">
        <v>40319.57712962963</v>
      </c>
      <c r="G829" s="4" t="s">
        <v>1901</v>
      </c>
      <c r="H829" s="4" t="s">
        <v>1892</v>
      </c>
      <c r="I829" t="str">
        <f>VLOOKUP(D829,Categories!$A$1:$D$53,MATCH(I$3,Categories!$A$1:$D$1,0),FALSE)</f>
        <v>Sampler</v>
      </c>
      <c r="J829" t="str">
        <f t="shared" si="12"/>
        <v>No</v>
      </c>
    </row>
    <row r="830" spans="1:10" x14ac:dyDescent="0.25">
      <c r="A830" s="4">
        <v>1192</v>
      </c>
      <c r="B830" s="5" t="s">
        <v>1724</v>
      </c>
      <c r="C830" s="6" t="s">
        <v>6</v>
      </c>
      <c r="D830" s="5" t="s">
        <v>1714</v>
      </c>
      <c r="E830" s="25">
        <v>10125950</v>
      </c>
      <c r="F830" s="21">
        <v>39261.879907407405</v>
      </c>
      <c r="G830" s="4" t="s">
        <v>153</v>
      </c>
      <c r="H830" s="4" t="s">
        <v>1902</v>
      </c>
      <c r="I830" t="str">
        <f>VLOOKUP(D830,Categories!$A$1:$D$53,MATCH(I$3,Categories!$A$1:$D$1,0),FALSE)</f>
        <v>Sampler</v>
      </c>
      <c r="J830" t="str">
        <f t="shared" si="12"/>
        <v>No</v>
      </c>
    </row>
    <row r="831" spans="1:10" x14ac:dyDescent="0.25">
      <c r="A831" s="4">
        <v>1193</v>
      </c>
      <c r="B831" s="5" t="s">
        <v>1725</v>
      </c>
      <c r="C831" s="6" t="s">
        <v>6</v>
      </c>
      <c r="D831" s="5" t="s">
        <v>1714</v>
      </c>
      <c r="E831" s="25">
        <v>8309484</v>
      </c>
      <c r="F831" s="21">
        <v>39261.879907407405</v>
      </c>
      <c r="G831" s="4" t="s">
        <v>176</v>
      </c>
      <c r="H831" s="4" t="s">
        <v>1903</v>
      </c>
      <c r="I831" t="str">
        <f>VLOOKUP(D831,Categories!$A$1:$D$53,MATCH(I$3,Categories!$A$1:$D$1,0),FALSE)</f>
        <v>Sampler</v>
      </c>
      <c r="J831" t="str">
        <f t="shared" si="12"/>
        <v>No</v>
      </c>
    </row>
    <row r="832" spans="1:10" x14ac:dyDescent="0.25">
      <c r="A832" s="4">
        <v>1194</v>
      </c>
      <c r="B832" s="5" t="s">
        <v>1726</v>
      </c>
      <c r="C832" s="6" t="s">
        <v>6</v>
      </c>
      <c r="D832" s="5" t="s">
        <v>1714</v>
      </c>
      <c r="E832" s="25">
        <v>2413942</v>
      </c>
      <c r="F832" s="21">
        <v>40319.577141203707</v>
      </c>
      <c r="G832" s="4" t="s">
        <v>1904</v>
      </c>
      <c r="H832" s="4" t="s">
        <v>1892</v>
      </c>
      <c r="I832" t="str">
        <f>VLOOKUP(D832,Categories!$A$1:$D$53,MATCH(I$3,Categories!$A$1:$D$1,0),FALSE)</f>
        <v>Sampler</v>
      </c>
      <c r="J832" t="str">
        <f t="shared" si="12"/>
        <v>Yes</v>
      </c>
    </row>
    <row r="833" spans="1:10" x14ac:dyDescent="0.25">
      <c r="A833" s="4">
        <v>1195</v>
      </c>
      <c r="B833" s="5" t="s">
        <v>1727</v>
      </c>
      <c r="C833" s="6" t="s">
        <v>6</v>
      </c>
      <c r="D833" s="5" t="s">
        <v>1714</v>
      </c>
      <c r="E833" s="25">
        <v>6555678</v>
      </c>
      <c r="F833" s="21">
        <v>39261.879907407405</v>
      </c>
      <c r="G833" s="4" t="s">
        <v>428</v>
      </c>
      <c r="H833" s="4" t="s">
        <v>1894</v>
      </c>
      <c r="I833" t="str">
        <f>VLOOKUP(D833,Categories!$A$1:$D$53,MATCH(I$3,Categories!$A$1:$D$1,0),FALSE)</f>
        <v>Sampler</v>
      </c>
      <c r="J833" t="str">
        <f t="shared" si="12"/>
        <v>No</v>
      </c>
    </row>
    <row r="834" spans="1:10" x14ac:dyDescent="0.25">
      <c r="A834" s="4">
        <v>1196</v>
      </c>
      <c r="B834" s="5" t="s">
        <v>1728</v>
      </c>
      <c r="C834" s="6" t="s">
        <v>6</v>
      </c>
      <c r="D834" s="5" t="s">
        <v>1714</v>
      </c>
      <c r="E834" s="25">
        <v>919942</v>
      </c>
      <c r="F834" s="21">
        <v>40319.577141203707</v>
      </c>
      <c r="G834" s="4" t="s">
        <v>1905</v>
      </c>
      <c r="H834" s="4" t="s">
        <v>1892</v>
      </c>
      <c r="I834" t="str">
        <f>VLOOKUP(D834,Categories!$A$1:$D$53,MATCH(I$3,Categories!$A$1:$D$1,0),FALSE)</f>
        <v>Sampler</v>
      </c>
      <c r="J834" t="str">
        <f t="shared" si="12"/>
        <v>No</v>
      </c>
    </row>
    <row r="835" spans="1:10" x14ac:dyDescent="0.25">
      <c r="A835" s="4">
        <v>1197</v>
      </c>
      <c r="B835" s="5" t="s">
        <v>1729</v>
      </c>
      <c r="C835" s="6" t="s">
        <v>6</v>
      </c>
      <c r="D835" s="5" t="s">
        <v>1714</v>
      </c>
      <c r="E835" s="25">
        <v>11146090</v>
      </c>
      <c r="F835" s="21">
        <v>39261.879907407405</v>
      </c>
      <c r="G835" s="4" t="s">
        <v>160</v>
      </c>
      <c r="H835" s="4" t="s">
        <v>1906</v>
      </c>
      <c r="I835" t="str">
        <f>VLOOKUP(D835,Categories!$A$1:$D$53,MATCH(I$3,Categories!$A$1:$D$1,0),FALSE)</f>
        <v>Sampler</v>
      </c>
      <c r="J835" t="str">
        <f t="shared" si="12"/>
        <v>No</v>
      </c>
    </row>
    <row r="836" spans="1:10" x14ac:dyDescent="0.25">
      <c r="A836" s="4">
        <v>1198</v>
      </c>
      <c r="B836" s="5" t="s">
        <v>1730</v>
      </c>
      <c r="C836" s="6" t="s">
        <v>6</v>
      </c>
      <c r="D836" s="5" t="s">
        <v>1714</v>
      </c>
      <c r="E836" s="25">
        <v>5192782</v>
      </c>
      <c r="F836" s="21">
        <v>40319.577152777776</v>
      </c>
      <c r="G836" s="4" t="s">
        <v>1907</v>
      </c>
      <c r="H836" s="4" t="s">
        <v>1892</v>
      </c>
      <c r="I836" t="str">
        <f>VLOOKUP(D836,Categories!$A$1:$D$53,MATCH(I$3,Categories!$A$1:$D$1,0),FALSE)</f>
        <v>Sampler</v>
      </c>
      <c r="J836" t="str">
        <f t="shared" si="12"/>
        <v>No</v>
      </c>
    </row>
    <row r="837" spans="1:10" x14ac:dyDescent="0.25">
      <c r="A837" s="4">
        <v>1199</v>
      </c>
      <c r="B837" s="5" t="s">
        <v>1731</v>
      </c>
      <c r="C837" s="6" t="s">
        <v>6</v>
      </c>
      <c r="D837" s="5" t="s">
        <v>1714</v>
      </c>
      <c r="E837" s="25">
        <v>6850966</v>
      </c>
      <c r="F837" s="21">
        <v>39261.879907407405</v>
      </c>
      <c r="G837" s="4" t="s">
        <v>1908</v>
      </c>
      <c r="H837" s="4" t="s">
        <v>1894</v>
      </c>
      <c r="I837" t="str">
        <f>VLOOKUP(D837,Categories!$A$1:$D$53,MATCH(I$3,Categories!$A$1:$D$1,0),FALSE)</f>
        <v>Sampler</v>
      </c>
      <c r="J837" t="str">
        <f t="shared" ref="J837:J861" si="13">IF(OR(AND(E837&gt;1000000, E837&lt;5000000), C837 = ".mp3"),"Yes","No")</f>
        <v>No</v>
      </c>
    </row>
    <row r="838" spans="1:10" x14ac:dyDescent="0.25">
      <c r="A838" s="4">
        <v>1200</v>
      </c>
      <c r="B838" s="5" t="s">
        <v>1732</v>
      </c>
      <c r="C838" s="6" t="s">
        <v>6</v>
      </c>
      <c r="D838" s="5" t="s">
        <v>1714</v>
      </c>
      <c r="E838" s="25">
        <v>4356142</v>
      </c>
      <c r="F838" s="21">
        <v>40319.577152777776</v>
      </c>
      <c r="G838" s="4" t="s">
        <v>1909</v>
      </c>
      <c r="H838" s="4" t="s">
        <v>1892</v>
      </c>
      <c r="I838" t="str">
        <f>VLOOKUP(D838,Categories!$A$1:$D$53,MATCH(I$3,Categories!$A$1:$D$1,0),FALSE)</f>
        <v>Sampler</v>
      </c>
      <c r="J838" t="str">
        <f t="shared" si="13"/>
        <v>Yes</v>
      </c>
    </row>
    <row r="839" spans="1:10" x14ac:dyDescent="0.25">
      <c r="A839" s="4">
        <v>1201</v>
      </c>
      <c r="B839" s="5" t="s">
        <v>1910</v>
      </c>
      <c r="C839" s="6" t="s">
        <v>6</v>
      </c>
      <c r="D839" s="5" t="s">
        <v>1714</v>
      </c>
      <c r="E839" s="25">
        <v>9052158</v>
      </c>
      <c r="F839" s="21">
        <v>39261.879907407405</v>
      </c>
      <c r="G839" s="4" t="s">
        <v>1934</v>
      </c>
      <c r="H839" s="4" t="s">
        <v>1894</v>
      </c>
      <c r="I839" t="str">
        <f>VLOOKUP(D839,Categories!$A$1:$D$53,MATCH(I$3,Categories!$A$1:$D$1,0),FALSE)</f>
        <v>Sampler</v>
      </c>
      <c r="J839" t="str">
        <f t="shared" si="13"/>
        <v>No</v>
      </c>
    </row>
    <row r="840" spans="1:10" x14ac:dyDescent="0.25">
      <c r="A840" s="4">
        <v>1202</v>
      </c>
      <c r="B840" s="5" t="s">
        <v>1911</v>
      </c>
      <c r="C840" s="6" t="s">
        <v>6</v>
      </c>
      <c r="D840" s="5" t="s">
        <v>1714</v>
      </c>
      <c r="E840" s="25">
        <v>4075270</v>
      </c>
      <c r="F840" s="21">
        <v>40319.577164351853</v>
      </c>
      <c r="G840" s="4" t="s">
        <v>1935</v>
      </c>
      <c r="H840" s="4" t="s">
        <v>1892</v>
      </c>
      <c r="I840" t="str">
        <f>VLOOKUP(D840,Categories!$A$1:$D$53,MATCH(I$3,Categories!$A$1:$D$1,0),FALSE)</f>
        <v>Sampler</v>
      </c>
      <c r="J840" t="str">
        <f t="shared" si="13"/>
        <v>Yes</v>
      </c>
    </row>
    <row r="841" spans="1:10" x14ac:dyDescent="0.25">
      <c r="A841" s="4">
        <v>1203</v>
      </c>
      <c r="B841" s="5" t="s">
        <v>1912</v>
      </c>
      <c r="C841" s="6" t="s">
        <v>6</v>
      </c>
      <c r="D841" s="5" t="s">
        <v>1714</v>
      </c>
      <c r="E841" s="25">
        <v>11638138</v>
      </c>
      <c r="F841" s="21">
        <v>39261.879907407405</v>
      </c>
      <c r="G841" s="4" t="s">
        <v>108</v>
      </c>
      <c r="H841" s="4" t="s">
        <v>1894</v>
      </c>
      <c r="I841" t="str">
        <f>VLOOKUP(D841,Categories!$A$1:$D$53,MATCH(I$3,Categories!$A$1:$D$1,0),FALSE)</f>
        <v>Sampler</v>
      </c>
      <c r="J841" t="str">
        <f t="shared" si="13"/>
        <v>No</v>
      </c>
    </row>
    <row r="842" spans="1:10" x14ac:dyDescent="0.25">
      <c r="A842" s="4">
        <v>1204</v>
      </c>
      <c r="B842" s="5" t="s">
        <v>1913</v>
      </c>
      <c r="C842" s="6" t="s">
        <v>6</v>
      </c>
      <c r="D842" s="5" t="s">
        <v>1714</v>
      </c>
      <c r="E842" s="25">
        <v>2216734</v>
      </c>
      <c r="F842" s="21">
        <v>40319.577164351853</v>
      </c>
      <c r="G842" s="4" t="s">
        <v>1936</v>
      </c>
      <c r="H842" s="4" t="s">
        <v>1892</v>
      </c>
      <c r="I842" t="str">
        <f>VLOOKUP(D842,Categories!$A$1:$D$53,MATCH(I$3,Categories!$A$1:$D$1,0),FALSE)</f>
        <v>Sampler</v>
      </c>
      <c r="J842" t="str">
        <f t="shared" si="13"/>
        <v>Yes</v>
      </c>
    </row>
    <row r="843" spans="1:10" x14ac:dyDescent="0.25">
      <c r="A843" s="4">
        <v>1205</v>
      </c>
      <c r="B843" s="5" t="s">
        <v>1914</v>
      </c>
      <c r="C843" s="6" t="s">
        <v>6</v>
      </c>
      <c r="D843" s="5" t="s">
        <v>1714</v>
      </c>
      <c r="E843" s="25">
        <v>5607174</v>
      </c>
      <c r="F843" s="21">
        <v>39261.879907407405</v>
      </c>
      <c r="G843" s="4" t="s">
        <v>1937</v>
      </c>
      <c r="H843" s="4" t="s">
        <v>1894</v>
      </c>
      <c r="I843" t="str">
        <f>VLOOKUP(D843,Categories!$A$1:$D$53,MATCH(I$3,Categories!$A$1:$D$1,0),FALSE)</f>
        <v>Sampler</v>
      </c>
      <c r="J843" t="str">
        <f t="shared" si="13"/>
        <v>No</v>
      </c>
    </row>
    <row r="844" spans="1:10" x14ac:dyDescent="0.25">
      <c r="A844" s="4">
        <v>1206</v>
      </c>
      <c r="B844" s="5" t="s">
        <v>1915</v>
      </c>
      <c r="C844" s="6" t="s">
        <v>6</v>
      </c>
      <c r="D844" s="5" t="s">
        <v>1714</v>
      </c>
      <c r="E844" s="25">
        <v>6099326</v>
      </c>
      <c r="F844" s="21">
        <v>39261.879907407405</v>
      </c>
      <c r="G844" s="4" t="s">
        <v>423</v>
      </c>
      <c r="H844" s="4" t="s">
        <v>1894</v>
      </c>
      <c r="I844" t="str">
        <f>VLOOKUP(D844,Categories!$A$1:$D$53,MATCH(I$3,Categories!$A$1:$D$1,0),FALSE)</f>
        <v>Sampler</v>
      </c>
      <c r="J844" t="str">
        <f t="shared" si="13"/>
        <v>No</v>
      </c>
    </row>
    <row r="845" spans="1:10" x14ac:dyDescent="0.25">
      <c r="A845" s="4">
        <v>1207</v>
      </c>
      <c r="B845" s="5" t="s">
        <v>1916</v>
      </c>
      <c r="C845" s="6" t="s">
        <v>6</v>
      </c>
      <c r="D845" s="5" t="s">
        <v>1714</v>
      </c>
      <c r="E845" s="25">
        <v>3328270</v>
      </c>
      <c r="F845" s="21">
        <v>40319.577175925922</v>
      </c>
      <c r="G845" s="4" t="s">
        <v>1938</v>
      </c>
      <c r="H845" s="4" t="s">
        <v>1892</v>
      </c>
      <c r="I845" t="str">
        <f>VLOOKUP(D845,Categories!$A$1:$D$53,MATCH(I$3,Categories!$A$1:$D$1,0),FALSE)</f>
        <v>Sampler</v>
      </c>
      <c r="J845" t="str">
        <f t="shared" si="13"/>
        <v>Yes</v>
      </c>
    </row>
    <row r="846" spans="1:10" x14ac:dyDescent="0.25">
      <c r="A846" s="4">
        <v>1208</v>
      </c>
      <c r="B846" s="5" t="s">
        <v>1917</v>
      </c>
      <c r="C846" s="6" t="s">
        <v>6</v>
      </c>
      <c r="D846" s="5" t="s">
        <v>1714</v>
      </c>
      <c r="E846" s="25">
        <v>3143014</v>
      </c>
      <c r="F846" s="21">
        <v>40319.577175925922</v>
      </c>
      <c r="G846" s="4" t="s">
        <v>1939</v>
      </c>
      <c r="H846" s="4" t="s">
        <v>1892</v>
      </c>
      <c r="I846" t="str">
        <f>VLOOKUP(D846,Categories!$A$1:$D$53,MATCH(I$3,Categories!$A$1:$D$1,0),FALSE)</f>
        <v>Sampler</v>
      </c>
      <c r="J846" t="str">
        <f t="shared" si="13"/>
        <v>Yes</v>
      </c>
    </row>
    <row r="847" spans="1:10" x14ac:dyDescent="0.25">
      <c r="A847" s="4">
        <v>1209</v>
      </c>
      <c r="B847" s="5" t="s">
        <v>1918</v>
      </c>
      <c r="C847" s="6" t="s">
        <v>6</v>
      </c>
      <c r="D847" s="5" t="s">
        <v>1714</v>
      </c>
      <c r="E847" s="25">
        <v>7236574</v>
      </c>
      <c r="F847" s="21">
        <v>40319.577187499999</v>
      </c>
      <c r="G847" s="4" t="s">
        <v>1940</v>
      </c>
      <c r="H847" s="4" t="s">
        <v>1892</v>
      </c>
      <c r="I847" t="str">
        <f>VLOOKUP(D847,Categories!$A$1:$D$53,MATCH(I$3,Categories!$A$1:$D$1,0),FALSE)</f>
        <v>Sampler</v>
      </c>
      <c r="J847" t="str">
        <f t="shared" si="13"/>
        <v>No</v>
      </c>
    </row>
    <row r="848" spans="1:10" x14ac:dyDescent="0.25">
      <c r="A848" s="4">
        <v>1210</v>
      </c>
      <c r="B848" s="5" t="s">
        <v>1919</v>
      </c>
      <c r="C848" s="6" t="s">
        <v>6</v>
      </c>
      <c r="D848" s="5" t="s">
        <v>1714</v>
      </c>
      <c r="E848" s="25">
        <v>6220654</v>
      </c>
      <c r="F848" s="21">
        <v>40319.577210648145</v>
      </c>
      <c r="G848" s="4" t="s">
        <v>1941</v>
      </c>
      <c r="H848" s="4" t="s">
        <v>1892</v>
      </c>
      <c r="I848" t="str">
        <f>VLOOKUP(D848,Categories!$A$1:$D$53,MATCH(I$3,Categories!$A$1:$D$1,0),FALSE)</f>
        <v>Sampler</v>
      </c>
      <c r="J848" t="str">
        <f t="shared" si="13"/>
        <v>No</v>
      </c>
    </row>
    <row r="849" spans="1:10" x14ac:dyDescent="0.25">
      <c r="A849" s="4">
        <v>1211</v>
      </c>
      <c r="B849" s="5" t="s">
        <v>1920</v>
      </c>
      <c r="C849" s="6" t="s">
        <v>6</v>
      </c>
      <c r="D849" s="5" t="s">
        <v>1714</v>
      </c>
      <c r="E849" s="25">
        <v>5348158</v>
      </c>
      <c r="F849" s="21">
        <v>40319.577222222222</v>
      </c>
      <c r="G849" s="4" t="s">
        <v>1942</v>
      </c>
      <c r="H849" s="4" t="s">
        <v>1892</v>
      </c>
      <c r="I849" t="str">
        <f>VLOOKUP(D849,Categories!$A$1:$D$53,MATCH(I$3,Categories!$A$1:$D$1,0),FALSE)</f>
        <v>Sampler</v>
      </c>
      <c r="J849" t="str">
        <f t="shared" si="13"/>
        <v>No</v>
      </c>
    </row>
    <row r="850" spans="1:10" x14ac:dyDescent="0.25">
      <c r="A850" s="4">
        <v>1215</v>
      </c>
      <c r="B850" s="6" t="s">
        <v>1922</v>
      </c>
      <c r="C850" s="6" t="s">
        <v>6</v>
      </c>
      <c r="D850" s="5" t="s">
        <v>1921</v>
      </c>
      <c r="E850" s="25">
        <v>2395986</v>
      </c>
      <c r="F850" s="21">
        <v>39270.484224537038</v>
      </c>
      <c r="G850" s="4" t="s">
        <v>1943</v>
      </c>
      <c r="H850" s="4" t="s">
        <v>1944</v>
      </c>
      <c r="I850" t="str">
        <f>VLOOKUP(D850,Categories!$A$1:$D$53,MATCH(I$3,Categories!$A$1:$D$1,0),FALSE)</f>
        <v>Sampler</v>
      </c>
      <c r="J850" t="str">
        <f t="shared" si="13"/>
        <v>Yes</v>
      </c>
    </row>
    <row r="851" spans="1:10" x14ac:dyDescent="0.25">
      <c r="A851" s="4">
        <v>1216</v>
      </c>
      <c r="B851" s="6" t="s">
        <v>1923</v>
      </c>
      <c r="C851" s="6" t="s">
        <v>6</v>
      </c>
      <c r="D851" s="5" t="s">
        <v>1921</v>
      </c>
      <c r="E851" s="25">
        <v>3125446</v>
      </c>
      <c r="F851" s="21">
        <v>39270.484236111108</v>
      </c>
      <c r="G851" s="4" t="s">
        <v>1945</v>
      </c>
      <c r="H851" s="4" t="s">
        <v>1946</v>
      </c>
      <c r="I851" t="str">
        <f>VLOOKUP(D851,Categories!$A$1:$D$53,MATCH(I$3,Categories!$A$1:$D$1,0),FALSE)</f>
        <v>Sampler</v>
      </c>
      <c r="J851" t="str">
        <f t="shared" si="13"/>
        <v>Yes</v>
      </c>
    </row>
    <row r="852" spans="1:10" x14ac:dyDescent="0.25">
      <c r="A852" s="4">
        <v>1217</v>
      </c>
      <c r="B852" s="6" t="s">
        <v>1924</v>
      </c>
      <c r="C852" s="6" t="s">
        <v>6</v>
      </c>
      <c r="D852" s="5" t="s">
        <v>1921</v>
      </c>
      <c r="E852" s="25">
        <v>2228908</v>
      </c>
      <c r="F852" s="21">
        <v>39270.484259259261</v>
      </c>
      <c r="G852" s="4" t="s">
        <v>1947</v>
      </c>
      <c r="H852" s="4" t="s">
        <v>1948</v>
      </c>
      <c r="I852" t="str">
        <f>VLOOKUP(D852,Categories!$A$1:$D$53,MATCH(I$3,Categories!$A$1:$D$1,0),FALSE)</f>
        <v>Sampler</v>
      </c>
      <c r="J852" t="str">
        <f t="shared" si="13"/>
        <v>Yes</v>
      </c>
    </row>
    <row r="853" spans="1:10" x14ac:dyDescent="0.25">
      <c r="A853" s="4">
        <v>1218</v>
      </c>
      <c r="B853" s="6" t="s">
        <v>1925</v>
      </c>
      <c r="C853" s="6" t="s">
        <v>6</v>
      </c>
      <c r="D853" s="5" t="s">
        <v>1921</v>
      </c>
      <c r="E853" s="25">
        <v>3185074</v>
      </c>
      <c r="F853" s="21">
        <v>39270.484270833331</v>
      </c>
      <c r="G853" s="4" t="s">
        <v>1949</v>
      </c>
      <c r="H853" s="4" t="s">
        <v>149</v>
      </c>
      <c r="I853" t="str">
        <f>VLOOKUP(D853,Categories!$A$1:$D$53,MATCH(I$3,Categories!$A$1:$D$1,0),FALSE)</f>
        <v>Sampler</v>
      </c>
      <c r="J853" t="str">
        <f t="shared" si="13"/>
        <v>Yes</v>
      </c>
    </row>
    <row r="854" spans="1:10" x14ac:dyDescent="0.25">
      <c r="A854" s="4">
        <v>1219</v>
      </c>
      <c r="B854" s="6" t="s">
        <v>1926</v>
      </c>
      <c r="C854" s="6" t="s">
        <v>6</v>
      </c>
      <c r="D854" s="5" t="s">
        <v>1921</v>
      </c>
      <c r="E854" s="25">
        <v>1798740</v>
      </c>
      <c r="F854" s="21">
        <v>39270.484282407408</v>
      </c>
      <c r="G854" s="4" t="s">
        <v>1950</v>
      </c>
      <c r="H854" s="4" t="s">
        <v>1951</v>
      </c>
      <c r="I854" t="str">
        <f>VLOOKUP(D854,Categories!$A$1:$D$53,MATCH(I$3,Categories!$A$1:$D$1,0),FALSE)</f>
        <v>Sampler</v>
      </c>
      <c r="J854" t="str">
        <f t="shared" si="13"/>
        <v>Yes</v>
      </c>
    </row>
    <row r="855" spans="1:10" x14ac:dyDescent="0.25">
      <c r="A855" s="4">
        <v>1220</v>
      </c>
      <c r="B855" s="6" t="s">
        <v>1927</v>
      </c>
      <c r="C855" s="6" t="s">
        <v>6</v>
      </c>
      <c r="D855" s="5" t="s">
        <v>1921</v>
      </c>
      <c r="E855" s="25">
        <v>2282694</v>
      </c>
      <c r="F855" s="21">
        <v>39270.484293981484</v>
      </c>
      <c r="G855" s="4" t="s">
        <v>1952</v>
      </c>
      <c r="H855" s="4" t="s">
        <v>1953</v>
      </c>
      <c r="I855" t="str">
        <f>VLOOKUP(D855,Categories!$A$1:$D$53,MATCH(I$3,Categories!$A$1:$D$1,0),FALSE)</f>
        <v>Sampler</v>
      </c>
      <c r="J855" t="str">
        <f t="shared" si="13"/>
        <v>Yes</v>
      </c>
    </row>
    <row r="856" spans="1:10" x14ac:dyDescent="0.25">
      <c r="A856" s="4">
        <v>1221</v>
      </c>
      <c r="B856" s="6" t="s">
        <v>1928</v>
      </c>
      <c r="C856" s="6" t="s">
        <v>6</v>
      </c>
      <c r="D856" s="5" t="s">
        <v>1921</v>
      </c>
      <c r="E856" s="25">
        <v>4081620</v>
      </c>
      <c r="F856" s="21">
        <v>39270.484305555554</v>
      </c>
      <c r="G856" s="4" t="s">
        <v>1954</v>
      </c>
      <c r="H856" s="4" t="s">
        <v>1955</v>
      </c>
      <c r="I856" t="str">
        <f>VLOOKUP(D856,Categories!$A$1:$D$53,MATCH(I$3,Categories!$A$1:$D$1,0),FALSE)</f>
        <v>Sampler</v>
      </c>
      <c r="J856" t="str">
        <f t="shared" si="13"/>
        <v>Yes</v>
      </c>
    </row>
    <row r="857" spans="1:10" x14ac:dyDescent="0.25">
      <c r="A857" s="4">
        <v>1222</v>
      </c>
      <c r="B857" s="6" t="s">
        <v>1929</v>
      </c>
      <c r="C857" s="6" t="s">
        <v>6</v>
      </c>
      <c r="D857" s="5" t="s">
        <v>1921</v>
      </c>
      <c r="E857" s="25">
        <v>5007804</v>
      </c>
      <c r="F857" s="21">
        <v>39270.484317129631</v>
      </c>
      <c r="G857" s="4" t="s">
        <v>1956</v>
      </c>
      <c r="H857" s="4" t="s">
        <v>807</v>
      </c>
      <c r="I857" t="str">
        <f>VLOOKUP(D857,Categories!$A$1:$D$53,MATCH(I$3,Categories!$A$1:$D$1,0),FALSE)</f>
        <v>Sampler</v>
      </c>
      <c r="J857" t="str">
        <f t="shared" si="13"/>
        <v>No</v>
      </c>
    </row>
    <row r="858" spans="1:10" x14ac:dyDescent="0.25">
      <c r="A858" s="4">
        <v>1223</v>
      </c>
      <c r="B858" s="6" t="s">
        <v>1930</v>
      </c>
      <c r="C858" s="6" t="s">
        <v>6</v>
      </c>
      <c r="D858" s="5" t="s">
        <v>1921</v>
      </c>
      <c r="E858" s="25">
        <v>3812560</v>
      </c>
      <c r="F858" s="21">
        <v>39270.484340277777</v>
      </c>
      <c r="G858" s="4" t="s">
        <v>1957</v>
      </c>
      <c r="H858" s="4" t="s">
        <v>200</v>
      </c>
      <c r="I858" t="str">
        <f>VLOOKUP(D858,Categories!$A$1:$D$53,MATCH(I$3,Categories!$A$1:$D$1,0),FALSE)</f>
        <v>Sampler</v>
      </c>
      <c r="J858" t="str">
        <f t="shared" si="13"/>
        <v>Yes</v>
      </c>
    </row>
    <row r="859" spans="1:10" x14ac:dyDescent="0.25">
      <c r="A859" s="4">
        <v>1224</v>
      </c>
      <c r="B859" s="6" t="s">
        <v>1931</v>
      </c>
      <c r="C859" s="6" t="s">
        <v>6</v>
      </c>
      <c r="D859" s="5" t="s">
        <v>1921</v>
      </c>
      <c r="E859" s="25">
        <v>4404374</v>
      </c>
      <c r="F859" s="21">
        <v>39270.484363425923</v>
      </c>
      <c r="G859" s="4" t="s">
        <v>1958</v>
      </c>
      <c r="H859" s="4" t="s">
        <v>1959</v>
      </c>
      <c r="I859" t="str">
        <f>VLOOKUP(D859,Categories!$A$1:$D$53,MATCH(I$3,Categories!$A$1:$D$1,0),FALSE)</f>
        <v>Sampler</v>
      </c>
      <c r="J859" t="str">
        <f t="shared" si="13"/>
        <v>Yes</v>
      </c>
    </row>
    <row r="860" spans="1:10" x14ac:dyDescent="0.25">
      <c r="A860" s="4">
        <v>1225</v>
      </c>
      <c r="B860" s="6" t="s">
        <v>1932</v>
      </c>
      <c r="C860" s="6" t="s">
        <v>6</v>
      </c>
      <c r="D860" s="5" t="s">
        <v>1921</v>
      </c>
      <c r="E860" s="25">
        <v>4977956</v>
      </c>
      <c r="F860" s="21">
        <v>39270.484409722223</v>
      </c>
      <c r="G860" s="4" t="s">
        <v>1960</v>
      </c>
      <c r="H860" s="4" t="s">
        <v>1959</v>
      </c>
      <c r="I860" t="str">
        <f>VLOOKUP(D860,Categories!$A$1:$D$53,MATCH(I$3,Categories!$A$1:$D$1,0),FALSE)</f>
        <v>Sampler</v>
      </c>
      <c r="J860" t="str">
        <f t="shared" si="13"/>
        <v>Yes</v>
      </c>
    </row>
    <row r="861" spans="1:10" x14ac:dyDescent="0.25">
      <c r="A861" s="4">
        <v>1226</v>
      </c>
      <c r="B861" s="6" t="s">
        <v>1933</v>
      </c>
      <c r="C861" s="6" t="s">
        <v>6</v>
      </c>
      <c r="D861" s="5" t="s">
        <v>1921</v>
      </c>
      <c r="E861" s="25">
        <v>3782874</v>
      </c>
      <c r="F861" s="21">
        <v>39270.4844212963</v>
      </c>
      <c r="G861" s="4" t="s">
        <v>1961</v>
      </c>
      <c r="H861" s="4" t="s">
        <v>1141</v>
      </c>
      <c r="I861" t="str">
        <f>VLOOKUP(D861,Categories!$A$1:$D$53,MATCH(I$3,Categories!$A$1:$D$1,0),FALSE)</f>
        <v>Sampler</v>
      </c>
      <c r="J861" t="str">
        <f t="shared" si="13"/>
        <v>Yes</v>
      </c>
    </row>
    <row r="862" spans="1:10" x14ac:dyDescent="0.25">
      <c r="A862"/>
      <c r="B862"/>
      <c r="C862"/>
      <c r="D862"/>
      <c r="E862"/>
      <c r="F862"/>
      <c r="G862"/>
      <c r="H862"/>
      <c r="I862" t="e">
        <f>VLOOKUP(D862,Categories!$A$1:$D$53,MATCH(I$3,Categories!$A$1:$D$1,0),FALSE)</f>
        <v>#N/A</v>
      </c>
    </row>
    <row r="863" spans="1:10" x14ac:dyDescent="0.25">
      <c r="A863">
        <f>COUNTIF(A4:A861,"&gt;1000")</f>
        <v>216</v>
      </c>
      <c r="B863">
        <f>COUNTIF(B4:B861,"c*")</f>
        <v>6</v>
      </c>
      <c r="C863"/>
      <c r="D863" s="3" t="s">
        <v>2176</v>
      </c>
      <c r="E863" t="s">
        <v>2177</v>
      </c>
      <c r="F863" t="s">
        <v>2178</v>
      </c>
      <c r="G863"/>
      <c r="H863"/>
      <c r="I863" t="e">
        <f>VLOOKUP(D863,Categories!$A$1:$D$53,MATCH(I$3,Categories!$A$1:$D$1,0),FALSE)</f>
        <v>#N/A</v>
      </c>
    </row>
    <row r="864" spans="1:10" x14ac:dyDescent="0.25">
      <c r="A864"/>
      <c r="B864"/>
      <c r="C864" s="2" t="s">
        <v>2</v>
      </c>
      <c r="D864" s="27">
        <f>COUNTIF($C$4:$C$861,$C864)</f>
        <v>189</v>
      </c>
      <c r="E864" s="35">
        <f>SUMIF($C$4:$C$861,$C864,$E$4:$E$861)</f>
        <v>1576168768</v>
      </c>
      <c r="F864" s="35">
        <f>AVERAGEIF($C$4:$C$861,$C864,$E$4:$E$861)</f>
        <v>8339517.291005291</v>
      </c>
      <c r="G864">
        <f>_xlfn.LET(_xlpm.TotalForThisItem,SUMIF($C$4:$C$861,$C864,$E$4:$E$861),_xlpm.CountForThisItem, COUNTIF($C$4:$C$861,$C864),_xlpm.Description,"This calculates the average",_xlpm.TotalForThisItem/_xlpm.CountForThisItem)</f>
        <v>8339517.291005291</v>
      </c>
      <c r="H864" t="e" cm="1">
        <f t="array" ref="H864">_xlfn.LET(_xlpm.A,1,_xlpm.A+2)+A</f>
        <v>#NAME?</v>
      </c>
      <c r="I864" t="e">
        <f>VLOOKUP(D864,Categories!$A$1:$D$53,MATCH(I$3,Categories!$A$1:$D$1,0),FALSE)</f>
        <v>#N/A</v>
      </c>
    </row>
    <row r="865" spans="1:9" x14ac:dyDescent="0.25">
      <c r="A865"/>
      <c r="B865"/>
      <c r="C865" s="2" t="s">
        <v>6</v>
      </c>
      <c r="D865" s="27">
        <f>COUNTIF($C$4:$C$861,$C865)</f>
        <v>667</v>
      </c>
      <c r="E865" s="35">
        <f>SUMIF($C$4:$C$861,$C865,$E$4:$E$861)</f>
        <v>4289308854</v>
      </c>
      <c r="F865" s="35">
        <f>AVERAGEIF($C$4:$C$861,$C865,$E$4:$E$861)</f>
        <v>6430747.9070464764</v>
      </c>
      <c r="G865"/>
      <c r="H865"/>
      <c r="I865" t="e">
        <f>VLOOKUP(D865,Categories!$A$1:$D$53,MATCH(I$3,Categories!$A$1:$D$1,0),FALSE)</f>
        <v>#N/A</v>
      </c>
    </row>
    <row r="866" spans="1:9" x14ac:dyDescent="0.25">
      <c r="A866"/>
      <c r="B866"/>
      <c r="C866" s="2" t="s">
        <v>2056</v>
      </c>
      <c r="D866" s="27">
        <f>COUNTIF($C$4:$C$861,$C866)</f>
        <v>1</v>
      </c>
      <c r="E866" s="35">
        <f>SUMIF($C$4:$C$861,$C866,$E$4:$E$861)</f>
        <v>12658286</v>
      </c>
      <c r="F866" s="35">
        <f>AVERAGEIF($C$4:$C$861,$C866,$E$4:$E$861)</f>
        <v>12658286</v>
      </c>
      <c r="G866"/>
      <c r="H866"/>
      <c r="I866" t="e">
        <f>VLOOKUP(D866,Categories!$A$1:$D$53,MATCH(I$3,Categories!$A$1:$D$1,0),FALSE)</f>
        <v>#N/A</v>
      </c>
    </row>
    <row r="867" spans="1:9" x14ac:dyDescent="0.25">
      <c r="A867"/>
      <c r="B867" s="6" t="s">
        <v>6</v>
      </c>
      <c r="C867" s="2" t="s">
        <v>230</v>
      </c>
      <c r="D867" s="27">
        <f>COUNTIF($C$4:$C$861,$C867)</f>
        <v>1</v>
      </c>
      <c r="E867" s="35">
        <f>SUMIF($C$4:$C$861,$C867,$E$4:$E$861)</f>
        <v>289489212</v>
      </c>
      <c r="F867" s="35">
        <f>AVERAGEIF($C$4:$C$861,$C867,$E$4:$E$861)</f>
        <v>289489212</v>
      </c>
      <c r="G867"/>
      <c r="H867"/>
      <c r="I867" t="e">
        <f>VLOOKUP(D867,Categories!$A$1:$D$53,MATCH(I$3,Categories!$A$1:$D$1,0),FALSE)</f>
        <v>#N/A</v>
      </c>
    </row>
    <row r="868" spans="1:9" x14ac:dyDescent="0.25">
      <c r="A868"/>
      <c r="B868" s="5" t="s">
        <v>1921</v>
      </c>
      <c r="C868"/>
      <c r="D868"/>
      <c r="E868"/>
      <c r="F868"/>
      <c r="G868"/>
      <c r="H868"/>
      <c r="I868" t="e">
        <f>VLOOKUP(D868,Categories!$A$1:$D$53,MATCH(I$3,Categories!$A$1:$D$1,0),FALSE)</f>
        <v>#N/A</v>
      </c>
    </row>
    <row r="869" spans="1:9" x14ac:dyDescent="0.25">
      <c r="A869"/>
      <c r="B869"/>
      <c r="C869"/>
      <c r="D869" s="3" t="s">
        <v>2179</v>
      </c>
      <c r="E869" t="s">
        <v>2183</v>
      </c>
      <c r="F869" t="s">
        <v>2180</v>
      </c>
      <c r="G869" t="s">
        <v>2181</v>
      </c>
      <c r="H869" t="s">
        <v>2182</v>
      </c>
      <c r="I869" t="e">
        <f>VLOOKUP(D869,Categories!$A$1:$D$53,MATCH(I$3,Categories!$A$1:$D$1,0),FALSE)</f>
        <v>#N/A</v>
      </c>
    </row>
    <row r="870" spans="1:9" x14ac:dyDescent="0.25">
      <c r="A870"/>
      <c r="B870"/>
      <c r="C870" s="2" t="s">
        <v>2</v>
      </c>
      <c r="D870" s="27">
        <f>COUNTIFS($C$4:$C$861,$C870,$E$4:$E$861,"&gt;=1000000",$E$4:$E$861,"&lt;=5000000")</f>
        <v>47</v>
      </c>
      <c r="E870" s="35">
        <f>SUMIFS($E$4:$E$861,$C$4:$C$861,$C870,$E$4:$E$861,"&gt;=1000000",$E$4:$E$861,"&lt;=5000000")</f>
        <v>184311665</v>
      </c>
      <c r="F870" s="35">
        <f>AVERAGEIFS($E$4:$E$861,$C$4:$C$861,$C870,$E$4:$E$861,"&gt;=1000000",$E$4:$E$861,"&lt;=5000000")</f>
        <v>3921524.7872340428</v>
      </c>
      <c r="G870" s="35">
        <f>_xlfn.MINIFS($E$4:$E$861,$C$4:$C$861,$C870,$E$4:$E$861,"&gt;=1000000",$E$4:$E$861,"&lt;=5000000")</f>
        <v>2071416</v>
      </c>
      <c r="H870" s="35">
        <f>_xlfn.MAXIFS($E$4:$E$861,$C$4:$C$861,$C870,$E$4:$E$861,"&gt;=1000000",$E$4:$E$861,"&lt;=5000000")</f>
        <v>4797539</v>
      </c>
      <c r="I870" t="e">
        <f>VLOOKUP(D870,Categories!$A$1:$D$53,MATCH(I$3,Categories!$A$1:$D$1,0),FALSE)</f>
        <v>#N/A</v>
      </c>
    </row>
    <row r="871" spans="1:9" x14ac:dyDescent="0.25">
      <c r="A871"/>
      <c r="B871"/>
      <c r="C871" s="2" t="s">
        <v>6</v>
      </c>
      <c r="D871" s="27">
        <f>COUNTIFS($C$4:$C$861,$C871,$E$4:$E$861,"&gt;=1000000",$E$4:$E$861,"&lt;=5000000")</f>
        <v>298</v>
      </c>
      <c r="E871" s="35">
        <f>SUMIFS($E$4:$E$861,$C$4:$C$861,$C871,$E$4:$E$861,"&gt;=1000000",$E$4:$E$861,"&lt;=5000000")</f>
        <v>943430146</v>
      </c>
      <c r="F871" s="35">
        <f>AVERAGEIFS($E$4:$E$861,$C$4:$C$861,$C871,$E$4:$E$861,"&gt;=1000000",$E$4:$E$861,"&lt;=5000000")</f>
        <v>3165872.9731543623</v>
      </c>
      <c r="G871" s="35">
        <f>_xlfn.MINIFS($E$4:$E$861,$C$4:$C$861,$C871,$E$4:$E$861,"&gt;=1000000",$E$4:$E$861,"&lt;=5000000")</f>
        <v>1016960</v>
      </c>
      <c r="H871" s="35">
        <f>_xlfn.MAXIFS($E$4:$E$861,$C$4:$C$861,$C871,$E$4:$E$861,"&gt;=1000000",$E$4:$E$861,"&lt;=5000000")</f>
        <v>4984112</v>
      </c>
      <c r="I871" t="e">
        <f>VLOOKUP(D871,Categories!$A$1:$D$53,MATCH(I$3,Categories!$A$1:$D$1,0),FALSE)</f>
        <v>#N/A</v>
      </c>
    </row>
    <row r="872" spans="1:9" x14ac:dyDescent="0.25">
      <c r="A872"/>
      <c r="B872"/>
      <c r="C872" s="2" t="s">
        <v>2056</v>
      </c>
      <c r="D872" s="27">
        <f>COUNTIFS($C$4:$C$861,$C872,$E$4:$E$861,"&gt;=1000000",$E$4:$E$861,"&lt;=5000000")</f>
        <v>0</v>
      </c>
      <c r="E872" s="35">
        <f>SUMIFS($E$4:$E$861,$C$4:$C$861,$C872,$E$4:$E$861,"&gt;=1000000",$E$4:$E$861,"&lt;=5000000")</f>
        <v>0</v>
      </c>
      <c r="F872" s="35" t="str">
        <f>IFERROR(AVERAGEIFS($E$4:$E$861,$C$4:$C$861,$C872,$E$4:$E$861,"&gt;=1000000",$E$4:$E$861,"&lt;=5000000"),"")</f>
        <v/>
      </c>
      <c r="G872" s="35">
        <f>_xlfn.MINIFS($E$4:$E$861,$C$4:$C$861,$C872,$E$4:$E$861,"&gt;=1000000",$E$4:$E$861,"&lt;=5000000")</f>
        <v>0</v>
      </c>
      <c r="H872" s="35">
        <f>_xlfn.MAXIFS($E$4:$E$861,$C$4:$C$861,$C872,$E$4:$E$861,"&gt;=1000000",$E$4:$E$861,"&lt;=5000000")</f>
        <v>0</v>
      </c>
      <c r="I872" t="e">
        <f>VLOOKUP(D872,Categories!$A$1:$D$53,MATCH(I$3,Categories!$A$1:$D$1,0),FALSE)</f>
        <v>#N/A</v>
      </c>
    </row>
    <row r="873" spans="1:9" x14ac:dyDescent="0.25">
      <c r="A873"/>
      <c r="B873"/>
      <c r="C873" s="2" t="s">
        <v>230</v>
      </c>
      <c r="D873" s="27">
        <f>COUNTIFS($C$4:$C$861,$C873,$E$4:$E$861,"&gt;=1000000",$E$4:$E$861,"&lt;=5000000")</f>
        <v>0</v>
      </c>
      <c r="E873" s="35">
        <f>SUMIFS($E$4:$E$861,$C$4:$C$861,$C873,$E$4:$E$861,"&gt;=1000000",$E$4:$E$861,"&lt;=5000000")</f>
        <v>0</v>
      </c>
      <c r="F873" s="35" t="e">
        <f>AVERAGEIFS($E$4:$E$861,$C$4:$C$861,$C873,$E$4:$E$861,"&gt;=1000000",$E$4:$E$861,"&lt;=5000000")</f>
        <v>#DIV/0!</v>
      </c>
      <c r="G873" s="35">
        <f>_xlfn.MINIFS($E$4:$E$861,$C$4:$C$861,$C873,$E$4:$E$861,"&gt;=1000000",$E$4:$E$861,"&lt;=5000000")</f>
        <v>0</v>
      </c>
      <c r="H873" s="35">
        <f>_xlfn.MAXIFS($E$4:$E$861,$C$4:$C$861,$C873,$E$4:$E$861,"&gt;=1000000",$E$4:$E$861,"&lt;=5000000")</f>
        <v>0</v>
      </c>
      <c r="I873" t="e">
        <f>VLOOKUP(D873,Categories!$A$1:$D$53,MATCH(I$3,Categories!$A$1:$D$1,0),FALSE)</f>
        <v>#N/A</v>
      </c>
    </row>
  </sheetData>
  <protectedRanges>
    <protectedRange algorithmName="SHA-512" hashValue="aKVatIaeiws2dBaFXaqTw+TQISCBl2eHuzQwSQS4JtGfV2z8dG88U8hqDNfUjszcqcZjkzhPGpLbWV8famUHNA==" saltValue="6CgL0qd5RSohATfUeyDBkQ==" spinCount="100000" sqref="E4:E18" name="Green cells"/>
  </protectedRanges>
  <autoFilter ref="A3:H873" xr:uid="{00000000-0001-0000-0000-000000000000}"/>
  <printOptions horizontalCentered="1" verticalCentered="1"/>
  <pageMargins left="0.7" right="0.7" top="0.75" bottom="0.75" header="0.3" footer="0.3"/>
  <pageSetup paperSize="9" scale="55" fitToWidth="0" fitToHeight="0" pageOrder="overThenDown" orientation="landscape" horizontalDpi="4294967293" verticalDpi="0" r:id="rId1"/>
  <headerFooter>
    <oddHeader>&amp;LCreated with Filecats Professional&amp;C&amp;A</oddHeader>
    <oddFooter>&amp;L&amp;D &amp;T&amp;CPage &amp;P of &amp;N&amp;R&amp;F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582D5-8598-4975-8C11-5414DFB77FEA}">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57B2-0225-48E6-A18E-7F64E7DE2FF2}">
  <sheetPr codeName="Sheet3"/>
  <dimension ref="A1:B5"/>
  <sheetViews>
    <sheetView workbookViewId="0">
      <selection activeCell="A4" sqref="A4"/>
    </sheetView>
  </sheetViews>
  <sheetFormatPr defaultRowHeight="15" x14ac:dyDescent="0.25"/>
  <sheetData>
    <row r="1" spans="1:2" ht="15.75" x14ac:dyDescent="0.25">
      <c r="A1" s="8" t="s">
        <v>1964</v>
      </c>
    </row>
    <row r="2" spans="1:2" x14ac:dyDescent="0.25">
      <c r="A2" s="6" t="s">
        <v>6</v>
      </c>
    </row>
    <row r="3" spans="1:2" x14ac:dyDescent="0.25">
      <c r="A3" s="6" t="s">
        <v>230</v>
      </c>
    </row>
    <row r="4" spans="1:2" x14ac:dyDescent="0.25">
      <c r="A4" s="6" t="s">
        <v>2</v>
      </c>
    </row>
    <row r="5" spans="1:2" x14ac:dyDescent="0.25">
      <c r="B5" t="s">
        <v>2053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F88F-755C-4E75-900A-1B60AC067982}">
  <sheetPr codeName="Sheet4"/>
  <dimension ref="B5"/>
  <sheetViews>
    <sheetView workbookViewId="0">
      <selection activeCell="B6" sqref="B6"/>
    </sheetView>
  </sheetViews>
  <sheetFormatPr defaultRowHeight="15" x14ac:dyDescent="0.25"/>
  <sheetData>
    <row r="5" spans="2:2" x14ac:dyDescent="0.25">
      <c r="B5" t="s">
        <v>2052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A0D5-8748-4423-B617-93C658928008}">
  <sheetPr codeName="Sheet5"/>
  <dimension ref="A1:C32"/>
  <sheetViews>
    <sheetView workbookViewId="0">
      <selection activeCell="B13" sqref="B13"/>
    </sheetView>
  </sheetViews>
  <sheetFormatPr defaultRowHeight="15" x14ac:dyDescent="0.25"/>
  <cols>
    <col min="1" max="1" width="13.140625" bestFit="1" customWidth="1"/>
    <col min="2" max="2" width="21.42578125" bestFit="1" customWidth="1"/>
    <col min="3" max="3" width="31.85546875" bestFit="1" customWidth="1"/>
  </cols>
  <sheetData>
    <row r="1" spans="1:3" x14ac:dyDescent="0.25">
      <c r="A1" s="26" t="s">
        <v>1983</v>
      </c>
      <c r="B1" t="s">
        <v>2003</v>
      </c>
    </row>
    <row r="3" spans="1:3" x14ac:dyDescent="0.25">
      <c r="A3" s="26" t="s">
        <v>2054</v>
      </c>
      <c r="B3" t="s">
        <v>2055</v>
      </c>
      <c r="C3" t="s">
        <v>2162</v>
      </c>
    </row>
    <row r="4" spans="1:3" x14ac:dyDescent="0.25">
      <c r="A4" s="27" t="s">
        <v>2143</v>
      </c>
      <c r="B4">
        <v>305.15359148000005</v>
      </c>
      <c r="C4">
        <v>86814.255871666668</v>
      </c>
    </row>
    <row r="5" spans="1:3" x14ac:dyDescent="0.25">
      <c r="A5" s="27" t="s">
        <v>2144</v>
      </c>
      <c r="B5">
        <v>310.54540326000006</v>
      </c>
      <c r="C5">
        <v>88348.19203333334</v>
      </c>
    </row>
    <row r="6" spans="1:3" x14ac:dyDescent="0.25">
      <c r="A6" s="27" t="s">
        <v>2145</v>
      </c>
      <c r="B6">
        <v>345.96489011000006</v>
      </c>
      <c r="C6">
        <v>98424.810760833323</v>
      </c>
    </row>
    <row r="7" spans="1:3" x14ac:dyDescent="0.25">
      <c r="A7" s="27" t="s">
        <v>2146</v>
      </c>
      <c r="B7">
        <v>384.46162643999997</v>
      </c>
      <c r="C7">
        <v>109376.88738333335</v>
      </c>
    </row>
    <row r="8" spans="1:3" x14ac:dyDescent="0.25">
      <c r="A8" s="27" t="s">
        <v>2147</v>
      </c>
      <c r="B8">
        <v>423.31643724000008</v>
      </c>
      <c r="C8">
        <v>120430.83393333334</v>
      </c>
    </row>
    <row r="9" spans="1:3" x14ac:dyDescent="0.25">
      <c r="A9" s="27" t="s">
        <v>2148</v>
      </c>
      <c r="B9">
        <v>505.90822394000008</v>
      </c>
      <c r="C9">
        <v>143927.67193333336</v>
      </c>
    </row>
    <row r="10" spans="1:3" x14ac:dyDescent="0.25">
      <c r="A10" s="27" t="s">
        <v>2149</v>
      </c>
      <c r="B10">
        <v>577.33695957000009</v>
      </c>
      <c r="C10">
        <v>164248.69290833335</v>
      </c>
    </row>
    <row r="11" spans="1:3" x14ac:dyDescent="0.25">
      <c r="A11" s="27" t="s">
        <v>2150</v>
      </c>
      <c r="B11">
        <v>698.56032243000016</v>
      </c>
      <c r="C11">
        <v>198735.96858333334</v>
      </c>
    </row>
    <row r="12" spans="1:3" x14ac:dyDescent="0.25">
      <c r="A12" s="27" t="s">
        <v>2151</v>
      </c>
      <c r="B12">
        <v>815.49751781999998</v>
      </c>
      <c r="C12">
        <v>232003.85690833334</v>
      </c>
    </row>
    <row r="13" spans="1:3" x14ac:dyDescent="0.25">
      <c r="A13" s="27" t="s">
        <v>2152</v>
      </c>
      <c r="B13">
        <v>890.0094737899999</v>
      </c>
      <c r="C13">
        <v>253202.03447499999</v>
      </c>
    </row>
    <row r="14" spans="1:3" x14ac:dyDescent="0.25">
      <c r="A14" s="27" t="s">
        <v>2153</v>
      </c>
      <c r="B14">
        <v>919.57443305000004</v>
      </c>
      <c r="C14">
        <v>261613.07732499996</v>
      </c>
    </row>
    <row r="15" spans="1:3" x14ac:dyDescent="0.25">
      <c r="A15" s="27" t="s">
        <v>1969</v>
      </c>
      <c r="B15">
        <v>965.40633934000016</v>
      </c>
      <c r="C15">
        <v>274651.96316666674</v>
      </c>
    </row>
    <row r="16" spans="1:3" x14ac:dyDescent="0.25">
      <c r="A16" s="27" t="s">
        <v>1970</v>
      </c>
      <c r="B16">
        <v>1051.40885589</v>
      </c>
      <c r="C16">
        <v>299119.1321166667</v>
      </c>
    </row>
    <row r="17" spans="1:3" x14ac:dyDescent="0.25">
      <c r="A17" s="27" t="s">
        <v>1971</v>
      </c>
      <c r="B17">
        <v>1017.4223623</v>
      </c>
      <c r="C17">
        <v>289450.19083333336</v>
      </c>
    </row>
    <row r="18" spans="1:3" x14ac:dyDescent="0.25">
      <c r="A18" s="27" t="s">
        <v>1972</v>
      </c>
      <c r="B18">
        <v>926.19226990000016</v>
      </c>
      <c r="C18">
        <v>263495.8098166667</v>
      </c>
    </row>
    <row r="19" spans="1:3" x14ac:dyDescent="0.25">
      <c r="A19" s="27" t="s">
        <v>1973</v>
      </c>
      <c r="B19">
        <v>1012.41278734</v>
      </c>
      <c r="C19">
        <v>288024.99862500001</v>
      </c>
    </row>
    <row r="20" spans="1:3" x14ac:dyDescent="0.25">
      <c r="A20" s="27" t="s">
        <v>1974</v>
      </c>
      <c r="B20">
        <v>1010.17992622</v>
      </c>
      <c r="C20">
        <v>287389.76383333333</v>
      </c>
    </row>
    <row r="21" spans="1:3" x14ac:dyDescent="0.25">
      <c r="A21" s="27" t="s">
        <v>1975</v>
      </c>
      <c r="B21">
        <v>1022.4700330700001</v>
      </c>
      <c r="C21">
        <v>290886.22108333337</v>
      </c>
    </row>
    <row r="22" spans="1:3" x14ac:dyDescent="0.25">
      <c r="A22" s="27" t="s">
        <v>1976</v>
      </c>
      <c r="B22">
        <v>1052.1458277399997</v>
      </c>
      <c r="C22">
        <v>299328.79590833333</v>
      </c>
    </row>
    <row r="23" spans="1:3" x14ac:dyDescent="0.25">
      <c r="A23" s="27" t="s">
        <v>1977</v>
      </c>
      <c r="B23">
        <v>1148.0938249499998</v>
      </c>
      <c r="C23">
        <v>326625.39085000003</v>
      </c>
    </row>
    <row r="24" spans="1:3" x14ac:dyDescent="0.25">
      <c r="A24" s="27" t="s">
        <v>2154</v>
      </c>
      <c r="B24">
        <v>1258.0143702</v>
      </c>
      <c r="C24">
        <v>357897.08007500001</v>
      </c>
    </row>
    <row r="25" spans="1:3" x14ac:dyDescent="0.25">
      <c r="A25" s="27" t="s">
        <v>2155</v>
      </c>
      <c r="B25">
        <v>1390.5571868000002</v>
      </c>
      <c r="C25">
        <v>395604.64641666663</v>
      </c>
    </row>
    <row r="26" spans="1:3" x14ac:dyDescent="0.25">
      <c r="A26" s="27" t="s">
        <v>2156</v>
      </c>
      <c r="B26">
        <v>1482.5610265</v>
      </c>
      <c r="C26">
        <v>421779.15183333331</v>
      </c>
    </row>
    <row r="27" spans="1:3" x14ac:dyDescent="0.25">
      <c r="A27" s="27" t="s">
        <v>2157</v>
      </c>
      <c r="B27">
        <v>1530.1125070999999</v>
      </c>
      <c r="C27">
        <v>435307.2445749999</v>
      </c>
    </row>
    <row r="28" spans="1:3" x14ac:dyDescent="0.25">
      <c r="A28" s="27" t="s">
        <v>2158</v>
      </c>
      <c r="B28">
        <v>1529.7717348000001</v>
      </c>
      <c r="C28">
        <v>435210.2969833333</v>
      </c>
    </row>
    <row r="29" spans="1:3" x14ac:dyDescent="0.25">
      <c r="A29" s="27" t="s">
        <v>2159</v>
      </c>
      <c r="B29">
        <v>1562.4058103000002</v>
      </c>
      <c r="C29">
        <v>444494.48324166663</v>
      </c>
    </row>
    <row r="30" spans="1:3" x14ac:dyDescent="0.25">
      <c r="A30" s="27" t="s">
        <v>2160</v>
      </c>
      <c r="B30">
        <v>1709.9968629499999</v>
      </c>
      <c r="C30">
        <v>486483.19600083336</v>
      </c>
    </row>
    <row r="31" spans="1:3" x14ac:dyDescent="0.25">
      <c r="A31" s="27" t="s">
        <v>2161</v>
      </c>
      <c r="B31">
        <v>1919.9834997300002</v>
      </c>
      <c r="C31">
        <v>546223.05421833333</v>
      </c>
    </row>
    <row r="32" spans="1:3" x14ac:dyDescent="0.25">
      <c r="A32" s="27" t="s">
        <v>1978</v>
      </c>
      <c r="B32">
        <v>27765.464104260001</v>
      </c>
      <c r="C32">
        <v>282110.63220333337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1325-ABD6-44AD-9DB5-9F237A830406}">
  <sheetPr codeName="Sheet6"/>
  <dimension ref="A1:D38"/>
  <sheetViews>
    <sheetView topLeftCell="A2" workbookViewId="0">
      <selection activeCell="A3" sqref="A3:D37"/>
    </sheetView>
  </sheetViews>
  <sheetFormatPr defaultRowHeight="15" x14ac:dyDescent="0.25"/>
  <cols>
    <col min="1" max="1" width="13.140625" bestFit="1" customWidth="1"/>
    <col min="2" max="2" width="24.85546875" bestFit="1" customWidth="1"/>
    <col min="3" max="3" width="7.42578125" bestFit="1" customWidth="1"/>
    <col min="4" max="4" width="24.85546875" bestFit="1" customWidth="1"/>
  </cols>
  <sheetData>
    <row r="1" spans="1:4" x14ac:dyDescent="0.25">
      <c r="A1" s="26" t="s">
        <v>1983</v>
      </c>
      <c r="B1" t="s">
        <v>2003</v>
      </c>
    </row>
    <row r="3" spans="1:4" x14ac:dyDescent="0.25">
      <c r="A3" t="s">
        <v>1980</v>
      </c>
      <c r="B3" t="s">
        <v>2079</v>
      </c>
      <c r="C3" t="s">
        <v>1982</v>
      </c>
      <c r="D3" t="s">
        <v>2163</v>
      </c>
    </row>
    <row r="4" spans="1:4" x14ac:dyDescent="0.25">
      <c r="A4" t="s">
        <v>2143</v>
      </c>
      <c r="D4">
        <v>25.429465956666672</v>
      </c>
    </row>
    <row r="5" spans="1:4" x14ac:dyDescent="0.25">
      <c r="A5" t="s">
        <v>2144</v>
      </c>
      <c r="D5">
        <v>25.878783605000006</v>
      </c>
    </row>
    <row r="6" spans="1:4" x14ac:dyDescent="0.25">
      <c r="A6" t="s">
        <v>2145</v>
      </c>
      <c r="D6">
        <v>28.830407509166672</v>
      </c>
    </row>
    <row r="7" spans="1:4" x14ac:dyDescent="0.25">
      <c r="A7" t="s">
        <v>2146</v>
      </c>
      <c r="D7">
        <v>32.038468869999996</v>
      </c>
    </row>
    <row r="8" spans="1:4" x14ac:dyDescent="0.25">
      <c r="A8" t="s">
        <v>2147</v>
      </c>
      <c r="D8">
        <v>35.276369770000009</v>
      </c>
    </row>
    <row r="9" spans="1:4" x14ac:dyDescent="0.25">
      <c r="A9" t="s">
        <v>2148</v>
      </c>
      <c r="B9" t="s">
        <v>2093</v>
      </c>
      <c r="D9">
        <v>38.942610816666665</v>
      </c>
    </row>
    <row r="10" spans="1:4" x14ac:dyDescent="0.25">
      <c r="B10" t="s">
        <v>2080</v>
      </c>
      <c r="C10" t="s">
        <v>2099</v>
      </c>
      <c r="D10">
        <v>40.795430539999998</v>
      </c>
    </row>
    <row r="11" spans="1:4" x14ac:dyDescent="0.25">
      <c r="C11" t="s">
        <v>2095</v>
      </c>
      <c r="D11">
        <v>41.735135200000002</v>
      </c>
    </row>
    <row r="12" spans="1:4" x14ac:dyDescent="0.25">
      <c r="C12" t="s">
        <v>2081</v>
      </c>
      <c r="D12">
        <v>41.74228411</v>
      </c>
    </row>
    <row r="13" spans="1:4" x14ac:dyDescent="0.25">
      <c r="B13" t="s">
        <v>2085</v>
      </c>
      <c r="D13">
        <v>44.077729916666669</v>
      </c>
    </row>
    <row r="14" spans="1:4" x14ac:dyDescent="0.25">
      <c r="B14" t="s">
        <v>2082</v>
      </c>
      <c r="D14">
        <v>44.191450629999999</v>
      </c>
    </row>
    <row r="15" spans="1:4" x14ac:dyDescent="0.25">
      <c r="A15" t="s">
        <v>2173</v>
      </c>
      <c r="D15">
        <v>42.159018661666671</v>
      </c>
    </row>
    <row r="16" spans="1:4" x14ac:dyDescent="0.25">
      <c r="A16" t="s">
        <v>2149</v>
      </c>
      <c r="D16">
        <v>48.111413297500008</v>
      </c>
    </row>
    <row r="17" spans="1:4" x14ac:dyDescent="0.25">
      <c r="A17" t="s">
        <v>2150</v>
      </c>
      <c r="D17">
        <v>58.213360202500013</v>
      </c>
    </row>
    <row r="18" spans="1:4" x14ac:dyDescent="0.25">
      <c r="A18" t="s">
        <v>2151</v>
      </c>
      <c r="D18">
        <v>67.958126484999994</v>
      </c>
    </row>
    <row r="19" spans="1:4" x14ac:dyDescent="0.25">
      <c r="A19" t="s">
        <v>2152</v>
      </c>
      <c r="D19">
        <v>74.167456149166654</v>
      </c>
    </row>
    <row r="20" spans="1:4" x14ac:dyDescent="0.25">
      <c r="A20" t="s">
        <v>2153</v>
      </c>
      <c r="D20">
        <v>76.631202754166665</v>
      </c>
    </row>
    <row r="21" spans="1:4" x14ac:dyDescent="0.25">
      <c r="A21" t="s">
        <v>1969</v>
      </c>
      <c r="D21">
        <v>80.450528278333351</v>
      </c>
    </row>
    <row r="22" spans="1:4" x14ac:dyDescent="0.25">
      <c r="A22" t="s">
        <v>1970</v>
      </c>
      <c r="D22">
        <v>87.617404657500003</v>
      </c>
    </row>
    <row r="23" spans="1:4" x14ac:dyDescent="0.25">
      <c r="A23" t="s">
        <v>1971</v>
      </c>
      <c r="D23">
        <v>84.785196858333336</v>
      </c>
    </row>
    <row r="24" spans="1:4" x14ac:dyDescent="0.25">
      <c r="A24" t="s">
        <v>1972</v>
      </c>
      <c r="D24">
        <v>77.182689158333346</v>
      </c>
    </row>
    <row r="25" spans="1:4" x14ac:dyDescent="0.25">
      <c r="A25" t="s">
        <v>1973</v>
      </c>
      <c r="D25">
        <v>84.367732278333335</v>
      </c>
    </row>
    <row r="26" spans="1:4" x14ac:dyDescent="0.25">
      <c r="A26" t="s">
        <v>1974</v>
      </c>
      <c r="D26">
        <v>84.181660518333331</v>
      </c>
    </row>
    <row r="27" spans="1:4" x14ac:dyDescent="0.25">
      <c r="A27" t="s">
        <v>1975</v>
      </c>
      <c r="D27">
        <v>85.205836089166681</v>
      </c>
    </row>
    <row r="28" spans="1:4" x14ac:dyDescent="0.25">
      <c r="A28" t="s">
        <v>1976</v>
      </c>
      <c r="D28">
        <v>87.678818978333311</v>
      </c>
    </row>
    <row r="29" spans="1:4" x14ac:dyDescent="0.25">
      <c r="A29" t="s">
        <v>1977</v>
      </c>
      <c r="D29">
        <v>95.674485412499976</v>
      </c>
    </row>
    <row r="30" spans="1:4" x14ac:dyDescent="0.25">
      <c r="A30" t="s">
        <v>2154</v>
      </c>
      <c r="D30">
        <v>104.83453085000001</v>
      </c>
    </row>
    <row r="31" spans="1:4" x14ac:dyDescent="0.25">
      <c r="A31" t="s">
        <v>2155</v>
      </c>
      <c r="D31">
        <v>115.87976556666668</v>
      </c>
    </row>
    <row r="32" spans="1:4" x14ac:dyDescent="0.25">
      <c r="A32" t="s">
        <v>2156</v>
      </c>
      <c r="D32">
        <v>123.54675220833333</v>
      </c>
    </row>
    <row r="33" spans="1:4" x14ac:dyDescent="0.25">
      <c r="A33" t="s">
        <v>2157</v>
      </c>
      <c r="D33">
        <v>127.50937559166665</v>
      </c>
    </row>
    <row r="34" spans="1:4" x14ac:dyDescent="0.25">
      <c r="A34" t="s">
        <v>2158</v>
      </c>
      <c r="D34">
        <v>127.48097790000001</v>
      </c>
    </row>
    <row r="35" spans="1:4" x14ac:dyDescent="0.25">
      <c r="A35" t="s">
        <v>2159</v>
      </c>
      <c r="D35">
        <v>130.20048419166667</v>
      </c>
    </row>
    <row r="36" spans="1:4" x14ac:dyDescent="0.25">
      <c r="A36" t="s">
        <v>2160</v>
      </c>
      <c r="D36">
        <v>142.49973857916666</v>
      </c>
    </row>
    <row r="37" spans="1:4" x14ac:dyDescent="0.25">
      <c r="A37" t="s">
        <v>2161</v>
      </c>
      <c r="D37">
        <v>159.99862497750001</v>
      </c>
    </row>
    <row r="38" spans="1:4" x14ac:dyDescent="0.25">
      <c r="A38" t="s">
        <v>1978</v>
      </c>
      <c r="D38">
        <v>82.635309834107147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B39F-B33E-4643-9468-A6D76EA11939}">
  <sheetPr codeName="Sheet7"/>
  <dimension ref="A1:C32"/>
  <sheetViews>
    <sheetView workbookViewId="0">
      <selection activeCell="A3" sqref="A3:B31"/>
    </sheetView>
  </sheetViews>
  <sheetFormatPr defaultRowHeight="15" x14ac:dyDescent="0.25"/>
  <cols>
    <col min="1" max="1" width="13.140625" bestFit="1" customWidth="1"/>
    <col min="2" max="2" width="13.140625" customWidth="1"/>
    <col min="3" max="4" width="31.85546875" bestFit="1" customWidth="1"/>
  </cols>
  <sheetData>
    <row r="1" spans="1:3" x14ac:dyDescent="0.25">
      <c r="A1" t="s">
        <v>1983</v>
      </c>
      <c r="C1" t="s">
        <v>2003</v>
      </c>
    </row>
    <row r="3" spans="1:3" x14ac:dyDescent="0.25">
      <c r="A3" t="s">
        <v>1968</v>
      </c>
      <c r="B3" t="s">
        <v>2174</v>
      </c>
      <c r="C3" t="s">
        <v>2162</v>
      </c>
    </row>
    <row r="4" spans="1:3" x14ac:dyDescent="0.25">
      <c r="A4" t="s">
        <v>2143</v>
      </c>
      <c r="B4">
        <f>C4</f>
        <v>86814.255871666668</v>
      </c>
      <c r="C4">
        <v>86814.255871666668</v>
      </c>
    </row>
    <row r="5" spans="1:3" x14ac:dyDescent="0.25">
      <c r="A5" t="s">
        <v>2144</v>
      </c>
      <c r="B5">
        <f>C5-C4</f>
        <v>1533.936161666672</v>
      </c>
      <c r="C5">
        <v>88348.19203333334</v>
      </c>
    </row>
    <row r="6" spans="1:3" x14ac:dyDescent="0.25">
      <c r="A6" t="s">
        <v>2145</v>
      </c>
      <c r="B6">
        <f t="shared" ref="B6:B31" si="0">C6-C5</f>
        <v>10076.618727499983</v>
      </c>
      <c r="C6">
        <v>98424.810760833323</v>
      </c>
    </row>
    <row r="7" spans="1:3" x14ac:dyDescent="0.25">
      <c r="A7" t="s">
        <v>2146</v>
      </c>
      <c r="B7">
        <f t="shared" si="0"/>
        <v>10952.076622500026</v>
      </c>
      <c r="C7">
        <v>109376.88738333335</v>
      </c>
    </row>
    <row r="8" spans="1:3" x14ac:dyDescent="0.25">
      <c r="A8" t="s">
        <v>2147</v>
      </c>
      <c r="B8">
        <f t="shared" si="0"/>
        <v>11053.946549999993</v>
      </c>
      <c r="C8">
        <v>120430.83393333334</v>
      </c>
    </row>
    <row r="9" spans="1:3" x14ac:dyDescent="0.25">
      <c r="A9" t="s">
        <v>2148</v>
      </c>
      <c r="B9">
        <f t="shared" si="0"/>
        <v>23496.838000000018</v>
      </c>
      <c r="C9">
        <v>143927.67193333336</v>
      </c>
    </row>
    <row r="10" spans="1:3" x14ac:dyDescent="0.25">
      <c r="A10" t="s">
        <v>2149</v>
      </c>
      <c r="B10">
        <f t="shared" si="0"/>
        <v>20321.020974999992</v>
      </c>
      <c r="C10">
        <v>164248.69290833335</v>
      </c>
    </row>
    <row r="11" spans="1:3" x14ac:dyDescent="0.25">
      <c r="A11" t="s">
        <v>2150</v>
      </c>
      <c r="B11">
        <f t="shared" si="0"/>
        <v>34487.275674999983</v>
      </c>
      <c r="C11">
        <v>198735.96858333334</v>
      </c>
    </row>
    <row r="12" spans="1:3" x14ac:dyDescent="0.25">
      <c r="A12" t="s">
        <v>2151</v>
      </c>
      <c r="B12">
        <f t="shared" si="0"/>
        <v>33267.888325000007</v>
      </c>
      <c r="C12">
        <v>232003.85690833334</v>
      </c>
    </row>
    <row r="13" spans="1:3" x14ac:dyDescent="0.25">
      <c r="A13" t="s">
        <v>2152</v>
      </c>
      <c r="B13">
        <f t="shared" si="0"/>
        <v>21198.177566666651</v>
      </c>
      <c r="C13">
        <v>253202.03447499999</v>
      </c>
    </row>
    <row r="14" spans="1:3" x14ac:dyDescent="0.25">
      <c r="A14" t="s">
        <v>2153</v>
      </c>
      <c r="B14">
        <f t="shared" si="0"/>
        <v>8411.0428499999689</v>
      </c>
      <c r="C14">
        <v>261613.07732499996</v>
      </c>
    </row>
    <row r="15" spans="1:3" x14ac:dyDescent="0.25">
      <c r="A15" t="s">
        <v>1969</v>
      </c>
      <c r="B15">
        <f t="shared" si="0"/>
        <v>13038.885841666779</v>
      </c>
      <c r="C15">
        <v>274651.96316666674</v>
      </c>
    </row>
    <row r="16" spans="1:3" x14ac:dyDescent="0.25">
      <c r="A16" t="s">
        <v>1970</v>
      </c>
      <c r="B16">
        <f t="shared" si="0"/>
        <v>24467.168949999963</v>
      </c>
      <c r="C16">
        <v>299119.1321166667</v>
      </c>
    </row>
    <row r="17" spans="1:3" x14ac:dyDescent="0.25">
      <c r="A17" t="s">
        <v>1971</v>
      </c>
      <c r="B17">
        <f t="shared" si="0"/>
        <v>-9668.9412833333481</v>
      </c>
      <c r="C17">
        <v>289450.19083333336</v>
      </c>
    </row>
    <row r="18" spans="1:3" x14ac:dyDescent="0.25">
      <c r="A18" t="s">
        <v>1972</v>
      </c>
      <c r="B18">
        <f t="shared" si="0"/>
        <v>-25954.381016666652</v>
      </c>
      <c r="C18">
        <v>263495.8098166667</v>
      </c>
    </row>
    <row r="19" spans="1:3" x14ac:dyDescent="0.25">
      <c r="A19" t="s">
        <v>1973</v>
      </c>
      <c r="B19">
        <f t="shared" si="0"/>
        <v>24529.188808333303</v>
      </c>
      <c r="C19">
        <v>288024.99862500001</v>
      </c>
    </row>
    <row r="20" spans="1:3" x14ac:dyDescent="0.25">
      <c r="A20" t="s">
        <v>1974</v>
      </c>
      <c r="B20">
        <f t="shared" si="0"/>
        <v>-635.23479166667676</v>
      </c>
      <c r="C20">
        <v>287389.76383333333</v>
      </c>
    </row>
    <row r="21" spans="1:3" x14ac:dyDescent="0.25">
      <c r="A21" t="s">
        <v>1975</v>
      </c>
      <c r="B21">
        <f t="shared" si="0"/>
        <v>3496.4572500000359</v>
      </c>
      <c r="C21">
        <v>290886.22108333337</v>
      </c>
    </row>
    <row r="22" spans="1:3" x14ac:dyDescent="0.25">
      <c r="A22" t="s">
        <v>1976</v>
      </c>
      <c r="B22">
        <f t="shared" si="0"/>
        <v>8442.5748249999597</v>
      </c>
      <c r="C22">
        <v>299328.79590833333</v>
      </c>
    </row>
    <row r="23" spans="1:3" x14ac:dyDescent="0.25">
      <c r="A23" t="s">
        <v>1977</v>
      </c>
      <c r="B23">
        <f t="shared" si="0"/>
        <v>27296.594941666699</v>
      </c>
      <c r="C23">
        <v>326625.39085000003</v>
      </c>
    </row>
    <row r="24" spans="1:3" x14ac:dyDescent="0.25">
      <c r="A24" t="s">
        <v>2154</v>
      </c>
      <c r="B24">
        <f t="shared" si="0"/>
        <v>31271.68922499998</v>
      </c>
      <c r="C24">
        <v>357897.08007500001</v>
      </c>
    </row>
    <row r="25" spans="1:3" x14ac:dyDescent="0.25">
      <c r="A25" t="s">
        <v>2155</v>
      </c>
      <c r="B25">
        <f t="shared" si="0"/>
        <v>37707.566341666621</v>
      </c>
      <c r="C25">
        <v>395604.64641666663</v>
      </c>
    </row>
    <row r="26" spans="1:3" x14ac:dyDescent="0.25">
      <c r="A26" t="s">
        <v>2156</v>
      </c>
      <c r="B26">
        <f t="shared" si="0"/>
        <v>26174.505416666681</v>
      </c>
      <c r="C26">
        <v>421779.15183333331</v>
      </c>
    </row>
    <row r="27" spans="1:3" x14ac:dyDescent="0.25">
      <c r="A27" t="s">
        <v>2157</v>
      </c>
      <c r="B27">
        <f t="shared" si="0"/>
        <v>13528.092741666595</v>
      </c>
      <c r="C27">
        <v>435307.2445749999</v>
      </c>
    </row>
    <row r="28" spans="1:3" x14ac:dyDescent="0.25">
      <c r="A28" t="s">
        <v>2158</v>
      </c>
      <c r="B28">
        <f t="shared" si="0"/>
        <v>-96.947591666597873</v>
      </c>
      <c r="C28">
        <v>435210.2969833333</v>
      </c>
    </row>
    <row r="29" spans="1:3" x14ac:dyDescent="0.25">
      <c r="A29" t="s">
        <v>2159</v>
      </c>
      <c r="B29">
        <f t="shared" si="0"/>
        <v>9284.1862583333277</v>
      </c>
      <c r="C29">
        <v>444494.48324166663</v>
      </c>
    </row>
    <row r="30" spans="1:3" x14ac:dyDescent="0.25">
      <c r="A30" t="s">
        <v>2160</v>
      </c>
      <c r="B30">
        <f t="shared" si="0"/>
        <v>41988.712759166723</v>
      </c>
      <c r="C30">
        <v>486483.19600083336</v>
      </c>
    </row>
    <row r="31" spans="1:3" x14ac:dyDescent="0.25">
      <c r="A31" t="s">
        <v>2161</v>
      </c>
      <c r="B31">
        <f t="shared" si="0"/>
        <v>59739.858217499976</v>
      </c>
      <c r="C31">
        <v>546223.05421833333</v>
      </c>
    </row>
    <row r="32" spans="1:3" x14ac:dyDescent="0.25">
      <c r="A32" t="s">
        <v>1978</v>
      </c>
      <c r="C32">
        <v>282110.63220333337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6FFD-BE65-4937-9D3D-B8DE08CBBED1}">
  <sheetPr codeName="Sheet8"/>
  <dimension ref="A1:B10"/>
  <sheetViews>
    <sheetView workbookViewId="0">
      <selection activeCell="A5" sqref="A5:B10"/>
    </sheetView>
  </sheetViews>
  <sheetFormatPr defaultRowHeight="15" x14ac:dyDescent="0.25"/>
  <cols>
    <col min="1" max="1" width="19.85546875" customWidth="1"/>
    <col min="2" max="2" width="17.5703125" bestFit="1" customWidth="1"/>
  </cols>
  <sheetData>
    <row r="1" spans="1:2" x14ac:dyDescent="0.25">
      <c r="A1" s="10" t="s">
        <v>2172</v>
      </c>
    </row>
    <row r="3" spans="1:2" x14ac:dyDescent="0.25">
      <c r="A3" t="s">
        <v>2164</v>
      </c>
    </row>
    <row r="5" spans="1:2" x14ac:dyDescent="0.25">
      <c r="A5" s="34" t="s">
        <v>2170</v>
      </c>
      <c r="B5" s="34" t="s">
        <v>2171</v>
      </c>
    </row>
    <row r="6" spans="1:2" x14ac:dyDescent="0.25">
      <c r="A6" s="33" t="s">
        <v>2165</v>
      </c>
      <c r="B6" s="33">
        <v>11417</v>
      </c>
    </row>
    <row r="7" spans="1:2" x14ac:dyDescent="0.25">
      <c r="A7" s="33" t="s">
        <v>2166</v>
      </c>
      <c r="B7" s="33">
        <v>9003</v>
      </c>
    </row>
    <row r="8" spans="1:2" x14ac:dyDescent="0.25">
      <c r="A8" s="33" t="s">
        <v>2167</v>
      </c>
      <c r="B8" s="33">
        <v>6798</v>
      </c>
    </row>
    <row r="9" spans="1:2" x14ac:dyDescent="0.25">
      <c r="A9" s="33" t="s">
        <v>2168</v>
      </c>
      <c r="B9" s="33">
        <v>5909</v>
      </c>
    </row>
    <row r="10" spans="1:2" x14ac:dyDescent="0.25">
      <c r="A10" s="33" t="s">
        <v>2169</v>
      </c>
      <c r="B10" s="33">
        <v>2979</v>
      </c>
    </row>
  </sheetData>
  <phoneticPr fontId="1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3202A-CCB0-4409-8B45-A98D650B6401}">
  <sheetPr codeName="Sheet9"/>
  <dimension ref="A1:S3361"/>
  <sheetViews>
    <sheetView topLeftCell="A3323" workbookViewId="0">
      <selection activeCell="D1" sqref="D1:D3361"/>
    </sheetView>
  </sheetViews>
  <sheetFormatPr defaultRowHeight="15" x14ac:dyDescent="0.25"/>
  <cols>
    <col min="1" max="1" width="9.7109375" bestFit="1" customWidth="1"/>
    <col min="2" max="2" width="24.7109375" bestFit="1" customWidth="1"/>
    <col min="3" max="3" width="10" bestFit="1" customWidth="1"/>
    <col min="4" max="4" width="21.5703125" bestFit="1" customWidth="1"/>
  </cols>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2005</v>
      </c>
      <c r="C2" t="s">
        <v>2006</v>
      </c>
      <c r="D2">
        <v>86314.158949999997</v>
      </c>
      <c r="E2">
        <v>28.257874210000001</v>
      </c>
      <c r="H2">
        <v>51533.225429999999</v>
      </c>
      <c r="I2">
        <v>27.43647404</v>
      </c>
      <c r="L2">
        <v>41489.824310000004</v>
      </c>
      <c r="M2">
        <v>25.279663639999999</v>
      </c>
      <c r="P2">
        <v>45218.540820000002</v>
      </c>
      <c r="Q2">
        <v>23.762969460000001</v>
      </c>
    </row>
    <row r="3" spans="1:19" x14ac:dyDescent="0.25">
      <c r="A3" s="12">
        <v>34700</v>
      </c>
      <c r="B3" t="s">
        <v>2001</v>
      </c>
      <c r="C3" t="s">
        <v>2002</v>
      </c>
      <c r="D3">
        <v>68923.938240000003</v>
      </c>
      <c r="E3">
        <v>30.745262100000001</v>
      </c>
      <c r="H3">
        <v>41227.496440000003</v>
      </c>
      <c r="I3">
        <v>29.322019229999999</v>
      </c>
      <c r="L3">
        <v>32870.493849999999</v>
      </c>
      <c r="M3">
        <v>28.249262689999998</v>
      </c>
      <c r="P3">
        <v>30954.761350000001</v>
      </c>
      <c r="Q3">
        <v>32.880529129999999</v>
      </c>
    </row>
    <row r="4" spans="1:19" x14ac:dyDescent="0.25">
      <c r="A4" s="12">
        <v>34700</v>
      </c>
      <c r="B4" t="s">
        <v>2009</v>
      </c>
      <c r="C4" t="s">
        <v>2010</v>
      </c>
      <c r="D4">
        <v>73456.036059999999</v>
      </c>
      <c r="E4">
        <v>37.782734009999999</v>
      </c>
      <c r="H4">
        <v>42769.485809999998</v>
      </c>
      <c r="I4">
        <v>36.170007419999997</v>
      </c>
      <c r="L4">
        <v>33036.427710000004</v>
      </c>
      <c r="M4">
        <v>34.660400490000001</v>
      </c>
      <c r="P4">
        <v>30566.130809999999</v>
      </c>
      <c r="Q4">
        <v>36.472373230000002</v>
      </c>
    </row>
    <row r="5" spans="1:19" x14ac:dyDescent="0.25">
      <c r="A5" s="12">
        <v>34700</v>
      </c>
      <c r="B5" t="s">
        <v>2003</v>
      </c>
      <c r="C5" t="s">
        <v>2004</v>
      </c>
      <c r="D5">
        <v>88394.244210000004</v>
      </c>
      <c r="E5">
        <v>25.892273119999999</v>
      </c>
      <c r="H5">
        <v>56278.555</v>
      </c>
      <c r="I5">
        <v>24.527415520000002</v>
      </c>
      <c r="L5">
        <v>45356.648970000002</v>
      </c>
      <c r="M5">
        <v>23.685370339999999</v>
      </c>
      <c r="P5">
        <v>40450.344449999997</v>
      </c>
      <c r="Q5">
        <v>26.116976149999999</v>
      </c>
    </row>
    <row r="6" spans="1:19" x14ac:dyDescent="0.25">
      <c r="A6" s="12">
        <v>34700</v>
      </c>
      <c r="B6" t="s">
        <v>2013</v>
      </c>
      <c r="C6" t="s">
        <v>2014</v>
      </c>
      <c r="D6">
        <v>113412.49559999999</v>
      </c>
      <c r="E6">
        <v>24.93844369</v>
      </c>
      <c r="H6">
        <v>66624.949259999994</v>
      </c>
      <c r="I6">
        <v>23.874543020000001</v>
      </c>
      <c r="L6">
        <v>51088.694349999998</v>
      </c>
      <c r="M6">
        <v>23.184027180000001</v>
      </c>
      <c r="P6">
        <v>43145.791700000002</v>
      </c>
      <c r="Q6">
        <v>25.379797759999999</v>
      </c>
    </row>
    <row r="7" spans="1:19" x14ac:dyDescent="0.25">
      <c r="A7" s="12">
        <v>34700</v>
      </c>
      <c r="B7" t="s">
        <v>2015</v>
      </c>
      <c r="C7" t="s">
        <v>2016</v>
      </c>
      <c r="D7">
        <v>87928.855410000004</v>
      </c>
      <c r="E7">
        <v>26.691251909999998</v>
      </c>
      <c r="H7">
        <v>54297.328999999998</v>
      </c>
      <c r="I7">
        <v>25.505373030000001</v>
      </c>
      <c r="L7">
        <v>43403.731820000001</v>
      </c>
      <c r="M7">
        <v>24.528639309999999</v>
      </c>
      <c r="P7">
        <v>37858.523229999999</v>
      </c>
      <c r="Q7">
        <v>26.701795820000001</v>
      </c>
    </row>
    <row r="8" spans="1:19" x14ac:dyDescent="0.25">
      <c r="A8" s="12">
        <v>34700</v>
      </c>
      <c r="B8" t="s">
        <v>2019</v>
      </c>
      <c r="C8" t="s">
        <v>2020</v>
      </c>
      <c r="D8">
        <v>74264.80545</v>
      </c>
      <c r="E8">
        <v>34.084619250000003</v>
      </c>
      <c r="H8">
        <v>43825.65077</v>
      </c>
      <c r="I8">
        <v>32.737774279999996</v>
      </c>
      <c r="L8">
        <v>34857.023179999997</v>
      </c>
      <c r="M8">
        <v>32.049691269999997</v>
      </c>
      <c r="P8">
        <v>34607.698380000002</v>
      </c>
      <c r="Q8">
        <v>34.714145909999999</v>
      </c>
    </row>
    <row r="9" spans="1:19" x14ac:dyDescent="0.25">
      <c r="A9" s="12">
        <v>34700</v>
      </c>
      <c r="B9" t="s">
        <v>2011</v>
      </c>
      <c r="C9" t="s">
        <v>2012</v>
      </c>
      <c r="D9">
        <v>79786.62874</v>
      </c>
      <c r="E9">
        <v>33.951640320000003</v>
      </c>
      <c r="H9">
        <v>46063.025410000002</v>
      </c>
      <c r="I9">
        <v>32.234015999999997</v>
      </c>
      <c r="L9">
        <v>32974.567560000003</v>
      </c>
      <c r="M9">
        <v>31.588852490000001</v>
      </c>
      <c r="P9">
        <v>34432.825649999999</v>
      </c>
      <c r="Q9">
        <v>34.028770649999998</v>
      </c>
    </row>
    <row r="10" spans="1:19" x14ac:dyDescent="0.25">
      <c r="A10" s="12">
        <v>34700</v>
      </c>
      <c r="B10" t="s">
        <v>2017</v>
      </c>
      <c r="C10" t="s">
        <v>2018</v>
      </c>
      <c r="D10">
        <v>81999.453169999993</v>
      </c>
      <c r="E10">
        <v>31.385024309999999</v>
      </c>
      <c r="H10">
        <v>46457.183019999997</v>
      </c>
      <c r="I10">
        <v>30.453267270000001</v>
      </c>
      <c r="L10">
        <v>36678.167589999997</v>
      </c>
      <c r="M10">
        <v>29.405103789999998</v>
      </c>
      <c r="P10">
        <v>34983.155650000001</v>
      </c>
      <c r="Q10">
        <v>33.326469080000003</v>
      </c>
    </row>
    <row r="11" spans="1:19" x14ac:dyDescent="0.25">
      <c r="A11" s="12">
        <v>34700</v>
      </c>
      <c r="B11" t="s">
        <v>2007</v>
      </c>
      <c r="C11" t="s">
        <v>2008</v>
      </c>
      <c r="D11">
        <v>161449.30549999999</v>
      </c>
      <c r="E11">
        <v>21.715621720000001</v>
      </c>
      <c r="H11">
        <v>95897.529299999995</v>
      </c>
      <c r="I11">
        <v>20.321394000000002</v>
      </c>
      <c r="L11">
        <v>73705.965819999998</v>
      </c>
      <c r="M11">
        <v>18.023196559999999</v>
      </c>
      <c r="P11">
        <v>64618.572359999998</v>
      </c>
      <c r="Q11">
        <v>17.858341289999998</v>
      </c>
    </row>
    <row r="12" spans="1:19" x14ac:dyDescent="0.25">
      <c r="A12" s="12">
        <v>34731</v>
      </c>
      <c r="B12" t="s">
        <v>2005</v>
      </c>
      <c r="C12" t="s">
        <v>2006</v>
      </c>
      <c r="D12">
        <v>84877.174719999995</v>
      </c>
      <c r="E12">
        <v>27.787428569999999</v>
      </c>
      <c r="F12">
        <v>-1.6648302580000001</v>
      </c>
      <c r="H12">
        <v>52026.477559999999</v>
      </c>
      <c r="I12">
        <v>27.69908324</v>
      </c>
      <c r="J12">
        <v>0.95715361200000004</v>
      </c>
      <c r="L12">
        <v>41674.394090000002</v>
      </c>
      <c r="M12">
        <v>25.392121620000001</v>
      </c>
      <c r="N12">
        <v>0.44485552</v>
      </c>
      <c r="P12">
        <v>44292.044719999998</v>
      </c>
      <c r="Q12">
        <v>23.276082930000001</v>
      </c>
      <c r="R12">
        <v>-2.0489296719999999</v>
      </c>
    </row>
    <row r="13" spans="1:19" x14ac:dyDescent="0.25">
      <c r="A13" s="12">
        <v>34731</v>
      </c>
      <c r="B13" t="s">
        <v>2019</v>
      </c>
      <c r="C13" t="s">
        <v>2020</v>
      </c>
      <c r="D13">
        <v>72746.954580000005</v>
      </c>
      <c r="E13">
        <v>33.38798551</v>
      </c>
      <c r="F13">
        <v>-2.043836057</v>
      </c>
      <c r="H13">
        <v>43978.737150000001</v>
      </c>
      <c r="I13">
        <v>32.852129849999997</v>
      </c>
      <c r="J13">
        <v>0.34930770999999999</v>
      </c>
      <c r="L13">
        <v>34604.002719999997</v>
      </c>
      <c r="M13">
        <v>31.817048700000001</v>
      </c>
      <c r="N13">
        <v>-0.725880847</v>
      </c>
      <c r="P13">
        <v>34490.875399999997</v>
      </c>
      <c r="Q13">
        <v>34.596963610000003</v>
      </c>
      <c r="R13">
        <v>-0.33756354799999999</v>
      </c>
    </row>
    <row r="14" spans="1:19" x14ac:dyDescent="0.25">
      <c r="A14" s="12">
        <v>34731</v>
      </c>
      <c r="B14" t="s">
        <v>2009</v>
      </c>
      <c r="C14" t="s">
        <v>2010</v>
      </c>
      <c r="D14">
        <v>73262.340849999993</v>
      </c>
      <c r="E14">
        <v>37.683105240000003</v>
      </c>
      <c r="F14">
        <v>-0.26368862100000001</v>
      </c>
      <c r="H14">
        <v>43743.660739999999</v>
      </c>
      <c r="I14">
        <v>36.993863810000001</v>
      </c>
      <c r="J14">
        <v>2.277733563</v>
      </c>
      <c r="L14">
        <v>33347.298849999999</v>
      </c>
      <c r="M14">
        <v>34.986553139999998</v>
      </c>
      <c r="N14">
        <v>0.94099502800000001</v>
      </c>
      <c r="P14">
        <v>30914.340909999999</v>
      </c>
      <c r="Q14">
        <v>36.887867389999997</v>
      </c>
      <c r="R14">
        <v>1.1392024110000001</v>
      </c>
    </row>
    <row r="15" spans="1:19" x14ac:dyDescent="0.25">
      <c r="A15" s="12">
        <v>34731</v>
      </c>
      <c r="B15" t="s">
        <v>2001</v>
      </c>
      <c r="C15" t="s">
        <v>2002</v>
      </c>
      <c r="D15">
        <v>68634.751050000006</v>
      </c>
      <c r="E15">
        <v>30.616262849999998</v>
      </c>
      <c r="F15">
        <v>-0.41957438699999999</v>
      </c>
      <c r="H15">
        <v>42051.337850000004</v>
      </c>
      <c r="I15">
        <v>29.907955690000001</v>
      </c>
      <c r="J15">
        <v>1.9982814390000001</v>
      </c>
      <c r="L15">
        <v>33423.749470000002</v>
      </c>
      <c r="M15">
        <v>28.724736629999999</v>
      </c>
      <c r="N15">
        <v>1.683137522</v>
      </c>
      <c r="P15">
        <v>31600.058290000001</v>
      </c>
      <c r="Q15">
        <v>33.565971500000003</v>
      </c>
      <c r="R15">
        <v>2.084645182</v>
      </c>
    </row>
    <row r="16" spans="1:19" x14ac:dyDescent="0.25">
      <c r="A16" s="12">
        <v>34731</v>
      </c>
      <c r="B16" t="s">
        <v>2017</v>
      </c>
      <c r="C16" t="s">
        <v>2018</v>
      </c>
      <c r="D16">
        <v>81631.330069999996</v>
      </c>
      <c r="E16">
        <v>31.244126390000002</v>
      </c>
      <c r="F16">
        <v>-0.44893359700000002</v>
      </c>
      <c r="H16">
        <v>47702.773659999999</v>
      </c>
      <c r="I16">
        <v>31.269767590000001</v>
      </c>
      <c r="J16">
        <v>2.6811583539999999</v>
      </c>
      <c r="L16">
        <v>37531.184699999998</v>
      </c>
      <c r="M16">
        <v>30.088972640000001</v>
      </c>
      <c r="N16">
        <v>2.3256808040000001</v>
      </c>
      <c r="P16">
        <v>35426.308539999998</v>
      </c>
      <c r="Q16">
        <v>33.748635710000002</v>
      </c>
      <c r="R16">
        <v>1.2667607409999999</v>
      </c>
    </row>
    <row r="17" spans="1:18" x14ac:dyDescent="0.25">
      <c r="A17" s="12">
        <v>34731</v>
      </c>
      <c r="B17" t="s">
        <v>2003</v>
      </c>
      <c r="C17" t="s">
        <v>2004</v>
      </c>
      <c r="D17">
        <v>86549.887969999996</v>
      </c>
      <c r="E17">
        <v>25.352027809999999</v>
      </c>
      <c r="F17">
        <v>-2.0865117020000001</v>
      </c>
      <c r="H17">
        <v>56551.510829999999</v>
      </c>
      <c r="I17">
        <v>24.646375590000002</v>
      </c>
      <c r="J17">
        <v>0.48500861299999998</v>
      </c>
      <c r="L17">
        <v>45706.042869999997</v>
      </c>
      <c r="M17">
        <v>23.86782483</v>
      </c>
      <c r="N17">
        <v>0.770325657</v>
      </c>
      <c r="P17">
        <v>40645.506679999999</v>
      </c>
      <c r="Q17">
        <v>26.24298366</v>
      </c>
      <c r="R17">
        <v>0.48247359899999998</v>
      </c>
    </row>
    <row r="18" spans="1:18" x14ac:dyDescent="0.25">
      <c r="A18" s="12">
        <v>34731</v>
      </c>
      <c r="B18" t="s">
        <v>2013</v>
      </c>
      <c r="C18" t="s">
        <v>2014</v>
      </c>
      <c r="D18">
        <v>110933.3744</v>
      </c>
      <c r="E18">
        <v>24.39330601</v>
      </c>
      <c r="F18">
        <v>-2.1859330290000001</v>
      </c>
      <c r="H18">
        <v>66862.119770000005</v>
      </c>
      <c r="I18">
        <v>23.959531269999999</v>
      </c>
      <c r="J18">
        <v>0.35597852899999999</v>
      </c>
      <c r="L18">
        <v>51209.761310000002</v>
      </c>
      <c r="M18">
        <v>23.23896732</v>
      </c>
      <c r="N18">
        <v>0.23697407700000001</v>
      </c>
      <c r="P18">
        <v>43066.916989999998</v>
      </c>
      <c r="Q18">
        <v>25.33340102</v>
      </c>
      <c r="R18">
        <v>-0.182809738</v>
      </c>
    </row>
    <row r="19" spans="1:18" x14ac:dyDescent="0.25">
      <c r="A19" s="12">
        <v>34731</v>
      </c>
      <c r="B19" t="s">
        <v>2015</v>
      </c>
      <c r="C19" t="s">
        <v>2016</v>
      </c>
      <c r="D19">
        <v>86203.595459999997</v>
      </c>
      <c r="E19">
        <v>26.167540469999999</v>
      </c>
      <c r="F19">
        <v>-1.9621089599999999</v>
      </c>
      <c r="H19">
        <v>54515.866170000001</v>
      </c>
      <c r="I19">
        <v>25.608027660000001</v>
      </c>
      <c r="J19">
        <v>0.40248236100000001</v>
      </c>
      <c r="L19">
        <v>43345.322509999998</v>
      </c>
      <c r="M19">
        <v>24.495630609999999</v>
      </c>
      <c r="N19">
        <v>-0.13457208200000001</v>
      </c>
      <c r="P19">
        <v>37517.999109999997</v>
      </c>
      <c r="Q19">
        <v>26.46162254</v>
      </c>
      <c r="R19">
        <v>-0.89946487500000005</v>
      </c>
    </row>
    <row r="20" spans="1:18" x14ac:dyDescent="0.25">
      <c r="A20" s="12">
        <v>34731</v>
      </c>
      <c r="B20" t="s">
        <v>2011</v>
      </c>
      <c r="C20" t="s">
        <v>2012</v>
      </c>
      <c r="D20">
        <v>78163.294710000002</v>
      </c>
      <c r="E20">
        <v>33.260862250000002</v>
      </c>
      <c r="F20">
        <v>-2.0345940859999998</v>
      </c>
      <c r="H20">
        <v>46447.545400000003</v>
      </c>
      <c r="I20">
        <v>32.50309566</v>
      </c>
      <c r="J20">
        <v>0.83476929300000002</v>
      </c>
      <c r="L20">
        <v>33033.309739999997</v>
      </c>
      <c r="M20">
        <v>31.645126099999999</v>
      </c>
      <c r="N20">
        <v>0.178143893</v>
      </c>
      <c r="P20">
        <v>34092.941760000002</v>
      </c>
      <c r="Q20">
        <v>33.692875149999999</v>
      </c>
      <c r="R20">
        <v>-0.98709267199999995</v>
      </c>
    </row>
    <row r="21" spans="1:18" x14ac:dyDescent="0.25">
      <c r="A21" s="12">
        <v>34731</v>
      </c>
      <c r="B21" t="s">
        <v>2007</v>
      </c>
      <c r="C21" t="s">
        <v>2008</v>
      </c>
      <c r="D21">
        <v>157449.43890000001</v>
      </c>
      <c r="E21">
        <v>21.17762257</v>
      </c>
      <c r="F21">
        <v>-2.4774752150000001</v>
      </c>
      <c r="H21">
        <v>96084.273000000001</v>
      </c>
      <c r="I21">
        <v>20.360966359999999</v>
      </c>
      <c r="J21">
        <v>0.19473254600000001</v>
      </c>
      <c r="L21">
        <v>73756.540250000005</v>
      </c>
      <c r="M21">
        <v>18.035563440000001</v>
      </c>
      <c r="N21">
        <v>6.8616466000000001E-2</v>
      </c>
      <c r="P21">
        <v>60358.672500000001</v>
      </c>
      <c r="Q21">
        <v>16.68105211</v>
      </c>
      <c r="R21">
        <v>-6.5923769349999999</v>
      </c>
    </row>
    <row r="22" spans="1:18" x14ac:dyDescent="0.25">
      <c r="A22" s="12">
        <v>34759</v>
      </c>
      <c r="B22" t="s">
        <v>2005</v>
      </c>
      <c r="C22" t="s">
        <v>2006</v>
      </c>
      <c r="D22">
        <v>84593.588910000006</v>
      </c>
      <c r="E22">
        <v>27.694587110000001</v>
      </c>
      <c r="F22">
        <v>-0.33411315000000003</v>
      </c>
      <c r="H22">
        <v>51845.598570000002</v>
      </c>
      <c r="I22">
        <v>27.602782619999999</v>
      </c>
      <c r="J22">
        <v>-0.34766718400000002</v>
      </c>
      <c r="L22">
        <v>41906.41923</v>
      </c>
      <c r="M22">
        <v>25.533494059999999</v>
      </c>
      <c r="N22">
        <v>0.55675709100000004</v>
      </c>
      <c r="P22">
        <v>45074.384319999997</v>
      </c>
      <c r="Q22">
        <v>23.68721322</v>
      </c>
      <c r="R22">
        <v>1.7663207860000001</v>
      </c>
    </row>
    <row r="23" spans="1:18" x14ac:dyDescent="0.25">
      <c r="A23" s="12">
        <v>34759</v>
      </c>
      <c r="B23" t="s">
        <v>2003</v>
      </c>
      <c r="C23" t="s">
        <v>2004</v>
      </c>
      <c r="D23">
        <v>85654.201329999996</v>
      </c>
      <c r="E23">
        <v>25.089665</v>
      </c>
      <c r="F23">
        <v>-1.0348790210000001</v>
      </c>
      <c r="H23">
        <v>56014.7183</v>
      </c>
      <c r="I23">
        <v>24.412429759999998</v>
      </c>
      <c r="J23">
        <v>-0.94920989899999997</v>
      </c>
      <c r="L23">
        <v>45680.882299999997</v>
      </c>
      <c r="M23">
        <v>23.854685910000001</v>
      </c>
      <c r="N23">
        <v>-5.5048674999999998E-2</v>
      </c>
      <c r="P23">
        <v>40160.668720000001</v>
      </c>
      <c r="Q23">
        <v>25.929945499999999</v>
      </c>
      <c r="R23">
        <v>-1.192845159</v>
      </c>
    </row>
    <row r="24" spans="1:18" x14ac:dyDescent="0.25">
      <c r="A24" s="12">
        <v>34759</v>
      </c>
      <c r="B24" t="s">
        <v>2007</v>
      </c>
      <c r="C24" t="s">
        <v>2008</v>
      </c>
      <c r="D24">
        <v>156089.82860000001</v>
      </c>
      <c r="E24">
        <v>20.994749160000001</v>
      </c>
      <c r="F24">
        <v>-0.86352189400000001</v>
      </c>
      <c r="H24">
        <v>94980.819180000006</v>
      </c>
      <c r="I24">
        <v>20.127136360000002</v>
      </c>
      <c r="J24">
        <v>-1.1484229319999999</v>
      </c>
      <c r="L24">
        <v>73571.216159999996</v>
      </c>
      <c r="M24">
        <v>17.990246450000001</v>
      </c>
      <c r="N24">
        <v>-0.25126461900000002</v>
      </c>
      <c r="P24">
        <v>64185.604229999997</v>
      </c>
      <c r="Q24">
        <v>17.738683850000001</v>
      </c>
      <c r="R24">
        <v>6.3403179300000003</v>
      </c>
    </row>
    <row r="25" spans="1:18" x14ac:dyDescent="0.25">
      <c r="A25" s="12">
        <v>34759</v>
      </c>
      <c r="B25" t="s">
        <v>2001</v>
      </c>
      <c r="C25" t="s">
        <v>2002</v>
      </c>
      <c r="D25">
        <v>67658.602050000001</v>
      </c>
      <c r="E25">
        <v>30.180826960000001</v>
      </c>
      <c r="F25">
        <v>-1.4222372480000001</v>
      </c>
      <c r="H25">
        <v>41388.962899999999</v>
      </c>
      <c r="I25">
        <v>29.436858170000001</v>
      </c>
      <c r="J25">
        <v>-1.575157873</v>
      </c>
      <c r="L25">
        <v>33005.724679999999</v>
      </c>
      <c r="M25">
        <v>28.365481540000001</v>
      </c>
      <c r="N25">
        <v>-1.2506819140000001</v>
      </c>
      <c r="P25">
        <v>30958.899809999999</v>
      </c>
      <c r="Q25">
        <v>32.88492505</v>
      </c>
      <c r="R25">
        <v>-2.0289787989999999</v>
      </c>
    </row>
    <row r="26" spans="1:18" x14ac:dyDescent="0.25">
      <c r="A26" s="12">
        <v>34759</v>
      </c>
      <c r="B26" t="s">
        <v>2009</v>
      </c>
      <c r="C26" t="s">
        <v>2010</v>
      </c>
      <c r="D26">
        <v>73109.744070000001</v>
      </c>
      <c r="E26">
        <v>37.604615799999998</v>
      </c>
      <c r="F26">
        <v>-0.208288159</v>
      </c>
      <c r="H26">
        <v>43205.963089999997</v>
      </c>
      <c r="I26">
        <v>36.539134750000002</v>
      </c>
      <c r="J26">
        <v>-1.229201325</v>
      </c>
      <c r="L26">
        <v>33421.217049999999</v>
      </c>
      <c r="M26">
        <v>35.064104929999999</v>
      </c>
      <c r="N26">
        <v>0.22166172100000001</v>
      </c>
      <c r="P26">
        <v>30585.695790000002</v>
      </c>
      <c r="Q26">
        <v>36.495718719999999</v>
      </c>
      <c r="R26">
        <v>-1.063083054</v>
      </c>
    </row>
    <row r="27" spans="1:18" x14ac:dyDescent="0.25">
      <c r="A27" s="12">
        <v>34759</v>
      </c>
      <c r="B27" t="s">
        <v>2015</v>
      </c>
      <c r="C27" t="s">
        <v>2016</v>
      </c>
      <c r="D27">
        <v>84540.170830000003</v>
      </c>
      <c r="E27">
        <v>25.662599449999998</v>
      </c>
      <c r="F27">
        <v>-1.929646457</v>
      </c>
      <c r="H27">
        <v>53575.04434</v>
      </c>
      <c r="I27">
        <v>25.16609042</v>
      </c>
      <c r="J27">
        <v>-1.725776178</v>
      </c>
      <c r="L27">
        <v>43017.392370000001</v>
      </c>
      <c r="M27">
        <v>24.310308289999998</v>
      </c>
      <c r="N27">
        <v>-0.75655255600000004</v>
      </c>
      <c r="P27">
        <v>37080.254710000001</v>
      </c>
      <c r="Q27">
        <v>26.152879349999999</v>
      </c>
      <c r="R27">
        <v>-1.1667583829999999</v>
      </c>
    </row>
    <row r="28" spans="1:18" x14ac:dyDescent="0.25">
      <c r="A28" s="12">
        <v>34759</v>
      </c>
      <c r="B28" t="s">
        <v>2019</v>
      </c>
      <c r="C28" t="s">
        <v>2020</v>
      </c>
      <c r="D28">
        <v>73656.722269999998</v>
      </c>
      <c r="E28">
        <v>33.805533029999999</v>
      </c>
      <c r="F28">
        <v>1.2505921390000001</v>
      </c>
      <c r="H28">
        <v>44487.821859999996</v>
      </c>
      <c r="I28">
        <v>33.232416280000002</v>
      </c>
      <c r="J28">
        <v>1.1575701039999999</v>
      </c>
      <c r="L28">
        <v>35308.661500000002</v>
      </c>
      <c r="M28">
        <v>32.464955330000002</v>
      </c>
      <c r="N28">
        <v>2.0363504809999999</v>
      </c>
      <c r="P28">
        <v>34849.950669999998</v>
      </c>
      <c r="Q28">
        <v>34.95714332</v>
      </c>
      <c r="R28">
        <v>1.0410732060000001</v>
      </c>
    </row>
    <row r="29" spans="1:18" x14ac:dyDescent="0.25">
      <c r="A29" s="12">
        <v>34759</v>
      </c>
      <c r="B29" t="s">
        <v>2017</v>
      </c>
      <c r="C29" t="s">
        <v>2018</v>
      </c>
      <c r="D29">
        <v>81345.518790000002</v>
      </c>
      <c r="E29">
        <v>31.134733050000001</v>
      </c>
      <c r="F29">
        <v>-0.35012449000000001</v>
      </c>
      <c r="H29">
        <v>47661.98717</v>
      </c>
      <c r="I29">
        <v>31.24303153</v>
      </c>
      <c r="J29">
        <v>-8.5501308999999998E-2</v>
      </c>
      <c r="L29">
        <v>37908.283589999999</v>
      </c>
      <c r="M29">
        <v>30.391295060000001</v>
      </c>
      <c r="N29">
        <v>1.00476151</v>
      </c>
      <c r="P29">
        <v>35509.636489999997</v>
      </c>
      <c r="Q29">
        <v>33.828017529999997</v>
      </c>
      <c r="R29">
        <v>0.23521489400000001</v>
      </c>
    </row>
    <row r="30" spans="1:18" x14ac:dyDescent="0.25">
      <c r="A30" s="12">
        <v>34759</v>
      </c>
      <c r="B30" t="s">
        <v>2011</v>
      </c>
      <c r="C30" t="s">
        <v>2012</v>
      </c>
      <c r="D30">
        <v>78950.647070000006</v>
      </c>
      <c r="E30">
        <v>33.595904660000002</v>
      </c>
      <c r="F30">
        <v>1.0073172720000001</v>
      </c>
      <c r="H30">
        <v>46680.927060000002</v>
      </c>
      <c r="I30">
        <v>32.66641164</v>
      </c>
      <c r="J30">
        <v>0.50246284500000005</v>
      </c>
      <c r="L30">
        <v>33648.778319999998</v>
      </c>
      <c r="M30">
        <v>32.234730380000002</v>
      </c>
      <c r="N30">
        <v>1.863175628</v>
      </c>
      <c r="P30">
        <v>34500.413370000002</v>
      </c>
      <c r="Q30">
        <v>34.09556525</v>
      </c>
      <c r="R30">
        <v>1.195178804</v>
      </c>
    </row>
    <row r="31" spans="1:18" x14ac:dyDescent="0.25">
      <c r="A31" s="12">
        <v>34759</v>
      </c>
      <c r="B31" t="s">
        <v>2013</v>
      </c>
      <c r="C31" t="s">
        <v>2014</v>
      </c>
      <c r="D31">
        <v>111619.8826</v>
      </c>
      <c r="E31">
        <v>24.544263319999999</v>
      </c>
      <c r="F31">
        <v>0.61884727500000003</v>
      </c>
      <c r="H31">
        <v>67101.145369999998</v>
      </c>
      <c r="I31">
        <v>24.04518427</v>
      </c>
      <c r="J31">
        <v>0.35749030500000001</v>
      </c>
      <c r="L31">
        <v>51701.915269999998</v>
      </c>
      <c r="M31">
        <v>23.462306569999999</v>
      </c>
      <c r="N31">
        <v>0.96105496700000004</v>
      </c>
      <c r="P31">
        <v>43296.188679999999</v>
      </c>
      <c r="Q31">
        <v>25.468266289999999</v>
      </c>
      <c r="R31">
        <v>0.53236150999999998</v>
      </c>
    </row>
    <row r="32" spans="1:18" x14ac:dyDescent="0.25">
      <c r="A32" s="12">
        <v>34790</v>
      </c>
      <c r="B32" t="s">
        <v>2005</v>
      </c>
      <c r="C32" t="s">
        <v>2006</v>
      </c>
      <c r="D32">
        <v>85703.323279999997</v>
      </c>
      <c r="E32">
        <v>28.057896379999999</v>
      </c>
      <c r="F32">
        <v>1.311842159</v>
      </c>
      <c r="H32">
        <v>52073.211360000001</v>
      </c>
      <c r="I32">
        <v>27.72396449</v>
      </c>
      <c r="J32">
        <v>0.43902047599999999</v>
      </c>
      <c r="L32">
        <v>42020.66979</v>
      </c>
      <c r="M32">
        <v>25.603106690000001</v>
      </c>
      <c r="N32">
        <v>0.272632602</v>
      </c>
      <c r="P32">
        <v>45806.89877</v>
      </c>
      <c r="Q32">
        <v>24.072159710000001</v>
      </c>
      <c r="R32">
        <v>1.6251236040000001</v>
      </c>
    </row>
    <row r="33" spans="1:18" x14ac:dyDescent="0.25">
      <c r="A33" s="12">
        <v>34790</v>
      </c>
      <c r="B33" t="s">
        <v>2009</v>
      </c>
      <c r="C33" t="s">
        <v>2010</v>
      </c>
      <c r="D33">
        <v>72176.610149999993</v>
      </c>
      <c r="E33">
        <v>37.124650469999999</v>
      </c>
      <c r="F33">
        <v>-1.2763468469999999</v>
      </c>
      <c r="H33">
        <v>42938.300349999998</v>
      </c>
      <c r="I33">
        <v>36.312773290000003</v>
      </c>
      <c r="J33">
        <v>-0.61950415199999997</v>
      </c>
      <c r="L33">
        <v>33181.856039999999</v>
      </c>
      <c r="M33">
        <v>34.812977650000001</v>
      </c>
      <c r="N33">
        <v>-0.71619476699999995</v>
      </c>
      <c r="P33">
        <v>30800.6502</v>
      </c>
      <c r="Q33">
        <v>36.752208410000001</v>
      </c>
      <c r="R33">
        <v>0.70279391700000005</v>
      </c>
    </row>
    <row r="34" spans="1:18" x14ac:dyDescent="0.25">
      <c r="A34" s="12">
        <v>34790</v>
      </c>
      <c r="B34" t="s">
        <v>2007</v>
      </c>
      <c r="C34" t="s">
        <v>2008</v>
      </c>
      <c r="D34">
        <v>156932.1372</v>
      </c>
      <c r="E34">
        <v>21.10804328</v>
      </c>
      <c r="F34">
        <v>0.53963069799999996</v>
      </c>
      <c r="H34">
        <v>95192.551120000004</v>
      </c>
      <c r="I34">
        <v>20.172003920000002</v>
      </c>
      <c r="J34">
        <v>0.22292073800000001</v>
      </c>
      <c r="L34">
        <v>73989.769149999993</v>
      </c>
      <c r="M34">
        <v>18.092594519999999</v>
      </c>
      <c r="N34">
        <v>0.56890862600000003</v>
      </c>
      <c r="P34">
        <v>65098.795310000001</v>
      </c>
      <c r="Q34">
        <v>17.99105832</v>
      </c>
      <c r="R34">
        <v>1.422735031</v>
      </c>
    </row>
    <row r="35" spans="1:18" x14ac:dyDescent="0.25">
      <c r="A35" s="12">
        <v>34790</v>
      </c>
      <c r="B35" t="s">
        <v>2019</v>
      </c>
      <c r="C35" t="s">
        <v>2020</v>
      </c>
      <c r="D35">
        <v>74644.65569</v>
      </c>
      <c r="E35">
        <v>34.258955540000002</v>
      </c>
      <c r="F35">
        <v>1.3412671519999999</v>
      </c>
      <c r="H35">
        <v>44798.739110000002</v>
      </c>
      <c r="I35">
        <v>33.464671559999999</v>
      </c>
      <c r="J35">
        <v>0.69888170000000005</v>
      </c>
      <c r="L35">
        <v>35592.187879999998</v>
      </c>
      <c r="M35">
        <v>32.725646920000003</v>
      </c>
      <c r="N35">
        <v>0.80299385300000004</v>
      </c>
      <c r="P35">
        <v>35418.121910000002</v>
      </c>
      <c r="Q35">
        <v>35.527062170000001</v>
      </c>
      <c r="R35">
        <v>1.630335858</v>
      </c>
    </row>
    <row r="36" spans="1:18" x14ac:dyDescent="0.25">
      <c r="A36" s="12">
        <v>34790</v>
      </c>
      <c r="B36" t="s">
        <v>2003</v>
      </c>
      <c r="C36" t="s">
        <v>2004</v>
      </c>
      <c r="D36">
        <v>86591.214500000002</v>
      </c>
      <c r="E36">
        <v>25.3641331</v>
      </c>
      <c r="F36">
        <v>1.0939488740000001</v>
      </c>
      <c r="H36">
        <v>56296.577570000001</v>
      </c>
      <c r="I36">
        <v>24.535270140000002</v>
      </c>
      <c r="J36">
        <v>0.50318787399999998</v>
      </c>
      <c r="L36">
        <v>45682.315589999998</v>
      </c>
      <c r="M36">
        <v>23.855434379999998</v>
      </c>
      <c r="N36">
        <v>3.1376189999999999E-3</v>
      </c>
      <c r="P36">
        <v>40944.463819999997</v>
      </c>
      <c r="Q36">
        <v>26.436006899999999</v>
      </c>
      <c r="R36">
        <v>1.9516485210000001</v>
      </c>
    </row>
    <row r="37" spans="1:18" x14ac:dyDescent="0.25">
      <c r="A37" s="12">
        <v>34790</v>
      </c>
      <c r="B37" t="s">
        <v>2001</v>
      </c>
      <c r="C37" t="s">
        <v>2002</v>
      </c>
      <c r="D37">
        <v>68906.935769999996</v>
      </c>
      <c r="E37">
        <v>30.737677720000001</v>
      </c>
      <c r="F37">
        <v>1.845048043</v>
      </c>
      <c r="H37">
        <v>42032.721270000002</v>
      </c>
      <c r="I37">
        <v>29.894715120000001</v>
      </c>
      <c r="J37">
        <v>1.555386588</v>
      </c>
      <c r="L37">
        <v>33444.210780000001</v>
      </c>
      <c r="M37">
        <v>28.7423213</v>
      </c>
      <c r="N37">
        <v>1.32851528</v>
      </c>
      <c r="P37">
        <v>31908.36377</v>
      </c>
      <c r="Q37">
        <v>33.893457380000001</v>
      </c>
      <c r="R37">
        <v>3.066853048</v>
      </c>
    </row>
    <row r="38" spans="1:18" x14ac:dyDescent="0.25">
      <c r="A38" s="12">
        <v>34790</v>
      </c>
      <c r="B38" t="s">
        <v>2017</v>
      </c>
      <c r="C38" t="s">
        <v>2018</v>
      </c>
      <c r="D38">
        <v>82419.283710000003</v>
      </c>
      <c r="E38">
        <v>31.545713079999999</v>
      </c>
      <c r="F38">
        <v>1.320004999</v>
      </c>
      <c r="H38">
        <v>47525.870640000001</v>
      </c>
      <c r="I38">
        <v>31.153805429999998</v>
      </c>
      <c r="J38">
        <v>-0.28558718900000002</v>
      </c>
      <c r="L38">
        <v>37650.91115</v>
      </c>
      <c r="M38">
        <v>30.184958049999999</v>
      </c>
      <c r="N38">
        <v>-0.67893456799999996</v>
      </c>
      <c r="P38">
        <v>35578.131150000001</v>
      </c>
      <c r="Q38">
        <v>33.893268509999999</v>
      </c>
      <c r="R38">
        <v>0.19289035500000001</v>
      </c>
    </row>
    <row r="39" spans="1:18" x14ac:dyDescent="0.25">
      <c r="A39" s="12">
        <v>34790</v>
      </c>
      <c r="B39" t="s">
        <v>2015</v>
      </c>
      <c r="C39" t="s">
        <v>2016</v>
      </c>
      <c r="D39">
        <v>87025.301130000007</v>
      </c>
      <c r="E39">
        <v>26.416973410000001</v>
      </c>
      <c r="F39">
        <v>2.9395851460000002</v>
      </c>
      <c r="H39">
        <v>54643.81467</v>
      </c>
      <c r="I39">
        <v>25.668129579999999</v>
      </c>
      <c r="J39">
        <v>1.9949032900000001</v>
      </c>
      <c r="L39">
        <v>43696.498359999998</v>
      </c>
      <c r="M39">
        <v>24.694089720000001</v>
      </c>
      <c r="N39">
        <v>1.578677734</v>
      </c>
      <c r="P39">
        <v>38132.698239999998</v>
      </c>
      <c r="Q39">
        <v>26.89517275</v>
      </c>
      <c r="R39">
        <v>2.8382855980000001</v>
      </c>
    </row>
    <row r="40" spans="1:18" x14ac:dyDescent="0.25">
      <c r="A40" s="12">
        <v>34790</v>
      </c>
      <c r="B40" t="s">
        <v>2011</v>
      </c>
      <c r="C40" t="s">
        <v>2012</v>
      </c>
      <c r="D40">
        <v>79017.457639999993</v>
      </c>
      <c r="E40">
        <v>33.624334589999997</v>
      </c>
      <c r="F40">
        <v>8.4623201999999995E-2</v>
      </c>
      <c r="H40">
        <v>46502.73979</v>
      </c>
      <c r="I40">
        <v>32.541719630000003</v>
      </c>
      <c r="J40">
        <v>-0.38171322099999999</v>
      </c>
      <c r="L40">
        <v>33410.073779999999</v>
      </c>
      <c r="M40">
        <v>32.0060571</v>
      </c>
      <c r="N40">
        <v>-0.709400319</v>
      </c>
      <c r="P40">
        <v>34636.351040000001</v>
      </c>
      <c r="Q40">
        <v>34.229907750000002</v>
      </c>
      <c r="R40">
        <v>0.39401750899999999</v>
      </c>
    </row>
    <row r="41" spans="1:18" x14ac:dyDescent="0.25">
      <c r="A41" s="12">
        <v>34790</v>
      </c>
      <c r="B41" t="s">
        <v>2013</v>
      </c>
      <c r="C41" t="s">
        <v>2014</v>
      </c>
      <c r="D41">
        <v>112978.9948</v>
      </c>
      <c r="E41">
        <v>24.843120549999998</v>
      </c>
      <c r="F41">
        <v>1.2176255629999999</v>
      </c>
      <c r="H41">
        <v>67314.293409999998</v>
      </c>
      <c r="I41">
        <v>24.121564249999999</v>
      </c>
      <c r="J41">
        <v>0.317651866</v>
      </c>
      <c r="L41">
        <v>51861.776160000001</v>
      </c>
      <c r="M41">
        <v>23.534851369999998</v>
      </c>
      <c r="N41">
        <v>0.30919724500000001</v>
      </c>
      <c r="P41">
        <v>44086.794560000002</v>
      </c>
      <c r="Q41">
        <v>25.93332711</v>
      </c>
      <c r="R41">
        <v>1.8260403489999999</v>
      </c>
    </row>
    <row r="42" spans="1:18" x14ac:dyDescent="0.25">
      <c r="A42" s="12">
        <v>34820</v>
      </c>
      <c r="B42" t="s">
        <v>2005</v>
      </c>
      <c r="C42" t="s">
        <v>2006</v>
      </c>
      <c r="D42">
        <v>85312.536380000005</v>
      </c>
      <c r="E42">
        <v>27.929959010000001</v>
      </c>
      <c r="F42">
        <v>-0.45597635800000003</v>
      </c>
      <c r="H42">
        <v>52403.389029999998</v>
      </c>
      <c r="I42">
        <v>27.89975226</v>
      </c>
      <c r="J42">
        <v>0.63406434599999995</v>
      </c>
      <c r="L42">
        <v>42130.091699999997</v>
      </c>
      <c r="M42">
        <v>25.669777230000001</v>
      </c>
      <c r="N42">
        <v>0.260400199</v>
      </c>
      <c r="P42">
        <v>45760.097430000002</v>
      </c>
      <c r="Q42">
        <v>24.047564959999999</v>
      </c>
      <c r="R42">
        <v>-0.102170963</v>
      </c>
    </row>
    <row r="43" spans="1:18" x14ac:dyDescent="0.25">
      <c r="A43" s="12">
        <v>34820</v>
      </c>
      <c r="B43" t="s">
        <v>2007</v>
      </c>
      <c r="C43" t="s">
        <v>2008</v>
      </c>
      <c r="D43">
        <v>158778.427</v>
      </c>
      <c r="E43">
        <v>21.356377139999999</v>
      </c>
      <c r="F43">
        <v>1.176489267</v>
      </c>
      <c r="H43">
        <v>96726.668420000002</v>
      </c>
      <c r="I43">
        <v>20.497094690000001</v>
      </c>
      <c r="J43">
        <v>1.6115938519999999</v>
      </c>
      <c r="L43">
        <v>75063.482080000002</v>
      </c>
      <c r="M43">
        <v>18.35514774</v>
      </c>
      <c r="N43">
        <v>1.45116405</v>
      </c>
      <c r="P43">
        <v>65717.661609999996</v>
      </c>
      <c r="Q43">
        <v>18.162091589999999</v>
      </c>
      <c r="R43">
        <v>0.95065707799999999</v>
      </c>
    </row>
    <row r="44" spans="1:18" x14ac:dyDescent="0.25">
      <c r="A44" s="12">
        <v>34820</v>
      </c>
      <c r="B44" t="s">
        <v>2015</v>
      </c>
      <c r="C44" t="s">
        <v>2016</v>
      </c>
      <c r="D44">
        <v>86456.055569999997</v>
      </c>
      <c r="E44">
        <v>26.244176020000001</v>
      </c>
      <c r="F44">
        <v>-0.65411502200000005</v>
      </c>
      <c r="H44">
        <v>54924.777459999998</v>
      </c>
      <c r="I44">
        <v>25.800107730000001</v>
      </c>
      <c r="J44">
        <v>0.51417126300000005</v>
      </c>
      <c r="L44">
        <v>43667.95491</v>
      </c>
      <c r="M44">
        <v>24.67795903</v>
      </c>
      <c r="N44">
        <v>-6.5322053000000005E-2</v>
      </c>
      <c r="P44">
        <v>37873.153559999999</v>
      </c>
      <c r="Q44">
        <v>26.712114660000001</v>
      </c>
      <c r="R44">
        <v>-0.68063549700000003</v>
      </c>
    </row>
    <row r="45" spans="1:18" x14ac:dyDescent="0.25">
      <c r="A45" s="12">
        <v>34820</v>
      </c>
      <c r="B45" t="s">
        <v>2009</v>
      </c>
      <c r="C45" t="s">
        <v>2010</v>
      </c>
      <c r="D45">
        <v>73771.285789999994</v>
      </c>
      <c r="E45">
        <v>37.944885380000002</v>
      </c>
      <c r="F45">
        <v>2.2094077790000002</v>
      </c>
      <c r="H45">
        <v>44292.413249999998</v>
      </c>
      <c r="I45">
        <v>37.457941929999997</v>
      </c>
      <c r="J45">
        <v>3.1536248260000002</v>
      </c>
      <c r="L45">
        <v>34113.151709999998</v>
      </c>
      <c r="M45">
        <v>35.790053049999997</v>
      </c>
      <c r="N45">
        <v>2.8066412829999998</v>
      </c>
      <c r="P45">
        <v>31575.57589</v>
      </c>
      <c r="Q45">
        <v>37.6768717</v>
      </c>
      <c r="R45">
        <v>2.5159393940000001</v>
      </c>
    </row>
    <row r="46" spans="1:18" x14ac:dyDescent="0.25">
      <c r="A46" s="12">
        <v>34820</v>
      </c>
      <c r="B46" t="s">
        <v>2001</v>
      </c>
      <c r="C46" t="s">
        <v>2002</v>
      </c>
      <c r="D46">
        <v>68076.210059999998</v>
      </c>
      <c r="E46">
        <v>30.367111550000001</v>
      </c>
      <c r="F46">
        <v>-1.205576328</v>
      </c>
      <c r="H46">
        <v>42021.717550000001</v>
      </c>
      <c r="I46">
        <v>29.886889</v>
      </c>
      <c r="J46">
        <v>-2.6178936E-2</v>
      </c>
      <c r="L46">
        <v>33305.182269999998</v>
      </c>
      <c r="M46">
        <v>28.622838680000001</v>
      </c>
      <c r="N46">
        <v>-0.415702766</v>
      </c>
      <c r="P46">
        <v>31755.635450000002</v>
      </c>
      <c r="Q46">
        <v>33.73122747</v>
      </c>
      <c r="R46">
        <v>-0.47864667700000002</v>
      </c>
    </row>
    <row r="47" spans="1:18" x14ac:dyDescent="0.25">
      <c r="A47" s="12">
        <v>34820</v>
      </c>
      <c r="B47" t="s">
        <v>2011</v>
      </c>
      <c r="C47" t="s">
        <v>2012</v>
      </c>
      <c r="D47">
        <v>78318.65638</v>
      </c>
      <c r="E47">
        <v>33.326973379999998</v>
      </c>
      <c r="F47">
        <v>-0.88436312500000003</v>
      </c>
      <c r="H47">
        <v>46559.450550000001</v>
      </c>
      <c r="I47">
        <v>32.581404730000003</v>
      </c>
      <c r="J47">
        <v>0.121951453</v>
      </c>
      <c r="L47">
        <v>33456.507619999997</v>
      </c>
      <c r="M47">
        <v>32.050539620000002</v>
      </c>
      <c r="N47">
        <v>0.138981572</v>
      </c>
      <c r="P47">
        <v>34464.091280000001</v>
      </c>
      <c r="Q47">
        <v>34.059669390000003</v>
      </c>
      <c r="R47">
        <v>-0.497338063</v>
      </c>
    </row>
    <row r="48" spans="1:18" x14ac:dyDescent="0.25">
      <c r="A48" s="12">
        <v>34820</v>
      </c>
      <c r="B48" t="s">
        <v>2017</v>
      </c>
      <c r="C48" t="s">
        <v>2018</v>
      </c>
      <c r="D48">
        <v>83067.855219999998</v>
      </c>
      <c r="E48">
        <v>31.793951719999999</v>
      </c>
      <c r="F48">
        <v>0.78691719100000002</v>
      </c>
      <c r="H48">
        <v>48660.859080000002</v>
      </c>
      <c r="I48">
        <v>31.897804619999999</v>
      </c>
      <c r="J48">
        <v>2.388148658</v>
      </c>
      <c r="L48">
        <v>38402.784090000001</v>
      </c>
      <c r="M48">
        <v>30.787739030000001</v>
      </c>
      <c r="N48">
        <v>1.996958153</v>
      </c>
      <c r="P48">
        <v>36361.706180000001</v>
      </c>
      <c r="Q48">
        <v>34.639736020000001</v>
      </c>
      <c r="R48">
        <v>2.2024063809999999</v>
      </c>
    </row>
    <row r="49" spans="1:18" x14ac:dyDescent="0.25">
      <c r="A49" s="12">
        <v>34820</v>
      </c>
      <c r="B49" t="s">
        <v>2003</v>
      </c>
      <c r="C49" t="s">
        <v>2004</v>
      </c>
      <c r="D49">
        <v>86389.175810000001</v>
      </c>
      <c r="E49">
        <v>25.304952320000002</v>
      </c>
      <c r="F49">
        <v>-0.233324699</v>
      </c>
      <c r="H49">
        <v>56526.755579999997</v>
      </c>
      <c r="I49">
        <v>24.635586719999999</v>
      </c>
      <c r="J49">
        <v>0.408866799</v>
      </c>
      <c r="L49">
        <v>45616.830829999999</v>
      </c>
      <c r="M49">
        <v>23.821238050000002</v>
      </c>
      <c r="N49">
        <v>-0.143348171</v>
      </c>
      <c r="P49">
        <v>40388.796690000003</v>
      </c>
      <c r="Q49">
        <v>26.077237520000001</v>
      </c>
      <c r="R49">
        <v>-1.357123954</v>
      </c>
    </row>
    <row r="50" spans="1:18" x14ac:dyDescent="0.25">
      <c r="A50" s="12">
        <v>34820</v>
      </c>
      <c r="B50" t="s">
        <v>2019</v>
      </c>
      <c r="C50" t="s">
        <v>2020</v>
      </c>
      <c r="D50">
        <v>72899.453710000002</v>
      </c>
      <c r="E50">
        <v>33.457976600000002</v>
      </c>
      <c r="F50">
        <v>-2.338013305</v>
      </c>
      <c r="H50">
        <v>44198.7448</v>
      </c>
      <c r="I50">
        <v>33.016475630000002</v>
      </c>
      <c r="J50">
        <v>-1.3393106930000001</v>
      </c>
      <c r="L50">
        <v>35003.976009999998</v>
      </c>
      <c r="M50">
        <v>32.184808750000002</v>
      </c>
      <c r="N50">
        <v>-1.6526431770000001</v>
      </c>
      <c r="P50">
        <v>34589.66246</v>
      </c>
      <c r="Q50">
        <v>34.696054519999997</v>
      </c>
      <c r="R50">
        <v>-2.3390835019999998</v>
      </c>
    </row>
    <row r="51" spans="1:18" x14ac:dyDescent="0.25">
      <c r="A51" s="12">
        <v>34820</v>
      </c>
      <c r="B51" t="s">
        <v>2013</v>
      </c>
      <c r="C51" t="s">
        <v>2014</v>
      </c>
      <c r="D51">
        <v>112572.1297</v>
      </c>
      <c r="E51">
        <v>24.753654359999999</v>
      </c>
      <c r="F51">
        <v>-0.36012460899999998</v>
      </c>
      <c r="H51">
        <v>67733.884990000006</v>
      </c>
      <c r="I51">
        <v>24.2719217</v>
      </c>
      <c r="J51">
        <v>0.62333207999999996</v>
      </c>
      <c r="L51">
        <v>51720.598980000002</v>
      </c>
      <c r="M51">
        <v>23.470785230000001</v>
      </c>
      <c r="N51">
        <v>-0.27221817399999998</v>
      </c>
      <c r="P51">
        <v>43665.862999999998</v>
      </c>
      <c r="Q51">
        <v>25.685721090000001</v>
      </c>
      <c r="R51">
        <v>-0.95477923600000003</v>
      </c>
    </row>
    <row r="52" spans="1:18" x14ac:dyDescent="0.25">
      <c r="A52" s="12">
        <v>34851</v>
      </c>
      <c r="B52" t="s">
        <v>2005</v>
      </c>
      <c r="C52" t="s">
        <v>2006</v>
      </c>
      <c r="D52">
        <v>85561.64112</v>
      </c>
      <c r="E52">
        <v>28.011511909999999</v>
      </c>
      <c r="F52">
        <v>0.29199077699999998</v>
      </c>
      <c r="H52">
        <v>52395.357020000003</v>
      </c>
      <c r="I52">
        <v>27.895475990000001</v>
      </c>
      <c r="J52">
        <v>-1.5327268E-2</v>
      </c>
      <c r="L52">
        <v>41985.545969999999</v>
      </c>
      <c r="M52">
        <v>25.58170582</v>
      </c>
      <c r="N52">
        <v>-0.34309379099999998</v>
      </c>
      <c r="P52">
        <v>46359.033730000003</v>
      </c>
      <c r="Q52">
        <v>24.36231428</v>
      </c>
      <c r="R52">
        <v>1.3088615159999999</v>
      </c>
    </row>
    <row r="53" spans="1:18" x14ac:dyDescent="0.25">
      <c r="A53" s="12">
        <v>34851</v>
      </c>
      <c r="B53" t="s">
        <v>2017</v>
      </c>
      <c r="C53" t="s">
        <v>2018</v>
      </c>
      <c r="D53">
        <v>82901.593030000004</v>
      </c>
      <c r="E53">
        <v>31.730315409999999</v>
      </c>
      <c r="F53">
        <v>-0.200152254</v>
      </c>
      <c r="H53">
        <v>48386.123570000003</v>
      </c>
      <c r="I53">
        <v>31.717712039999999</v>
      </c>
      <c r="J53">
        <v>-0.56459239800000005</v>
      </c>
      <c r="L53">
        <v>38061.240839999999</v>
      </c>
      <c r="M53">
        <v>30.513921790000001</v>
      </c>
      <c r="N53">
        <v>-0.88937107800000004</v>
      </c>
      <c r="P53">
        <v>36368.619359999997</v>
      </c>
      <c r="Q53">
        <v>34.646321810000003</v>
      </c>
      <c r="R53">
        <v>1.9012237000000001E-2</v>
      </c>
    </row>
    <row r="54" spans="1:18" x14ac:dyDescent="0.25">
      <c r="A54" s="12">
        <v>34851</v>
      </c>
      <c r="B54" t="s">
        <v>2019</v>
      </c>
      <c r="C54" t="s">
        <v>2020</v>
      </c>
      <c r="D54">
        <v>74123.775240000003</v>
      </c>
      <c r="E54">
        <v>34.019891940000001</v>
      </c>
      <c r="F54">
        <v>1.6794659839999999</v>
      </c>
      <c r="H54">
        <v>44812.883110000002</v>
      </c>
      <c r="I54">
        <v>33.475237129999996</v>
      </c>
      <c r="J54">
        <v>1.3894926400000001</v>
      </c>
      <c r="L54">
        <v>35280.784090000001</v>
      </c>
      <c r="M54">
        <v>32.439323129999998</v>
      </c>
      <c r="N54">
        <v>0.79079038800000001</v>
      </c>
      <c r="P54">
        <v>35327.09822</v>
      </c>
      <c r="Q54">
        <v>35.435758499999999</v>
      </c>
      <c r="R54">
        <v>2.1319541819999999</v>
      </c>
    </row>
    <row r="55" spans="1:18" x14ac:dyDescent="0.25">
      <c r="A55" s="12">
        <v>34851</v>
      </c>
      <c r="B55" t="s">
        <v>2003</v>
      </c>
      <c r="C55" t="s">
        <v>2004</v>
      </c>
      <c r="D55">
        <v>86122.763860000006</v>
      </c>
      <c r="E55">
        <v>25.226915439999999</v>
      </c>
      <c r="F55">
        <v>-0.30838580500000001</v>
      </c>
      <c r="H55">
        <v>56200.991699999999</v>
      </c>
      <c r="I55">
        <v>24.493611749999999</v>
      </c>
      <c r="J55">
        <v>-0.57630033300000005</v>
      </c>
      <c r="L55">
        <v>45298.968690000002</v>
      </c>
      <c r="M55">
        <v>23.65524954</v>
      </c>
      <c r="N55">
        <v>-0.69680890299999998</v>
      </c>
      <c r="P55">
        <v>40804.363290000001</v>
      </c>
      <c r="Q55">
        <v>26.34555026</v>
      </c>
      <c r="R55">
        <v>1.0289155240000001</v>
      </c>
    </row>
    <row r="56" spans="1:18" x14ac:dyDescent="0.25">
      <c r="A56" s="12">
        <v>34851</v>
      </c>
      <c r="B56" t="s">
        <v>2001</v>
      </c>
      <c r="C56" t="s">
        <v>2002</v>
      </c>
      <c r="D56">
        <v>68095.127330000003</v>
      </c>
      <c r="E56">
        <v>30.375550069999999</v>
      </c>
      <c r="F56">
        <v>2.7788363999999999E-2</v>
      </c>
      <c r="H56">
        <v>41764.240010000001</v>
      </c>
      <c r="I56">
        <v>29.703764580000001</v>
      </c>
      <c r="J56">
        <v>-0.61272493299999997</v>
      </c>
      <c r="L56">
        <v>33057.503449999997</v>
      </c>
      <c r="M56">
        <v>28.409980789999999</v>
      </c>
      <c r="N56">
        <v>-0.74366448900000004</v>
      </c>
      <c r="P56">
        <v>31629.731830000001</v>
      </c>
      <c r="Q56">
        <v>33.597491089999998</v>
      </c>
      <c r="R56">
        <v>-0.396476461</v>
      </c>
    </row>
    <row r="57" spans="1:18" x14ac:dyDescent="0.25">
      <c r="A57" s="12">
        <v>34851</v>
      </c>
      <c r="B57" t="s">
        <v>2007</v>
      </c>
      <c r="C57" t="s">
        <v>2008</v>
      </c>
      <c r="D57">
        <v>158321.63430000001</v>
      </c>
      <c r="E57">
        <v>21.294936580000002</v>
      </c>
      <c r="F57">
        <v>-0.28769187899999998</v>
      </c>
      <c r="H57">
        <v>96550.655669999993</v>
      </c>
      <c r="I57">
        <v>20.45979629</v>
      </c>
      <c r="J57">
        <v>-0.18196920599999999</v>
      </c>
      <c r="L57">
        <v>74684.294439999998</v>
      </c>
      <c r="M57">
        <v>18.262425619999998</v>
      </c>
      <c r="N57">
        <v>-0.50515594500000005</v>
      </c>
      <c r="P57">
        <v>66734.532699999996</v>
      </c>
      <c r="Q57">
        <v>18.443119630000002</v>
      </c>
      <c r="R57">
        <v>1.547333031</v>
      </c>
    </row>
    <row r="58" spans="1:18" x14ac:dyDescent="0.25">
      <c r="A58" s="12">
        <v>34851</v>
      </c>
      <c r="B58" t="s">
        <v>2011</v>
      </c>
      <c r="C58" t="s">
        <v>2012</v>
      </c>
      <c r="D58">
        <v>78665.435159999994</v>
      </c>
      <c r="E58">
        <v>33.474538299999999</v>
      </c>
      <c r="F58">
        <v>0.44277926699999998</v>
      </c>
      <c r="H58">
        <v>46535.6077</v>
      </c>
      <c r="I58">
        <v>32.564719959999998</v>
      </c>
      <c r="J58">
        <v>-5.1209486999999998E-2</v>
      </c>
      <c r="L58">
        <v>33146.806409999997</v>
      </c>
      <c r="M58">
        <v>31.75385322</v>
      </c>
      <c r="N58">
        <v>-0.92568302000000002</v>
      </c>
      <c r="P58">
        <v>34723.874530000001</v>
      </c>
      <c r="Q58">
        <v>34.31640419</v>
      </c>
      <c r="R58">
        <v>0.75377948800000005</v>
      </c>
    </row>
    <row r="59" spans="1:18" x14ac:dyDescent="0.25">
      <c r="A59" s="12">
        <v>34851</v>
      </c>
      <c r="B59" t="s">
        <v>2009</v>
      </c>
      <c r="C59" t="s">
        <v>2010</v>
      </c>
      <c r="D59">
        <v>72730.121270000003</v>
      </c>
      <c r="E59">
        <v>37.409353600000003</v>
      </c>
      <c r="F59">
        <v>-1.411341167</v>
      </c>
      <c r="H59">
        <v>43284.150540000002</v>
      </c>
      <c r="I59">
        <v>36.605257610000002</v>
      </c>
      <c r="J59">
        <v>-2.2763779080000002</v>
      </c>
      <c r="L59">
        <v>33182.275750000001</v>
      </c>
      <c r="M59">
        <v>34.813417979999997</v>
      </c>
      <c r="N59">
        <v>-2.7287891050000002</v>
      </c>
      <c r="P59">
        <v>31134.22147</v>
      </c>
      <c r="Q59">
        <v>37.150235100000003</v>
      </c>
      <c r="R59">
        <v>-1.397771568</v>
      </c>
    </row>
    <row r="60" spans="1:18" x14ac:dyDescent="0.25">
      <c r="A60" s="12">
        <v>34851</v>
      </c>
      <c r="B60" t="s">
        <v>2013</v>
      </c>
      <c r="C60" t="s">
        <v>2014</v>
      </c>
      <c r="D60">
        <v>114072.3707</v>
      </c>
      <c r="E60">
        <v>25.083544610000001</v>
      </c>
      <c r="F60">
        <v>1.3326931470000001</v>
      </c>
      <c r="H60">
        <v>68628.954750000004</v>
      </c>
      <c r="I60">
        <v>24.592663129999998</v>
      </c>
      <c r="J60">
        <v>1.3214504920000001</v>
      </c>
      <c r="L60">
        <v>52451.345509999999</v>
      </c>
      <c r="M60">
        <v>23.802397679999999</v>
      </c>
      <c r="N60">
        <v>1.4128732939999999</v>
      </c>
      <c r="P60">
        <v>44730.089090000001</v>
      </c>
      <c r="Q60">
        <v>26.311734479999998</v>
      </c>
      <c r="R60">
        <v>2.4372038570000001</v>
      </c>
    </row>
    <row r="61" spans="1:18" x14ac:dyDescent="0.25">
      <c r="A61" s="12">
        <v>34851</v>
      </c>
      <c r="B61" t="s">
        <v>2015</v>
      </c>
      <c r="C61" t="s">
        <v>2016</v>
      </c>
      <c r="D61">
        <v>86057.760380000007</v>
      </c>
      <c r="E61">
        <v>26.12327149</v>
      </c>
      <c r="F61">
        <v>-0.46069090499999998</v>
      </c>
      <c r="H61">
        <v>54573.576480000003</v>
      </c>
      <c r="I61">
        <v>25.635136230000001</v>
      </c>
      <c r="J61">
        <v>-0.63942174900000004</v>
      </c>
      <c r="L61">
        <v>43319.637269999999</v>
      </c>
      <c r="M61">
        <v>24.48111518</v>
      </c>
      <c r="N61">
        <v>-0.79765046900000003</v>
      </c>
      <c r="P61">
        <v>38057.292399999998</v>
      </c>
      <c r="Q61">
        <v>26.841988659999998</v>
      </c>
      <c r="R61">
        <v>0.48619886800000001</v>
      </c>
    </row>
    <row r="62" spans="1:18" x14ac:dyDescent="0.25">
      <c r="A62" s="12">
        <v>34881</v>
      </c>
      <c r="B62" t="s">
        <v>2005</v>
      </c>
      <c r="C62" t="s">
        <v>2006</v>
      </c>
      <c r="D62">
        <v>87041.246549999996</v>
      </c>
      <c r="E62">
        <v>28.49591105</v>
      </c>
      <c r="F62">
        <v>1.7292859330000001</v>
      </c>
      <c r="H62">
        <v>52344.455349999997</v>
      </c>
      <c r="I62">
        <v>27.868375759999999</v>
      </c>
      <c r="J62">
        <v>-9.7149193999999994E-2</v>
      </c>
      <c r="L62">
        <v>42129.941780000001</v>
      </c>
      <c r="M62">
        <v>25.66968589</v>
      </c>
      <c r="N62">
        <v>0.34391790900000002</v>
      </c>
      <c r="P62">
        <v>45637.360460000004</v>
      </c>
      <c r="Q62">
        <v>23.983064980000002</v>
      </c>
      <c r="R62">
        <v>-1.556704734</v>
      </c>
    </row>
    <row r="63" spans="1:18" x14ac:dyDescent="0.25">
      <c r="A63" s="12">
        <v>34881</v>
      </c>
      <c r="B63" t="s">
        <v>2015</v>
      </c>
      <c r="C63" t="s">
        <v>2016</v>
      </c>
      <c r="D63">
        <v>87261.433279999997</v>
      </c>
      <c r="E63">
        <v>26.48865253</v>
      </c>
      <c r="F63">
        <v>1.3986802490000001</v>
      </c>
      <c r="H63">
        <v>54052.269200000002</v>
      </c>
      <c r="I63">
        <v>25.390259790000002</v>
      </c>
      <c r="J63">
        <v>-0.95523753099999997</v>
      </c>
      <c r="L63">
        <v>42990.693630000002</v>
      </c>
      <c r="M63">
        <v>24.295220100000002</v>
      </c>
      <c r="N63">
        <v>-0.75934070399999998</v>
      </c>
      <c r="P63">
        <v>37348.223810000003</v>
      </c>
      <c r="Q63">
        <v>26.341879219999999</v>
      </c>
      <c r="R63">
        <v>-1.863160902</v>
      </c>
    </row>
    <row r="64" spans="1:18" x14ac:dyDescent="0.25">
      <c r="A64" s="12">
        <v>34881</v>
      </c>
      <c r="B64" t="s">
        <v>2001</v>
      </c>
      <c r="C64" t="s">
        <v>2002</v>
      </c>
      <c r="D64">
        <v>69457.322090000001</v>
      </c>
      <c r="E64">
        <v>30.983191430000002</v>
      </c>
      <c r="F64">
        <v>2.0004291350000001</v>
      </c>
      <c r="H64">
        <v>41756.337350000002</v>
      </c>
      <c r="I64">
        <v>29.69814401</v>
      </c>
      <c r="J64">
        <v>-1.8922090999999999E-2</v>
      </c>
      <c r="L64">
        <v>33241.264739999999</v>
      </c>
      <c r="M64">
        <v>28.567907250000001</v>
      </c>
      <c r="N64">
        <v>0.55588373999999996</v>
      </c>
      <c r="P64">
        <v>31459.33238</v>
      </c>
      <c r="Q64">
        <v>33.416490699999997</v>
      </c>
      <c r="R64">
        <v>-0.53873188100000002</v>
      </c>
    </row>
    <row r="65" spans="1:18" x14ac:dyDescent="0.25">
      <c r="A65" s="12">
        <v>34881</v>
      </c>
      <c r="B65" t="s">
        <v>2017</v>
      </c>
      <c r="C65" t="s">
        <v>2018</v>
      </c>
      <c r="D65">
        <v>83760.205379999999</v>
      </c>
      <c r="E65">
        <v>32.058946499999998</v>
      </c>
      <c r="F65">
        <v>1.0357006660000001</v>
      </c>
      <c r="H65">
        <v>47860.969779999999</v>
      </c>
      <c r="I65">
        <v>31.373467130000002</v>
      </c>
      <c r="J65">
        <v>-1.0853396529999999</v>
      </c>
      <c r="L65">
        <v>37867.338199999998</v>
      </c>
      <c r="M65">
        <v>30.358468899999998</v>
      </c>
      <c r="N65">
        <v>-0.50944906499999998</v>
      </c>
      <c r="P65">
        <v>35402.399920000003</v>
      </c>
      <c r="Q65">
        <v>33.725859329999999</v>
      </c>
      <c r="R65">
        <v>-2.6567394019999999</v>
      </c>
    </row>
    <row r="66" spans="1:18" x14ac:dyDescent="0.25">
      <c r="A66" s="12">
        <v>34881</v>
      </c>
      <c r="B66" t="s">
        <v>2003</v>
      </c>
      <c r="C66" t="s">
        <v>2004</v>
      </c>
      <c r="D66">
        <v>88985.897979999994</v>
      </c>
      <c r="E66">
        <v>26.065579209999999</v>
      </c>
      <c r="F66">
        <v>3.3244800780000001</v>
      </c>
      <c r="H66">
        <v>56949.1567</v>
      </c>
      <c r="I66">
        <v>24.819678289999999</v>
      </c>
      <c r="J66">
        <v>1.331230954</v>
      </c>
      <c r="L66">
        <v>46059.860619999999</v>
      </c>
      <c r="M66">
        <v>24.05258946</v>
      </c>
      <c r="N66">
        <v>1.6797113880000001</v>
      </c>
      <c r="P66">
        <v>40312.11015</v>
      </c>
      <c r="Q66">
        <v>26.027724450000001</v>
      </c>
      <c r="R66">
        <v>-1.2063737800000001</v>
      </c>
    </row>
    <row r="67" spans="1:18" x14ac:dyDescent="0.25">
      <c r="A67" s="12">
        <v>34881</v>
      </c>
      <c r="B67" t="s">
        <v>2009</v>
      </c>
      <c r="C67" t="s">
        <v>2010</v>
      </c>
      <c r="D67">
        <v>75350.329020000005</v>
      </c>
      <c r="E67">
        <v>38.75707963</v>
      </c>
      <c r="F67">
        <v>3.6026445470000001</v>
      </c>
      <c r="H67">
        <v>44005.249470000002</v>
      </c>
      <c r="I67">
        <v>37.2150885</v>
      </c>
      <c r="J67">
        <v>1.665965301</v>
      </c>
      <c r="L67">
        <v>34006.087339999998</v>
      </c>
      <c r="M67">
        <v>35.677725709999997</v>
      </c>
      <c r="N67">
        <v>2.4826856510000002</v>
      </c>
      <c r="P67">
        <v>31541.66576</v>
      </c>
      <c r="Q67">
        <v>37.63640917</v>
      </c>
      <c r="R67">
        <v>1.308670241</v>
      </c>
    </row>
    <row r="68" spans="1:18" x14ac:dyDescent="0.25">
      <c r="A68" s="12">
        <v>34881</v>
      </c>
      <c r="B68" t="s">
        <v>2013</v>
      </c>
      <c r="C68" t="s">
        <v>2014</v>
      </c>
      <c r="D68">
        <v>115067.6759</v>
      </c>
      <c r="E68">
        <v>25.302403760000001</v>
      </c>
      <c r="F68">
        <v>0.87252080600000004</v>
      </c>
      <c r="H68">
        <v>68030.191789999997</v>
      </c>
      <c r="I68">
        <v>24.378100979999999</v>
      </c>
      <c r="J68">
        <v>-0.87246405400000004</v>
      </c>
      <c r="L68">
        <v>52261.854120000004</v>
      </c>
      <c r="M68">
        <v>23.71640657</v>
      </c>
      <c r="N68">
        <v>-0.36127079899999998</v>
      </c>
      <c r="P68">
        <v>43785.181270000001</v>
      </c>
      <c r="Q68">
        <v>25.755908089999998</v>
      </c>
      <c r="R68">
        <v>-2.1124657710000001</v>
      </c>
    </row>
    <row r="69" spans="1:18" x14ac:dyDescent="0.25">
      <c r="A69" s="12">
        <v>34881</v>
      </c>
      <c r="B69" t="s">
        <v>2007</v>
      </c>
      <c r="C69" t="s">
        <v>2008</v>
      </c>
      <c r="D69">
        <v>161896.3449</v>
      </c>
      <c r="E69">
        <v>21.775750439999999</v>
      </c>
      <c r="F69">
        <v>2.2578788099999998</v>
      </c>
      <c r="H69">
        <v>97608.629069999995</v>
      </c>
      <c r="I69">
        <v>20.683988660000001</v>
      </c>
      <c r="J69">
        <v>1.095770291</v>
      </c>
      <c r="L69">
        <v>75762.62023</v>
      </c>
      <c r="M69">
        <v>18.526106819999999</v>
      </c>
      <c r="N69">
        <v>1.4438454540000001</v>
      </c>
      <c r="P69">
        <v>65789.774000000005</v>
      </c>
      <c r="Q69">
        <v>18.182020959999999</v>
      </c>
      <c r="R69">
        <v>-1.4156968780000001</v>
      </c>
    </row>
    <row r="70" spans="1:18" x14ac:dyDescent="0.25">
      <c r="A70" s="12">
        <v>34881</v>
      </c>
      <c r="B70" t="s">
        <v>2011</v>
      </c>
      <c r="C70" t="s">
        <v>2012</v>
      </c>
      <c r="D70">
        <v>79718.019350000002</v>
      </c>
      <c r="E70">
        <v>33.922444929999997</v>
      </c>
      <c r="F70">
        <v>1.3380517009999999</v>
      </c>
      <c r="H70">
        <v>46425.33509</v>
      </c>
      <c r="I70">
        <v>32.487553320000004</v>
      </c>
      <c r="J70">
        <v>-0.23696394400000001</v>
      </c>
      <c r="L70">
        <v>33062.068590000003</v>
      </c>
      <c r="M70">
        <v>31.6726764</v>
      </c>
      <c r="N70">
        <v>-0.25564399199999999</v>
      </c>
      <c r="P70">
        <v>34243.656869999999</v>
      </c>
      <c r="Q70">
        <v>33.841821680000002</v>
      </c>
      <c r="R70">
        <v>-1.382961063</v>
      </c>
    </row>
    <row r="71" spans="1:18" x14ac:dyDescent="0.25">
      <c r="A71" s="12">
        <v>34881</v>
      </c>
      <c r="B71" t="s">
        <v>2019</v>
      </c>
      <c r="C71" t="s">
        <v>2020</v>
      </c>
      <c r="D71">
        <v>75348.153810000003</v>
      </c>
      <c r="E71">
        <v>34.581833459999999</v>
      </c>
      <c r="F71">
        <v>1.651802773</v>
      </c>
      <c r="H71">
        <v>44740.864849999998</v>
      </c>
      <c r="I71">
        <v>33.421439470000003</v>
      </c>
      <c r="J71">
        <v>-0.160708829</v>
      </c>
      <c r="L71">
        <v>35356.906710000003</v>
      </c>
      <c r="M71">
        <v>32.509314940000003</v>
      </c>
      <c r="N71">
        <v>0.21576226100000001</v>
      </c>
      <c r="P71">
        <v>34755.496809999997</v>
      </c>
      <c r="Q71">
        <v>34.862398949999999</v>
      </c>
      <c r="R71">
        <v>-1.618025351</v>
      </c>
    </row>
    <row r="72" spans="1:18" x14ac:dyDescent="0.25">
      <c r="A72" s="12">
        <v>34912</v>
      </c>
      <c r="B72" t="s">
        <v>2005</v>
      </c>
      <c r="C72" t="s">
        <v>2006</v>
      </c>
      <c r="D72">
        <v>86621.659929999994</v>
      </c>
      <c r="E72">
        <v>28.358545110000001</v>
      </c>
      <c r="F72">
        <v>-0.48205492500000002</v>
      </c>
      <c r="H72">
        <v>52130.459609999998</v>
      </c>
      <c r="I72">
        <v>27.75444366</v>
      </c>
      <c r="J72">
        <v>-0.40882217100000001</v>
      </c>
      <c r="L72">
        <v>41882.88265</v>
      </c>
      <c r="M72">
        <v>25.51915327</v>
      </c>
      <c r="N72">
        <v>-0.58642173099999995</v>
      </c>
      <c r="P72">
        <v>45170.07273</v>
      </c>
      <c r="Q72">
        <v>23.737498810000002</v>
      </c>
      <c r="R72">
        <v>-1.023914883</v>
      </c>
    </row>
    <row r="73" spans="1:18" x14ac:dyDescent="0.25">
      <c r="A73" s="12">
        <v>34912</v>
      </c>
      <c r="B73" t="s">
        <v>2007</v>
      </c>
      <c r="C73" t="s">
        <v>2008</v>
      </c>
      <c r="D73">
        <v>160990.9663</v>
      </c>
      <c r="E73">
        <v>21.653973140000002</v>
      </c>
      <c r="F73">
        <v>-0.55923352400000004</v>
      </c>
      <c r="H73">
        <v>97063.987420000005</v>
      </c>
      <c r="I73">
        <v>20.568575079999999</v>
      </c>
      <c r="J73">
        <v>-0.55798514600000004</v>
      </c>
      <c r="L73">
        <v>75103.490709999998</v>
      </c>
      <c r="M73">
        <v>18.36493098</v>
      </c>
      <c r="N73">
        <v>-0.86999304099999997</v>
      </c>
      <c r="P73">
        <v>65588.059869999997</v>
      </c>
      <c r="Q73">
        <v>18.12627415</v>
      </c>
      <c r="R73">
        <v>-0.30660407899999997</v>
      </c>
    </row>
    <row r="74" spans="1:18" x14ac:dyDescent="0.25">
      <c r="A74" s="12">
        <v>34912</v>
      </c>
      <c r="B74" t="s">
        <v>2009</v>
      </c>
      <c r="C74" t="s">
        <v>2010</v>
      </c>
      <c r="D74">
        <v>72551.347479999997</v>
      </c>
      <c r="E74">
        <v>37.317399790000003</v>
      </c>
      <c r="F74">
        <v>-3.7146241689999999</v>
      </c>
      <c r="H74">
        <v>42803.485280000001</v>
      </c>
      <c r="I74">
        <v>36.198760649999997</v>
      </c>
      <c r="J74">
        <v>-2.7309564339999999</v>
      </c>
      <c r="L74">
        <v>32911.254330000003</v>
      </c>
      <c r="M74">
        <v>34.529073959999998</v>
      </c>
      <c r="N74">
        <v>-3.2195206719999998</v>
      </c>
      <c r="P74">
        <v>30344.724129999999</v>
      </c>
      <c r="Q74">
        <v>36.208184510000002</v>
      </c>
      <c r="R74">
        <v>-3.794795234</v>
      </c>
    </row>
    <row r="75" spans="1:18" x14ac:dyDescent="0.25">
      <c r="A75" s="12">
        <v>34912</v>
      </c>
      <c r="B75" t="s">
        <v>2001</v>
      </c>
      <c r="C75" t="s">
        <v>2002</v>
      </c>
      <c r="D75">
        <v>69402.803839999993</v>
      </c>
      <c r="E75">
        <v>30.95887218</v>
      </c>
      <c r="F75">
        <v>-7.8491731999999995E-2</v>
      </c>
      <c r="H75">
        <v>41714.893949999998</v>
      </c>
      <c r="I75">
        <v>29.66866843</v>
      </c>
      <c r="J75">
        <v>-9.9250557000000003E-2</v>
      </c>
      <c r="L75">
        <v>33060.378909999999</v>
      </c>
      <c r="M75">
        <v>28.412451990000001</v>
      </c>
      <c r="N75">
        <v>-0.54416048299999997</v>
      </c>
      <c r="P75">
        <v>31012.39201</v>
      </c>
      <c r="Q75">
        <v>32.94174512</v>
      </c>
      <c r="R75">
        <v>-1.4206924839999999</v>
      </c>
    </row>
    <row r="76" spans="1:18" x14ac:dyDescent="0.25">
      <c r="A76" s="12">
        <v>34912</v>
      </c>
      <c r="B76" t="s">
        <v>2011</v>
      </c>
      <c r="C76" t="s">
        <v>2012</v>
      </c>
      <c r="D76">
        <v>80222.308690000005</v>
      </c>
      <c r="E76">
        <v>34.137035410000003</v>
      </c>
      <c r="F76">
        <v>0.63259140800000002</v>
      </c>
      <c r="H76">
        <v>46528.443520000001</v>
      </c>
      <c r="I76">
        <v>32.559706609999999</v>
      </c>
      <c r="J76">
        <v>0.222095186</v>
      </c>
      <c r="L76">
        <v>33115.465300000003</v>
      </c>
      <c r="M76">
        <v>31.723829179999999</v>
      </c>
      <c r="N76">
        <v>0.161504446</v>
      </c>
      <c r="P76">
        <v>33786.484049999999</v>
      </c>
      <c r="Q76">
        <v>33.390013590000002</v>
      </c>
      <c r="R76">
        <v>-1.3350584130000001</v>
      </c>
    </row>
    <row r="77" spans="1:18" x14ac:dyDescent="0.25">
      <c r="A77" s="12">
        <v>34912</v>
      </c>
      <c r="B77" t="s">
        <v>2003</v>
      </c>
      <c r="C77" t="s">
        <v>2004</v>
      </c>
      <c r="D77">
        <v>88281.641589999999</v>
      </c>
      <c r="E77">
        <v>25.859289780000001</v>
      </c>
      <c r="F77">
        <v>-0.79142471700000006</v>
      </c>
      <c r="H77">
        <v>56454.104249999997</v>
      </c>
      <c r="I77">
        <v>24.603923689999998</v>
      </c>
      <c r="J77">
        <v>-0.86928845399999999</v>
      </c>
      <c r="L77">
        <v>45684.488270000002</v>
      </c>
      <c r="M77">
        <v>23.856568960000001</v>
      </c>
      <c r="N77">
        <v>-0.81496632300000005</v>
      </c>
      <c r="P77">
        <v>39764.929279999997</v>
      </c>
      <c r="Q77">
        <v>25.674434260000002</v>
      </c>
      <c r="R77">
        <v>-1.357361026</v>
      </c>
    </row>
    <row r="78" spans="1:18" x14ac:dyDescent="0.25">
      <c r="A78" s="12">
        <v>34912</v>
      </c>
      <c r="B78" t="s">
        <v>2017</v>
      </c>
      <c r="C78" t="s">
        <v>2018</v>
      </c>
      <c r="D78">
        <v>82956.329270000002</v>
      </c>
      <c r="E78">
        <v>31.751265530000001</v>
      </c>
      <c r="F78">
        <v>-0.95973512400000005</v>
      </c>
      <c r="H78">
        <v>47688.954019999997</v>
      </c>
      <c r="I78">
        <v>31.260708640000001</v>
      </c>
      <c r="J78">
        <v>-0.35940718100000002</v>
      </c>
      <c r="L78">
        <v>37732.29019</v>
      </c>
      <c r="M78">
        <v>30.250200110000002</v>
      </c>
      <c r="N78">
        <v>-0.356634548</v>
      </c>
      <c r="P78">
        <v>35201.86606</v>
      </c>
      <c r="Q78">
        <v>33.534822089999999</v>
      </c>
      <c r="R78">
        <v>-0.566441431</v>
      </c>
    </row>
    <row r="79" spans="1:18" x14ac:dyDescent="0.25">
      <c r="A79" s="12">
        <v>34912</v>
      </c>
      <c r="B79" t="s">
        <v>2013</v>
      </c>
      <c r="C79" t="s">
        <v>2014</v>
      </c>
      <c r="D79">
        <v>114623.57950000001</v>
      </c>
      <c r="E79">
        <v>25.204750740000001</v>
      </c>
      <c r="F79">
        <v>-0.38594363100000001</v>
      </c>
      <c r="H79">
        <v>67813.896070000003</v>
      </c>
      <c r="I79">
        <v>24.300593060000001</v>
      </c>
      <c r="J79">
        <v>-0.31794077100000001</v>
      </c>
      <c r="L79">
        <v>51926.779719999999</v>
      </c>
      <c r="M79">
        <v>23.564349960000001</v>
      </c>
      <c r="N79">
        <v>-0.64114524900000003</v>
      </c>
      <c r="P79">
        <v>43231.353309999999</v>
      </c>
      <c r="Q79">
        <v>25.43012796</v>
      </c>
      <c r="R79">
        <v>-1.264875354</v>
      </c>
    </row>
    <row r="80" spans="1:18" x14ac:dyDescent="0.25">
      <c r="A80" s="12">
        <v>34912</v>
      </c>
      <c r="B80" t="s">
        <v>2019</v>
      </c>
      <c r="C80" t="s">
        <v>2020</v>
      </c>
      <c r="D80">
        <v>74619.24222</v>
      </c>
      <c r="E80">
        <v>34.247291760000003</v>
      </c>
      <c r="F80">
        <v>-0.96739144899999996</v>
      </c>
      <c r="H80">
        <v>44353.957620000001</v>
      </c>
      <c r="I80">
        <v>33.132419650000003</v>
      </c>
      <c r="J80">
        <v>-0.86477369599999998</v>
      </c>
      <c r="L80">
        <v>35056.10974</v>
      </c>
      <c r="M80">
        <v>32.2327437</v>
      </c>
      <c r="N80">
        <v>-0.85074459700000005</v>
      </c>
      <c r="P80">
        <v>34044.95321</v>
      </c>
      <c r="Q80">
        <v>34.149669830000001</v>
      </c>
      <c r="R80">
        <v>-2.0444064119999998</v>
      </c>
    </row>
    <row r="81" spans="1:18" x14ac:dyDescent="0.25">
      <c r="A81" s="12">
        <v>34912</v>
      </c>
      <c r="B81" t="s">
        <v>2015</v>
      </c>
      <c r="C81" t="s">
        <v>2016</v>
      </c>
      <c r="D81">
        <v>87298.164430000004</v>
      </c>
      <c r="E81">
        <v>26.499802450000001</v>
      </c>
      <c r="F81">
        <v>4.2093222E-2</v>
      </c>
      <c r="H81">
        <v>54303.35181</v>
      </c>
      <c r="I81">
        <v>25.508202149999999</v>
      </c>
      <c r="J81">
        <v>0.46451816099999998</v>
      </c>
      <c r="L81">
        <v>43162.082880000002</v>
      </c>
      <c r="M81">
        <v>24.39207687</v>
      </c>
      <c r="N81">
        <v>0.398665932</v>
      </c>
      <c r="P81">
        <v>37086.476170000002</v>
      </c>
      <c r="Q81">
        <v>26.15726737</v>
      </c>
      <c r="R81">
        <v>-0.70083022900000003</v>
      </c>
    </row>
    <row r="82" spans="1:18" x14ac:dyDescent="0.25">
      <c r="A82" s="12">
        <v>34943</v>
      </c>
      <c r="B82" t="s">
        <v>2005</v>
      </c>
      <c r="C82" t="s">
        <v>2006</v>
      </c>
      <c r="D82">
        <v>85562.295199999993</v>
      </c>
      <c r="E82">
        <v>28.01172605</v>
      </c>
      <c r="F82">
        <v>-1.222979018</v>
      </c>
      <c r="H82">
        <v>51885.015319999999</v>
      </c>
      <c r="I82">
        <v>27.62376824</v>
      </c>
      <c r="J82">
        <v>-0.470827035</v>
      </c>
      <c r="L82">
        <v>41786.431839999997</v>
      </c>
      <c r="M82">
        <v>25.460385989999999</v>
      </c>
      <c r="N82">
        <v>-0.23028694399999999</v>
      </c>
      <c r="P82">
        <v>45072.910759999999</v>
      </c>
      <c r="Q82">
        <v>23.686438840000001</v>
      </c>
      <c r="R82">
        <v>-0.21510254100000001</v>
      </c>
    </row>
    <row r="83" spans="1:18" x14ac:dyDescent="0.25">
      <c r="A83" s="12">
        <v>34943</v>
      </c>
      <c r="B83" t="s">
        <v>2009</v>
      </c>
      <c r="C83" t="s">
        <v>2010</v>
      </c>
      <c r="D83">
        <v>72020.700949999999</v>
      </c>
      <c r="E83">
        <v>37.044457250000001</v>
      </c>
      <c r="F83">
        <v>-0.73140823499999996</v>
      </c>
      <c r="H83">
        <v>42742.477500000001</v>
      </c>
      <c r="I83">
        <v>36.147166579999997</v>
      </c>
      <c r="J83">
        <v>-0.142529922</v>
      </c>
      <c r="L83">
        <v>32944.63106</v>
      </c>
      <c r="M83">
        <v>34.564091390000002</v>
      </c>
      <c r="N83">
        <v>0.10141433599999999</v>
      </c>
      <c r="P83">
        <v>30439.222849999998</v>
      </c>
      <c r="Q83">
        <v>36.320943049999997</v>
      </c>
      <c r="R83">
        <v>0.31141727400000002</v>
      </c>
    </row>
    <row r="84" spans="1:18" x14ac:dyDescent="0.25">
      <c r="A84" s="12">
        <v>34943</v>
      </c>
      <c r="B84" t="s">
        <v>2003</v>
      </c>
      <c r="C84" t="s">
        <v>2004</v>
      </c>
      <c r="D84">
        <v>86783.549540000007</v>
      </c>
      <c r="E84">
        <v>25.42047152</v>
      </c>
      <c r="F84">
        <v>-1.6969463039999999</v>
      </c>
      <c r="H84">
        <v>56050.267390000001</v>
      </c>
      <c r="I84">
        <v>24.427922819999999</v>
      </c>
      <c r="J84">
        <v>-0.71533658499999997</v>
      </c>
      <c r="L84">
        <v>45451.457589999998</v>
      </c>
      <c r="M84">
        <v>23.734879679999999</v>
      </c>
      <c r="N84">
        <v>-0.51008709399999996</v>
      </c>
      <c r="P84">
        <v>39838.658710000003</v>
      </c>
      <c r="Q84">
        <v>25.722038059999999</v>
      </c>
      <c r="R84">
        <v>0.18541321599999999</v>
      </c>
    </row>
    <row r="85" spans="1:18" x14ac:dyDescent="0.25">
      <c r="A85" s="12">
        <v>34943</v>
      </c>
      <c r="B85" t="s">
        <v>2011</v>
      </c>
      <c r="C85" t="s">
        <v>2012</v>
      </c>
      <c r="D85">
        <v>79068.182570000004</v>
      </c>
      <c r="E85">
        <v>33.645919589999998</v>
      </c>
      <c r="F85">
        <v>-1.438659819</v>
      </c>
      <c r="H85">
        <v>46327.46142</v>
      </c>
      <c r="I85">
        <v>32.419063209999997</v>
      </c>
      <c r="J85">
        <v>-0.43195535200000001</v>
      </c>
      <c r="L85">
        <v>33269.447050000002</v>
      </c>
      <c r="M85">
        <v>31.87134004</v>
      </c>
      <c r="N85">
        <v>0.46498440299999999</v>
      </c>
      <c r="P85">
        <v>33906.206760000001</v>
      </c>
      <c r="Q85">
        <v>33.508331409999997</v>
      </c>
      <c r="R85">
        <v>0.35435091200000002</v>
      </c>
    </row>
    <row r="86" spans="1:18" x14ac:dyDescent="0.25">
      <c r="A86" s="12">
        <v>34943</v>
      </c>
      <c r="B86" t="s">
        <v>2017</v>
      </c>
      <c r="C86" t="s">
        <v>2018</v>
      </c>
      <c r="D86">
        <v>82355.413639999999</v>
      </c>
      <c r="E86">
        <v>31.52126702</v>
      </c>
      <c r="F86">
        <v>-0.724375875</v>
      </c>
      <c r="H86">
        <v>47542.083850000003</v>
      </c>
      <c r="I86">
        <v>31.1644334</v>
      </c>
      <c r="J86">
        <v>-0.30797523500000001</v>
      </c>
      <c r="L86">
        <v>37419.100299999998</v>
      </c>
      <c r="M86">
        <v>29.999113919999999</v>
      </c>
      <c r="N86">
        <v>-0.83003148999999998</v>
      </c>
      <c r="P86">
        <v>35163.03383</v>
      </c>
      <c r="Q86">
        <v>33.497828830000003</v>
      </c>
      <c r="R86">
        <v>-0.110312967</v>
      </c>
    </row>
    <row r="87" spans="1:18" x14ac:dyDescent="0.25">
      <c r="A87" s="12">
        <v>34943</v>
      </c>
      <c r="B87" t="s">
        <v>2013</v>
      </c>
      <c r="C87" t="s">
        <v>2014</v>
      </c>
      <c r="D87">
        <v>113180.45299999999</v>
      </c>
      <c r="E87">
        <v>24.8874195</v>
      </c>
      <c r="F87">
        <v>-1.2590136220000001</v>
      </c>
      <c r="H87">
        <v>67343.900370000003</v>
      </c>
      <c r="I87">
        <v>24.132173680000001</v>
      </c>
      <c r="J87">
        <v>-0.69306694700000004</v>
      </c>
      <c r="L87">
        <v>51561.594720000001</v>
      </c>
      <c r="M87">
        <v>23.398629159999999</v>
      </c>
      <c r="N87">
        <v>-0.70326911000000003</v>
      </c>
      <c r="P87">
        <v>43172.035839999997</v>
      </c>
      <c r="Q87">
        <v>25.39523544</v>
      </c>
      <c r="R87">
        <v>-0.137209356</v>
      </c>
    </row>
    <row r="88" spans="1:18" x14ac:dyDescent="0.25">
      <c r="A88" s="12">
        <v>34943</v>
      </c>
      <c r="B88" t="s">
        <v>2007</v>
      </c>
      <c r="C88" t="s">
        <v>2008</v>
      </c>
      <c r="D88">
        <v>159828.92449999999</v>
      </c>
      <c r="E88">
        <v>21.497673549999998</v>
      </c>
      <c r="F88">
        <v>-0.72180560900000001</v>
      </c>
      <c r="H88">
        <v>96134.853919999994</v>
      </c>
      <c r="I88">
        <v>20.37168483</v>
      </c>
      <c r="J88">
        <v>-0.95723812900000005</v>
      </c>
      <c r="L88">
        <v>74632.342430000004</v>
      </c>
      <c r="M88">
        <v>18.249721879999999</v>
      </c>
      <c r="N88">
        <v>-0.62733206600000002</v>
      </c>
      <c r="P88">
        <v>65034.652679999999</v>
      </c>
      <c r="Q88">
        <v>17.973331519999999</v>
      </c>
      <c r="R88">
        <v>-0.84376209700000004</v>
      </c>
    </row>
    <row r="89" spans="1:18" x14ac:dyDescent="0.25">
      <c r="A89" s="12">
        <v>34943</v>
      </c>
      <c r="B89" t="s">
        <v>2015</v>
      </c>
      <c r="C89" t="s">
        <v>2016</v>
      </c>
      <c r="D89">
        <v>86306.854479999995</v>
      </c>
      <c r="E89">
        <v>26.198885270000002</v>
      </c>
      <c r="F89">
        <v>-1.1355450039999999</v>
      </c>
      <c r="H89">
        <v>54286.699110000001</v>
      </c>
      <c r="I89">
        <v>25.50037979</v>
      </c>
      <c r="J89">
        <v>-3.0666061000000001E-2</v>
      </c>
      <c r="L89">
        <v>43348.090109999997</v>
      </c>
      <c r="M89">
        <v>24.497194660000002</v>
      </c>
      <c r="N89">
        <v>0.43095054599999999</v>
      </c>
      <c r="P89">
        <v>37078.112439999997</v>
      </c>
      <c r="Q89">
        <v>26.151368399999999</v>
      </c>
      <c r="R89">
        <v>-2.2551946999999999E-2</v>
      </c>
    </row>
    <row r="90" spans="1:18" x14ac:dyDescent="0.25">
      <c r="A90" s="12">
        <v>34943</v>
      </c>
      <c r="B90" t="s">
        <v>2019</v>
      </c>
      <c r="C90" t="s">
        <v>2020</v>
      </c>
      <c r="D90">
        <v>73769.79737</v>
      </c>
      <c r="E90">
        <v>33.857430039999997</v>
      </c>
      <c r="F90">
        <v>-1.1383723880000001</v>
      </c>
      <c r="H90">
        <v>44112.073880000004</v>
      </c>
      <c r="I90">
        <v>32.951732419999999</v>
      </c>
      <c r="J90">
        <v>-0.54534872599999995</v>
      </c>
      <c r="L90">
        <v>34905.209340000001</v>
      </c>
      <c r="M90">
        <v>32.093996599999997</v>
      </c>
      <c r="N90">
        <v>-0.43045390500000003</v>
      </c>
      <c r="P90">
        <v>34058.515019999999</v>
      </c>
      <c r="Q90">
        <v>34.163273349999997</v>
      </c>
      <c r="R90">
        <v>3.9835016000000001E-2</v>
      </c>
    </row>
    <row r="91" spans="1:18" x14ac:dyDescent="0.25">
      <c r="A91" s="12">
        <v>34943</v>
      </c>
      <c r="B91" t="s">
        <v>2001</v>
      </c>
      <c r="C91" t="s">
        <v>2002</v>
      </c>
      <c r="D91">
        <v>68548.570179999995</v>
      </c>
      <c r="E91">
        <v>30.577819699999999</v>
      </c>
      <c r="F91">
        <v>-1.230834507</v>
      </c>
      <c r="H91">
        <v>41654.696060000002</v>
      </c>
      <c r="I91">
        <v>29.625854199999999</v>
      </c>
      <c r="J91">
        <v>-0.14430791100000001</v>
      </c>
      <c r="L91">
        <v>33180.739229999999</v>
      </c>
      <c r="M91">
        <v>28.51589096</v>
      </c>
      <c r="N91">
        <v>0.36406210900000002</v>
      </c>
      <c r="P91">
        <v>31395.540840000001</v>
      </c>
      <c r="Q91">
        <v>33.348730539999998</v>
      </c>
      <c r="R91">
        <v>1.2354701029999999</v>
      </c>
    </row>
    <row r="92" spans="1:18" x14ac:dyDescent="0.25">
      <c r="A92" s="12">
        <v>34973</v>
      </c>
      <c r="B92" t="s">
        <v>2005</v>
      </c>
      <c r="C92" t="s">
        <v>2006</v>
      </c>
      <c r="D92">
        <v>85767.34822</v>
      </c>
      <c r="E92">
        <v>28.078857119999999</v>
      </c>
      <c r="F92">
        <v>0.23965347400000001</v>
      </c>
      <c r="H92">
        <v>51624.4951</v>
      </c>
      <c r="I92">
        <v>27.485066339999999</v>
      </c>
      <c r="J92">
        <v>-0.50211071399999996</v>
      </c>
      <c r="L92">
        <v>40848.772709999997</v>
      </c>
      <c r="M92">
        <v>24.889072240000001</v>
      </c>
      <c r="N92">
        <v>-2.2439320290000002</v>
      </c>
      <c r="P92">
        <v>44950.89458</v>
      </c>
      <c r="Q92">
        <v>23.622317649999999</v>
      </c>
      <c r="R92">
        <v>-0.27070844700000002</v>
      </c>
    </row>
    <row r="93" spans="1:18" x14ac:dyDescent="0.25">
      <c r="A93" s="12">
        <v>34973</v>
      </c>
      <c r="B93" t="s">
        <v>2009</v>
      </c>
      <c r="C93" t="s">
        <v>2010</v>
      </c>
      <c r="D93">
        <v>72877.771529999998</v>
      </c>
      <c r="E93">
        <v>37.485298759999999</v>
      </c>
      <c r="F93">
        <v>1.1900336570000001</v>
      </c>
      <c r="H93">
        <v>42770.521999999997</v>
      </c>
      <c r="I93">
        <v>36.170883719999999</v>
      </c>
      <c r="J93">
        <v>6.5612710000000005E-2</v>
      </c>
      <c r="L93">
        <v>32505.296409999999</v>
      </c>
      <c r="M93">
        <v>34.103160350000003</v>
      </c>
      <c r="N93">
        <v>-1.3335546199999999</v>
      </c>
      <c r="P93">
        <v>30065.280849999999</v>
      </c>
      <c r="Q93">
        <v>35.874744870000001</v>
      </c>
      <c r="R93">
        <v>-1.228487334</v>
      </c>
    </row>
    <row r="94" spans="1:18" x14ac:dyDescent="0.25">
      <c r="A94" s="12">
        <v>34973</v>
      </c>
      <c r="B94" t="s">
        <v>2019</v>
      </c>
      <c r="C94" t="s">
        <v>2020</v>
      </c>
      <c r="D94">
        <v>73888.097599999994</v>
      </c>
      <c r="E94">
        <v>33.911725189999999</v>
      </c>
      <c r="F94">
        <v>0.16036404300000001</v>
      </c>
      <c r="H94">
        <v>43834.699659999998</v>
      </c>
      <c r="I94">
        <v>32.744533799999999</v>
      </c>
      <c r="J94">
        <v>-0.62879432000000002</v>
      </c>
      <c r="L94">
        <v>34005.19238</v>
      </c>
      <c r="M94">
        <v>31.26646564</v>
      </c>
      <c r="N94">
        <v>-2.578460282</v>
      </c>
      <c r="P94">
        <v>34120.764320000002</v>
      </c>
      <c r="Q94">
        <v>34.225714119999999</v>
      </c>
      <c r="R94">
        <v>0.182771621</v>
      </c>
    </row>
    <row r="95" spans="1:18" x14ac:dyDescent="0.25">
      <c r="A95" s="12">
        <v>34973</v>
      </c>
      <c r="B95" t="s">
        <v>2003</v>
      </c>
      <c r="C95" t="s">
        <v>2004</v>
      </c>
      <c r="D95">
        <v>86045.585810000004</v>
      </c>
      <c r="E95">
        <v>25.20430859</v>
      </c>
      <c r="F95">
        <v>-0.85034978999999999</v>
      </c>
      <c r="H95">
        <v>55212.252130000001</v>
      </c>
      <c r="I95">
        <v>24.062697589999999</v>
      </c>
      <c r="J95">
        <v>-1.4951137640000001</v>
      </c>
      <c r="L95">
        <v>44014.18821</v>
      </c>
      <c r="M95">
        <v>22.984333540000002</v>
      </c>
      <c r="N95">
        <v>-3.1622074680000001</v>
      </c>
      <c r="P95">
        <v>39185.177430000003</v>
      </c>
      <c r="Q95">
        <v>25.30011446</v>
      </c>
      <c r="R95">
        <v>-1.640319487</v>
      </c>
    </row>
    <row r="96" spans="1:18" x14ac:dyDescent="0.25">
      <c r="A96" s="12">
        <v>34973</v>
      </c>
      <c r="B96" t="s">
        <v>2017</v>
      </c>
      <c r="C96" t="s">
        <v>2018</v>
      </c>
      <c r="D96">
        <v>83508.726909999998</v>
      </c>
      <c r="E96">
        <v>31.96269393</v>
      </c>
      <c r="F96">
        <v>1.400409791</v>
      </c>
      <c r="H96">
        <v>47920.761930000001</v>
      </c>
      <c r="I96">
        <v>31.412661629999999</v>
      </c>
      <c r="J96">
        <v>0.79651130800000003</v>
      </c>
      <c r="L96">
        <v>37227.420980000003</v>
      </c>
      <c r="M96">
        <v>29.84544348</v>
      </c>
      <c r="N96">
        <v>-0.51224994400000001</v>
      </c>
      <c r="P96">
        <v>35562.035369999998</v>
      </c>
      <c r="Q96">
        <v>33.877934969999998</v>
      </c>
      <c r="R96">
        <v>1.134718753</v>
      </c>
    </row>
    <row r="97" spans="1:18" x14ac:dyDescent="0.25">
      <c r="A97" s="12">
        <v>34973</v>
      </c>
      <c r="B97" t="s">
        <v>2007</v>
      </c>
      <c r="C97" t="s">
        <v>2008</v>
      </c>
      <c r="D97">
        <v>160267.8897</v>
      </c>
      <c r="E97">
        <v>21.556716250000001</v>
      </c>
      <c r="F97">
        <v>0.27464693800000001</v>
      </c>
      <c r="H97">
        <v>95893.777990000002</v>
      </c>
      <c r="I97">
        <v>20.32059907</v>
      </c>
      <c r="J97">
        <v>-0.25076850099999998</v>
      </c>
      <c r="L97">
        <v>73292.348289999994</v>
      </c>
      <c r="M97">
        <v>17.922055360000002</v>
      </c>
      <c r="N97">
        <v>-1.7954603730000001</v>
      </c>
      <c r="P97">
        <v>64792.500699999997</v>
      </c>
      <c r="Q97">
        <v>17.906409069999999</v>
      </c>
      <c r="R97">
        <v>-0.372343011</v>
      </c>
    </row>
    <row r="98" spans="1:18" x14ac:dyDescent="0.25">
      <c r="A98" s="12">
        <v>34973</v>
      </c>
      <c r="B98" t="s">
        <v>2011</v>
      </c>
      <c r="C98" t="s">
        <v>2012</v>
      </c>
      <c r="D98">
        <v>78489.582720000006</v>
      </c>
      <c r="E98">
        <v>33.399707739999997</v>
      </c>
      <c r="F98">
        <v>-0.73177330500000004</v>
      </c>
      <c r="H98">
        <v>45647.06609</v>
      </c>
      <c r="I98">
        <v>31.9429357</v>
      </c>
      <c r="J98">
        <v>-1.468665254</v>
      </c>
      <c r="L98">
        <v>31975.80413</v>
      </c>
      <c r="M98">
        <v>30.632060849999998</v>
      </c>
      <c r="N98">
        <v>-3.8883811850000001</v>
      </c>
      <c r="P98">
        <v>33713.606240000001</v>
      </c>
      <c r="Q98">
        <v>33.317990979999998</v>
      </c>
      <c r="R98">
        <v>-0.56803911200000001</v>
      </c>
    </row>
    <row r="99" spans="1:18" x14ac:dyDescent="0.25">
      <c r="A99" s="12">
        <v>34973</v>
      </c>
      <c r="B99" t="s">
        <v>2001</v>
      </c>
      <c r="C99" t="s">
        <v>2002</v>
      </c>
      <c r="D99">
        <v>68183.325949999999</v>
      </c>
      <c r="E99">
        <v>30.414893299999999</v>
      </c>
      <c r="F99">
        <v>-0.53282545400000003</v>
      </c>
      <c r="H99">
        <v>41215.04279</v>
      </c>
      <c r="I99">
        <v>29.313161869999998</v>
      </c>
      <c r="J99">
        <v>-1.0554710819999999</v>
      </c>
      <c r="L99">
        <v>32278.96154</v>
      </c>
      <c r="M99">
        <v>27.740893329999999</v>
      </c>
      <c r="N99">
        <v>-2.7177745560000002</v>
      </c>
      <c r="P99">
        <v>30934.278330000001</v>
      </c>
      <c r="Q99">
        <v>32.85877181</v>
      </c>
      <c r="R99">
        <v>-1.46919753</v>
      </c>
    </row>
    <row r="100" spans="1:18" x14ac:dyDescent="0.25">
      <c r="A100" s="12">
        <v>34973</v>
      </c>
      <c r="B100" t="s">
        <v>2013</v>
      </c>
      <c r="C100" t="s">
        <v>2014</v>
      </c>
      <c r="D100">
        <v>113976.75229999999</v>
      </c>
      <c r="E100">
        <v>25.062518950000001</v>
      </c>
      <c r="F100">
        <v>0.70356610500000005</v>
      </c>
      <c r="H100">
        <v>67244.614650000003</v>
      </c>
      <c r="I100">
        <v>24.096595400000002</v>
      </c>
      <c r="J100">
        <v>-0.147430905</v>
      </c>
      <c r="L100">
        <v>50576.548849999999</v>
      </c>
      <c r="M100">
        <v>22.951615780000001</v>
      </c>
      <c r="N100">
        <v>-1.910425542</v>
      </c>
      <c r="P100">
        <v>43266.747790000001</v>
      </c>
      <c r="Q100">
        <v>25.450948180000001</v>
      </c>
      <c r="R100">
        <v>0.21938263499999999</v>
      </c>
    </row>
    <row r="101" spans="1:18" x14ac:dyDescent="0.25">
      <c r="A101" s="12">
        <v>34973</v>
      </c>
      <c r="B101" t="s">
        <v>2015</v>
      </c>
      <c r="C101" t="s">
        <v>2016</v>
      </c>
      <c r="D101">
        <v>87174.822010000004</v>
      </c>
      <c r="E101">
        <v>26.462361229999999</v>
      </c>
      <c r="F101">
        <v>1.0056762379999999</v>
      </c>
      <c r="H101">
        <v>54446.1895</v>
      </c>
      <c r="I101">
        <v>25.575298060000001</v>
      </c>
      <c r="J101">
        <v>0.29379275399999999</v>
      </c>
      <c r="L101">
        <v>42801.076139999997</v>
      </c>
      <c r="M101">
        <v>24.18806206</v>
      </c>
      <c r="N101">
        <v>-1.261910192</v>
      </c>
      <c r="P101">
        <v>37253.627650000002</v>
      </c>
      <c r="Q101">
        <v>26.275160100000001</v>
      </c>
      <c r="R101">
        <v>0.47336607800000002</v>
      </c>
    </row>
    <row r="102" spans="1:18" x14ac:dyDescent="0.25">
      <c r="A102" s="12">
        <v>35004</v>
      </c>
      <c r="B102" t="s">
        <v>2005</v>
      </c>
      <c r="C102" t="s">
        <v>2006</v>
      </c>
      <c r="D102">
        <v>85350.970939999999</v>
      </c>
      <c r="E102">
        <v>27.942541869999999</v>
      </c>
      <c r="F102">
        <v>-0.48547294699999999</v>
      </c>
      <c r="H102">
        <v>51497.802360000001</v>
      </c>
      <c r="I102">
        <v>27.417614669999999</v>
      </c>
      <c r="J102">
        <v>-0.24541206300000001</v>
      </c>
      <c r="L102">
        <v>40878.641689999997</v>
      </c>
      <c r="M102">
        <v>24.907271349999998</v>
      </c>
      <c r="N102">
        <v>7.3120880999999999E-2</v>
      </c>
      <c r="P102">
        <v>45189.670680000003</v>
      </c>
      <c r="Q102">
        <v>23.747797800000001</v>
      </c>
      <c r="R102">
        <v>0.53119321500000005</v>
      </c>
    </row>
    <row r="103" spans="1:18" x14ac:dyDescent="0.25">
      <c r="A103" s="12">
        <v>35004</v>
      </c>
      <c r="B103" t="s">
        <v>2009</v>
      </c>
      <c r="C103" t="s">
        <v>2010</v>
      </c>
      <c r="D103">
        <v>72881.363079999996</v>
      </c>
      <c r="E103">
        <v>37.487146099999997</v>
      </c>
      <c r="F103">
        <v>4.9281769999999997E-3</v>
      </c>
      <c r="H103">
        <v>42819.080470000001</v>
      </c>
      <c r="I103">
        <v>36.211949449999999</v>
      </c>
      <c r="J103">
        <v>0.11353255499999999</v>
      </c>
      <c r="L103">
        <v>32520.125540000001</v>
      </c>
      <c r="M103">
        <v>34.118718440000002</v>
      </c>
      <c r="N103">
        <v>4.5620649999999999E-2</v>
      </c>
      <c r="P103">
        <v>30179.89574</v>
      </c>
      <c r="Q103">
        <v>36.011506599999997</v>
      </c>
      <c r="R103">
        <v>0.38122007800000002</v>
      </c>
    </row>
    <row r="104" spans="1:18" x14ac:dyDescent="0.25">
      <c r="A104" s="12">
        <v>35004</v>
      </c>
      <c r="B104" t="s">
        <v>2011</v>
      </c>
      <c r="C104" t="s">
        <v>2012</v>
      </c>
      <c r="D104">
        <v>78123.016829999993</v>
      </c>
      <c r="E104">
        <v>33.24372279</v>
      </c>
      <c r="F104">
        <v>-0.467024883</v>
      </c>
      <c r="H104">
        <v>45875.081389999999</v>
      </c>
      <c r="I104">
        <v>32.1024964</v>
      </c>
      <c r="J104">
        <v>0.499517975</v>
      </c>
      <c r="L104">
        <v>32287.998220000001</v>
      </c>
      <c r="M104">
        <v>30.93113537</v>
      </c>
      <c r="N104">
        <v>0.97634476800000003</v>
      </c>
      <c r="P104">
        <v>34042.661059999999</v>
      </c>
      <c r="Q104">
        <v>33.643184480000002</v>
      </c>
      <c r="R104">
        <v>0.97602972099999996</v>
      </c>
    </row>
    <row r="105" spans="1:18" x14ac:dyDescent="0.25">
      <c r="A105" s="12">
        <v>35004</v>
      </c>
      <c r="B105" t="s">
        <v>2001</v>
      </c>
      <c r="C105" t="s">
        <v>2002</v>
      </c>
      <c r="D105">
        <v>67792.870490000001</v>
      </c>
      <c r="E105">
        <v>30.24072078</v>
      </c>
      <c r="F105">
        <v>-0.57265534399999996</v>
      </c>
      <c r="H105">
        <v>41027.73702</v>
      </c>
      <c r="I105">
        <v>29.179945360000001</v>
      </c>
      <c r="J105">
        <v>-0.45445970299999999</v>
      </c>
      <c r="L105">
        <v>32197.536840000001</v>
      </c>
      <c r="M105">
        <v>27.67091606</v>
      </c>
      <c r="N105">
        <v>-0.25225314900000001</v>
      </c>
      <c r="P105">
        <v>31054.98648</v>
      </c>
      <c r="Q105">
        <v>32.9869895</v>
      </c>
      <c r="R105">
        <v>0.39020840899999998</v>
      </c>
    </row>
    <row r="106" spans="1:18" x14ac:dyDescent="0.25">
      <c r="A106" s="12">
        <v>35004</v>
      </c>
      <c r="B106" t="s">
        <v>2019</v>
      </c>
      <c r="C106" t="s">
        <v>2020</v>
      </c>
      <c r="D106">
        <v>73508.675839999996</v>
      </c>
      <c r="E106">
        <v>33.737585549999999</v>
      </c>
      <c r="F106">
        <v>-0.51350863000000002</v>
      </c>
      <c r="H106">
        <v>43749.964260000001</v>
      </c>
      <c r="I106">
        <v>32.681236429999998</v>
      </c>
      <c r="J106">
        <v>-0.19330667300000001</v>
      </c>
      <c r="L106">
        <v>33888.391589999999</v>
      </c>
      <c r="M106">
        <v>31.1590718</v>
      </c>
      <c r="N106">
        <v>-0.34347930599999998</v>
      </c>
      <c r="P106">
        <v>34023.399060000003</v>
      </c>
      <c r="Q106">
        <v>34.12804938</v>
      </c>
      <c r="R106">
        <v>-0.28535486100000002</v>
      </c>
    </row>
    <row r="107" spans="1:18" x14ac:dyDescent="0.25">
      <c r="A107" s="12">
        <v>35004</v>
      </c>
      <c r="B107" t="s">
        <v>2013</v>
      </c>
      <c r="C107" t="s">
        <v>2014</v>
      </c>
      <c r="D107">
        <v>113810.5422</v>
      </c>
      <c r="E107">
        <v>25.025970749999999</v>
      </c>
      <c r="F107">
        <v>-0.145828082</v>
      </c>
      <c r="H107">
        <v>67503.631330000004</v>
      </c>
      <c r="I107">
        <v>24.189412050000001</v>
      </c>
      <c r="J107">
        <v>0.38518575799999999</v>
      </c>
      <c r="L107">
        <v>51111.486420000001</v>
      </c>
      <c r="M107">
        <v>23.194370209999999</v>
      </c>
      <c r="N107">
        <v>1.057679077</v>
      </c>
      <c r="P107">
        <v>43515.171340000001</v>
      </c>
      <c r="Q107">
        <v>25.597079220000001</v>
      </c>
      <c r="R107">
        <v>0.57416737699999998</v>
      </c>
    </row>
    <row r="108" spans="1:18" x14ac:dyDescent="0.25">
      <c r="A108" s="12">
        <v>35004</v>
      </c>
      <c r="B108" t="s">
        <v>2003</v>
      </c>
      <c r="C108" t="s">
        <v>2004</v>
      </c>
      <c r="D108">
        <v>86734.673559999996</v>
      </c>
      <c r="E108">
        <v>25.406154860000001</v>
      </c>
      <c r="F108">
        <v>0.80084032800000005</v>
      </c>
      <c r="H108">
        <v>55800.343059999999</v>
      </c>
      <c r="I108">
        <v>24.319000379999999</v>
      </c>
      <c r="J108">
        <v>1.065145695</v>
      </c>
      <c r="L108">
        <v>44622.398309999997</v>
      </c>
      <c r="M108">
        <v>23.301942570000001</v>
      </c>
      <c r="N108">
        <v>1.3818500979999999</v>
      </c>
      <c r="P108">
        <v>39842.440889999998</v>
      </c>
      <c r="Q108">
        <v>25.72448004</v>
      </c>
      <c r="R108">
        <v>1.6773267489999999</v>
      </c>
    </row>
    <row r="109" spans="1:18" x14ac:dyDescent="0.25">
      <c r="A109" s="12">
        <v>35004</v>
      </c>
      <c r="B109" t="s">
        <v>2017</v>
      </c>
      <c r="C109" t="s">
        <v>2018</v>
      </c>
      <c r="D109">
        <v>81870.737179999996</v>
      </c>
      <c r="E109">
        <v>31.335758680000001</v>
      </c>
      <c r="F109">
        <v>-1.9614593499999999</v>
      </c>
      <c r="H109">
        <v>46779.444049999998</v>
      </c>
      <c r="I109">
        <v>30.664513419999999</v>
      </c>
      <c r="J109">
        <v>-2.3816772429999999</v>
      </c>
      <c r="L109">
        <v>36344.03901</v>
      </c>
      <c r="M109">
        <v>29.137230930000001</v>
      </c>
      <c r="N109">
        <v>-2.372933561</v>
      </c>
      <c r="P109">
        <v>35032.3508</v>
      </c>
      <c r="Q109">
        <v>33.373334509999999</v>
      </c>
      <c r="R109">
        <v>-1.489466403</v>
      </c>
    </row>
    <row r="110" spans="1:18" x14ac:dyDescent="0.25">
      <c r="A110" s="12">
        <v>35004</v>
      </c>
      <c r="B110" t="s">
        <v>2007</v>
      </c>
      <c r="C110" t="s">
        <v>2008</v>
      </c>
      <c r="D110">
        <v>157177.44440000001</v>
      </c>
      <c r="E110">
        <v>21.141038139999999</v>
      </c>
      <c r="F110">
        <v>-1.928299762</v>
      </c>
      <c r="H110">
        <v>95155.089930000002</v>
      </c>
      <c r="I110">
        <v>20.164065619999999</v>
      </c>
      <c r="J110">
        <v>-0.77031907399999999</v>
      </c>
      <c r="L110">
        <v>73135.763130000007</v>
      </c>
      <c r="M110">
        <v>17.88376585</v>
      </c>
      <c r="N110">
        <v>-0.213644628</v>
      </c>
      <c r="P110">
        <v>65080.87055</v>
      </c>
      <c r="Q110">
        <v>17.986104539999999</v>
      </c>
      <c r="R110">
        <v>0.44506670700000001</v>
      </c>
    </row>
    <row r="111" spans="1:18" x14ac:dyDescent="0.25">
      <c r="A111" s="12">
        <v>35004</v>
      </c>
      <c r="B111" t="s">
        <v>2015</v>
      </c>
      <c r="C111" t="s">
        <v>2016</v>
      </c>
      <c r="D111">
        <v>86266.937449999998</v>
      </c>
      <c r="E111">
        <v>26.18676825</v>
      </c>
      <c r="F111">
        <v>-1.041452732</v>
      </c>
      <c r="H111">
        <v>53822.800179999998</v>
      </c>
      <c r="I111">
        <v>25.28247009</v>
      </c>
      <c r="J111">
        <v>-1.144964079</v>
      </c>
      <c r="L111">
        <v>42423.758000000002</v>
      </c>
      <c r="M111">
        <v>23.974829230000001</v>
      </c>
      <c r="N111">
        <v>-0.881562285</v>
      </c>
      <c r="P111">
        <v>37407.18116</v>
      </c>
      <c r="Q111">
        <v>26.383462120000001</v>
      </c>
      <c r="R111">
        <v>0.41218405600000002</v>
      </c>
    </row>
    <row r="112" spans="1:18" x14ac:dyDescent="0.25">
      <c r="A112" s="12">
        <v>35034</v>
      </c>
      <c r="B112" t="s">
        <v>2005</v>
      </c>
      <c r="C112" t="s">
        <v>2006</v>
      </c>
      <c r="D112">
        <v>84582.709149999995</v>
      </c>
      <c r="E112">
        <v>27.691025249999999</v>
      </c>
      <c r="F112">
        <v>-0.90012074200000003</v>
      </c>
      <c r="H112">
        <v>51739.340300000003</v>
      </c>
      <c r="I112">
        <v>27.546210330000001</v>
      </c>
      <c r="J112">
        <v>0.46902572300000001</v>
      </c>
      <c r="L112">
        <v>41291.394679999998</v>
      </c>
      <c r="M112">
        <v>25.158760879999999</v>
      </c>
      <c r="N112">
        <v>1.009703276</v>
      </c>
      <c r="P112">
        <v>45166.564749999998</v>
      </c>
      <c r="Q112">
        <v>23.735655309999999</v>
      </c>
      <c r="R112">
        <v>-5.1131013000000003E-2</v>
      </c>
    </row>
    <row r="113" spans="1:19" x14ac:dyDescent="0.25">
      <c r="A113" s="12">
        <v>35034</v>
      </c>
      <c r="B113" t="s">
        <v>2003</v>
      </c>
      <c r="C113" t="s">
        <v>2004</v>
      </c>
      <c r="D113">
        <v>85238.234299999996</v>
      </c>
      <c r="E113">
        <v>24.96782073</v>
      </c>
      <c r="F113">
        <v>-1.725306845</v>
      </c>
      <c r="H113">
        <v>55619.586750000002</v>
      </c>
      <c r="I113">
        <v>24.240222849999999</v>
      </c>
      <c r="J113">
        <v>-0.32393404399999998</v>
      </c>
      <c r="L113">
        <v>44752.939279999999</v>
      </c>
      <c r="M113">
        <v>23.370111439999999</v>
      </c>
      <c r="N113">
        <v>0.292545838</v>
      </c>
      <c r="P113">
        <v>39466.20925</v>
      </c>
      <c r="Q113">
        <v>25.481564120000002</v>
      </c>
      <c r="R113">
        <v>-0.944298686</v>
      </c>
    </row>
    <row r="114" spans="1:19" x14ac:dyDescent="0.25">
      <c r="A114" s="12">
        <v>35034</v>
      </c>
      <c r="B114" t="s">
        <v>2019</v>
      </c>
      <c r="C114" t="s">
        <v>2020</v>
      </c>
      <c r="D114">
        <v>72996.632490000004</v>
      </c>
      <c r="E114">
        <v>33.50257783</v>
      </c>
      <c r="F114">
        <v>-0.69657539700000004</v>
      </c>
      <c r="H114">
        <v>43980.231059999998</v>
      </c>
      <c r="I114">
        <v>32.853245800000003</v>
      </c>
      <c r="J114">
        <v>0.52632453899999998</v>
      </c>
      <c r="L114">
        <v>34447.27304</v>
      </c>
      <c r="M114">
        <v>31.6729418</v>
      </c>
      <c r="N114">
        <v>1.6491826060000001</v>
      </c>
      <c r="P114">
        <v>33980.1037</v>
      </c>
      <c r="Q114">
        <v>34.08462085</v>
      </c>
      <c r="R114">
        <v>-0.12725173100000001</v>
      </c>
    </row>
    <row r="115" spans="1:19" x14ac:dyDescent="0.25">
      <c r="A115" s="12">
        <v>35034</v>
      </c>
      <c r="B115" t="s">
        <v>2009</v>
      </c>
      <c r="C115" t="s">
        <v>2010</v>
      </c>
      <c r="D115">
        <v>73246.534400000004</v>
      </c>
      <c r="E115">
        <v>37.674975060000001</v>
      </c>
      <c r="F115">
        <v>0.50104897000000004</v>
      </c>
      <c r="H115">
        <v>43477.378340000003</v>
      </c>
      <c r="I115">
        <v>36.768669699999997</v>
      </c>
      <c r="J115">
        <v>1.537393751</v>
      </c>
      <c r="L115">
        <v>33146.563289999998</v>
      </c>
      <c r="M115">
        <v>34.775950010000003</v>
      </c>
      <c r="N115">
        <v>1.9263079089999999</v>
      </c>
      <c r="P115">
        <v>30312.673279999999</v>
      </c>
      <c r="Q115">
        <v>36.169940519999997</v>
      </c>
      <c r="R115">
        <v>0.43995361199999999</v>
      </c>
    </row>
    <row r="116" spans="1:19" x14ac:dyDescent="0.25">
      <c r="A116" s="12">
        <v>35034</v>
      </c>
      <c r="B116" t="s">
        <v>2001</v>
      </c>
      <c r="C116" t="s">
        <v>2002</v>
      </c>
      <c r="D116">
        <v>68389.362949999995</v>
      </c>
      <c r="E116">
        <v>30.506801299999999</v>
      </c>
      <c r="F116">
        <v>0.87987491900000003</v>
      </c>
      <c r="H116">
        <v>41787.608269999997</v>
      </c>
      <c r="I116">
        <v>29.720384670000001</v>
      </c>
      <c r="J116">
        <v>1.8520915469999999</v>
      </c>
      <c r="L116">
        <v>32838.017659999998</v>
      </c>
      <c r="M116">
        <v>28.221352289999999</v>
      </c>
      <c r="N116">
        <v>1.98922303</v>
      </c>
      <c r="P116">
        <v>31055.707890000001</v>
      </c>
      <c r="Q116">
        <v>32.987755790000001</v>
      </c>
      <c r="R116">
        <v>2.322995E-3</v>
      </c>
    </row>
    <row r="117" spans="1:19" x14ac:dyDescent="0.25">
      <c r="A117" s="12">
        <v>35034</v>
      </c>
      <c r="B117" t="s">
        <v>2017</v>
      </c>
      <c r="C117" t="s">
        <v>2018</v>
      </c>
      <c r="D117">
        <v>81484.617859999998</v>
      </c>
      <c r="E117">
        <v>31.187972769999998</v>
      </c>
      <c r="F117">
        <v>-0.47162067899999999</v>
      </c>
      <c r="H117">
        <v>47473.169410000002</v>
      </c>
      <c r="I117">
        <v>31.119259110000002</v>
      </c>
      <c r="J117">
        <v>1.482970511</v>
      </c>
      <c r="L117">
        <v>37122.916749999997</v>
      </c>
      <c r="M117">
        <v>29.76166182</v>
      </c>
      <c r="N117">
        <v>2.1430687289999999</v>
      </c>
      <c r="P117">
        <v>35051.483630000002</v>
      </c>
      <c r="Q117">
        <v>33.391561279999998</v>
      </c>
      <c r="R117">
        <v>5.4614742000000001E-2</v>
      </c>
    </row>
    <row r="118" spans="1:19" x14ac:dyDescent="0.25">
      <c r="A118" s="12">
        <v>35034</v>
      </c>
      <c r="B118" t="s">
        <v>2015</v>
      </c>
      <c r="C118" t="s">
        <v>2016</v>
      </c>
      <c r="D118">
        <v>84450.195019999999</v>
      </c>
      <c r="E118">
        <v>25.635286829999998</v>
      </c>
      <c r="F118">
        <v>-2.1059544730000002</v>
      </c>
      <c r="H118">
        <v>53382.06983</v>
      </c>
      <c r="I118">
        <v>25.07544347</v>
      </c>
      <c r="J118">
        <v>-0.81885437500000002</v>
      </c>
      <c r="L118">
        <v>42163.676650000001</v>
      </c>
      <c r="M118">
        <v>23.827850120000001</v>
      </c>
      <c r="N118">
        <v>-0.61305589599999999</v>
      </c>
      <c r="P118">
        <v>36482.203979999998</v>
      </c>
      <c r="Q118">
        <v>25.73107134</v>
      </c>
      <c r="R118">
        <v>-2.4727262290000001</v>
      </c>
    </row>
    <row r="119" spans="1:19" x14ac:dyDescent="0.25">
      <c r="A119" s="12">
        <v>35034</v>
      </c>
      <c r="B119" t="s">
        <v>2007</v>
      </c>
      <c r="C119" t="s">
        <v>2008</v>
      </c>
      <c r="D119">
        <v>158799.38769999999</v>
      </c>
      <c r="E119">
        <v>21.359196449999999</v>
      </c>
      <c r="F119">
        <v>1.0319186039999999</v>
      </c>
      <c r="H119">
        <v>96432.71905</v>
      </c>
      <c r="I119">
        <v>20.43480465</v>
      </c>
      <c r="J119">
        <v>1.342680798</v>
      </c>
      <c r="L119">
        <v>74253.553690000001</v>
      </c>
      <c r="M119">
        <v>18.157097310000001</v>
      </c>
      <c r="N119">
        <v>1.528377519</v>
      </c>
      <c r="P119">
        <v>66028.522509999995</v>
      </c>
      <c r="Q119">
        <v>18.248002799999998</v>
      </c>
      <c r="R119">
        <v>1.4561144509999999</v>
      </c>
    </row>
    <row r="120" spans="1:19" x14ac:dyDescent="0.25">
      <c r="A120" s="12">
        <v>35034</v>
      </c>
      <c r="B120" t="s">
        <v>2013</v>
      </c>
      <c r="C120" t="s">
        <v>2014</v>
      </c>
      <c r="D120">
        <v>112116.3279</v>
      </c>
      <c r="E120">
        <v>24.653427430000001</v>
      </c>
      <c r="F120">
        <v>-1.48862688</v>
      </c>
      <c r="H120">
        <v>67487.394679999998</v>
      </c>
      <c r="I120">
        <v>24.183593770000002</v>
      </c>
      <c r="J120">
        <v>-2.4053005999999998E-2</v>
      </c>
      <c r="L120">
        <v>51535.992230000003</v>
      </c>
      <c r="M120">
        <v>23.387010759999999</v>
      </c>
      <c r="N120">
        <v>0.83054874599999995</v>
      </c>
      <c r="P120">
        <v>43379.367839999999</v>
      </c>
      <c r="Q120">
        <v>25.517195059999999</v>
      </c>
      <c r="R120">
        <v>-0.31208312500000002</v>
      </c>
    </row>
    <row r="121" spans="1:19" x14ac:dyDescent="0.25">
      <c r="A121" s="12">
        <v>35034</v>
      </c>
      <c r="B121" t="s">
        <v>2011</v>
      </c>
      <c r="C121" t="s">
        <v>2012</v>
      </c>
      <c r="D121">
        <v>77841.275609999997</v>
      </c>
      <c r="E121">
        <v>33.123833320000003</v>
      </c>
      <c r="F121">
        <v>-0.360637918</v>
      </c>
      <c r="H121">
        <v>45852.331429999998</v>
      </c>
      <c r="I121">
        <v>32.08657642</v>
      </c>
      <c r="J121">
        <v>-4.9591107000000002E-2</v>
      </c>
      <c r="L121">
        <v>32462.144260000001</v>
      </c>
      <c r="M121">
        <v>31.097963140000001</v>
      </c>
      <c r="N121">
        <v>0.53935222800000004</v>
      </c>
      <c r="P121">
        <v>33856.917809999999</v>
      </c>
      <c r="Q121">
        <v>33.45962085</v>
      </c>
      <c r="R121">
        <v>-0.54561906100000002</v>
      </c>
    </row>
    <row r="122" spans="1:19" x14ac:dyDescent="0.25">
      <c r="A122" s="12">
        <v>35065</v>
      </c>
      <c r="B122" t="s">
        <v>2005</v>
      </c>
      <c r="C122" t="s">
        <v>2006</v>
      </c>
      <c r="D122">
        <v>84999.633570000005</v>
      </c>
      <c r="E122">
        <v>27.827519639999998</v>
      </c>
      <c r="F122">
        <v>0.49291920099999997</v>
      </c>
      <c r="G122">
        <v>-1.522954519</v>
      </c>
      <c r="H122">
        <v>50961.092019999996</v>
      </c>
      <c r="I122">
        <v>27.13186816</v>
      </c>
      <c r="J122">
        <v>-1.50417125</v>
      </c>
      <c r="K122">
        <v>-1.1102224009999999</v>
      </c>
      <c r="L122">
        <v>40553.078009999997</v>
      </c>
      <c r="M122">
        <v>24.708906070000001</v>
      </c>
      <c r="N122">
        <v>-1.7880642449999999</v>
      </c>
      <c r="O122">
        <v>-2.2577735990000001</v>
      </c>
      <c r="P122">
        <v>44528.436220000003</v>
      </c>
      <c r="Q122">
        <v>23.400309929999999</v>
      </c>
      <c r="R122">
        <v>-1.4128338819999999</v>
      </c>
      <c r="S122">
        <v>-1.5261540849999999</v>
      </c>
    </row>
    <row r="123" spans="1:19" x14ac:dyDescent="0.25">
      <c r="A123" s="12">
        <v>35065</v>
      </c>
      <c r="B123" t="s">
        <v>2007</v>
      </c>
      <c r="C123" t="s">
        <v>2008</v>
      </c>
      <c r="D123">
        <v>159926.34359999999</v>
      </c>
      <c r="E123">
        <v>21.510776839999998</v>
      </c>
      <c r="F123">
        <v>0.709672729</v>
      </c>
      <c r="G123">
        <v>-0.94330653099999995</v>
      </c>
      <c r="H123">
        <v>96393.427179999999</v>
      </c>
      <c r="I123">
        <v>20.426478419999999</v>
      </c>
      <c r="J123">
        <v>-4.0745364999999999E-2</v>
      </c>
      <c r="K123">
        <v>0.51711226200000004</v>
      </c>
      <c r="L123">
        <v>74754.027480000004</v>
      </c>
      <c r="M123">
        <v>18.279477329999999</v>
      </c>
      <c r="N123">
        <v>0.67400652000000005</v>
      </c>
      <c r="O123">
        <v>1.421949573</v>
      </c>
      <c r="P123">
        <v>65869.827699999994</v>
      </c>
      <c r="Q123">
        <v>18.20414504</v>
      </c>
      <c r="R123">
        <v>-0.24034281900000001</v>
      </c>
      <c r="S123">
        <v>1.9363710679999999</v>
      </c>
    </row>
    <row r="124" spans="1:19" x14ac:dyDescent="0.25">
      <c r="A124" s="12">
        <v>35065</v>
      </c>
      <c r="B124" t="s">
        <v>2017</v>
      </c>
      <c r="C124" t="s">
        <v>2018</v>
      </c>
      <c r="D124">
        <v>81547.18806</v>
      </c>
      <c r="E124">
        <v>31.211921310000001</v>
      </c>
      <c r="F124">
        <v>7.6787749000000002E-2</v>
      </c>
      <c r="G124">
        <v>-0.55154648900000003</v>
      </c>
      <c r="H124">
        <v>46316.283029999999</v>
      </c>
      <c r="I124">
        <v>30.360905549999998</v>
      </c>
      <c r="J124">
        <v>-2.4369267780000001</v>
      </c>
      <c r="K124">
        <v>-0.30329000299999997</v>
      </c>
      <c r="L124">
        <v>35797.2258</v>
      </c>
      <c r="M124">
        <v>28.69884755</v>
      </c>
      <c r="N124">
        <v>-3.5710850949999999</v>
      </c>
      <c r="O124">
        <v>-2.4018151620000001</v>
      </c>
      <c r="P124">
        <v>34002.542260000002</v>
      </c>
      <c r="Q124">
        <v>32.392294300000003</v>
      </c>
      <c r="R124">
        <v>-2.992573395</v>
      </c>
      <c r="S124">
        <v>-2.803101598</v>
      </c>
    </row>
    <row r="125" spans="1:19" x14ac:dyDescent="0.25">
      <c r="A125" s="12">
        <v>35065</v>
      </c>
      <c r="B125" t="s">
        <v>2013</v>
      </c>
      <c r="C125" t="s">
        <v>2014</v>
      </c>
      <c r="D125">
        <v>114170.7332</v>
      </c>
      <c r="E125">
        <v>25.105173690000001</v>
      </c>
      <c r="F125">
        <v>1.832387242</v>
      </c>
      <c r="G125">
        <v>0.66856615399999997</v>
      </c>
      <c r="H125">
        <v>67144.411089999994</v>
      </c>
      <c r="I125">
        <v>24.060688219999999</v>
      </c>
      <c r="J125">
        <v>-0.50821873299999998</v>
      </c>
      <c r="K125">
        <v>0.77968065099999995</v>
      </c>
      <c r="L125">
        <v>50935.045610000001</v>
      </c>
      <c r="M125">
        <v>23.114301449999999</v>
      </c>
      <c r="N125">
        <v>-1.166071697</v>
      </c>
      <c r="O125">
        <v>-0.30074899900000002</v>
      </c>
      <c r="P125">
        <v>42399.661970000001</v>
      </c>
      <c r="Q125">
        <v>24.940899300000002</v>
      </c>
      <c r="R125">
        <v>-2.2584604430000002</v>
      </c>
      <c r="S125">
        <v>-1.729322136</v>
      </c>
    </row>
    <row r="126" spans="1:19" x14ac:dyDescent="0.25">
      <c r="A126" s="12">
        <v>35065</v>
      </c>
      <c r="B126" t="s">
        <v>2009</v>
      </c>
      <c r="C126" t="s">
        <v>2010</v>
      </c>
      <c r="D126">
        <v>72054.316640000005</v>
      </c>
      <c r="E126">
        <v>37.061747760000003</v>
      </c>
      <c r="F126">
        <v>-1.6276780420000001</v>
      </c>
      <c r="G126">
        <v>-1.908242658</v>
      </c>
      <c r="H126">
        <v>41804.708359999997</v>
      </c>
      <c r="I126">
        <v>35.354098440000001</v>
      </c>
      <c r="J126">
        <v>-3.847219033</v>
      </c>
      <c r="K126">
        <v>-2.2557611610000001</v>
      </c>
      <c r="L126">
        <v>31699.67798</v>
      </c>
      <c r="M126">
        <v>33.25794011</v>
      </c>
      <c r="N126">
        <v>-4.365114106</v>
      </c>
      <c r="O126">
        <v>-4.0462901809999998</v>
      </c>
      <c r="P126">
        <v>29318.309379999999</v>
      </c>
      <c r="Q126">
        <v>34.983437350000003</v>
      </c>
      <c r="R126">
        <v>-3.2803569819999998</v>
      </c>
      <c r="S126">
        <v>-4.0823663190000001</v>
      </c>
    </row>
    <row r="127" spans="1:19" x14ac:dyDescent="0.25">
      <c r="A127" s="12">
        <v>35065</v>
      </c>
      <c r="B127" t="s">
        <v>2011</v>
      </c>
      <c r="C127" t="s">
        <v>2012</v>
      </c>
      <c r="D127">
        <v>78376.559500000003</v>
      </c>
      <c r="E127">
        <v>33.351612920000001</v>
      </c>
      <c r="F127">
        <v>0.68766073400000005</v>
      </c>
      <c r="G127">
        <v>-1.767300184</v>
      </c>
      <c r="H127">
        <v>45104.971239999999</v>
      </c>
      <c r="I127">
        <v>31.563588190000001</v>
      </c>
      <c r="J127">
        <v>-1.629928434</v>
      </c>
      <c r="K127">
        <v>-2.0798767699999998</v>
      </c>
      <c r="L127">
        <v>31471.98806</v>
      </c>
      <c r="M127">
        <v>30.149417020000001</v>
      </c>
      <c r="N127">
        <v>-3.0501872900000002</v>
      </c>
      <c r="O127">
        <v>-4.5567830340000004</v>
      </c>
      <c r="P127">
        <v>33028.270140000001</v>
      </c>
      <c r="Q127">
        <v>32.640697019999998</v>
      </c>
      <c r="R127">
        <v>-2.4474988440000001</v>
      </c>
      <c r="S127">
        <v>-4.0791177789999997</v>
      </c>
    </row>
    <row r="128" spans="1:19" x14ac:dyDescent="0.25">
      <c r="A128" s="12">
        <v>35065</v>
      </c>
      <c r="B128" t="s">
        <v>2015</v>
      </c>
      <c r="C128" t="s">
        <v>2016</v>
      </c>
      <c r="D128">
        <v>85745.697480000003</v>
      </c>
      <c r="E128">
        <v>26.028543200000001</v>
      </c>
      <c r="F128">
        <v>1.534043182</v>
      </c>
      <c r="G128">
        <v>-2.4828685880000001</v>
      </c>
      <c r="H128">
        <v>53409.179380000001</v>
      </c>
      <c r="I128">
        <v>25.088177779999999</v>
      </c>
      <c r="J128">
        <v>5.0783993999999999E-2</v>
      </c>
      <c r="K128">
        <v>-1.635715131</v>
      </c>
      <c r="L128">
        <v>42325.002939999998</v>
      </c>
      <c r="M128">
        <v>23.919020039999999</v>
      </c>
      <c r="N128">
        <v>0.38261913600000003</v>
      </c>
      <c r="O128">
        <v>-2.485336701</v>
      </c>
      <c r="P128">
        <v>36320.925179999998</v>
      </c>
      <c r="Q128">
        <v>25.617320629999998</v>
      </c>
      <c r="R128">
        <v>-0.44207527299999999</v>
      </c>
      <c r="S128">
        <v>-4.0614316529999996</v>
      </c>
    </row>
    <row r="129" spans="1:19" x14ac:dyDescent="0.25">
      <c r="A129" s="12">
        <v>35065</v>
      </c>
      <c r="B129" t="s">
        <v>2001</v>
      </c>
      <c r="C129" t="s">
        <v>2002</v>
      </c>
      <c r="D129">
        <v>67519.172680000003</v>
      </c>
      <c r="E129">
        <v>30.118630970000002</v>
      </c>
      <c r="F129">
        <v>-1.272405875</v>
      </c>
      <c r="G129">
        <v>-2.0381388450000002</v>
      </c>
      <c r="H129">
        <v>40711.10613</v>
      </c>
      <c r="I129">
        <v>28.95474961</v>
      </c>
      <c r="J129">
        <v>-2.5761276909999999</v>
      </c>
      <c r="K129">
        <v>-1.2525386300000001</v>
      </c>
      <c r="L129">
        <v>31890.138080000001</v>
      </c>
      <c r="M129">
        <v>27.406734199999999</v>
      </c>
      <c r="N129">
        <v>-2.886531046</v>
      </c>
      <c r="O129">
        <v>-2.9824795910000002</v>
      </c>
      <c r="P129">
        <v>29994.66862</v>
      </c>
      <c r="Q129">
        <v>31.860706789999998</v>
      </c>
      <c r="R129">
        <v>-3.4165676629999999</v>
      </c>
      <c r="S129">
        <v>-3.1015995350000001</v>
      </c>
    </row>
    <row r="130" spans="1:19" x14ac:dyDescent="0.25">
      <c r="A130" s="12">
        <v>35065</v>
      </c>
      <c r="B130" t="s">
        <v>2003</v>
      </c>
      <c r="C130" t="s">
        <v>2004</v>
      </c>
      <c r="D130">
        <v>85384.647079999995</v>
      </c>
      <c r="E130">
        <v>25.010707679999999</v>
      </c>
      <c r="F130">
        <v>0.171768905</v>
      </c>
      <c r="G130">
        <v>-3.4047433300000001</v>
      </c>
      <c r="H130">
        <v>54820.991690000003</v>
      </c>
      <c r="I130">
        <v>23.892177799999999</v>
      </c>
      <c r="J130">
        <v>-1.4358162290000001</v>
      </c>
      <c r="K130">
        <v>-2.5899088940000001</v>
      </c>
      <c r="L130">
        <v>44142.937209999996</v>
      </c>
      <c r="M130">
        <v>23.05156663</v>
      </c>
      <c r="N130">
        <v>-1.3630435780000001</v>
      </c>
      <c r="O130">
        <v>-2.675929064</v>
      </c>
      <c r="P130">
        <v>39108.061099999999</v>
      </c>
      <c r="Q130">
        <v>25.250323890000001</v>
      </c>
      <c r="R130">
        <v>-0.90748048699999995</v>
      </c>
      <c r="S130">
        <v>-3.3183483740000002</v>
      </c>
    </row>
    <row r="131" spans="1:19" x14ac:dyDescent="0.25">
      <c r="A131" s="12">
        <v>35065</v>
      </c>
      <c r="B131" t="s">
        <v>2019</v>
      </c>
      <c r="C131" t="s">
        <v>2020</v>
      </c>
      <c r="D131">
        <v>72575.161059999999</v>
      </c>
      <c r="E131">
        <v>33.309139049999999</v>
      </c>
      <c r="F131">
        <v>-0.577384758</v>
      </c>
      <c r="G131">
        <v>-2.2751616710000002</v>
      </c>
      <c r="H131">
        <v>42913.191809999997</v>
      </c>
      <c r="I131">
        <v>32.056167160000001</v>
      </c>
      <c r="J131">
        <v>-2.426179281</v>
      </c>
      <c r="K131">
        <v>-2.082020344</v>
      </c>
      <c r="L131">
        <v>33434.847119999999</v>
      </c>
      <c r="M131">
        <v>30.74205512</v>
      </c>
      <c r="N131">
        <v>-2.9390597110000001</v>
      </c>
      <c r="O131">
        <v>-4.0800272849999999</v>
      </c>
      <c r="P131">
        <v>33009.296779999997</v>
      </c>
      <c r="Q131">
        <v>33.110827890000003</v>
      </c>
      <c r="R131">
        <v>-2.8569863290000002</v>
      </c>
      <c r="S131">
        <v>-4.6186301739999998</v>
      </c>
    </row>
    <row r="132" spans="1:19" x14ac:dyDescent="0.25">
      <c r="A132" s="12">
        <v>35096</v>
      </c>
      <c r="B132" t="s">
        <v>2005</v>
      </c>
      <c r="C132" t="s">
        <v>2006</v>
      </c>
      <c r="D132">
        <v>84344.256439999997</v>
      </c>
      <c r="E132">
        <v>27.612959650000001</v>
      </c>
      <c r="F132">
        <v>-0.77103523100000004</v>
      </c>
      <c r="G132">
        <v>-0.62786994500000004</v>
      </c>
      <c r="H132">
        <v>51381.11709</v>
      </c>
      <c r="I132">
        <v>27.355491010000001</v>
      </c>
      <c r="J132">
        <v>0.82420736500000003</v>
      </c>
      <c r="K132">
        <v>-1.2404462080000001</v>
      </c>
      <c r="L132">
        <v>40833.660759999999</v>
      </c>
      <c r="M132">
        <v>24.879864560000001</v>
      </c>
      <c r="N132">
        <v>0.69189013799999999</v>
      </c>
      <c r="O132">
        <v>-2.0173858419999999</v>
      </c>
      <c r="P132">
        <v>44925.826549999998</v>
      </c>
      <c r="Q132">
        <v>23.609144059999998</v>
      </c>
      <c r="R132">
        <v>0.892441704</v>
      </c>
      <c r="S132">
        <v>1.430915712</v>
      </c>
    </row>
    <row r="133" spans="1:19" x14ac:dyDescent="0.25">
      <c r="A133" s="12">
        <v>35096</v>
      </c>
      <c r="B133" t="s">
        <v>2003</v>
      </c>
      <c r="C133" t="s">
        <v>2004</v>
      </c>
      <c r="D133">
        <v>85480.882559999998</v>
      </c>
      <c r="E133">
        <v>25.038896789999999</v>
      </c>
      <c r="F133">
        <v>0.11270817399999999</v>
      </c>
      <c r="G133">
        <v>-1.2351320530000001</v>
      </c>
      <c r="H133">
        <v>55487.530729999999</v>
      </c>
      <c r="I133">
        <v>24.18266998</v>
      </c>
      <c r="J133">
        <v>1.215846368</v>
      </c>
      <c r="K133">
        <v>-1.881435328</v>
      </c>
      <c r="L133">
        <v>44379.743840000003</v>
      </c>
      <c r="M133">
        <v>23.17522773</v>
      </c>
      <c r="N133">
        <v>0.53645417699999998</v>
      </c>
      <c r="O133">
        <v>-2.901802349</v>
      </c>
      <c r="P133">
        <v>39011.841090000002</v>
      </c>
      <c r="Q133">
        <v>25.188198939999999</v>
      </c>
      <c r="R133">
        <v>-0.24603624900000001</v>
      </c>
      <c r="S133">
        <v>-4.0193018120000001</v>
      </c>
    </row>
    <row r="134" spans="1:19" x14ac:dyDescent="0.25">
      <c r="A134" s="12">
        <v>35096</v>
      </c>
      <c r="B134" t="s">
        <v>2019</v>
      </c>
      <c r="C134" t="s">
        <v>2020</v>
      </c>
      <c r="D134">
        <v>72486.909199999995</v>
      </c>
      <c r="E134">
        <v>33.268634929999997</v>
      </c>
      <c r="F134">
        <v>-0.12160064399999999</v>
      </c>
      <c r="G134">
        <v>-0.35746565899999999</v>
      </c>
      <c r="H134">
        <v>43437.400150000001</v>
      </c>
      <c r="I134">
        <v>32.44775095</v>
      </c>
      <c r="J134">
        <v>1.221555237</v>
      </c>
      <c r="K134">
        <v>-1.2309061960000001</v>
      </c>
      <c r="L134">
        <v>33742.567840000003</v>
      </c>
      <c r="M134">
        <v>31.024992480000002</v>
      </c>
      <c r="N134">
        <v>0.92035926800000001</v>
      </c>
      <c r="O134">
        <v>-2.4894082160000002</v>
      </c>
      <c r="P134">
        <v>33499.621720000003</v>
      </c>
      <c r="Q134">
        <v>33.602660989999997</v>
      </c>
      <c r="R134">
        <v>1.4854146779999999</v>
      </c>
      <c r="S134">
        <v>-2.873959197</v>
      </c>
    </row>
    <row r="135" spans="1:19" x14ac:dyDescent="0.25">
      <c r="A135" s="12">
        <v>35096</v>
      </c>
      <c r="B135" t="s">
        <v>2013</v>
      </c>
      <c r="C135" t="s">
        <v>2014</v>
      </c>
      <c r="D135">
        <v>112013.726</v>
      </c>
      <c r="E135">
        <v>24.630866149999999</v>
      </c>
      <c r="F135">
        <v>-1.8892820219999999</v>
      </c>
      <c r="G135">
        <v>0.97387430100000005</v>
      </c>
      <c r="H135">
        <v>67191.743489999993</v>
      </c>
      <c r="I135">
        <v>24.07764942</v>
      </c>
      <c r="J135">
        <v>7.0493420000000001E-2</v>
      </c>
      <c r="K135">
        <v>0.492990227</v>
      </c>
      <c r="L135">
        <v>50979.311009999998</v>
      </c>
      <c r="M135">
        <v>23.134389070000001</v>
      </c>
      <c r="N135">
        <v>8.6905573E-2</v>
      </c>
      <c r="O135">
        <v>-0.45001245899999998</v>
      </c>
      <c r="P135">
        <v>42571.489780000004</v>
      </c>
      <c r="Q135">
        <v>25.041974159999999</v>
      </c>
      <c r="R135">
        <v>0.40525749300000002</v>
      </c>
      <c r="S135">
        <v>-1.1503660929999999</v>
      </c>
    </row>
    <row r="136" spans="1:19" x14ac:dyDescent="0.25">
      <c r="A136" s="12">
        <v>35096</v>
      </c>
      <c r="B136" t="s">
        <v>2015</v>
      </c>
      <c r="C136" t="s">
        <v>2016</v>
      </c>
      <c r="D136">
        <v>84866.813739999998</v>
      </c>
      <c r="E136">
        <v>25.76175357</v>
      </c>
      <c r="F136">
        <v>-1.02498873</v>
      </c>
      <c r="G136">
        <v>-1.5507261720000001</v>
      </c>
      <c r="H136">
        <v>53543.018770000002</v>
      </c>
      <c r="I136">
        <v>25.151046869999998</v>
      </c>
      <c r="J136">
        <v>0.250592486</v>
      </c>
      <c r="K136">
        <v>-1.784521601</v>
      </c>
      <c r="L136">
        <v>42235.410430000004</v>
      </c>
      <c r="M136">
        <v>23.868388849999999</v>
      </c>
      <c r="N136">
        <v>-0.21167751800000001</v>
      </c>
      <c r="O136">
        <v>-2.5606271280000001</v>
      </c>
      <c r="P136">
        <v>36710.290650000003</v>
      </c>
      <c r="Q136">
        <v>25.891941939999999</v>
      </c>
      <c r="R136">
        <v>1.0720141780000001</v>
      </c>
      <c r="S136">
        <v>-2.1528559060000001</v>
      </c>
    </row>
    <row r="137" spans="1:19" x14ac:dyDescent="0.25">
      <c r="A137" s="12">
        <v>35096</v>
      </c>
      <c r="B137" t="s">
        <v>2007</v>
      </c>
      <c r="C137" t="s">
        <v>2008</v>
      </c>
      <c r="D137">
        <v>159661.83170000001</v>
      </c>
      <c r="E137">
        <v>21.475198850000002</v>
      </c>
      <c r="F137">
        <v>-0.16539611700000001</v>
      </c>
      <c r="G137">
        <v>1.405144876</v>
      </c>
      <c r="H137">
        <v>97497.58107</v>
      </c>
      <c r="I137">
        <v>20.66045677</v>
      </c>
      <c r="J137">
        <v>1.1454659519999999</v>
      </c>
      <c r="K137">
        <v>1.4709046830000001</v>
      </c>
      <c r="L137">
        <v>75121.870209999994</v>
      </c>
      <c r="M137">
        <v>18.369425289999999</v>
      </c>
      <c r="N137">
        <v>0.49207078100000001</v>
      </c>
      <c r="O137">
        <v>1.851130706</v>
      </c>
      <c r="P137">
        <v>66991.547949999993</v>
      </c>
      <c r="Q137">
        <v>18.51414977</v>
      </c>
      <c r="R137">
        <v>1.7029348559999999</v>
      </c>
      <c r="S137">
        <v>10.989100949999999</v>
      </c>
    </row>
    <row r="138" spans="1:19" x14ac:dyDescent="0.25">
      <c r="A138" s="12">
        <v>35096</v>
      </c>
      <c r="B138" t="s">
        <v>2011</v>
      </c>
      <c r="C138" t="s">
        <v>2012</v>
      </c>
      <c r="D138">
        <v>78070.4519</v>
      </c>
      <c r="E138">
        <v>33.221354810000001</v>
      </c>
      <c r="F138">
        <v>-0.39056014300000003</v>
      </c>
      <c r="G138">
        <v>-0.118780574</v>
      </c>
      <c r="H138">
        <v>45667.123420000004</v>
      </c>
      <c r="I138">
        <v>31.956971429999999</v>
      </c>
      <c r="J138">
        <v>1.2463197770000001</v>
      </c>
      <c r="K138">
        <v>-1.680222222</v>
      </c>
      <c r="L138">
        <v>32055.790819999998</v>
      </c>
      <c r="M138">
        <v>30.708686190000002</v>
      </c>
      <c r="N138">
        <v>1.854991665</v>
      </c>
      <c r="O138">
        <v>-2.9591915879999999</v>
      </c>
      <c r="P138">
        <v>33389.752710000001</v>
      </c>
      <c r="Q138">
        <v>32.997937729999997</v>
      </c>
      <c r="R138">
        <v>1.0944641180000001</v>
      </c>
      <c r="S138">
        <v>-2.062564896</v>
      </c>
    </row>
    <row r="139" spans="1:19" x14ac:dyDescent="0.25">
      <c r="A139" s="12">
        <v>35096</v>
      </c>
      <c r="B139" t="s">
        <v>2001</v>
      </c>
      <c r="C139" t="s">
        <v>2002</v>
      </c>
      <c r="D139">
        <v>67053.902159999998</v>
      </c>
      <c r="E139">
        <v>29.911085310000001</v>
      </c>
      <c r="F139">
        <v>-0.68909392899999999</v>
      </c>
      <c r="G139">
        <v>-2.3032776589999999</v>
      </c>
      <c r="H139">
        <v>40768.251250000001</v>
      </c>
      <c r="I139">
        <v>28.995392639999999</v>
      </c>
      <c r="J139">
        <v>0.140367399</v>
      </c>
      <c r="K139">
        <v>-3.0512384940000001</v>
      </c>
      <c r="L139">
        <v>31827.63523</v>
      </c>
      <c r="M139">
        <v>27.353018559999999</v>
      </c>
      <c r="N139">
        <v>-0.19599429900000001</v>
      </c>
      <c r="O139">
        <v>-4.7753895479999997</v>
      </c>
      <c r="P139">
        <v>29892.561669999999</v>
      </c>
      <c r="Q139">
        <v>31.752247539999999</v>
      </c>
      <c r="R139">
        <v>-0.34041696999999999</v>
      </c>
      <c r="S139">
        <v>-5.4034603399999996</v>
      </c>
    </row>
    <row r="140" spans="1:19" x14ac:dyDescent="0.25">
      <c r="A140" s="12">
        <v>35096</v>
      </c>
      <c r="B140" t="s">
        <v>2017</v>
      </c>
      <c r="C140" t="s">
        <v>2018</v>
      </c>
      <c r="D140">
        <v>81440.481750000006</v>
      </c>
      <c r="E140">
        <v>31.171079809999998</v>
      </c>
      <c r="F140">
        <v>-0.13085222499999999</v>
      </c>
      <c r="G140">
        <v>-0.23379298100000001</v>
      </c>
      <c r="H140">
        <v>47128.1034</v>
      </c>
      <c r="I140">
        <v>30.89306401</v>
      </c>
      <c r="J140">
        <v>1.752775303</v>
      </c>
      <c r="K140">
        <v>-1.2046894159999999</v>
      </c>
      <c r="L140">
        <v>36654.809379999999</v>
      </c>
      <c r="M140">
        <v>29.386377379999999</v>
      </c>
      <c r="N140">
        <v>2.3956705089999999</v>
      </c>
      <c r="O140">
        <v>-2.3350590150000001</v>
      </c>
      <c r="P140">
        <v>34696.842109999998</v>
      </c>
      <c r="Q140">
        <v>33.053714399999997</v>
      </c>
      <c r="R140">
        <v>2.041905694</v>
      </c>
      <c r="S140">
        <v>-2.0591093470000001</v>
      </c>
    </row>
    <row r="141" spans="1:19" x14ac:dyDescent="0.25">
      <c r="A141" s="12">
        <v>35096</v>
      </c>
      <c r="B141" t="s">
        <v>2009</v>
      </c>
      <c r="C141" t="s">
        <v>2010</v>
      </c>
      <c r="D141">
        <v>71019.042509999999</v>
      </c>
      <c r="E141">
        <v>36.529245750000001</v>
      </c>
      <c r="F141">
        <v>-1.436796824</v>
      </c>
      <c r="G141">
        <v>-3.062007457</v>
      </c>
      <c r="H141">
        <v>41965.885159999998</v>
      </c>
      <c r="I141">
        <v>35.490405099999997</v>
      </c>
      <c r="J141">
        <v>0.385546995</v>
      </c>
      <c r="K141">
        <v>-4.0640759270000002</v>
      </c>
      <c r="L141">
        <v>31819.904030000002</v>
      </c>
      <c r="M141">
        <v>33.384076110000002</v>
      </c>
      <c r="N141">
        <v>0.37926583000000003</v>
      </c>
      <c r="O141">
        <v>-4.5802655039999998</v>
      </c>
      <c r="P141">
        <v>28893.482769999999</v>
      </c>
      <c r="Q141">
        <v>34.476522199999998</v>
      </c>
      <c r="R141">
        <v>-1.449014716</v>
      </c>
      <c r="S141">
        <v>-6.5369601490000004</v>
      </c>
    </row>
    <row r="142" spans="1:19" x14ac:dyDescent="0.25">
      <c r="A142" s="12">
        <v>35125</v>
      </c>
      <c r="B142" t="s">
        <v>2005</v>
      </c>
      <c r="C142" t="s">
        <v>2006</v>
      </c>
      <c r="D142">
        <v>85049.880399999995</v>
      </c>
      <c r="E142">
        <v>27.843969640000001</v>
      </c>
      <c r="F142">
        <v>0.83659988699999999</v>
      </c>
      <c r="G142">
        <v>0.53939251300000002</v>
      </c>
      <c r="H142">
        <v>51623.238720000001</v>
      </c>
      <c r="I142">
        <v>27.484397439999999</v>
      </c>
      <c r="J142">
        <v>0.47122687000000002</v>
      </c>
      <c r="K142">
        <v>-0.42888857400000002</v>
      </c>
      <c r="L142">
        <v>40832.374810000001</v>
      </c>
      <c r="M142">
        <v>24.879081029999998</v>
      </c>
      <c r="N142">
        <v>-3.1492500000000001E-3</v>
      </c>
      <c r="O142">
        <v>-2.5629591930000002</v>
      </c>
      <c r="P142">
        <v>44644.088620000002</v>
      </c>
      <c r="Q142">
        <v>23.461086869999999</v>
      </c>
      <c r="R142">
        <v>-0.62711797599999997</v>
      </c>
      <c r="S142">
        <v>-0.95463467000000002</v>
      </c>
    </row>
    <row r="143" spans="1:19" x14ac:dyDescent="0.25">
      <c r="A143" s="12">
        <v>35125</v>
      </c>
      <c r="B143" t="s">
        <v>2013</v>
      </c>
      <c r="C143" t="s">
        <v>2014</v>
      </c>
      <c r="D143">
        <v>112683.5151</v>
      </c>
      <c r="E143">
        <v>24.778147059999998</v>
      </c>
      <c r="F143">
        <v>0.59795262800000004</v>
      </c>
      <c r="G143">
        <v>0.95290592900000004</v>
      </c>
      <c r="H143">
        <v>67229.127489999999</v>
      </c>
      <c r="I143">
        <v>24.091045690000001</v>
      </c>
      <c r="J143">
        <v>5.5637797000000003E-2</v>
      </c>
      <c r="K143">
        <v>0.19073016500000001</v>
      </c>
      <c r="L143">
        <v>50918.893230000001</v>
      </c>
      <c r="M143">
        <v>23.106971510000001</v>
      </c>
      <c r="N143">
        <v>-0.118514311</v>
      </c>
      <c r="O143">
        <v>-1.514493294</v>
      </c>
      <c r="P143">
        <v>42295.005429999997</v>
      </c>
      <c r="Q143">
        <v>24.879336819999999</v>
      </c>
      <c r="R143">
        <v>-0.64945894199999998</v>
      </c>
      <c r="S143">
        <v>-2.3124050359999999</v>
      </c>
    </row>
    <row r="144" spans="1:19" x14ac:dyDescent="0.25">
      <c r="A144" s="12">
        <v>35125</v>
      </c>
      <c r="B144" t="s">
        <v>2017</v>
      </c>
      <c r="C144" t="s">
        <v>2018</v>
      </c>
      <c r="D144">
        <v>81978.098549999995</v>
      </c>
      <c r="E144">
        <v>31.376850900000001</v>
      </c>
      <c r="F144">
        <v>0.66013459799999996</v>
      </c>
      <c r="G144">
        <v>0.77764548600000005</v>
      </c>
      <c r="H144">
        <v>47355.524510000003</v>
      </c>
      <c r="I144">
        <v>31.042141399999998</v>
      </c>
      <c r="J144">
        <v>0.48255943499999998</v>
      </c>
      <c r="K144">
        <v>-0.64299178000000001</v>
      </c>
      <c r="L144">
        <v>36687.740769999997</v>
      </c>
      <c r="M144">
        <v>29.412778670000002</v>
      </c>
      <c r="N144">
        <v>8.9841935999999997E-2</v>
      </c>
      <c r="O144">
        <v>-3.2197258849999999</v>
      </c>
      <c r="P144">
        <v>34468.24566</v>
      </c>
      <c r="Q144">
        <v>32.835943530000002</v>
      </c>
      <c r="R144">
        <v>-0.658839336</v>
      </c>
      <c r="S144">
        <v>-2.9326992089999999</v>
      </c>
    </row>
    <row r="145" spans="1:19" x14ac:dyDescent="0.25">
      <c r="A145" s="12">
        <v>35125</v>
      </c>
      <c r="B145" t="s">
        <v>2003</v>
      </c>
      <c r="C145" t="s">
        <v>2004</v>
      </c>
      <c r="D145">
        <v>85544.572020000007</v>
      </c>
      <c r="E145">
        <v>25.05755259</v>
      </c>
      <c r="F145">
        <v>7.4507265000000003E-2</v>
      </c>
      <c r="G145">
        <v>-0.12799057799999999</v>
      </c>
      <c r="H145">
        <v>55241.999539999997</v>
      </c>
      <c r="I145">
        <v>24.07566216</v>
      </c>
      <c r="J145">
        <v>-0.442497959</v>
      </c>
      <c r="K145">
        <v>-1.3794923530000001</v>
      </c>
      <c r="L145">
        <v>44013.347119999999</v>
      </c>
      <c r="M145">
        <v>22.983894320000001</v>
      </c>
      <c r="N145">
        <v>-0.82559449900000004</v>
      </c>
      <c r="O145">
        <v>-3.650400549</v>
      </c>
      <c r="P145">
        <v>38652.824249999998</v>
      </c>
      <c r="Q145">
        <v>24.956397840000001</v>
      </c>
      <c r="R145">
        <v>-0.92027660300000003</v>
      </c>
      <c r="S145">
        <v>-3.7545302949999999</v>
      </c>
    </row>
    <row r="146" spans="1:19" x14ac:dyDescent="0.25">
      <c r="A146" s="12">
        <v>35125</v>
      </c>
      <c r="B146" t="s">
        <v>2015</v>
      </c>
      <c r="C146" t="s">
        <v>2016</v>
      </c>
      <c r="D146">
        <v>85935.970090000003</v>
      </c>
      <c r="E146">
        <v>26.086301420000002</v>
      </c>
      <c r="F146">
        <v>1.259804983</v>
      </c>
      <c r="G146">
        <v>1.6510485429999999</v>
      </c>
      <c r="H146">
        <v>53914.712379999997</v>
      </c>
      <c r="I146">
        <v>25.325644489999998</v>
      </c>
      <c r="J146">
        <v>0.69419621799999998</v>
      </c>
      <c r="K146">
        <v>0.63400420800000001</v>
      </c>
      <c r="L146">
        <v>42341.722699999998</v>
      </c>
      <c r="M146">
        <v>23.92846883</v>
      </c>
      <c r="N146">
        <v>0.251713613</v>
      </c>
      <c r="O146">
        <v>-1.5706894979999999</v>
      </c>
      <c r="P146">
        <v>36700.969290000001</v>
      </c>
      <c r="Q146">
        <v>25.885367540000001</v>
      </c>
      <c r="R146">
        <v>-2.5391672000000001E-2</v>
      </c>
      <c r="S146">
        <v>-1.022877053</v>
      </c>
    </row>
    <row r="147" spans="1:19" x14ac:dyDescent="0.25">
      <c r="A147" s="12">
        <v>35125</v>
      </c>
      <c r="B147" t="s">
        <v>2001</v>
      </c>
      <c r="C147" t="s">
        <v>2002</v>
      </c>
      <c r="D147">
        <v>68080.283169999995</v>
      </c>
      <c r="E147">
        <v>30.368928459999999</v>
      </c>
      <c r="F147">
        <v>1.5306805109999999</v>
      </c>
      <c r="G147">
        <v>0.62324834699999998</v>
      </c>
      <c r="H147">
        <v>41518.691570000003</v>
      </c>
      <c r="I147">
        <v>29.52912443</v>
      </c>
      <c r="J147">
        <v>1.8407469009999999</v>
      </c>
      <c r="K147">
        <v>0.31343784299999999</v>
      </c>
      <c r="L147">
        <v>32187.665000000001</v>
      </c>
      <c r="M147">
        <v>27.662432089999999</v>
      </c>
      <c r="N147">
        <v>1.1311860549999999</v>
      </c>
      <c r="O147">
        <v>-2.4785387559999998</v>
      </c>
      <c r="P147">
        <v>30330.366559999999</v>
      </c>
      <c r="Q147">
        <v>32.217289289999997</v>
      </c>
      <c r="R147">
        <v>1.4645947580000001</v>
      </c>
      <c r="S147">
        <v>-2.030218278</v>
      </c>
    </row>
    <row r="148" spans="1:19" x14ac:dyDescent="0.25">
      <c r="A148" s="12">
        <v>35125</v>
      </c>
      <c r="B148" t="s">
        <v>2011</v>
      </c>
      <c r="C148" t="s">
        <v>2012</v>
      </c>
      <c r="D148">
        <v>78608.946070000005</v>
      </c>
      <c r="E148">
        <v>33.450500480000002</v>
      </c>
      <c r="F148">
        <v>0.68975414499999999</v>
      </c>
      <c r="G148">
        <v>-0.43280329299999998</v>
      </c>
      <c r="H148">
        <v>45869.460480000002</v>
      </c>
      <c r="I148">
        <v>32.098562989999998</v>
      </c>
      <c r="J148">
        <v>0.44306941599999999</v>
      </c>
      <c r="K148">
        <v>-1.738325761</v>
      </c>
      <c r="L148">
        <v>31960.296989999999</v>
      </c>
      <c r="M148">
        <v>30.617205380000001</v>
      </c>
      <c r="N148">
        <v>-0.29789882600000001</v>
      </c>
      <c r="O148">
        <v>-5.0179572879999998</v>
      </c>
      <c r="P148">
        <v>33366.990360000003</v>
      </c>
      <c r="Q148">
        <v>32.9754425</v>
      </c>
      <c r="R148">
        <v>-6.817165E-2</v>
      </c>
      <c r="S148">
        <v>-3.2852447159999998</v>
      </c>
    </row>
    <row r="149" spans="1:19" x14ac:dyDescent="0.25">
      <c r="A149" s="12">
        <v>35125</v>
      </c>
      <c r="B149" t="s">
        <v>2007</v>
      </c>
      <c r="C149" t="s">
        <v>2008</v>
      </c>
      <c r="D149">
        <v>161106.83549999999</v>
      </c>
      <c r="E149">
        <v>21.669558039999998</v>
      </c>
      <c r="F149">
        <v>0.90504024000000005</v>
      </c>
      <c r="G149">
        <v>3.2141792769999999</v>
      </c>
      <c r="H149">
        <v>97079.300900000002</v>
      </c>
      <c r="I149">
        <v>20.571820120000002</v>
      </c>
      <c r="J149">
        <v>-0.42901595399999998</v>
      </c>
      <c r="K149">
        <v>2.2093742060000001</v>
      </c>
      <c r="L149">
        <v>75029.099520000003</v>
      </c>
      <c r="M149">
        <v>18.346740230000002</v>
      </c>
      <c r="N149">
        <v>-0.123493583</v>
      </c>
      <c r="O149">
        <v>1.9815947620000001</v>
      </c>
      <c r="P149">
        <v>66096.873019999999</v>
      </c>
      <c r="Q149">
        <v>18.266892519999999</v>
      </c>
      <c r="R149">
        <v>-1.335504196</v>
      </c>
      <c r="S149">
        <v>2.9777218890000001</v>
      </c>
    </row>
    <row r="150" spans="1:19" x14ac:dyDescent="0.25">
      <c r="A150" s="12">
        <v>35125</v>
      </c>
      <c r="B150" t="s">
        <v>2019</v>
      </c>
      <c r="C150" t="s">
        <v>2020</v>
      </c>
      <c r="D150">
        <v>72879.658729999996</v>
      </c>
      <c r="E150">
        <v>33.448891490000001</v>
      </c>
      <c r="F150">
        <v>0.54182132599999999</v>
      </c>
      <c r="G150">
        <v>-1.0549798029999999</v>
      </c>
      <c r="H150">
        <v>43609.114249999999</v>
      </c>
      <c r="I150">
        <v>32.576021429999997</v>
      </c>
      <c r="J150">
        <v>0.39531395000000003</v>
      </c>
      <c r="K150">
        <v>-1.9751643809999999</v>
      </c>
      <c r="L150">
        <v>33634.906620000002</v>
      </c>
      <c r="M150">
        <v>30.926002130000001</v>
      </c>
      <c r="N150">
        <v>-0.31906646500000002</v>
      </c>
      <c r="O150">
        <v>-4.7403521130000001</v>
      </c>
      <c r="P150">
        <v>33513.490919999997</v>
      </c>
      <c r="Q150">
        <v>33.616572849999997</v>
      </c>
      <c r="R150">
        <v>4.140108E-2</v>
      </c>
      <c r="S150">
        <v>-3.8348970869999999</v>
      </c>
    </row>
    <row r="151" spans="1:19" x14ac:dyDescent="0.25">
      <c r="A151" s="12">
        <v>35125</v>
      </c>
      <c r="B151" t="s">
        <v>2009</v>
      </c>
      <c r="C151" t="s">
        <v>2010</v>
      </c>
      <c r="D151">
        <v>73189.472349999996</v>
      </c>
      <c r="E151">
        <v>37.64562471</v>
      </c>
      <c r="F151">
        <v>3.0561237760000002</v>
      </c>
      <c r="G151">
        <v>0.109052884</v>
      </c>
      <c r="H151">
        <v>43188.266810000001</v>
      </c>
      <c r="I151">
        <v>36.524169069999999</v>
      </c>
      <c r="J151">
        <v>2.9127984599999999</v>
      </c>
      <c r="K151">
        <v>-4.0957938999999999E-2</v>
      </c>
      <c r="L151">
        <v>32410.802110000001</v>
      </c>
      <c r="M151">
        <v>34.004020990000001</v>
      </c>
      <c r="N151">
        <v>1.857007732</v>
      </c>
      <c r="O151">
        <v>-3.0232739369999999</v>
      </c>
      <c r="P151">
        <v>29652.630929999999</v>
      </c>
      <c r="Q151">
        <v>35.382359289999997</v>
      </c>
      <c r="R151">
        <v>2.6274027530000001</v>
      </c>
      <c r="S151">
        <v>-3.0506576380000001</v>
      </c>
    </row>
    <row r="152" spans="1:19" x14ac:dyDescent="0.25">
      <c r="A152" s="12">
        <v>35156</v>
      </c>
      <c r="B152" t="s">
        <v>2005</v>
      </c>
      <c r="C152" t="s">
        <v>2006</v>
      </c>
      <c r="D152">
        <v>86017.564360000004</v>
      </c>
      <c r="E152">
        <v>28.160773880000001</v>
      </c>
      <c r="F152">
        <v>1.1377840319999999</v>
      </c>
      <c r="G152">
        <v>0.36666148799999998</v>
      </c>
      <c r="H152">
        <v>51751.055379999998</v>
      </c>
      <c r="I152">
        <v>27.552447489999999</v>
      </c>
      <c r="J152">
        <v>0.24759520700000001</v>
      </c>
      <c r="K152">
        <v>-0.61865970800000003</v>
      </c>
      <c r="L152">
        <v>41544.532350000001</v>
      </c>
      <c r="M152">
        <v>25.31299714</v>
      </c>
      <c r="N152">
        <v>1.7441002219999999</v>
      </c>
      <c r="O152">
        <v>-1.1331029420000001</v>
      </c>
      <c r="P152">
        <v>45822.406280000003</v>
      </c>
      <c r="Q152">
        <v>24.080309119999999</v>
      </c>
      <c r="R152">
        <v>2.6393587529999998</v>
      </c>
      <c r="S152">
        <v>3.3854074999999997E-2</v>
      </c>
    </row>
    <row r="153" spans="1:19" x14ac:dyDescent="0.25">
      <c r="A153" s="12">
        <v>35156</v>
      </c>
      <c r="B153" t="s">
        <v>2019</v>
      </c>
      <c r="C153" t="s">
        <v>2020</v>
      </c>
      <c r="D153">
        <v>73867.181859999997</v>
      </c>
      <c r="E153">
        <v>33.902125689999998</v>
      </c>
      <c r="F153">
        <v>1.355005155</v>
      </c>
      <c r="G153">
        <v>-1.041566639</v>
      </c>
      <c r="H153">
        <v>43867.995560000003</v>
      </c>
      <c r="I153">
        <v>32.769405849999998</v>
      </c>
      <c r="J153">
        <v>0.59364037599999997</v>
      </c>
      <c r="K153">
        <v>-2.0776110349999999</v>
      </c>
      <c r="L153">
        <v>34474.111089999999</v>
      </c>
      <c r="M153">
        <v>31.697618349999999</v>
      </c>
      <c r="N153">
        <v>2.4950402949999999</v>
      </c>
      <c r="O153">
        <v>-3.1413544820000001</v>
      </c>
      <c r="P153">
        <v>34034.37053</v>
      </c>
      <c r="Q153">
        <v>34.139054600000001</v>
      </c>
      <c r="R153">
        <v>1.554238574</v>
      </c>
      <c r="S153">
        <v>-3.906902192</v>
      </c>
    </row>
    <row r="154" spans="1:19" x14ac:dyDescent="0.25">
      <c r="A154" s="12">
        <v>35156</v>
      </c>
      <c r="B154" t="s">
        <v>2011</v>
      </c>
      <c r="C154" t="s">
        <v>2012</v>
      </c>
      <c r="D154">
        <v>78733.170469999997</v>
      </c>
      <c r="E154">
        <v>33.503361750000003</v>
      </c>
      <c r="F154">
        <v>0.158028322</v>
      </c>
      <c r="G154">
        <v>-0.35977766999999999</v>
      </c>
      <c r="H154">
        <v>45684.581120000003</v>
      </c>
      <c r="I154">
        <v>31.969187990000002</v>
      </c>
      <c r="J154">
        <v>-0.40305544799999998</v>
      </c>
      <c r="K154">
        <v>-1.759377347</v>
      </c>
      <c r="L154">
        <v>32469.426899999999</v>
      </c>
      <c r="M154">
        <v>31.104939730000002</v>
      </c>
      <c r="N154">
        <v>1.5930074270000001</v>
      </c>
      <c r="O154">
        <v>-2.815458848</v>
      </c>
      <c r="P154">
        <v>33757.554660000002</v>
      </c>
      <c r="Q154">
        <v>33.361423690000002</v>
      </c>
      <c r="R154">
        <v>1.170511026</v>
      </c>
      <c r="S154">
        <v>-2.5372083050000001</v>
      </c>
    </row>
    <row r="155" spans="1:19" x14ac:dyDescent="0.25">
      <c r="A155" s="12">
        <v>35156</v>
      </c>
      <c r="B155" t="s">
        <v>2007</v>
      </c>
      <c r="C155" t="s">
        <v>2008</v>
      </c>
      <c r="D155">
        <v>160303.89180000001</v>
      </c>
      <c r="E155">
        <v>21.561558680000001</v>
      </c>
      <c r="F155">
        <v>-0.49839206600000002</v>
      </c>
      <c r="G155">
        <v>2.148543101</v>
      </c>
      <c r="H155">
        <v>97380.970300000001</v>
      </c>
      <c r="I155">
        <v>20.635746090000001</v>
      </c>
      <c r="J155">
        <v>0.31074533999999998</v>
      </c>
      <c r="K155">
        <v>2.298939523</v>
      </c>
      <c r="L155">
        <v>75760.795580000005</v>
      </c>
      <c r="M155">
        <v>18.525660649999999</v>
      </c>
      <c r="N155">
        <v>0.97521636300000003</v>
      </c>
      <c r="O155">
        <v>2.3936098819999998</v>
      </c>
      <c r="P155">
        <v>68171.689899999998</v>
      </c>
      <c r="Q155">
        <v>18.840300240000001</v>
      </c>
      <c r="R155">
        <v>3.1390545200000002</v>
      </c>
      <c r="S155">
        <v>4.7203555399999999</v>
      </c>
    </row>
    <row r="156" spans="1:19" x14ac:dyDescent="0.25">
      <c r="A156" s="12">
        <v>35156</v>
      </c>
      <c r="B156" t="s">
        <v>2001</v>
      </c>
      <c r="C156" t="s">
        <v>2002</v>
      </c>
      <c r="D156">
        <v>68912.812139999995</v>
      </c>
      <c r="E156">
        <v>30.740299019999998</v>
      </c>
      <c r="F156">
        <v>1.222863547</v>
      </c>
      <c r="G156">
        <v>8.5279819999999999E-3</v>
      </c>
      <c r="H156">
        <v>41600.497990000003</v>
      </c>
      <c r="I156">
        <v>29.587307190000001</v>
      </c>
      <c r="J156">
        <v>0.19703516200000001</v>
      </c>
      <c r="K156">
        <v>-1.0283019289999999</v>
      </c>
      <c r="L156">
        <v>32915.670749999997</v>
      </c>
      <c r="M156">
        <v>28.288088210000002</v>
      </c>
      <c r="N156">
        <v>2.261753836</v>
      </c>
      <c r="O156">
        <v>-1.580363277</v>
      </c>
      <c r="P156">
        <v>30895.81681</v>
      </c>
      <c r="Q156">
        <v>32.817917520000002</v>
      </c>
      <c r="R156">
        <v>1.8643040369999999</v>
      </c>
      <c r="S156">
        <v>-3.1732963930000002</v>
      </c>
    </row>
    <row r="157" spans="1:19" x14ac:dyDescent="0.25">
      <c r="A157" s="12">
        <v>35156</v>
      </c>
      <c r="B157" t="s">
        <v>2017</v>
      </c>
      <c r="C157" t="s">
        <v>2018</v>
      </c>
      <c r="D157">
        <v>82004.788180000003</v>
      </c>
      <c r="E157">
        <v>31.387066269999998</v>
      </c>
      <c r="F157">
        <v>3.2557021999999998E-2</v>
      </c>
      <c r="G157">
        <v>-0.50291086299999999</v>
      </c>
      <c r="H157">
        <v>46991.233650000002</v>
      </c>
      <c r="I157">
        <v>30.803344169999999</v>
      </c>
      <c r="J157">
        <v>-0.76926792200000005</v>
      </c>
      <c r="K157">
        <v>-1.1249388659999999</v>
      </c>
      <c r="L157">
        <v>36804.715150000004</v>
      </c>
      <c r="M157">
        <v>29.506557709999999</v>
      </c>
      <c r="N157">
        <v>0.31883776699999999</v>
      </c>
      <c r="O157">
        <v>-2.2474781579999998</v>
      </c>
      <c r="P157">
        <v>34794.34014</v>
      </c>
      <c r="Q157">
        <v>33.146595249999997</v>
      </c>
      <c r="R157">
        <v>0.94607216000000005</v>
      </c>
      <c r="S157">
        <v>-2.2030134540000001</v>
      </c>
    </row>
    <row r="158" spans="1:19" x14ac:dyDescent="0.25">
      <c r="A158" s="12">
        <v>35156</v>
      </c>
      <c r="B158" t="s">
        <v>2015</v>
      </c>
      <c r="C158" t="s">
        <v>2016</v>
      </c>
      <c r="D158">
        <v>87831.364579999994</v>
      </c>
      <c r="E158">
        <v>26.661658079999999</v>
      </c>
      <c r="F158">
        <v>2.2055892199999998</v>
      </c>
      <c r="G158">
        <v>0.92624034200000005</v>
      </c>
      <c r="H158">
        <v>54627.173260000003</v>
      </c>
      <c r="I158">
        <v>25.660312529999999</v>
      </c>
      <c r="J158">
        <v>1.3214591120000001</v>
      </c>
      <c r="K158">
        <v>-3.0454328999999999E-2</v>
      </c>
      <c r="L158">
        <v>43433.679530000001</v>
      </c>
      <c r="M158">
        <v>24.54556359</v>
      </c>
      <c r="N158">
        <v>2.5789144990000001</v>
      </c>
      <c r="O158">
        <v>-0.60146428900000004</v>
      </c>
      <c r="P158">
        <v>37719.992910000001</v>
      </c>
      <c r="Q158">
        <v>26.604089729999998</v>
      </c>
      <c r="R158">
        <v>2.7765577769999998</v>
      </c>
      <c r="S158">
        <v>-1.0822872429999999</v>
      </c>
    </row>
    <row r="159" spans="1:19" x14ac:dyDescent="0.25">
      <c r="A159" s="12">
        <v>35156</v>
      </c>
      <c r="B159" t="s">
        <v>2013</v>
      </c>
      <c r="C159" t="s">
        <v>2014</v>
      </c>
      <c r="D159">
        <v>114456.65180000001</v>
      </c>
      <c r="E159">
        <v>25.16804475</v>
      </c>
      <c r="F159">
        <v>1.5735546540000001</v>
      </c>
      <c r="G159">
        <v>1.30790414</v>
      </c>
      <c r="H159">
        <v>67885.885020000002</v>
      </c>
      <c r="I159">
        <v>24.326389750000001</v>
      </c>
      <c r="J159">
        <v>0.97689432700000001</v>
      </c>
      <c r="K159">
        <v>0.84913855400000005</v>
      </c>
      <c r="L159">
        <v>52082.64129</v>
      </c>
      <c r="M159">
        <v>23.635079869999998</v>
      </c>
      <c r="N159">
        <v>2.2854936380000002</v>
      </c>
      <c r="O159">
        <v>0.42587266400000001</v>
      </c>
      <c r="P159">
        <v>43660.63826</v>
      </c>
      <c r="Q159">
        <v>25.682647729999999</v>
      </c>
      <c r="R159">
        <v>3.2288276370000002</v>
      </c>
      <c r="S159">
        <v>-0.96663026100000005</v>
      </c>
    </row>
    <row r="160" spans="1:19" x14ac:dyDescent="0.25">
      <c r="A160" s="12">
        <v>35156</v>
      </c>
      <c r="B160" t="s">
        <v>2003</v>
      </c>
      <c r="C160" t="s">
        <v>2004</v>
      </c>
      <c r="D160">
        <v>86635.724480000004</v>
      </c>
      <c r="E160">
        <v>25.377170880000001</v>
      </c>
      <c r="F160">
        <v>1.2755367479999999</v>
      </c>
      <c r="G160">
        <v>5.1402412000000001E-2</v>
      </c>
      <c r="H160">
        <v>55557.764759999998</v>
      </c>
      <c r="I160">
        <v>24.213279490000001</v>
      </c>
      <c r="J160">
        <v>0.57160353399999997</v>
      </c>
      <c r="K160">
        <v>-1.3123582920000001</v>
      </c>
      <c r="L160">
        <v>44833.534359999998</v>
      </c>
      <c r="M160">
        <v>23.412198419999999</v>
      </c>
      <c r="N160">
        <v>1.8634966260000001</v>
      </c>
      <c r="O160">
        <v>-1.8580083359999999</v>
      </c>
      <c r="P160">
        <v>39595.968000000001</v>
      </c>
      <c r="Q160">
        <v>25.56534353</v>
      </c>
      <c r="R160">
        <v>2.4400383880000001</v>
      </c>
      <c r="S160">
        <v>-3.2934753450000001</v>
      </c>
    </row>
    <row r="161" spans="1:19" x14ac:dyDescent="0.25">
      <c r="A161" s="12">
        <v>35156</v>
      </c>
      <c r="B161" t="s">
        <v>2009</v>
      </c>
      <c r="C161" t="s">
        <v>2010</v>
      </c>
      <c r="D161">
        <v>72987.123179999995</v>
      </c>
      <c r="E161">
        <v>37.541544709999997</v>
      </c>
      <c r="F161">
        <v>-0.276473054</v>
      </c>
      <c r="G161">
        <v>1.1229580139999999</v>
      </c>
      <c r="H161">
        <v>42405.599520000003</v>
      </c>
      <c r="I161">
        <v>35.862270029999998</v>
      </c>
      <c r="J161">
        <v>-1.8122220449999999</v>
      </c>
      <c r="K161">
        <v>-1.2406192709999999</v>
      </c>
      <c r="L161">
        <v>32603.72293</v>
      </c>
      <c r="M161">
        <v>34.206425230000001</v>
      </c>
      <c r="N161">
        <v>0.595236196</v>
      </c>
      <c r="O161">
        <v>-1.7423169780000001</v>
      </c>
      <c r="P161">
        <v>29855.912990000001</v>
      </c>
      <c r="Q161">
        <v>35.624921200000003</v>
      </c>
      <c r="R161">
        <v>0.68554475999999998</v>
      </c>
      <c r="S161">
        <v>-3.0672638750000001</v>
      </c>
    </row>
    <row r="162" spans="1:19" x14ac:dyDescent="0.25">
      <c r="A162" s="12">
        <v>35186</v>
      </c>
      <c r="B162" t="s">
        <v>2005</v>
      </c>
      <c r="C162" t="s">
        <v>2006</v>
      </c>
      <c r="D162">
        <v>86191.513819999993</v>
      </c>
      <c r="E162">
        <v>28.217722160000001</v>
      </c>
      <c r="F162">
        <v>0.20222551899999999</v>
      </c>
      <c r="G162">
        <v>1.030302786</v>
      </c>
      <c r="H162">
        <v>52341.686840000002</v>
      </c>
      <c r="I162">
        <v>27.86690179</v>
      </c>
      <c r="J162">
        <v>1.1412935449999999</v>
      </c>
      <c r="K162">
        <v>-0.117744655</v>
      </c>
      <c r="L162">
        <v>42212.741419999998</v>
      </c>
      <c r="M162">
        <v>25.72013553</v>
      </c>
      <c r="N162">
        <v>1.6084164059999999</v>
      </c>
      <c r="O162">
        <v>0.196177405</v>
      </c>
      <c r="P162">
        <v>45832.397409999998</v>
      </c>
      <c r="Q162">
        <v>24.0855596</v>
      </c>
      <c r="R162">
        <v>2.1804028E-2</v>
      </c>
      <c r="S162">
        <v>0.15799787600000001</v>
      </c>
    </row>
    <row r="163" spans="1:19" x14ac:dyDescent="0.25">
      <c r="A163" s="12">
        <v>35186</v>
      </c>
      <c r="B163" t="s">
        <v>2001</v>
      </c>
      <c r="C163" t="s">
        <v>2002</v>
      </c>
      <c r="D163">
        <v>68789.672099999996</v>
      </c>
      <c r="E163">
        <v>30.685369300000001</v>
      </c>
      <c r="F163">
        <v>-0.17868961999999999</v>
      </c>
      <c r="G163">
        <v>1.0480343059999999</v>
      </c>
      <c r="H163">
        <v>41630.438260000003</v>
      </c>
      <c r="I163">
        <v>29.608601449999998</v>
      </c>
      <c r="J163">
        <v>7.1970936999999999E-2</v>
      </c>
      <c r="K163">
        <v>-0.93113589600000002</v>
      </c>
      <c r="L163">
        <v>33024.282650000001</v>
      </c>
      <c r="M163">
        <v>28.381430470000002</v>
      </c>
      <c r="N163">
        <v>0.32997018700000003</v>
      </c>
      <c r="O163">
        <v>-0.84341113499999998</v>
      </c>
      <c r="P163">
        <v>30935.360809999998</v>
      </c>
      <c r="Q163">
        <v>32.859921640000003</v>
      </c>
      <c r="R163">
        <v>0.12799142199999999</v>
      </c>
      <c r="S163">
        <v>-2.5830836850000001</v>
      </c>
    </row>
    <row r="164" spans="1:19" x14ac:dyDescent="0.25">
      <c r="A164" s="12">
        <v>35186</v>
      </c>
      <c r="B164" t="s">
        <v>2009</v>
      </c>
      <c r="C164" t="s">
        <v>2010</v>
      </c>
      <c r="D164">
        <v>74745.527849999999</v>
      </c>
      <c r="E164">
        <v>38.445995029999999</v>
      </c>
      <c r="F164">
        <v>2.409198489</v>
      </c>
      <c r="G164">
        <v>1.32062502</v>
      </c>
      <c r="H164">
        <v>44033.364410000002</v>
      </c>
      <c r="I164">
        <v>37.23886521</v>
      </c>
      <c r="J164">
        <v>3.8385612039999999</v>
      </c>
      <c r="K164">
        <v>-0.584860516</v>
      </c>
      <c r="L164">
        <v>33948.383880000001</v>
      </c>
      <c r="M164">
        <v>35.617185720000002</v>
      </c>
      <c r="N164">
        <v>4.1242558499999999</v>
      </c>
      <c r="O164">
        <v>-0.48300383499999999</v>
      </c>
      <c r="P164">
        <v>30139.76569</v>
      </c>
      <c r="Q164">
        <v>35.963622290000004</v>
      </c>
      <c r="R164">
        <v>0.95074199500000001</v>
      </c>
      <c r="S164">
        <v>-4.547217796</v>
      </c>
    </row>
    <row r="165" spans="1:19" x14ac:dyDescent="0.25">
      <c r="A165" s="12">
        <v>35186</v>
      </c>
      <c r="B165" t="s">
        <v>2011</v>
      </c>
      <c r="C165" t="s">
        <v>2012</v>
      </c>
      <c r="D165">
        <v>78905.643330000006</v>
      </c>
      <c r="E165">
        <v>33.576754200000003</v>
      </c>
      <c r="F165">
        <v>0.21905996599999999</v>
      </c>
      <c r="G165">
        <v>0.74948546500000002</v>
      </c>
      <c r="H165">
        <v>46261.069109999997</v>
      </c>
      <c r="I165">
        <v>32.372603159999997</v>
      </c>
      <c r="J165">
        <v>1.2618874520000001</v>
      </c>
      <c r="K165">
        <v>-0.64086117099999995</v>
      </c>
      <c r="L165">
        <v>33075.470780000003</v>
      </c>
      <c r="M165">
        <v>31.685515379999998</v>
      </c>
      <c r="N165">
        <v>1.8665062589999999</v>
      </c>
      <c r="O165">
        <v>-1.138902012</v>
      </c>
      <c r="P165">
        <v>33932.340579999996</v>
      </c>
      <c r="Q165">
        <v>33.534158560000002</v>
      </c>
      <c r="R165">
        <v>0.51776829999999996</v>
      </c>
      <c r="S165">
        <v>-1.5429122930000001</v>
      </c>
    </row>
    <row r="166" spans="1:19" x14ac:dyDescent="0.25">
      <c r="A166" s="12">
        <v>35186</v>
      </c>
      <c r="B166" t="s">
        <v>2017</v>
      </c>
      <c r="C166" t="s">
        <v>2018</v>
      </c>
      <c r="D166">
        <v>83428.400659999999</v>
      </c>
      <c r="E166">
        <v>31.931949320000001</v>
      </c>
      <c r="F166">
        <v>1.736011419</v>
      </c>
      <c r="G166">
        <v>0.43403726199999998</v>
      </c>
      <c r="H166">
        <v>48310.204259999999</v>
      </c>
      <c r="I166">
        <v>31.667945979999999</v>
      </c>
      <c r="J166">
        <v>2.8068439770000002</v>
      </c>
      <c r="K166">
        <v>-0.72060959700000005</v>
      </c>
      <c r="L166">
        <v>38157.238400000002</v>
      </c>
      <c r="M166">
        <v>30.590883600000002</v>
      </c>
      <c r="N166">
        <v>3.6748640589999999</v>
      </c>
      <c r="O166">
        <v>-0.63939555699999995</v>
      </c>
      <c r="P166">
        <v>35686.733979999997</v>
      </c>
      <c r="Q166">
        <v>33.996728269999998</v>
      </c>
      <c r="R166">
        <v>2.56476726</v>
      </c>
      <c r="S166">
        <v>-1.856272089</v>
      </c>
    </row>
    <row r="167" spans="1:19" x14ac:dyDescent="0.25">
      <c r="A167" s="12">
        <v>35186</v>
      </c>
      <c r="B167" t="s">
        <v>2015</v>
      </c>
      <c r="C167" t="s">
        <v>2016</v>
      </c>
      <c r="D167">
        <v>87567.963510000001</v>
      </c>
      <c r="E167">
        <v>26.581701339999999</v>
      </c>
      <c r="F167">
        <v>-0.29989408499999998</v>
      </c>
      <c r="G167">
        <v>1.286096087</v>
      </c>
      <c r="H167">
        <v>54782.30992</v>
      </c>
      <c r="I167">
        <v>25.733185689999999</v>
      </c>
      <c r="J167">
        <v>0.28399173999999999</v>
      </c>
      <c r="K167">
        <v>-0.259386648</v>
      </c>
      <c r="L167">
        <v>43737.095500000003</v>
      </c>
      <c r="M167">
        <v>24.717032280000002</v>
      </c>
      <c r="N167">
        <v>0.69857303800000004</v>
      </c>
      <c r="O167">
        <v>0.15833256100000001</v>
      </c>
      <c r="P167">
        <v>37746.19874</v>
      </c>
      <c r="Q167">
        <v>26.622572829999999</v>
      </c>
      <c r="R167">
        <v>6.9474644000000002E-2</v>
      </c>
      <c r="S167">
        <v>-0.33521057900000001</v>
      </c>
    </row>
    <row r="168" spans="1:19" x14ac:dyDescent="0.25">
      <c r="A168" s="12">
        <v>35186</v>
      </c>
      <c r="B168" t="s">
        <v>2019</v>
      </c>
      <c r="C168" t="s">
        <v>2020</v>
      </c>
      <c r="D168">
        <v>73958.58193</v>
      </c>
      <c r="E168">
        <v>33.944074720000003</v>
      </c>
      <c r="F168">
        <v>0.123735686</v>
      </c>
      <c r="G168">
        <v>1.452861661</v>
      </c>
      <c r="H168">
        <v>44229.913800000002</v>
      </c>
      <c r="I168">
        <v>33.039758880000001</v>
      </c>
      <c r="J168">
        <v>0.82501659599999999</v>
      </c>
      <c r="K168">
        <v>7.0520102000000001E-2</v>
      </c>
      <c r="L168">
        <v>35011.228080000001</v>
      </c>
      <c r="M168">
        <v>32.19147675</v>
      </c>
      <c r="N168">
        <v>1.5580299950000001</v>
      </c>
      <c r="O168">
        <v>2.0717836E-2</v>
      </c>
      <c r="P168">
        <v>34195.90713</v>
      </c>
      <c r="Q168">
        <v>34.301088059999998</v>
      </c>
      <c r="R168">
        <v>0.47462784800000002</v>
      </c>
      <c r="S168">
        <v>-1.1383613100000001</v>
      </c>
    </row>
    <row r="169" spans="1:19" x14ac:dyDescent="0.25">
      <c r="A169" s="12">
        <v>35186</v>
      </c>
      <c r="B169" t="s">
        <v>2003</v>
      </c>
      <c r="C169" t="s">
        <v>2004</v>
      </c>
      <c r="D169">
        <v>86309.31508</v>
      </c>
      <c r="E169">
        <v>25.281559659999999</v>
      </c>
      <c r="F169">
        <v>-0.37676073799999998</v>
      </c>
      <c r="G169">
        <v>-9.2442983000000006E-2</v>
      </c>
      <c r="H169">
        <v>56001.441310000002</v>
      </c>
      <c r="I169">
        <v>24.40664336</v>
      </c>
      <c r="J169">
        <v>0.79858602599999995</v>
      </c>
      <c r="K169">
        <v>-0.929319695</v>
      </c>
      <c r="L169">
        <v>45461.617689999999</v>
      </c>
      <c r="M169">
        <v>23.740185310000001</v>
      </c>
      <c r="N169">
        <v>1.400923073</v>
      </c>
      <c r="O169">
        <v>-0.340254108</v>
      </c>
      <c r="P169">
        <v>39734.704960000003</v>
      </c>
      <c r="Q169">
        <v>25.65491978</v>
      </c>
      <c r="R169">
        <v>0.35038154500000002</v>
      </c>
      <c r="S169">
        <v>-1.619488035</v>
      </c>
    </row>
    <row r="170" spans="1:19" x14ac:dyDescent="0.25">
      <c r="A170" s="12">
        <v>35186</v>
      </c>
      <c r="B170" t="s">
        <v>2013</v>
      </c>
      <c r="C170" t="s">
        <v>2014</v>
      </c>
      <c r="D170">
        <v>114613.2335</v>
      </c>
      <c r="E170">
        <v>25.202475750000001</v>
      </c>
      <c r="F170">
        <v>0.13680442900000001</v>
      </c>
      <c r="G170">
        <v>1.813152055</v>
      </c>
      <c r="H170">
        <v>68460.610419999997</v>
      </c>
      <c r="I170">
        <v>24.53233822</v>
      </c>
      <c r="J170">
        <v>0.84660514099999995</v>
      </c>
      <c r="K170">
        <v>1.072912657</v>
      </c>
      <c r="L170">
        <v>52565.868459999998</v>
      </c>
      <c r="M170">
        <v>23.854368149999999</v>
      </c>
      <c r="N170">
        <v>0.92780848599999999</v>
      </c>
      <c r="O170">
        <v>1.6342994660000001</v>
      </c>
      <c r="P170">
        <v>43698.551059999998</v>
      </c>
      <c r="Q170">
        <v>25.70494931</v>
      </c>
      <c r="R170">
        <v>8.6835205999999998E-2</v>
      </c>
      <c r="S170">
        <v>7.4859548999999997E-2</v>
      </c>
    </row>
    <row r="171" spans="1:19" x14ac:dyDescent="0.25">
      <c r="A171" s="12">
        <v>35186</v>
      </c>
      <c r="B171" t="s">
        <v>2007</v>
      </c>
      <c r="C171" t="s">
        <v>2008</v>
      </c>
      <c r="D171">
        <v>160539.65220000001</v>
      </c>
      <c r="E171">
        <v>21.593269459999998</v>
      </c>
      <c r="F171">
        <v>0.14707088400000001</v>
      </c>
      <c r="G171">
        <v>1.1092345729999999</v>
      </c>
      <c r="H171">
        <v>98332.583230000004</v>
      </c>
      <c r="I171">
        <v>20.83739989</v>
      </c>
      <c r="J171">
        <v>0.977206256</v>
      </c>
      <c r="K171">
        <v>1.660260649</v>
      </c>
      <c r="L171">
        <v>76983.587090000001</v>
      </c>
      <c r="M171">
        <v>18.824667810000001</v>
      </c>
      <c r="N171">
        <v>1.614016203</v>
      </c>
      <c r="O171">
        <v>2.5579748750000002</v>
      </c>
      <c r="P171">
        <v>67630.089630000002</v>
      </c>
      <c r="Q171">
        <v>18.690620639999999</v>
      </c>
      <c r="R171">
        <v>-0.79446507200000005</v>
      </c>
      <c r="S171">
        <v>2.9100670549999998</v>
      </c>
    </row>
    <row r="172" spans="1:19" x14ac:dyDescent="0.25">
      <c r="A172" s="12">
        <v>35217</v>
      </c>
      <c r="B172" t="s">
        <v>2005</v>
      </c>
      <c r="C172" t="s">
        <v>2006</v>
      </c>
      <c r="D172">
        <v>86772.228600000002</v>
      </c>
      <c r="E172">
        <v>28.40783888</v>
      </c>
      <c r="F172">
        <v>0.67374935999999996</v>
      </c>
      <c r="G172">
        <v>1.414871733</v>
      </c>
      <c r="H172">
        <v>52565.484510000002</v>
      </c>
      <c r="I172">
        <v>27.986052480000001</v>
      </c>
      <c r="J172">
        <v>0.42757062000000001</v>
      </c>
      <c r="K172">
        <v>0.32469955900000003</v>
      </c>
      <c r="L172">
        <v>42108.238669999999</v>
      </c>
      <c r="M172">
        <v>25.656462220000002</v>
      </c>
      <c r="N172">
        <v>-0.247562106</v>
      </c>
      <c r="O172">
        <v>0.29222603800000002</v>
      </c>
      <c r="P172">
        <v>46928.531410000003</v>
      </c>
      <c r="Q172">
        <v>24.661593199999999</v>
      </c>
      <c r="R172">
        <v>2.3916139269999999</v>
      </c>
      <c r="S172">
        <v>1.228450273</v>
      </c>
    </row>
    <row r="173" spans="1:19" x14ac:dyDescent="0.25">
      <c r="A173" s="12">
        <v>35217</v>
      </c>
      <c r="B173" t="s">
        <v>2003</v>
      </c>
      <c r="C173" t="s">
        <v>2004</v>
      </c>
      <c r="D173">
        <v>87669.665890000004</v>
      </c>
      <c r="E173">
        <v>25.680031020000001</v>
      </c>
      <c r="F173">
        <v>1.5761343990000001</v>
      </c>
      <c r="G173">
        <v>1.796159295</v>
      </c>
      <c r="H173">
        <v>56468.565179999998</v>
      </c>
      <c r="I173">
        <v>24.61022608</v>
      </c>
      <c r="J173">
        <v>0.83412830000000004</v>
      </c>
      <c r="K173">
        <v>0.47610099099999997</v>
      </c>
      <c r="L173">
        <v>45313.00808</v>
      </c>
      <c r="M173">
        <v>23.662580949999999</v>
      </c>
      <c r="N173">
        <v>-0.32689026799999998</v>
      </c>
      <c r="O173">
        <v>3.0992744999999999E-2</v>
      </c>
      <c r="P173">
        <v>40441.452590000001</v>
      </c>
      <c r="Q173">
        <v>26.111235069999999</v>
      </c>
      <c r="R173">
        <v>1.778665852</v>
      </c>
      <c r="S173">
        <v>-0.88939189600000002</v>
      </c>
    </row>
    <row r="174" spans="1:19" x14ac:dyDescent="0.25">
      <c r="A174" s="12">
        <v>35217</v>
      </c>
      <c r="B174" t="s">
        <v>2007</v>
      </c>
      <c r="C174" t="s">
        <v>2008</v>
      </c>
      <c r="D174">
        <v>163374.24059999999</v>
      </c>
      <c r="E174">
        <v>21.97453372</v>
      </c>
      <c r="F174">
        <v>1.765662514</v>
      </c>
      <c r="G174">
        <v>3.1913555759999999</v>
      </c>
      <c r="H174">
        <v>99096.461299999995</v>
      </c>
      <c r="I174">
        <v>20.999271289999999</v>
      </c>
      <c r="J174">
        <v>0.77683107500000004</v>
      </c>
      <c r="K174">
        <v>2.6367564360000002</v>
      </c>
      <c r="L174">
        <v>76943.88553</v>
      </c>
      <c r="M174">
        <v>18.814959649999999</v>
      </c>
      <c r="N174">
        <v>-5.1571469000000002E-2</v>
      </c>
      <c r="O174">
        <v>3.0255237789999998</v>
      </c>
      <c r="P174">
        <v>69563.946720000007</v>
      </c>
      <c r="Q174">
        <v>19.225071929999999</v>
      </c>
      <c r="R174">
        <v>2.8594625549999999</v>
      </c>
      <c r="S174">
        <v>4.2398049550000003</v>
      </c>
    </row>
    <row r="175" spans="1:19" x14ac:dyDescent="0.25">
      <c r="A175" s="12">
        <v>35217</v>
      </c>
      <c r="B175" t="s">
        <v>2017</v>
      </c>
      <c r="C175" t="s">
        <v>2018</v>
      </c>
      <c r="D175">
        <v>83148.807029999996</v>
      </c>
      <c r="E175">
        <v>31.824935759999999</v>
      </c>
      <c r="F175">
        <v>-0.33513004000000002</v>
      </c>
      <c r="G175">
        <v>0.29820174300000002</v>
      </c>
      <c r="H175">
        <v>47988.721980000002</v>
      </c>
      <c r="I175">
        <v>31.457210310000001</v>
      </c>
      <c r="J175">
        <v>-0.66545418700000003</v>
      </c>
      <c r="K175">
        <v>-0.82131313100000003</v>
      </c>
      <c r="L175">
        <v>37841.375180000003</v>
      </c>
      <c r="M175">
        <v>30.337654180000001</v>
      </c>
      <c r="N175">
        <v>-0.82779371499999999</v>
      </c>
      <c r="O175">
        <v>-0.57766288499999996</v>
      </c>
      <c r="P175">
        <v>36127.73904</v>
      </c>
      <c r="Q175">
        <v>34.416848790000003</v>
      </c>
      <c r="R175">
        <v>1.235767499</v>
      </c>
      <c r="S175">
        <v>-0.66233010999999997</v>
      </c>
    </row>
    <row r="176" spans="1:19" x14ac:dyDescent="0.25">
      <c r="A176" s="12">
        <v>35217</v>
      </c>
      <c r="B176" t="s">
        <v>2009</v>
      </c>
      <c r="C176" t="s">
        <v>2010</v>
      </c>
      <c r="D176">
        <v>74455.600659999996</v>
      </c>
      <c r="E176">
        <v>38.296868529999998</v>
      </c>
      <c r="F176">
        <v>-0.38788566600000002</v>
      </c>
      <c r="G176">
        <v>2.3724412460000002</v>
      </c>
      <c r="H176">
        <v>43699.592080000002</v>
      </c>
      <c r="I176">
        <v>36.956595100000001</v>
      </c>
      <c r="J176">
        <v>-0.75799870599999997</v>
      </c>
      <c r="K176">
        <v>0.95980061000000005</v>
      </c>
      <c r="L176">
        <v>33607.156669999997</v>
      </c>
      <c r="M176">
        <v>35.259184789999999</v>
      </c>
      <c r="N176">
        <v>-1.005135355</v>
      </c>
      <c r="O176">
        <v>1.2804454110000001</v>
      </c>
      <c r="P176">
        <v>31312.687910000001</v>
      </c>
      <c r="Q176">
        <v>37.363186310000003</v>
      </c>
      <c r="R176">
        <v>3.891610273</v>
      </c>
      <c r="S176">
        <v>0.57321630499999998</v>
      </c>
    </row>
    <row r="177" spans="1:19" x14ac:dyDescent="0.25">
      <c r="A177" s="12">
        <v>35217</v>
      </c>
      <c r="B177" t="s">
        <v>2011</v>
      </c>
      <c r="C177" t="s">
        <v>2012</v>
      </c>
      <c r="D177">
        <v>79166.368220000004</v>
      </c>
      <c r="E177">
        <v>33.687700579999998</v>
      </c>
      <c r="F177">
        <v>0.33042616200000002</v>
      </c>
      <c r="G177">
        <v>0.63678928499999998</v>
      </c>
      <c r="H177">
        <v>46237.337500000001</v>
      </c>
      <c r="I177">
        <v>32.355996230000002</v>
      </c>
      <c r="J177">
        <v>-5.1299327999999998E-2</v>
      </c>
      <c r="K177">
        <v>-0.64095048200000004</v>
      </c>
      <c r="L177">
        <v>32835.176939999998</v>
      </c>
      <c r="M177">
        <v>31.455319580000001</v>
      </c>
      <c r="N177">
        <v>-0.72650166800000004</v>
      </c>
      <c r="O177">
        <v>-0.94014931999999996</v>
      </c>
      <c r="P177">
        <v>34546.906940000001</v>
      </c>
      <c r="Q177">
        <v>34.141513240000002</v>
      </c>
      <c r="R177">
        <v>1.811152267</v>
      </c>
      <c r="S177">
        <v>-0.50964242400000004</v>
      </c>
    </row>
    <row r="178" spans="1:19" x14ac:dyDescent="0.25">
      <c r="A178" s="12">
        <v>35217</v>
      </c>
      <c r="B178" t="s">
        <v>2013</v>
      </c>
      <c r="C178" t="s">
        <v>2014</v>
      </c>
      <c r="D178">
        <v>115658.255</v>
      </c>
      <c r="E178">
        <v>25.43226709</v>
      </c>
      <c r="F178">
        <v>0.91178082999999999</v>
      </c>
      <c r="G178">
        <v>1.390244024</v>
      </c>
      <c r="H178">
        <v>68991.231119999997</v>
      </c>
      <c r="I178">
        <v>24.722482100000001</v>
      </c>
      <c r="J178">
        <v>0.77507445200000002</v>
      </c>
      <c r="K178">
        <v>0.52787685699999998</v>
      </c>
      <c r="L178">
        <v>52647.322480000003</v>
      </c>
      <c r="M178">
        <v>23.891331940000001</v>
      </c>
      <c r="N178">
        <v>0.15495609900000001</v>
      </c>
      <c r="O178">
        <v>0.37363571899999998</v>
      </c>
      <c r="P178">
        <v>44805.753389999998</v>
      </c>
      <c r="Q178">
        <v>26.35624275</v>
      </c>
      <c r="R178">
        <v>2.533727775</v>
      </c>
      <c r="S178">
        <v>0.16915749199999999</v>
      </c>
    </row>
    <row r="179" spans="1:19" x14ac:dyDescent="0.25">
      <c r="A179" s="12">
        <v>35217</v>
      </c>
      <c r="B179" t="s">
        <v>2015</v>
      </c>
      <c r="C179" t="s">
        <v>2016</v>
      </c>
      <c r="D179">
        <v>87783.835789999997</v>
      </c>
      <c r="E179">
        <v>26.64723047</v>
      </c>
      <c r="F179">
        <v>0.24651969400000001</v>
      </c>
      <c r="G179">
        <v>2.0057173229999998</v>
      </c>
      <c r="H179">
        <v>55039.47552</v>
      </c>
      <c r="I179">
        <v>25.853985460000001</v>
      </c>
      <c r="J179">
        <v>0.469431826</v>
      </c>
      <c r="K179">
        <v>0.85370807900000001</v>
      </c>
      <c r="L179">
        <v>43735.068829999997</v>
      </c>
      <c r="M179">
        <v>24.715886940000001</v>
      </c>
      <c r="N179">
        <v>-4.6337729999999999E-3</v>
      </c>
      <c r="O179">
        <v>0.95899131900000001</v>
      </c>
      <c r="P179">
        <v>38360.818520000001</v>
      </c>
      <c r="Q179">
        <v>27.056067070000001</v>
      </c>
      <c r="R179">
        <v>1.628295837</v>
      </c>
      <c r="S179">
        <v>0.79755048900000003</v>
      </c>
    </row>
    <row r="180" spans="1:19" x14ac:dyDescent="0.25">
      <c r="A180" s="12">
        <v>35217</v>
      </c>
      <c r="B180" t="s">
        <v>2019</v>
      </c>
      <c r="C180" t="s">
        <v>2020</v>
      </c>
      <c r="D180">
        <v>74489.528210000004</v>
      </c>
      <c r="E180">
        <v>34.18775814</v>
      </c>
      <c r="F180">
        <v>0.71789678800000001</v>
      </c>
      <c r="G180">
        <v>0.49343543099999998</v>
      </c>
      <c r="H180">
        <v>44531.268429999996</v>
      </c>
      <c r="I180">
        <v>33.264870879999997</v>
      </c>
      <c r="J180">
        <v>0.68133667600000003</v>
      </c>
      <c r="K180">
        <v>-0.628423485</v>
      </c>
      <c r="L180">
        <v>34889.492209999997</v>
      </c>
      <c r="M180">
        <v>32.079545299999999</v>
      </c>
      <c r="N180">
        <v>-0.347705235</v>
      </c>
      <c r="O180">
        <v>-1.109079331</v>
      </c>
      <c r="P180">
        <v>35177.436500000003</v>
      </c>
      <c r="Q180">
        <v>35.285636449999998</v>
      </c>
      <c r="R180">
        <v>2.8703124390000001</v>
      </c>
      <c r="S180">
        <v>-0.42364564799999999</v>
      </c>
    </row>
    <row r="181" spans="1:19" x14ac:dyDescent="0.25">
      <c r="A181" s="12">
        <v>35217</v>
      </c>
      <c r="B181" t="s">
        <v>2001</v>
      </c>
      <c r="C181" t="s">
        <v>2002</v>
      </c>
      <c r="D181">
        <v>69328.846130000005</v>
      </c>
      <c r="E181">
        <v>30.925881480000001</v>
      </c>
      <c r="F181">
        <v>0.78380084699999997</v>
      </c>
      <c r="G181">
        <v>1.8117578329999999</v>
      </c>
      <c r="H181">
        <v>42154.687250000003</v>
      </c>
      <c r="I181">
        <v>29.981460349999999</v>
      </c>
      <c r="J181">
        <v>1.259292525</v>
      </c>
      <c r="K181">
        <v>0.93488410399999999</v>
      </c>
      <c r="L181">
        <v>33187.864679999999</v>
      </c>
      <c r="M181">
        <v>28.522014649999999</v>
      </c>
      <c r="N181">
        <v>0.49533861899999998</v>
      </c>
      <c r="O181">
        <v>0.39434685000000003</v>
      </c>
      <c r="P181">
        <v>31624.777989999999</v>
      </c>
      <c r="Q181">
        <v>33.592229070000002</v>
      </c>
      <c r="R181">
        <v>2.2285732729999999</v>
      </c>
      <c r="S181">
        <v>-1.5661959999999999E-2</v>
      </c>
    </row>
    <row r="182" spans="1:19" x14ac:dyDescent="0.25">
      <c r="A182" s="12">
        <v>35247</v>
      </c>
      <c r="B182" t="s">
        <v>2005</v>
      </c>
      <c r="C182" t="s">
        <v>2006</v>
      </c>
      <c r="D182">
        <v>88804.916079999995</v>
      </c>
      <c r="E182">
        <v>29.073308229999999</v>
      </c>
      <c r="F182">
        <v>2.3425553560000001</v>
      </c>
      <c r="G182">
        <v>2.0262457270000001</v>
      </c>
      <c r="H182">
        <v>53194.280740000002</v>
      </c>
      <c r="I182">
        <v>28.320825840000001</v>
      </c>
      <c r="J182">
        <v>1.1962150309999999</v>
      </c>
      <c r="K182">
        <v>1.62352513</v>
      </c>
      <c r="L182">
        <v>42470.404670000004</v>
      </c>
      <c r="M182">
        <v>25.87712922</v>
      </c>
      <c r="N182">
        <v>0.86008347399999996</v>
      </c>
      <c r="O182">
        <v>0.808125702</v>
      </c>
      <c r="P182">
        <v>46528.581680000003</v>
      </c>
      <c r="Q182">
        <v>24.451414069999998</v>
      </c>
      <c r="R182">
        <v>-0.852252813</v>
      </c>
      <c r="S182">
        <v>1.9528325289999999</v>
      </c>
    </row>
    <row r="183" spans="1:19" x14ac:dyDescent="0.25">
      <c r="A183" s="12">
        <v>35247</v>
      </c>
      <c r="B183" t="s">
        <v>2003</v>
      </c>
      <c r="C183" t="s">
        <v>2004</v>
      </c>
      <c r="D183">
        <v>89094.624020000003</v>
      </c>
      <c r="E183">
        <v>26.097427039999999</v>
      </c>
      <c r="F183">
        <v>1.6253719209999999</v>
      </c>
      <c r="G183">
        <v>0.122183443</v>
      </c>
      <c r="H183">
        <v>56892.928249999997</v>
      </c>
      <c r="I183">
        <v>24.795172709999999</v>
      </c>
      <c r="J183">
        <v>0.75150319399999999</v>
      </c>
      <c r="K183">
        <v>-9.8734470000000005E-2</v>
      </c>
      <c r="L183">
        <v>45726.005089999999</v>
      </c>
      <c r="M183">
        <v>23.878249149999998</v>
      </c>
      <c r="N183">
        <v>0.91143144700000001</v>
      </c>
      <c r="O183">
        <v>-0.72482967200000004</v>
      </c>
      <c r="P183">
        <v>39966.074370000002</v>
      </c>
      <c r="Q183">
        <v>25.804304649999999</v>
      </c>
      <c r="R183">
        <v>-1.1754726550000001</v>
      </c>
      <c r="S183">
        <v>-0.85839162499999999</v>
      </c>
    </row>
    <row r="184" spans="1:19" x14ac:dyDescent="0.25">
      <c r="A184" s="12">
        <v>35247</v>
      </c>
      <c r="B184" t="s">
        <v>2007</v>
      </c>
      <c r="C184" t="s">
        <v>2008</v>
      </c>
      <c r="D184">
        <v>167041.6244</v>
      </c>
      <c r="E184">
        <v>22.467812519999999</v>
      </c>
      <c r="F184">
        <v>2.2447748239999998</v>
      </c>
      <c r="G184">
        <v>3.1781319680000002</v>
      </c>
      <c r="H184">
        <v>100383.87760000001</v>
      </c>
      <c r="I184">
        <v>21.2720843</v>
      </c>
      <c r="J184">
        <v>1.299154667</v>
      </c>
      <c r="K184">
        <v>2.8432409669999998</v>
      </c>
      <c r="L184">
        <v>77795.689020000005</v>
      </c>
      <c r="M184">
        <v>19.023249740000001</v>
      </c>
      <c r="N184">
        <v>1.107045075</v>
      </c>
      <c r="O184">
        <v>2.683472122</v>
      </c>
      <c r="P184">
        <v>69522.711569999999</v>
      </c>
      <c r="Q184">
        <v>19.21367596</v>
      </c>
      <c r="R184">
        <v>-5.9276609000000001E-2</v>
      </c>
      <c r="S184">
        <v>5.6740392059999998</v>
      </c>
    </row>
    <row r="185" spans="1:19" x14ac:dyDescent="0.25">
      <c r="A185" s="12">
        <v>35247</v>
      </c>
      <c r="B185" t="s">
        <v>2001</v>
      </c>
      <c r="C185" t="s">
        <v>2002</v>
      </c>
      <c r="D185">
        <v>70644.775859999994</v>
      </c>
      <c r="E185">
        <v>31.512885149999999</v>
      </c>
      <c r="F185">
        <v>1.8980984160000001</v>
      </c>
      <c r="G185">
        <v>1.709616397</v>
      </c>
      <c r="H185">
        <v>42349.853199999998</v>
      </c>
      <c r="I185">
        <v>30.120267219999999</v>
      </c>
      <c r="J185">
        <v>0.46297566699999998</v>
      </c>
      <c r="K185">
        <v>1.4213791019999999</v>
      </c>
      <c r="L185">
        <v>33382.79999</v>
      </c>
      <c r="M185">
        <v>28.6895442</v>
      </c>
      <c r="N185">
        <v>0.58736924599999996</v>
      </c>
      <c r="O185">
        <v>0.425781776</v>
      </c>
      <c r="P185">
        <v>31012.48445</v>
      </c>
      <c r="Q185">
        <v>32.941843319999997</v>
      </c>
      <c r="R185">
        <v>-1.9361196469999999</v>
      </c>
      <c r="S185">
        <v>-1.4203986310000001</v>
      </c>
    </row>
    <row r="186" spans="1:19" x14ac:dyDescent="0.25">
      <c r="A186" s="12">
        <v>35247</v>
      </c>
      <c r="B186" t="s">
        <v>2019</v>
      </c>
      <c r="C186" t="s">
        <v>2020</v>
      </c>
      <c r="D186">
        <v>76209.89632</v>
      </c>
      <c r="E186">
        <v>34.977339309999998</v>
      </c>
      <c r="F186">
        <v>2.3095435790000001</v>
      </c>
      <c r="G186">
        <v>1.1436809889999999</v>
      </c>
      <c r="H186">
        <v>45014.991459999997</v>
      </c>
      <c r="I186">
        <v>33.626212129999999</v>
      </c>
      <c r="J186">
        <v>1.0862547819999999</v>
      </c>
      <c r="K186">
        <v>0.61269850599999998</v>
      </c>
      <c r="L186">
        <v>35182.872710000003</v>
      </c>
      <c r="M186">
        <v>32.349297380000003</v>
      </c>
      <c r="N186">
        <v>0.84088498700000003</v>
      </c>
      <c r="O186">
        <v>-0.492220659</v>
      </c>
      <c r="P186">
        <v>34577.910929999998</v>
      </c>
      <c r="Q186">
        <v>34.684266839999999</v>
      </c>
      <c r="R186">
        <v>-1.7042901180000001</v>
      </c>
      <c r="S186">
        <v>-0.51095768900000005</v>
      </c>
    </row>
    <row r="187" spans="1:19" x14ac:dyDescent="0.25">
      <c r="A187" s="12">
        <v>35247</v>
      </c>
      <c r="B187" t="s">
        <v>2011</v>
      </c>
      <c r="C187" t="s">
        <v>2012</v>
      </c>
      <c r="D187">
        <v>80995.620790000001</v>
      </c>
      <c r="E187">
        <v>34.466103259999997</v>
      </c>
      <c r="F187">
        <v>2.3106435429999999</v>
      </c>
      <c r="G187">
        <v>1.6026507619999999</v>
      </c>
      <c r="H187">
        <v>46785.066200000001</v>
      </c>
      <c r="I187">
        <v>32.739286210000003</v>
      </c>
      <c r="J187">
        <v>1.1846026059999999</v>
      </c>
      <c r="K187">
        <v>0.77485948900000001</v>
      </c>
      <c r="L187">
        <v>33017.174760000002</v>
      </c>
      <c r="M187">
        <v>31.62966917</v>
      </c>
      <c r="N187">
        <v>0.55427696400000004</v>
      </c>
      <c r="O187">
        <v>-0.13578652499999999</v>
      </c>
      <c r="P187">
        <v>33843.082340000001</v>
      </c>
      <c r="Q187">
        <v>33.44594773</v>
      </c>
      <c r="R187">
        <v>-2.0373013379999998</v>
      </c>
      <c r="S187">
        <v>-1.1697773119999999</v>
      </c>
    </row>
    <row r="188" spans="1:19" x14ac:dyDescent="0.25">
      <c r="A188" s="12">
        <v>35247</v>
      </c>
      <c r="B188" t="s">
        <v>2015</v>
      </c>
      <c r="C188" t="s">
        <v>2016</v>
      </c>
      <c r="D188">
        <v>90104.537939999995</v>
      </c>
      <c r="E188">
        <v>27.351691429999999</v>
      </c>
      <c r="F188">
        <v>2.643655442</v>
      </c>
      <c r="G188">
        <v>3.2581457299999999</v>
      </c>
      <c r="H188">
        <v>56067.329059999996</v>
      </c>
      <c r="I188">
        <v>26.336804570000002</v>
      </c>
      <c r="J188">
        <v>1.867484269</v>
      </c>
      <c r="K188">
        <v>3.7279838440000002</v>
      </c>
      <c r="L188">
        <v>44246.45246</v>
      </c>
      <c r="M188">
        <v>25.00488386</v>
      </c>
      <c r="N188">
        <v>1.169275925</v>
      </c>
      <c r="O188">
        <v>2.9210015560000002</v>
      </c>
      <c r="P188">
        <v>38019.812790000004</v>
      </c>
      <c r="Q188">
        <v>26.815554110000001</v>
      </c>
      <c r="R188">
        <v>-0.88894279700000001</v>
      </c>
      <c r="S188">
        <v>1.798181848</v>
      </c>
    </row>
    <row r="189" spans="1:19" x14ac:dyDescent="0.25">
      <c r="A189" s="12">
        <v>35247</v>
      </c>
      <c r="B189" t="s">
        <v>2013</v>
      </c>
      <c r="C189" t="s">
        <v>2014</v>
      </c>
      <c r="D189">
        <v>119243.4881</v>
      </c>
      <c r="E189">
        <v>26.220629370000001</v>
      </c>
      <c r="F189">
        <v>3.09985058</v>
      </c>
      <c r="G189">
        <v>3.629005458</v>
      </c>
      <c r="H189">
        <v>70257.858110000001</v>
      </c>
      <c r="I189">
        <v>25.176368239999999</v>
      </c>
      <c r="J189">
        <v>1.835924613</v>
      </c>
      <c r="K189">
        <v>3.274526008</v>
      </c>
      <c r="L189">
        <v>53323.11088</v>
      </c>
      <c r="M189">
        <v>24.198004430000001</v>
      </c>
      <c r="N189">
        <v>1.283614008</v>
      </c>
      <c r="O189">
        <v>2.0306527220000001</v>
      </c>
      <c r="P189">
        <v>44365.10514</v>
      </c>
      <c r="Q189">
        <v>26.097038699999999</v>
      </c>
      <c r="R189">
        <v>-0.98346355299999999</v>
      </c>
      <c r="S189">
        <v>1.3244751930000001</v>
      </c>
    </row>
    <row r="190" spans="1:19" x14ac:dyDescent="0.25">
      <c r="A190" s="12">
        <v>35247</v>
      </c>
      <c r="B190" t="s">
        <v>2009</v>
      </c>
      <c r="C190" t="s">
        <v>2010</v>
      </c>
      <c r="D190">
        <v>75483.000589999996</v>
      </c>
      <c r="E190">
        <v>38.825320380000001</v>
      </c>
      <c r="F190">
        <v>1.379882668</v>
      </c>
      <c r="G190">
        <v>0.17607298900000001</v>
      </c>
      <c r="H190">
        <v>43739.8871</v>
      </c>
      <c r="I190">
        <v>36.990672459999999</v>
      </c>
      <c r="J190">
        <v>9.2209146000000006E-2</v>
      </c>
      <c r="K190">
        <v>-0.60302434500000002</v>
      </c>
      <c r="L190">
        <v>33352.603929999997</v>
      </c>
      <c r="M190">
        <v>34.992118990000002</v>
      </c>
      <c r="N190">
        <v>-0.75743612299999996</v>
      </c>
      <c r="O190">
        <v>-1.921665993</v>
      </c>
      <c r="P190">
        <v>30861.33482</v>
      </c>
      <c r="Q190">
        <v>36.82461902</v>
      </c>
      <c r="R190">
        <v>-1.441438317</v>
      </c>
      <c r="S190">
        <v>-2.1569277410000001</v>
      </c>
    </row>
    <row r="191" spans="1:19" x14ac:dyDescent="0.25">
      <c r="A191" s="12">
        <v>35247</v>
      </c>
      <c r="B191" t="s">
        <v>2017</v>
      </c>
      <c r="C191" t="s">
        <v>2018</v>
      </c>
      <c r="D191">
        <v>84997.703739999997</v>
      </c>
      <c r="E191">
        <v>32.532594969999998</v>
      </c>
      <c r="F191">
        <v>2.223599804</v>
      </c>
      <c r="G191">
        <v>1.477429943</v>
      </c>
      <c r="H191">
        <v>48570.82344</v>
      </c>
      <c r="I191">
        <v>31.838785120000001</v>
      </c>
      <c r="J191">
        <v>1.2129963669999999</v>
      </c>
      <c r="K191">
        <v>1.483157689</v>
      </c>
      <c r="L191">
        <v>38145.166920000003</v>
      </c>
      <c r="M191">
        <v>30.581205829999998</v>
      </c>
      <c r="N191">
        <v>0.802803139</v>
      </c>
      <c r="O191">
        <v>0.733689598</v>
      </c>
      <c r="P191">
        <v>35506.099170000001</v>
      </c>
      <c r="Q191">
        <v>33.824647720000002</v>
      </c>
      <c r="R191">
        <v>-1.7206719509999999</v>
      </c>
      <c r="S191">
        <v>0.29291588099999999</v>
      </c>
    </row>
    <row r="192" spans="1:19" x14ac:dyDescent="0.25">
      <c r="A192" s="12">
        <v>35278</v>
      </c>
      <c r="B192" t="s">
        <v>2005</v>
      </c>
      <c r="C192" t="s">
        <v>2006</v>
      </c>
      <c r="D192">
        <v>89863.998059999998</v>
      </c>
      <c r="E192">
        <v>29.42003472</v>
      </c>
      <c r="F192">
        <v>1.1925938540000001</v>
      </c>
      <c r="G192">
        <v>3.7431032009999998</v>
      </c>
      <c r="H192">
        <v>53479.933570000001</v>
      </c>
      <c r="I192">
        <v>28.472908440000001</v>
      </c>
      <c r="J192">
        <v>0.53699914199999998</v>
      </c>
      <c r="K192">
        <v>2.5886477239999999</v>
      </c>
      <c r="L192">
        <v>42854.415220000003</v>
      </c>
      <c r="M192">
        <v>26.11110605</v>
      </c>
      <c r="N192">
        <v>0.90418388400000005</v>
      </c>
      <c r="O192">
        <v>2.3196411380000002</v>
      </c>
      <c r="P192">
        <v>46457.246429999999</v>
      </c>
      <c r="Q192">
        <v>24.413926409999998</v>
      </c>
      <c r="R192">
        <v>-0.153314902</v>
      </c>
      <c r="S192">
        <v>2.8496161710000001</v>
      </c>
    </row>
    <row r="193" spans="1:19" x14ac:dyDescent="0.25">
      <c r="A193" s="12">
        <v>35278</v>
      </c>
      <c r="B193" t="s">
        <v>2017</v>
      </c>
      <c r="C193" t="s">
        <v>2018</v>
      </c>
      <c r="D193">
        <v>86868.755109999998</v>
      </c>
      <c r="E193">
        <v>33.248733809999997</v>
      </c>
      <c r="F193">
        <v>2.2012963729999999</v>
      </c>
      <c r="G193">
        <v>4.716247536</v>
      </c>
      <c r="H193">
        <v>49178.780469999998</v>
      </c>
      <c r="I193">
        <v>32.237308599999999</v>
      </c>
      <c r="J193">
        <v>1.2516918459999999</v>
      </c>
      <c r="K193">
        <v>3.1240493370000002</v>
      </c>
      <c r="L193">
        <v>38687.87242</v>
      </c>
      <c r="M193">
        <v>31.016296029999999</v>
      </c>
      <c r="N193">
        <v>1.4227372380000001</v>
      </c>
      <c r="O193">
        <v>2.5325317420000002</v>
      </c>
      <c r="P193">
        <v>35652.970999999998</v>
      </c>
      <c r="Q193">
        <v>33.964564189999997</v>
      </c>
      <c r="R193">
        <v>0.41365239999999998</v>
      </c>
      <c r="S193">
        <v>1.2814802009999999</v>
      </c>
    </row>
    <row r="194" spans="1:19" x14ac:dyDescent="0.25">
      <c r="A194" s="12">
        <v>35278</v>
      </c>
      <c r="B194" t="s">
        <v>2001</v>
      </c>
      <c r="C194" t="s">
        <v>2002</v>
      </c>
      <c r="D194">
        <v>71546.778560000006</v>
      </c>
      <c r="E194">
        <v>31.915246209999999</v>
      </c>
      <c r="F194">
        <v>1.2768144349999999</v>
      </c>
      <c r="G194">
        <v>3.0891759410000001</v>
      </c>
      <c r="H194">
        <v>42678.081700000002</v>
      </c>
      <c r="I194">
        <v>30.353711480000001</v>
      </c>
      <c r="J194">
        <v>0.77504046999999998</v>
      </c>
      <c r="K194">
        <v>2.3089780659999999</v>
      </c>
      <c r="L194">
        <v>33743.379580000001</v>
      </c>
      <c r="M194">
        <v>28.99943025</v>
      </c>
      <c r="N194">
        <v>1.0801358459999999</v>
      </c>
      <c r="O194">
        <v>2.065919042</v>
      </c>
      <c r="P194">
        <v>31482.066139999999</v>
      </c>
      <c r="Q194">
        <v>33.44063878</v>
      </c>
      <c r="R194">
        <v>1.5141698589999999</v>
      </c>
      <c r="S194">
        <v>1.5144724599999999</v>
      </c>
    </row>
    <row r="195" spans="1:19" x14ac:dyDescent="0.25">
      <c r="A195" s="12">
        <v>35278</v>
      </c>
      <c r="B195" t="s">
        <v>2003</v>
      </c>
      <c r="C195" t="s">
        <v>2004</v>
      </c>
      <c r="D195">
        <v>90823.735060000006</v>
      </c>
      <c r="E195">
        <v>26.603914939999999</v>
      </c>
      <c r="F195">
        <v>1.9407580019999999</v>
      </c>
      <c r="G195">
        <v>2.8795267330000001</v>
      </c>
      <c r="H195">
        <v>57735.876859999997</v>
      </c>
      <c r="I195">
        <v>25.162548009999998</v>
      </c>
      <c r="J195">
        <v>1.481640396</v>
      </c>
      <c r="K195">
        <v>2.2704684089999998</v>
      </c>
      <c r="L195">
        <v>46438.215539999997</v>
      </c>
      <c r="M195">
        <v>24.250167470000001</v>
      </c>
      <c r="N195">
        <v>1.557561073</v>
      </c>
      <c r="O195">
        <v>1.6498538119999999</v>
      </c>
      <c r="P195">
        <v>40204.795910000001</v>
      </c>
      <c r="Q195">
        <v>25.958436450000001</v>
      </c>
      <c r="R195">
        <v>0.59731045599999999</v>
      </c>
      <c r="S195">
        <v>1.1061672769999999</v>
      </c>
    </row>
    <row r="196" spans="1:19" x14ac:dyDescent="0.25">
      <c r="A196" s="12">
        <v>35278</v>
      </c>
      <c r="B196" t="s">
        <v>2015</v>
      </c>
      <c r="C196" t="s">
        <v>2016</v>
      </c>
      <c r="D196">
        <v>91340.435020000004</v>
      </c>
      <c r="E196">
        <v>27.726854280000001</v>
      </c>
      <c r="F196">
        <v>1.371625783</v>
      </c>
      <c r="G196">
        <v>4.630418766</v>
      </c>
      <c r="H196">
        <v>56078.376909999999</v>
      </c>
      <c r="I196">
        <v>26.34199413</v>
      </c>
      <c r="J196">
        <v>1.9704610000000001E-2</v>
      </c>
      <c r="K196">
        <v>3.2687210750000002</v>
      </c>
      <c r="L196">
        <v>44361.679459999999</v>
      </c>
      <c r="M196">
        <v>25.0700018</v>
      </c>
      <c r="N196">
        <v>0.26042088099999999</v>
      </c>
      <c r="O196">
        <v>2.7792833469999998</v>
      </c>
      <c r="P196">
        <v>37824.828630000004</v>
      </c>
      <c r="Q196">
        <v>26.67803086</v>
      </c>
      <c r="R196">
        <v>-0.51284880499999996</v>
      </c>
      <c r="S196">
        <v>1.9908941060000001</v>
      </c>
    </row>
    <row r="197" spans="1:19" x14ac:dyDescent="0.25">
      <c r="A197" s="12">
        <v>35278</v>
      </c>
      <c r="B197" t="s">
        <v>2011</v>
      </c>
      <c r="C197" t="s">
        <v>2012</v>
      </c>
      <c r="D197">
        <v>81736.063559999995</v>
      </c>
      <c r="E197">
        <v>34.781184199999998</v>
      </c>
      <c r="F197">
        <v>0.914176298</v>
      </c>
      <c r="G197">
        <v>1.8869500219999999</v>
      </c>
      <c r="H197">
        <v>46905.029049999997</v>
      </c>
      <c r="I197">
        <v>32.823233889999997</v>
      </c>
      <c r="J197">
        <v>0.256412682</v>
      </c>
      <c r="K197">
        <v>0.80936626</v>
      </c>
      <c r="L197">
        <v>33312.068619999998</v>
      </c>
      <c r="M197">
        <v>31.91217048</v>
      </c>
      <c r="N197">
        <v>0.89315291500000005</v>
      </c>
      <c r="O197">
        <v>0.59369032700000002</v>
      </c>
      <c r="P197">
        <v>34106.308129999998</v>
      </c>
      <c r="Q197">
        <v>33.706084679999996</v>
      </c>
      <c r="R197">
        <v>0.77778316000000003</v>
      </c>
      <c r="S197">
        <v>0.94660364100000005</v>
      </c>
    </row>
    <row r="198" spans="1:19" x14ac:dyDescent="0.25">
      <c r="A198" s="12">
        <v>35278</v>
      </c>
      <c r="B198" t="s">
        <v>2013</v>
      </c>
      <c r="C198" t="s">
        <v>2014</v>
      </c>
      <c r="D198">
        <v>120046.6397</v>
      </c>
      <c r="E198">
        <v>26.39723558</v>
      </c>
      <c r="F198">
        <v>0.67353917699999999</v>
      </c>
      <c r="G198">
        <v>4.7311907680000003</v>
      </c>
      <c r="H198">
        <v>70414.08438</v>
      </c>
      <c r="I198">
        <v>25.23235073</v>
      </c>
      <c r="J198">
        <v>0.22236127999999999</v>
      </c>
      <c r="K198">
        <v>3.8343001409999999</v>
      </c>
      <c r="L198">
        <v>53726.946320000003</v>
      </c>
      <c r="M198">
        <v>24.381264770000001</v>
      </c>
      <c r="N198">
        <v>0.75733660700000005</v>
      </c>
      <c r="O198">
        <v>3.4667402950000001</v>
      </c>
      <c r="P198">
        <v>44440.287219999998</v>
      </c>
      <c r="Q198">
        <v>26.14126332</v>
      </c>
      <c r="R198">
        <v>0.16946219200000001</v>
      </c>
      <c r="S198">
        <v>2.7964285599999998</v>
      </c>
    </row>
    <row r="199" spans="1:19" x14ac:dyDescent="0.25">
      <c r="A199" s="12">
        <v>35278</v>
      </c>
      <c r="B199" t="s">
        <v>2009</v>
      </c>
      <c r="C199" t="s">
        <v>2010</v>
      </c>
      <c r="D199">
        <v>76916.687669999999</v>
      </c>
      <c r="E199">
        <v>39.56274947</v>
      </c>
      <c r="F199">
        <v>1.8993509340000001</v>
      </c>
      <c r="G199">
        <v>6.0168974630000003</v>
      </c>
      <c r="H199">
        <v>44231.532469999998</v>
      </c>
      <c r="I199">
        <v>37.406455260000001</v>
      </c>
      <c r="J199">
        <v>1.1240206530000001</v>
      </c>
      <c r="K199">
        <v>3.3362871740000002</v>
      </c>
      <c r="L199">
        <v>33892.123899999999</v>
      </c>
      <c r="M199">
        <v>35.55816016</v>
      </c>
      <c r="N199">
        <v>1.6176247239999999</v>
      </c>
      <c r="O199">
        <v>2.980346945</v>
      </c>
      <c r="P199">
        <v>30845.651689999999</v>
      </c>
      <c r="Q199">
        <v>36.805905459999998</v>
      </c>
      <c r="R199">
        <v>-5.0818074999999997E-2</v>
      </c>
      <c r="S199">
        <v>1.6507896120000001</v>
      </c>
    </row>
    <row r="200" spans="1:19" x14ac:dyDescent="0.25">
      <c r="A200" s="12">
        <v>35278</v>
      </c>
      <c r="B200" t="s">
        <v>2019</v>
      </c>
      <c r="C200" t="s">
        <v>2020</v>
      </c>
      <c r="D200">
        <v>75910.536030000003</v>
      </c>
      <c r="E200">
        <v>34.839944729999999</v>
      </c>
      <c r="F200">
        <v>-0.39281026800000002</v>
      </c>
      <c r="G200">
        <v>1.730510483</v>
      </c>
      <c r="H200">
        <v>44784.642220000002</v>
      </c>
      <c r="I200">
        <v>33.454141180000001</v>
      </c>
      <c r="J200">
        <v>-0.51171673299999998</v>
      </c>
      <c r="K200">
        <v>0.97101729000000003</v>
      </c>
      <c r="L200">
        <v>35212.461430000003</v>
      </c>
      <c r="M200">
        <v>32.376503069999998</v>
      </c>
      <c r="N200">
        <v>8.4099789999999994E-2</v>
      </c>
      <c r="O200">
        <v>0.446004126</v>
      </c>
      <c r="P200">
        <v>34444.369769999998</v>
      </c>
      <c r="Q200">
        <v>34.550314929999999</v>
      </c>
      <c r="R200">
        <v>-0.38620366699999997</v>
      </c>
      <c r="S200">
        <v>1.1732034389999999</v>
      </c>
    </row>
    <row r="201" spans="1:19" x14ac:dyDescent="0.25">
      <c r="A201" s="12">
        <v>35278</v>
      </c>
      <c r="B201" t="s">
        <v>2007</v>
      </c>
      <c r="C201" t="s">
        <v>2008</v>
      </c>
      <c r="D201">
        <v>168725.04759999999</v>
      </c>
      <c r="E201">
        <v>22.694240140000002</v>
      </c>
      <c r="F201">
        <v>1.0077866360000001</v>
      </c>
      <c r="G201">
        <v>4.8040467580000001</v>
      </c>
      <c r="H201">
        <v>101124.6004</v>
      </c>
      <c r="I201">
        <v>21.42904892</v>
      </c>
      <c r="J201">
        <v>0.73789017700000004</v>
      </c>
      <c r="K201">
        <v>4.1834392549999997</v>
      </c>
      <c r="L201">
        <v>78589.525869999998</v>
      </c>
      <c r="M201">
        <v>19.21736533</v>
      </c>
      <c r="N201">
        <v>1.0204123839999999</v>
      </c>
      <c r="O201">
        <v>4.6416419900000001</v>
      </c>
      <c r="P201">
        <v>68901.046419999999</v>
      </c>
      <c r="Q201">
        <v>19.04186919</v>
      </c>
      <c r="R201">
        <v>-0.89419002599999997</v>
      </c>
      <c r="S201">
        <v>5.0512037630000002</v>
      </c>
    </row>
    <row r="202" spans="1:19" x14ac:dyDescent="0.25">
      <c r="A202" s="12">
        <v>35309</v>
      </c>
      <c r="B202" t="s">
        <v>2005</v>
      </c>
      <c r="C202" t="s">
        <v>2006</v>
      </c>
      <c r="D202">
        <v>89529.599319999994</v>
      </c>
      <c r="E202">
        <v>29.310557920000001</v>
      </c>
      <c r="F202">
        <v>-0.372116473</v>
      </c>
      <c r="G202">
        <v>4.6367434420000002</v>
      </c>
      <c r="H202">
        <v>53363.532149999999</v>
      </c>
      <c r="I202">
        <v>28.410935899999998</v>
      </c>
      <c r="J202">
        <v>-0.217654389</v>
      </c>
      <c r="K202">
        <v>2.8496027650000002</v>
      </c>
      <c r="L202">
        <v>42759.85267</v>
      </c>
      <c r="M202">
        <v>26.053489280000001</v>
      </c>
      <c r="N202">
        <v>-0.22066000699999999</v>
      </c>
      <c r="O202">
        <v>2.329514122</v>
      </c>
      <c r="P202">
        <v>46792.400229999999</v>
      </c>
      <c r="Q202">
        <v>24.590054380000002</v>
      </c>
      <c r="R202">
        <v>0.721424175</v>
      </c>
      <c r="S202">
        <v>3.8149066679999999</v>
      </c>
    </row>
    <row r="203" spans="1:19" x14ac:dyDescent="0.25">
      <c r="A203" s="12">
        <v>35309</v>
      </c>
      <c r="B203" t="s">
        <v>2009</v>
      </c>
      <c r="C203" t="s">
        <v>2010</v>
      </c>
      <c r="D203">
        <v>75562.669339999993</v>
      </c>
      <c r="E203">
        <v>38.86629868</v>
      </c>
      <c r="F203">
        <v>-1.7603700410000001</v>
      </c>
      <c r="G203">
        <v>4.9179865559999998</v>
      </c>
      <c r="H203">
        <v>43995.023419999998</v>
      </c>
      <c r="I203">
        <v>37.206440370000003</v>
      </c>
      <c r="J203">
        <v>-0.53470688600000005</v>
      </c>
      <c r="K203">
        <v>2.9304476180000001</v>
      </c>
      <c r="L203">
        <v>33617.968330000003</v>
      </c>
      <c r="M203">
        <v>35.270527919999999</v>
      </c>
      <c r="N203">
        <v>-0.80890642199999996</v>
      </c>
      <c r="O203">
        <v>2.043845218</v>
      </c>
      <c r="P203">
        <v>31339.898700000002</v>
      </c>
      <c r="Q203">
        <v>37.395654999999998</v>
      </c>
      <c r="R203">
        <v>1.6023231250000001</v>
      </c>
      <c r="S203">
        <v>2.9589318219999998</v>
      </c>
    </row>
    <row r="204" spans="1:19" x14ac:dyDescent="0.25">
      <c r="A204" s="12">
        <v>35309</v>
      </c>
      <c r="B204" t="s">
        <v>2011</v>
      </c>
      <c r="C204" t="s">
        <v>2012</v>
      </c>
      <c r="D204">
        <v>81757.93174</v>
      </c>
      <c r="E204">
        <v>34.790489780000001</v>
      </c>
      <c r="F204">
        <v>2.6754627E-2</v>
      </c>
      <c r="G204">
        <v>3.4018097859999998</v>
      </c>
      <c r="H204">
        <v>46994.10626</v>
      </c>
      <c r="I204">
        <v>32.885568399999997</v>
      </c>
      <c r="J204">
        <v>0.189909725</v>
      </c>
      <c r="K204">
        <v>1.438984171</v>
      </c>
      <c r="L204">
        <v>33317.863319999997</v>
      </c>
      <c r="M204">
        <v>31.917721669999999</v>
      </c>
      <c r="N204">
        <v>1.7395208999999998E-2</v>
      </c>
      <c r="O204">
        <v>0.145527725</v>
      </c>
      <c r="P204">
        <v>34189.995510000001</v>
      </c>
      <c r="Q204">
        <v>33.78879002</v>
      </c>
      <c r="R204">
        <v>0.245372124</v>
      </c>
      <c r="S204">
        <v>0.83698170199999999</v>
      </c>
    </row>
    <row r="205" spans="1:19" x14ac:dyDescent="0.25">
      <c r="A205" s="12">
        <v>35309</v>
      </c>
      <c r="B205" t="s">
        <v>2007</v>
      </c>
      <c r="C205" t="s">
        <v>2008</v>
      </c>
      <c r="D205">
        <v>169961.33530000001</v>
      </c>
      <c r="E205">
        <v>22.860526109999999</v>
      </c>
      <c r="F205">
        <v>0.73272324799999999</v>
      </c>
      <c r="G205">
        <v>6.3395351020000001</v>
      </c>
      <c r="H205">
        <v>101872.6038</v>
      </c>
      <c r="I205">
        <v>21.587556370000001</v>
      </c>
      <c r="J205">
        <v>0.73968496500000003</v>
      </c>
      <c r="K205">
        <v>5.9684387919999997</v>
      </c>
      <c r="L205">
        <v>78909.518049999999</v>
      </c>
      <c r="M205">
        <v>19.29561249</v>
      </c>
      <c r="N205">
        <v>0.40716899499999998</v>
      </c>
      <c r="O205">
        <v>5.7309947460000004</v>
      </c>
      <c r="P205">
        <v>69974.838829999993</v>
      </c>
      <c r="Q205">
        <v>19.338628320000002</v>
      </c>
      <c r="R205">
        <v>1.5584558799999999</v>
      </c>
      <c r="S205">
        <v>7.5962366890000004</v>
      </c>
    </row>
    <row r="206" spans="1:19" x14ac:dyDescent="0.25">
      <c r="A206" s="12">
        <v>35309</v>
      </c>
      <c r="B206" t="s">
        <v>2013</v>
      </c>
      <c r="C206" t="s">
        <v>2014</v>
      </c>
      <c r="D206">
        <v>119852.0384</v>
      </c>
      <c r="E206">
        <v>26.354444409999999</v>
      </c>
      <c r="F206">
        <v>-0.16210476600000001</v>
      </c>
      <c r="G206">
        <v>5.8946445159999996</v>
      </c>
      <c r="H206">
        <v>70249.362380000006</v>
      </c>
      <c r="I206">
        <v>25.17332386</v>
      </c>
      <c r="J206">
        <v>-0.233933325</v>
      </c>
      <c r="K206">
        <v>4.3143654979999999</v>
      </c>
      <c r="L206">
        <v>53522.634989999999</v>
      </c>
      <c r="M206">
        <v>24.288548380000002</v>
      </c>
      <c r="N206">
        <v>-0.380277211</v>
      </c>
      <c r="O206">
        <v>3.8032963799999999</v>
      </c>
      <c r="P206">
        <v>44494.537920000002</v>
      </c>
      <c r="Q206">
        <v>26.173175400000002</v>
      </c>
      <c r="R206">
        <v>0.122075508</v>
      </c>
      <c r="S206">
        <v>3.0633303540000001</v>
      </c>
    </row>
    <row r="207" spans="1:19" x14ac:dyDescent="0.25">
      <c r="A207" s="12">
        <v>35309</v>
      </c>
      <c r="B207" t="s">
        <v>2019</v>
      </c>
      <c r="C207" t="s">
        <v>2020</v>
      </c>
      <c r="D207">
        <v>75523.230450000003</v>
      </c>
      <c r="E207">
        <v>34.662186730000002</v>
      </c>
      <c r="F207">
        <v>-0.510213205</v>
      </c>
      <c r="G207">
        <v>2.3768983270000001</v>
      </c>
      <c r="H207">
        <v>44430.178099999997</v>
      </c>
      <c r="I207">
        <v>33.189356369999999</v>
      </c>
      <c r="J207">
        <v>-0.79148587599999998</v>
      </c>
      <c r="K207">
        <v>0.72112733500000004</v>
      </c>
      <c r="L207">
        <v>34817.284189999998</v>
      </c>
      <c r="M207">
        <v>32.013152810000001</v>
      </c>
      <c r="N207">
        <v>-1.12226531</v>
      </c>
      <c r="O207">
        <v>-0.25189692800000002</v>
      </c>
      <c r="P207">
        <v>33927.92686</v>
      </c>
      <c r="Q207">
        <v>34.03228352</v>
      </c>
      <c r="R207">
        <v>-1.499353637</v>
      </c>
      <c r="S207">
        <v>-0.38342294599999999</v>
      </c>
    </row>
    <row r="208" spans="1:19" x14ac:dyDescent="0.25">
      <c r="A208" s="12">
        <v>35309</v>
      </c>
      <c r="B208" t="s">
        <v>2001</v>
      </c>
      <c r="C208" t="s">
        <v>2002</v>
      </c>
      <c r="D208">
        <v>71191.314899999998</v>
      </c>
      <c r="E208">
        <v>31.756682680000001</v>
      </c>
      <c r="F208">
        <v>-0.49682691499999998</v>
      </c>
      <c r="G208">
        <v>3.8552878900000001</v>
      </c>
      <c r="H208">
        <v>42560.601390000003</v>
      </c>
      <c r="I208">
        <v>30.27015656</v>
      </c>
      <c r="J208">
        <v>-0.27527083699999999</v>
      </c>
      <c r="K208">
        <v>2.1747976019999999</v>
      </c>
      <c r="L208">
        <v>33751.137360000001</v>
      </c>
      <c r="M208">
        <v>29.00609738</v>
      </c>
      <c r="N208">
        <v>2.2990551000000001E-2</v>
      </c>
      <c r="O208">
        <v>1.71906399</v>
      </c>
      <c r="P208">
        <v>31427.494429999999</v>
      </c>
      <c r="Q208">
        <v>33.382672040000003</v>
      </c>
      <c r="R208">
        <v>-0.17334221799999999</v>
      </c>
      <c r="S208">
        <v>0.101777489</v>
      </c>
    </row>
    <row r="209" spans="1:19" x14ac:dyDescent="0.25">
      <c r="A209" s="12">
        <v>35309</v>
      </c>
      <c r="B209" t="s">
        <v>2003</v>
      </c>
      <c r="C209" t="s">
        <v>2004</v>
      </c>
      <c r="D209">
        <v>90145.931370000006</v>
      </c>
      <c r="E209">
        <v>26.40537398</v>
      </c>
      <c r="F209">
        <v>-0.74628476399999999</v>
      </c>
      <c r="G209">
        <v>3.8744460740000002</v>
      </c>
      <c r="H209">
        <v>57339.605759999999</v>
      </c>
      <c r="I209">
        <v>24.98984446</v>
      </c>
      <c r="J209">
        <v>-0.68635157499999999</v>
      </c>
      <c r="K209">
        <v>2.3003250909999999</v>
      </c>
      <c r="L209">
        <v>46156.585350000001</v>
      </c>
      <c r="M209">
        <v>24.10309938</v>
      </c>
      <c r="N209">
        <v>-0.60646214200000004</v>
      </c>
      <c r="O209">
        <v>1.5513864470000001</v>
      </c>
      <c r="P209">
        <v>40243.78832</v>
      </c>
      <c r="Q209">
        <v>25.983612109999999</v>
      </c>
      <c r="R209">
        <v>9.6984471000000003E-2</v>
      </c>
      <c r="S209">
        <v>1.0169258269999999</v>
      </c>
    </row>
    <row r="210" spans="1:19" x14ac:dyDescent="0.25">
      <c r="A210" s="12">
        <v>35309</v>
      </c>
      <c r="B210" t="s">
        <v>2015</v>
      </c>
      <c r="C210" t="s">
        <v>2016</v>
      </c>
      <c r="D210">
        <v>91250.523190000007</v>
      </c>
      <c r="E210">
        <v>27.69956109</v>
      </c>
      <c r="F210">
        <v>-9.8435951999999993E-2</v>
      </c>
      <c r="G210">
        <v>5.7280139969999997</v>
      </c>
      <c r="H210">
        <v>56196.335740000002</v>
      </c>
      <c r="I210">
        <v>26.397403560000001</v>
      </c>
      <c r="J210">
        <v>0.210346375</v>
      </c>
      <c r="K210">
        <v>3.5176878829999998</v>
      </c>
      <c r="L210">
        <v>44688.212959999997</v>
      </c>
      <c r="M210">
        <v>25.254534840000002</v>
      </c>
      <c r="N210">
        <v>0.73607110499999995</v>
      </c>
      <c r="O210">
        <v>3.0915384060000002</v>
      </c>
      <c r="P210">
        <v>38327.856619999999</v>
      </c>
      <c r="Q210">
        <v>27.032818890000001</v>
      </c>
      <c r="R210">
        <v>1.3298883480000001</v>
      </c>
      <c r="S210">
        <v>3.3705711979999999</v>
      </c>
    </row>
    <row r="211" spans="1:19" x14ac:dyDescent="0.25">
      <c r="A211" s="12">
        <v>35309</v>
      </c>
      <c r="B211" t="s">
        <v>2017</v>
      </c>
      <c r="C211" t="s">
        <v>2018</v>
      </c>
      <c r="D211">
        <v>86281.209019999995</v>
      </c>
      <c r="E211">
        <v>33.02385245</v>
      </c>
      <c r="F211">
        <v>-0.67636067</v>
      </c>
      <c r="G211">
        <v>4.7668941279999997</v>
      </c>
      <c r="H211">
        <v>48867.943039999998</v>
      </c>
      <c r="I211">
        <v>32.033550759999997</v>
      </c>
      <c r="J211">
        <v>-0.63205600200000001</v>
      </c>
      <c r="K211">
        <v>2.7888116780000001</v>
      </c>
      <c r="L211">
        <v>38358.918420000002</v>
      </c>
      <c r="M211">
        <v>30.752571669999998</v>
      </c>
      <c r="N211">
        <v>-0.85027677499999998</v>
      </c>
      <c r="O211">
        <v>2.511599999</v>
      </c>
      <c r="P211">
        <v>35659.103029999998</v>
      </c>
      <c r="Q211">
        <v>33.970405829999997</v>
      </c>
      <c r="R211">
        <v>1.7199203E-2</v>
      </c>
      <c r="S211">
        <v>1.410769036</v>
      </c>
    </row>
    <row r="212" spans="1:19" x14ac:dyDescent="0.25">
      <c r="A212" s="12">
        <v>35339</v>
      </c>
      <c r="B212" t="s">
        <v>2005</v>
      </c>
      <c r="C212" t="s">
        <v>2006</v>
      </c>
      <c r="D212">
        <v>89833.617899999997</v>
      </c>
      <c r="E212">
        <v>29.410088739999999</v>
      </c>
      <c r="F212">
        <v>0.33957326100000002</v>
      </c>
      <c r="G212">
        <v>4.7410462879999997</v>
      </c>
      <c r="H212">
        <v>53455.63697</v>
      </c>
      <c r="I212">
        <v>28.459972839999999</v>
      </c>
      <c r="J212">
        <v>0.172598803</v>
      </c>
      <c r="K212">
        <v>3.5470407339999999</v>
      </c>
      <c r="L212">
        <v>42439.362699999998</v>
      </c>
      <c r="M212">
        <v>25.85821541</v>
      </c>
      <c r="N212">
        <v>-0.74951139700000002</v>
      </c>
      <c r="O212">
        <v>3.8938501310000002</v>
      </c>
      <c r="P212">
        <v>46514.018170000003</v>
      </c>
      <c r="Q212">
        <v>24.443760749999999</v>
      </c>
      <c r="R212">
        <v>-0.59493008599999997</v>
      </c>
      <c r="S212">
        <v>3.4774026249999999</v>
      </c>
    </row>
    <row r="213" spans="1:19" x14ac:dyDescent="0.25">
      <c r="A213" s="12">
        <v>35339</v>
      </c>
      <c r="B213" t="s">
        <v>2015</v>
      </c>
      <c r="C213" t="s">
        <v>2016</v>
      </c>
      <c r="D213">
        <v>92376.648060000007</v>
      </c>
      <c r="E213">
        <v>28.04140202</v>
      </c>
      <c r="F213">
        <v>1.2341023680000001</v>
      </c>
      <c r="G213">
        <v>5.9671197779999998</v>
      </c>
      <c r="H213">
        <v>56770.966670000002</v>
      </c>
      <c r="I213">
        <v>26.667328000000001</v>
      </c>
      <c r="J213">
        <v>1.022541626</v>
      </c>
      <c r="K213">
        <v>4.269862034</v>
      </c>
      <c r="L213">
        <v>44563.543250000002</v>
      </c>
      <c r="M213">
        <v>25.184080560000002</v>
      </c>
      <c r="N213">
        <v>-0.278976734</v>
      </c>
      <c r="O213">
        <v>4.1178102579999996</v>
      </c>
      <c r="P213">
        <v>38435.14572</v>
      </c>
      <c r="Q213">
        <v>27.10849039</v>
      </c>
      <c r="R213">
        <v>0.27992458599999998</v>
      </c>
      <c r="S213">
        <v>3.171551714</v>
      </c>
    </row>
    <row r="214" spans="1:19" x14ac:dyDescent="0.25">
      <c r="A214" s="12">
        <v>35339</v>
      </c>
      <c r="B214" t="s">
        <v>2017</v>
      </c>
      <c r="C214" t="s">
        <v>2018</v>
      </c>
      <c r="D214">
        <v>86533.164059999996</v>
      </c>
      <c r="E214">
        <v>33.120287419999997</v>
      </c>
      <c r="F214">
        <v>0.29201612100000002</v>
      </c>
      <c r="G214">
        <v>3.6217018890000001</v>
      </c>
      <c r="H214">
        <v>49171.068379999997</v>
      </c>
      <c r="I214">
        <v>32.232253229999998</v>
      </c>
      <c r="J214">
        <v>0.62029486700000003</v>
      </c>
      <c r="K214">
        <v>2.6091122179999999</v>
      </c>
      <c r="L214">
        <v>38322.322010000004</v>
      </c>
      <c r="M214">
        <v>30.723232110000001</v>
      </c>
      <c r="N214">
        <v>-9.5405222999999997E-2</v>
      </c>
      <c r="O214">
        <v>2.9411143800000001</v>
      </c>
      <c r="P214">
        <v>35563.263780000001</v>
      </c>
      <c r="Q214">
        <v>33.879105199999998</v>
      </c>
      <c r="R214">
        <v>-0.26876517999999999</v>
      </c>
      <c r="S214">
        <v>3.4542510000000002E-3</v>
      </c>
    </row>
    <row r="215" spans="1:19" x14ac:dyDescent="0.25">
      <c r="A215" s="12">
        <v>35339</v>
      </c>
      <c r="B215" t="s">
        <v>2009</v>
      </c>
      <c r="C215" t="s">
        <v>2010</v>
      </c>
      <c r="D215">
        <v>75344.749819999997</v>
      </c>
      <c r="E215">
        <v>38.754209930000002</v>
      </c>
      <c r="F215">
        <v>-0.28839573899999998</v>
      </c>
      <c r="G215">
        <v>3.3850901840000001</v>
      </c>
      <c r="H215">
        <v>43660.315979999999</v>
      </c>
      <c r="I215">
        <v>36.923379429999997</v>
      </c>
      <c r="J215">
        <v>-0.760784774</v>
      </c>
      <c r="K215">
        <v>2.0803907330000002</v>
      </c>
      <c r="L215">
        <v>33118.558449999997</v>
      </c>
      <c r="M215">
        <v>34.746568539999998</v>
      </c>
      <c r="N215">
        <v>-1.4855444849999999</v>
      </c>
      <c r="O215">
        <v>1.8866526669999999</v>
      </c>
      <c r="P215">
        <v>30048.624510000001</v>
      </c>
      <c r="Q215">
        <v>35.854870060000003</v>
      </c>
      <c r="R215">
        <v>-4.1202245020000001</v>
      </c>
      <c r="S215">
        <v>-5.5400568999999997E-2</v>
      </c>
    </row>
    <row r="216" spans="1:19" x14ac:dyDescent="0.25">
      <c r="A216" s="12">
        <v>35339</v>
      </c>
      <c r="B216" t="s">
        <v>2007</v>
      </c>
      <c r="C216" t="s">
        <v>2008</v>
      </c>
      <c r="D216">
        <v>171030.2916</v>
      </c>
      <c r="E216">
        <v>23.004305309999999</v>
      </c>
      <c r="F216">
        <v>0.62894089200000003</v>
      </c>
      <c r="G216">
        <v>6.7152577359999999</v>
      </c>
      <c r="H216">
        <v>101781.09880000001</v>
      </c>
      <c r="I216">
        <v>21.568165780000001</v>
      </c>
      <c r="J216">
        <v>-8.9823025000000001E-2</v>
      </c>
      <c r="K216">
        <v>6.1394189639999999</v>
      </c>
      <c r="L216">
        <v>78585.936809999999</v>
      </c>
      <c r="M216">
        <v>19.216487709999999</v>
      </c>
      <c r="N216">
        <v>-0.41006616699999998</v>
      </c>
      <c r="O216">
        <v>7.2225663989999997</v>
      </c>
      <c r="P216">
        <v>69597.720520000003</v>
      </c>
      <c r="Q216">
        <v>19.234405840000001</v>
      </c>
      <c r="R216">
        <v>-0.53893416299999997</v>
      </c>
      <c r="S216">
        <v>7.4163209759999997</v>
      </c>
    </row>
    <row r="217" spans="1:19" x14ac:dyDescent="0.25">
      <c r="A217" s="12">
        <v>35339</v>
      </c>
      <c r="B217" t="s">
        <v>2011</v>
      </c>
      <c r="C217" t="s">
        <v>2012</v>
      </c>
      <c r="D217">
        <v>81855.083790000004</v>
      </c>
      <c r="E217">
        <v>34.831830930000002</v>
      </c>
      <c r="F217">
        <v>0.118828899</v>
      </c>
      <c r="G217">
        <v>4.2878315279999999</v>
      </c>
      <c r="H217">
        <v>47126.34345</v>
      </c>
      <c r="I217">
        <v>32.978105429999999</v>
      </c>
      <c r="J217">
        <v>0.28139100900000003</v>
      </c>
      <c r="K217">
        <v>3.2406844119999998</v>
      </c>
      <c r="L217">
        <v>32897.261319999998</v>
      </c>
      <c r="M217">
        <v>31.514794949999999</v>
      </c>
      <c r="N217">
        <v>-1.262391872</v>
      </c>
      <c r="O217">
        <v>2.8817326579999998</v>
      </c>
      <c r="P217">
        <v>33984.608919999999</v>
      </c>
      <c r="Q217">
        <v>33.585813559999998</v>
      </c>
      <c r="R217">
        <v>-0.60072130400000001</v>
      </c>
      <c r="S217">
        <v>0.80383769500000002</v>
      </c>
    </row>
    <row r="218" spans="1:19" x14ac:dyDescent="0.25">
      <c r="A218" s="12">
        <v>35339</v>
      </c>
      <c r="B218" t="s">
        <v>2003</v>
      </c>
      <c r="C218" t="s">
        <v>2004</v>
      </c>
      <c r="D218">
        <v>90566.99295</v>
      </c>
      <c r="E218">
        <v>26.528710530000001</v>
      </c>
      <c r="F218">
        <v>0.46708883699999998</v>
      </c>
      <c r="G218">
        <v>5.2546648380000001</v>
      </c>
      <c r="H218">
        <v>57565.693010000003</v>
      </c>
      <c r="I218">
        <v>25.088378200000001</v>
      </c>
      <c r="J218">
        <v>0.39429510200000001</v>
      </c>
      <c r="K218">
        <v>4.2625337539999997</v>
      </c>
      <c r="L218">
        <v>45997.75578</v>
      </c>
      <c r="M218">
        <v>24.020158139999999</v>
      </c>
      <c r="N218">
        <v>-0.34411030100000001</v>
      </c>
      <c r="O218">
        <v>4.506654911</v>
      </c>
      <c r="P218">
        <v>40075.621160000002</v>
      </c>
      <c r="Q218">
        <v>25.875034100000001</v>
      </c>
      <c r="R218">
        <v>-0.417871098</v>
      </c>
      <c r="S218">
        <v>2.2723993870000001</v>
      </c>
    </row>
    <row r="219" spans="1:19" x14ac:dyDescent="0.25">
      <c r="A219" s="12">
        <v>35339</v>
      </c>
      <c r="B219" t="s">
        <v>2019</v>
      </c>
      <c r="C219" t="s">
        <v>2020</v>
      </c>
      <c r="D219">
        <v>75557.244120000003</v>
      </c>
      <c r="E219">
        <v>34.677797669999997</v>
      </c>
      <c r="F219">
        <v>4.5037367000000002E-2</v>
      </c>
      <c r="G219">
        <v>2.2590194889999999</v>
      </c>
      <c r="H219">
        <v>44336.74725</v>
      </c>
      <c r="I219">
        <v>33.119563499999998</v>
      </c>
      <c r="J219">
        <v>-0.210286907</v>
      </c>
      <c r="K219">
        <v>1.1453200189999999</v>
      </c>
      <c r="L219">
        <v>34337.903319999998</v>
      </c>
      <c r="M219">
        <v>31.572380549999998</v>
      </c>
      <c r="N219">
        <v>-1.3768473969999999</v>
      </c>
      <c r="O219">
        <v>0.97841216200000003</v>
      </c>
      <c r="P219">
        <v>33959.914790000003</v>
      </c>
      <c r="Q219">
        <v>34.064369839999998</v>
      </c>
      <c r="R219">
        <v>9.4282002000000004E-2</v>
      </c>
      <c r="S219">
        <v>-0.47141245599999998</v>
      </c>
    </row>
    <row r="220" spans="1:19" x14ac:dyDescent="0.25">
      <c r="A220" s="12">
        <v>35339</v>
      </c>
      <c r="B220" t="s">
        <v>2001</v>
      </c>
      <c r="C220" t="s">
        <v>2002</v>
      </c>
      <c r="D220">
        <v>71108.927490000002</v>
      </c>
      <c r="E220">
        <v>31.7199317</v>
      </c>
      <c r="F220">
        <v>-0.115726781</v>
      </c>
      <c r="G220">
        <v>4.2907873700000003</v>
      </c>
      <c r="H220">
        <v>42309.251900000003</v>
      </c>
      <c r="I220">
        <v>30.091390570000002</v>
      </c>
      <c r="J220">
        <v>-0.59056845999999996</v>
      </c>
      <c r="K220">
        <v>2.6548780249999999</v>
      </c>
      <c r="L220">
        <v>33010.807639999999</v>
      </c>
      <c r="M220">
        <v>28.369849890000001</v>
      </c>
      <c r="N220">
        <v>-2.1934956379999999</v>
      </c>
      <c r="O220">
        <v>2.2672541719999999</v>
      </c>
      <c r="P220">
        <v>30739.76827</v>
      </c>
      <c r="Q220">
        <v>32.65216083</v>
      </c>
      <c r="R220">
        <v>-2.1882945949999999</v>
      </c>
      <c r="S220">
        <v>-0.62878485900000003</v>
      </c>
    </row>
    <row r="221" spans="1:19" x14ac:dyDescent="0.25">
      <c r="A221" s="12">
        <v>35339</v>
      </c>
      <c r="B221" t="s">
        <v>2013</v>
      </c>
      <c r="C221" t="s">
        <v>2014</v>
      </c>
      <c r="D221">
        <v>120038.0613</v>
      </c>
      <c r="E221">
        <v>26.395349249999999</v>
      </c>
      <c r="F221">
        <v>0.15521043400000001</v>
      </c>
      <c r="G221">
        <v>5.3180221469999998</v>
      </c>
      <c r="H221">
        <v>70394.918420000002</v>
      </c>
      <c r="I221">
        <v>25.225482750000001</v>
      </c>
      <c r="J221">
        <v>0.207199095</v>
      </c>
      <c r="K221">
        <v>4.6848417280000003</v>
      </c>
      <c r="L221">
        <v>53320.726199999997</v>
      </c>
      <c r="M221">
        <v>24.196922260000001</v>
      </c>
      <c r="N221">
        <v>-0.37724000299999999</v>
      </c>
      <c r="O221">
        <v>5.4257900430000001</v>
      </c>
      <c r="P221">
        <v>44215.507870000001</v>
      </c>
      <c r="Q221">
        <v>26.009040590000001</v>
      </c>
      <c r="R221">
        <v>-0.62711080399999997</v>
      </c>
      <c r="S221">
        <v>2.1928157819999998</v>
      </c>
    </row>
    <row r="222" spans="1:19" x14ac:dyDescent="0.25">
      <c r="A222" s="12">
        <v>35370</v>
      </c>
      <c r="B222" t="s">
        <v>2005</v>
      </c>
      <c r="C222" t="s">
        <v>2006</v>
      </c>
      <c r="D222">
        <v>89933.185329999993</v>
      </c>
      <c r="E222">
        <v>29.442685520000001</v>
      </c>
      <c r="F222">
        <v>0.110835379</v>
      </c>
      <c r="G222">
        <v>5.368672825</v>
      </c>
      <c r="H222">
        <v>53890.05171</v>
      </c>
      <c r="I222">
        <v>28.691256800000001</v>
      </c>
      <c r="J222">
        <v>0.81266404699999994</v>
      </c>
      <c r="K222">
        <v>4.6453426000000002</v>
      </c>
      <c r="L222">
        <v>43171.950019999997</v>
      </c>
      <c r="M222">
        <v>26.30457934</v>
      </c>
      <c r="N222">
        <v>1.72619773</v>
      </c>
      <c r="O222">
        <v>5.610040422</v>
      </c>
      <c r="P222">
        <v>47297.965579999996</v>
      </c>
      <c r="Q222">
        <v>24.855735970000001</v>
      </c>
      <c r="R222">
        <v>1.6854003239999999</v>
      </c>
      <c r="S222">
        <v>4.6654354119999999</v>
      </c>
    </row>
    <row r="223" spans="1:19" x14ac:dyDescent="0.25">
      <c r="A223" s="12">
        <v>35370</v>
      </c>
      <c r="B223" t="s">
        <v>2013</v>
      </c>
      <c r="C223" t="s">
        <v>2014</v>
      </c>
      <c r="D223">
        <v>120506.5264</v>
      </c>
      <c r="E223">
        <v>26.49836075</v>
      </c>
      <c r="F223">
        <v>0.390263833</v>
      </c>
      <c r="G223">
        <v>5.8834480979999997</v>
      </c>
      <c r="H223">
        <v>71132.056119999994</v>
      </c>
      <c r="I223">
        <v>25.489630439999999</v>
      </c>
      <c r="J223">
        <v>1.0471461879999999</v>
      </c>
      <c r="K223">
        <v>5.3751549689999996</v>
      </c>
      <c r="L223">
        <v>54276.679150000004</v>
      </c>
      <c r="M223">
        <v>24.630733289999998</v>
      </c>
      <c r="N223">
        <v>1.7928355890000001</v>
      </c>
      <c r="O223">
        <v>6.1927229150000001</v>
      </c>
      <c r="P223">
        <v>45217.183360000003</v>
      </c>
      <c r="Q223">
        <v>26.598259609999999</v>
      </c>
      <c r="R223">
        <v>2.2654392969999999</v>
      </c>
      <c r="S223">
        <v>3.911307163</v>
      </c>
    </row>
    <row r="224" spans="1:19" x14ac:dyDescent="0.25">
      <c r="A224" s="12">
        <v>35370</v>
      </c>
      <c r="B224" t="s">
        <v>2011</v>
      </c>
      <c r="C224" t="s">
        <v>2012</v>
      </c>
      <c r="D224">
        <v>81151.857430000004</v>
      </c>
      <c r="E224">
        <v>34.532586700000003</v>
      </c>
      <c r="F224">
        <v>-0.85911140500000005</v>
      </c>
      <c r="G224">
        <v>3.8770143789999998</v>
      </c>
      <c r="H224">
        <v>46919.414230000002</v>
      </c>
      <c r="I224">
        <v>32.833300360000003</v>
      </c>
      <c r="J224">
        <v>-0.43909457400000002</v>
      </c>
      <c r="K224">
        <v>2.2764708119999999</v>
      </c>
      <c r="L224">
        <v>33143.188219999996</v>
      </c>
      <c r="M224">
        <v>31.750387069999999</v>
      </c>
      <c r="N224">
        <v>0.74756039600000002</v>
      </c>
      <c r="O224">
        <v>2.6486312070000002</v>
      </c>
      <c r="P224">
        <v>34123.379650000003</v>
      </c>
      <c r="Q224">
        <v>33.722955859999999</v>
      </c>
      <c r="R224">
        <v>0.40833404099999998</v>
      </c>
      <c r="S224">
        <v>0.23711009399999999</v>
      </c>
    </row>
    <row r="225" spans="1:19" x14ac:dyDescent="0.25">
      <c r="A225" s="12">
        <v>35370</v>
      </c>
      <c r="B225" t="s">
        <v>2001</v>
      </c>
      <c r="C225" t="s">
        <v>2002</v>
      </c>
      <c r="D225">
        <v>71500.686860000002</v>
      </c>
      <c r="E225">
        <v>31.894685849999998</v>
      </c>
      <c r="F225">
        <v>0.55092854199999997</v>
      </c>
      <c r="G225">
        <v>5.4693308439999999</v>
      </c>
      <c r="H225">
        <v>43006.68677</v>
      </c>
      <c r="I225">
        <v>30.587423569999999</v>
      </c>
      <c r="J225">
        <v>1.648421666</v>
      </c>
      <c r="K225">
        <v>4.8234435859999998</v>
      </c>
      <c r="L225">
        <v>33985.050900000002</v>
      </c>
      <c r="M225">
        <v>29.207125229999999</v>
      </c>
      <c r="N225">
        <v>2.951285758</v>
      </c>
      <c r="O225">
        <v>5.5517105920000001</v>
      </c>
      <c r="P225">
        <v>31797.54723</v>
      </c>
      <c r="Q225">
        <v>33.775746679999997</v>
      </c>
      <c r="R225">
        <v>3.4410765570000001</v>
      </c>
      <c r="S225">
        <v>2.391115986</v>
      </c>
    </row>
    <row r="226" spans="1:19" x14ac:dyDescent="0.25">
      <c r="A226" s="12">
        <v>35370</v>
      </c>
      <c r="B226" t="s">
        <v>2015</v>
      </c>
      <c r="C226" t="s">
        <v>2016</v>
      </c>
      <c r="D226">
        <v>92088.237680000006</v>
      </c>
      <c r="E226">
        <v>27.953853590000001</v>
      </c>
      <c r="F226">
        <v>-0.312211342</v>
      </c>
      <c r="G226">
        <v>6.7480084610000004</v>
      </c>
      <c r="H226">
        <v>56983.468030000004</v>
      </c>
      <c r="I226">
        <v>26.767147399999999</v>
      </c>
      <c r="J226">
        <v>0.37431343900000003</v>
      </c>
      <c r="K226">
        <v>5.8723586149999996</v>
      </c>
      <c r="L226">
        <v>45326.911419999997</v>
      </c>
      <c r="M226">
        <v>25.615480850000001</v>
      </c>
      <c r="N226">
        <v>1.7129880529999999</v>
      </c>
      <c r="O226">
        <v>6.8432254889999999</v>
      </c>
      <c r="P226">
        <v>39062.571779999998</v>
      </c>
      <c r="Q226">
        <v>27.551016969999999</v>
      </c>
      <c r="R226">
        <v>1.6324279509999999</v>
      </c>
      <c r="S226">
        <v>4.4253284070000003</v>
      </c>
    </row>
    <row r="227" spans="1:19" x14ac:dyDescent="0.25">
      <c r="A227" s="12">
        <v>35370</v>
      </c>
      <c r="B227" t="s">
        <v>2009</v>
      </c>
      <c r="C227" t="s">
        <v>2010</v>
      </c>
      <c r="D227">
        <v>75065.798259999996</v>
      </c>
      <c r="E227">
        <v>38.610728829999999</v>
      </c>
      <c r="F227">
        <v>-0.37023357899999998</v>
      </c>
      <c r="G227">
        <v>2.9972479779999999</v>
      </c>
      <c r="H227">
        <v>43893.138469999998</v>
      </c>
      <c r="I227">
        <v>37.120276619999999</v>
      </c>
      <c r="J227">
        <v>0.53325883699999999</v>
      </c>
      <c r="K227">
        <v>2.508363074</v>
      </c>
      <c r="L227">
        <v>33602.490279999998</v>
      </c>
      <c r="M227">
        <v>35.254289010000001</v>
      </c>
      <c r="N227">
        <v>1.4612104020000001</v>
      </c>
      <c r="O227">
        <v>3.3282919959999999</v>
      </c>
      <c r="P227">
        <v>29994.83222</v>
      </c>
      <c r="Q227">
        <v>35.790683569999999</v>
      </c>
      <c r="R227">
        <v>-0.17901747600000001</v>
      </c>
      <c r="S227">
        <v>-0.61320129999999995</v>
      </c>
    </row>
    <row r="228" spans="1:19" x14ac:dyDescent="0.25">
      <c r="A228" s="12">
        <v>35370</v>
      </c>
      <c r="B228" t="s">
        <v>2003</v>
      </c>
      <c r="C228" t="s">
        <v>2004</v>
      </c>
      <c r="D228">
        <v>90949.039399999994</v>
      </c>
      <c r="E228">
        <v>26.640618849999999</v>
      </c>
      <c r="F228">
        <v>0.421838508</v>
      </c>
      <c r="G228">
        <v>4.8589170499999996</v>
      </c>
      <c r="H228">
        <v>58255.280630000001</v>
      </c>
      <c r="I228">
        <v>25.388915440000002</v>
      </c>
      <c r="J228">
        <v>1.197914208</v>
      </c>
      <c r="K228">
        <v>4.3995026519999998</v>
      </c>
      <c r="L228">
        <v>46877.65481</v>
      </c>
      <c r="M228">
        <v>24.479643899999999</v>
      </c>
      <c r="N228">
        <v>1.912917311</v>
      </c>
      <c r="O228">
        <v>5.0540907480000001</v>
      </c>
      <c r="P228">
        <v>41009.15612</v>
      </c>
      <c r="Q228">
        <v>26.477775820000002</v>
      </c>
      <c r="R228">
        <v>2.3294335249999998</v>
      </c>
      <c r="S228">
        <v>2.9283226569999998</v>
      </c>
    </row>
    <row r="229" spans="1:19" x14ac:dyDescent="0.25">
      <c r="A229" s="12">
        <v>35370</v>
      </c>
      <c r="B229" t="s">
        <v>2019</v>
      </c>
      <c r="C229" t="s">
        <v>2020</v>
      </c>
      <c r="D229">
        <v>75869.19399</v>
      </c>
      <c r="E229">
        <v>34.820970369999998</v>
      </c>
      <c r="F229">
        <v>0.4128656</v>
      </c>
      <c r="G229">
        <v>3.211210275</v>
      </c>
      <c r="H229">
        <v>44976.544840000002</v>
      </c>
      <c r="I229">
        <v>33.59749249</v>
      </c>
      <c r="J229">
        <v>1.4430413360000001</v>
      </c>
      <c r="K229">
        <v>2.8036150439999998</v>
      </c>
      <c r="L229">
        <v>35265.274819999999</v>
      </c>
      <c r="M229">
        <v>32.425062949999997</v>
      </c>
      <c r="N229">
        <v>2.7007225479999999</v>
      </c>
      <c r="O229">
        <v>4.062993756</v>
      </c>
      <c r="P229">
        <v>34777.461199999998</v>
      </c>
      <c r="Q229">
        <v>34.884430899999998</v>
      </c>
      <c r="R229">
        <v>2.4073865400000001</v>
      </c>
      <c r="S229">
        <v>2.216304558</v>
      </c>
    </row>
    <row r="230" spans="1:19" x14ac:dyDescent="0.25">
      <c r="A230" s="12">
        <v>35370</v>
      </c>
      <c r="B230" t="s">
        <v>2007</v>
      </c>
      <c r="C230" t="s">
        <v>2008</v>
      </c>
      <c r="D230">
        <v>168697.0013</v>
      </c>
      <c r="E230">
        <v>22.69046779</v>
      </c>
      <c r="F230">
        <v>-1.364255582</v>
      </c>
      <c r="G230">
        <v>7.3290139969999997</v>
      </c>
      <c r="H230">
        <v>102160.99709999999</v>
      </c>
      <c r="I230">
        <v>21.648669030000001</v>
      </c>
      <c r="J230">
        <v>0.37325035000000001</v>
      </c>
      <c r="K230">
        <v>7.3626194519999997</v>
      </c>
      <c r="L230">
        <v>79648.528770000004</v>
      </c>
      <c r="M230">
        <v>19.476321540000001</v>
      </c>
      <c r="N230">
        <v>1.352140092</v>
      </c>
      <c r="O230">
        <v>8.9050354639999991</v>
      </c>
      <c r="P230">
        <v>70450.238679999995</v>
      </c>
      <c r="Q230">
        <v>19.470012409999999</v>
      </c>
      <c r="R230">
        <v>1.2249225290000001</v>
      </c>
      <c r="S230">
        <v>8.2503016379999998</v>
      </c>
    </row>
    <row r="231" spans="1:19" x14ac:dyDescent="0.25">
      <c r="A231" s="12">
        <v>35370</v>
      </c>
      <c r="B231" t="s">
        <v>2017</v>
      </c>
      <c r="C231" t="s">
        <v>2018</v>
      </c>
      <c r="D231">
        <v>86960.973679999996</v>
      </c>
      <c r="E231">
        <v>33.28403016</v>
      </c>
      <c r="F231">
        <v>0.49438805000000002</v>
      </c>
      <c r="G231">
        <v>6.2174064509999996</v>
      </c>
      <c r="H231">
        <v>49783.248749999999</v>
      </c>
      <c r="I231">
        <v>32.633545150000003</v>
      </c>
      <c r="J231">
        <v>1.245001161</v>
      </c>
      <c r="K231">
        <v>6.4212065149999997</v>
      </c>
      <c r="L231">
        <v>38942.235220000002</v>
      </c>
      <c r="M231">
        <v>31.220220189999999</v>
      </c>
      <c r="N231">
        <v>1.6176295650000001</v>
      </c>
      <c r="O231">
        <v>7.1488923059999996</v>
      </c>
      <c r="P231">
        <v>36348.042350000003</v>
      </c>
      <c r="Q231">
        <v>34.626719260000002</v>
      </c>
      <c r="R231">
        <v>2.2067113379999999</v>
      </c>
      <c r="S231">
        <v>3.7556473220000002</v>
      </c>
    </row>
    <row r="232" spans="1:19" x14ac:dyDescent="0.25">
      <c r="A232" s="12">
        <v>35400</v>
      </c>
      <c r="B232" t="s">
        <v>2005</v>
      </c>
      <c r="C232" t="s">
        <v>2006</v>
      </c>
      <c r="D232">
        <v>90027.658590000006</v>
      </c>
      <c r="E232">
        <v>29.473614560000001</v>
      </c>
      <c r="F232">
        <v>0.10504827899999999</v>
      </c>
      <c r="G232">
        <v>6.4374261519999996</v>
      </c>
      <c r="H232">
        <v>54319.234530000002</v>
      </c>
      <c r="I232">
        <v>28.91975528</v>
      </c>
      <c r="J232">
        <v>0.79640454199999999</v>
      </c>
      <c r="K232">
        <v>4.9863299679999997</v>
      </c>
      <c r="L232">
        <v>43354.694020000003</v>
      </c>
      <c r="M232">
        <v>26.415924879999999</v>
      </c>
      <c r="N232">
        <v>0.42329337900000003</v>
      </c>
      <c r="O232">
        <v>4.9969233559999999</v>
      </c>
      <c r="P232">
        <v>47528.160530000001</v>
      </c>
      <c r="Q232">
        <v>24.976706610000001</v>
      </c>
      <c r="R232">
        <v>0.48669101799999998</v>
      </c>
      <c r="S232">
        <v>5.2286371530000002</v>
      </c>
    </row>
    <row r="233" spans="1:19" x14ac:dyDescent="0.25">
      <c r="A233" s="12">
        <v>35400</v>
      </c>
      <c r="B233" t="s">
        <v>2015</v>
      </c>
      <c r="C233" t="s">
        <v>2016</v>
      </c>
      <c r="D233">
        <v>91703.713180000006</v>
      </c>
      <c r="E233">
        <v>27.837129220000001</v>
      </c>
      <c r="F233">
        <v>-0.41756093300000002</v>
      </c>
      <c r="G233">
        <v>8.5891076500000008</v>
      </c>
      <c r="H233">
        <v>57035.87066</v>
      </c>
      <c r="I233">
        <v>26.791762760000001</v>
      </c>
      <c r="J233">
        <v>9.1961119999999993E-2</v>
      </c>
      <c r="K233">
        <v>6.8446218830000003</v>
      </c>
      <c r="L233">
        <v>45030.73704</v>
      </c>
      <c r="M233">
        <v>25.44810459</v>
      </c>
      <c r="N233">
        <v>-0.65341838600000002</v>
      </c>
      <c r="O233">
        <v>6.799834895</v>
      </c>
      <c r="P233">
        <v>38738.038959999998</v>
      </c>
      <c r="Q233">
        <v>27.322122440000001</v>
      </c>
      <c r="R233">
        <v>-0.83080247500000004</v>
      </c>
      <c r="S233">
        <v>6.1833845959999998</v>
      </c>
    </row>
    <row r="234" spans="1:19" x14ac:dyDescent="0.25">
      <c r="A234" s="12">
        <v>35400</v>
      </c>
      <c r="B234" t="s">
        <v>2013</v>
      </c>
      <c r="C234" t="s">
        <v>2014</v>
      </c>
      <c r="D234">
        <v>121668.93610000001</v>
      </c>
      <c r="E234">
        <v>26.753964759999999</v>
      </c>
      <c r="F234">
        <v>0.96460307599999995</v>
      </c>
      <c r="G234">
        <v>8.5202649289999997</v>
      </c>
      <c r="H234">
        <v>72354.052500000005</v>
      </c>
      <c r="I234">
        <v>25.927523529999998</v>
      </c>
      <c r="J234">
        <v>1.717926407</v>
      </c>
      <c r="K234">
        <v>7.2112101009999998</v>
      </c>
      <c r="L234">
        <v>54930.045729999998</v>
      </c>
      <c r="M234">
        <v>24.92723076</v>
      </c>
      <c r="N234">
        <v>1.203770352</v>
      </c>
      <c r="O234">
        <v>6.5857924670000001</v>
      </c>
      <c r="P234">
        <v>45466.114329999997</v>
      </c>
      <c r="Q234">
        <v>26.744689139999998</v>
      </c>
      <c r="R234">
        <v>0.55052295699999998</v>
      </c>
      <c r="S234">
        <v>4.8104585179999999</v>
      </c>
    </row>
    <row r="235" spans="1:19" x14ac:dyDescent="0.25">
      <c r="A235" s="12">
        <v>35400</v>
      </c>
      <c r="B235" t="s">
        <v>2011</v>
      </c>
      <c r="C235" t="s">
        <v>2012</v>
      </c>
      <c r="D235">
        <v>80654.527239999996</v>
      </c>
      <c r="E235">
        <v>34.320957559999997</v>
      </c>
      <c r="F235">
        <v>-0.61283894999999999</v>
      </c>
      <c r="G235">
        <v>3.6140872609999999</v>
      </c>
      <c r="H235">
        <v>47239.497170000002</v>
      </c>
      <c r="I235">
        <v>33.057288219999997</v>
      </c>
      <c r="J235">
        <v>0.68219721300000002</v>
      </c>
      <c r="K235">
        <v>3.0252894270000001</v>
      </c>
      <c r="L235">
        <v>33377.126279999997</v>
      </c>
      <c r="M235">
        <v>31.974494180000001</v>
      </c>
      <c r="N235">
        <v>0.70584053400000002</v>
      </c>
      <c r="O235">
        <v>2.818612377</v>
      </c>
      <c r="P235">
        <v>34286.02665</v>
      </c>
      <c r="Q235">
        <v>33.883694269999999</v>
      </c>
      <c r="R235">
        <v>0.47664387899999999</v>
      </c>
      <c r="S235">
        <v>1.267418481</v>
      </c>
    </row>
    <row r="236" spans="1:19" x14ac:dyDescent="0.25">
      <c r="A236" s="12">
        <v>35400</v>
      </c>
      <c r="B236" t="s">
        <v>2001</v>
      </c>
      <c r="C236" t="s">
        <v>2002</v>
      </c>
      <c r="D236">
        <v>72028.460779999994</v>
      </c>
      <c r="E236">
        <v>32.13011273</v>
      </c>
      <c r="F236">
        <v>0.73813824699999997</v>
      </c>
      <c r="G236">
        <v>5.3211459669999996</v>
      </c>
      <c r="H236">
        <v>43457.04146</v>
      </c>
      <c r="I236">
        <v>30.907727000000001</v>
      </c>
      <c r="J236">
        <v>1.047173634</v>
      </c>
      <c r="K236">
        <v>3.9950436360000001</v>
      </c>
      <c r="L236">
        <v>34149.250749999999</v>
      </c>
      <c r="M236">
        <v>29.34824038</v>
      </c>
      <c r="N236">
        <v>0.483153155</v>
      </c>
      <c r="O236">
        <v>3.9930336369999999</v>
      </c>
      <c r="P236">
        <v>31649.985540000001</v>
      </c>
      <c r="Q236">
        <v>33.619004840000002</v>
      </c>
      <c r="R236">
        <v>-0.46406626200000001</v>
      </c>
      <c r="S236">
        <v>1.9135859129999999</v>
      </c>
    </row>
    <row r="237" spans="1:19" x14ac:dyDescent="0.25">
      <c r="A237" s="12">
        <v>35400</v>
      </c>
      <c r="B237" t="s">
        <v>2003</v>
      </c>
      <c r="C237" t="s">
        <v>2004</v>
      </c>
      <c r="D237">
        <v>91573.174490000005</v>
      </c>
      <c r="E237">
        <v>26.8234393</v>
      </c>
      <c r="F237">
        <v>0.686247037</v>
      </c>
      <c r="G237">
        <v>7.4320406119999998</v>
      </c>
      <c r="H237">
        <v>59105.303240000001</v>
      </c>
      <c r="I237">
        <v>25.759373740000001</v>
      </c>
      <c r="J237">
        <v>1.459134017</v>
      </c>
      <c r="K237">
        <v>6.2670665139999997</v>
      </c>
      <c r="L237">
        <v>47286.787450000003</v>
      </c>
      <c r="M237">
        <v>24.693294120000001</v>
      </c>
      <c r="N237">
        <v>0.87276686199999998</v>
      </c>
      <c r="O237">
        <v>5.6618586689999999</v>
      </c>
      <c r="P237">
        <v>41170.749230000001</v>
      </c>
      <c r="Q237">
        <v>26.582109249999998</v>
      </c>
      <c r="R237">
        <v>0.394041535</v>
      </c>
      <c r="S237">
        <v>4.3189858110000001</v>
      </c>
    </row>
    <row r="238" spans="1:19" x14ac:dyDescent="0.25">
      <c r="A238" s="12">
        <v>35400</v>
      </c>
      <c r="B238" t="s">
        <v>2009</v>
      </c>
      <c r="C238" t="s">
        <v>2010</v>
      </c>
      <c r="D238">
        <v>74447.382719999994</v>
      </c>
      <c r="E238">
        <v>38.29264156</v>
      </c>
      <c r="F238">
        <v>-0.82383130400000004</v>
      </c>
      <c r="G238">
        <v>1.639460935</v>
      </c>
      <c r="H238">
        <v>43770.542269999998</v>
      </c>
      <c r="I238">
        <v>37.016597429999997</v>
      </c>
      <c r="J238">
        <v>-0.27930606200000002</v>
      </c>
      <c r="K238">
        <v>0.67429074700000002</v>
      </c>
      <c r="L238">
        <v>33416.323929999999</v>
      </c>
      <c r="M238">
        <v>35.058971280000002</v>
      </c>
      <c r="N238">
        <v>-0.55402545199999997</v>
      </c>
      <c r="O238">
        <v>0.81384194799999998</v>
      </c>
      <c r="P238">
        <v>30237.810979999998</v>
      </c>
      <c r="Q238">
        <v>36.080612709999997</v>
      </c>
      <c r="R238">
        <v>0.81006873800000001</v>
      </c>
      <c r="S238">
        <v>-0.246966986</v>
      </c>
    </row>
    <row r="239" spans="1:19" x14ac:dyDescent="0.25">
      <c r="A239" s="12">
        <v>35400</v>
      </c>
      <c r="B239" t="s">
        <v>2019</v>
      </c>
      <c r="C239" t="s">
        <v>2020</v>
      </c>
      <c r="D239">
        <v>74828.518760000006</v>
      </c>
      <c r="E239">
        <v>34.343341440000003</v>
      </c>
      <c r="F239">
        <v>-1.3716703400000001</v>
      </c>
      <c r="G239">
        <v>2.5095490140000001</v>
      </c>
      <c r="H239">
        <v>44706.515030000002</v>
      </c>
      <c r="I239">
        <v>33.395780139999999</v>
      </c>
      <c r="J239">
        <v>-0.60037918800000001</v>
      </c>
      <c r="K239">
        <v>1.651387339</v>
      </c>
      <c r="L239">
        <v>35013.287700000001</v>
      </c>
      <c r="M239">
        <v>32.19337049</v>
      </c>
      <c r="N239">
        <v>-0.71454744999999997</v>
      </c>
      <c r="O239">
        <v>1.6431334120000001</v>
      </c>
      <c r="P239">
        <v>34291.81985</v>
      </c>
      <c r="Q239">
        <v>34.397295790000001</v>
      </c>
      <c r="R239">
        <v>-1.3964255430000001</v>
      </c>
      <c r="S239">
        <v>0.917349046</v>
      </c>
    </row>
    <row r="240" spans="1:19" x14ac:dyDescent="0.25">
      <c r="A240" s="12">
        <v>35400</v>
      </c>
      <c r="B240" t="s">
        <v>2017</v>
      </c>
      <c r="C240" t="s">
        <v>2018</v>
      </c>
      <c r="D240">
        <v>86278.556299999997</v>
      </c>
      <c r="E240">
        <v>33.022837129999999</v>
      </c>
      <c r="F240">
        <v>-0.78473980700000001</v>
      </c>
      <c r="G240">
        <v>5.8832434510000002</v>
      </c>
      <c r="H240">
        <v>49739.083250000003</v>
      </c>
      <c r="I240">
        <v>32.604594110000001</v>
      </c>
      <c r="J240">
        <v>-8.8715584E-2</v>
      </c>
      <c r="K240">
        <v>4.7730410179999998</v>
      </c>
      <c r="L240">
        <v>38872.348539999999</v>
      </c>
      <c r="M240">
        <v>31.16419162</v>
      </c>
      <c r="N240">
        <v>-0.179462442</v>
      </c>
      <c r="O240">
        <v>4.7125386159999998</v>
      </c>
      <c r="P240">
        <v>36068.822249999997</v>
      </c>
      <c r="Q240">
        <v>34.360722099999997</v>
      </c>
      <c r="R240">
        <v>-0.76818469599999994</v>
      </c>
      <c r="S240">
        <v>2.90241243</v>
      </c>
    </row>
    <row r="241" spans="1:19" x14ac:dyDescent="0.25">
      <c r="A241" s="12">
        <v>35400</v>
      </c>
      <c r="B241" t="s">
        <v>2007</v>
      </c>
      <c r="C241" t="s">
        <v>2008</v>
      </c>
      <c r="D241">
        <v>171029.85560000001</v>
      </c>
      <c r="E241">
        <v>23.004246670000001</v>
      </c>
      <c r="F241">
        <v>1.3828665040000001</v>
      </c>
      <c r="G241">
        <v>7.7018357010000003</v>
      </c>
      <c r="H241">
        <v>104399.1731</v>
      </c>
      <c r="I241">
        <v>22.122955040000001</v>
      </c>
      <c r="J241">
        <v>2.1908322020000002</v>
      </c>
      <c r="K241">
        <v>8.2611525839999995</v>
      </c>
      <c r="L241">
        <v>80634.197039999999</v>
      </c>
      <c r="M241">
        <v>19.717345359999999</v>
      </c>
      <c r="N241">
        <v>1.237522252</v>
      </c>
      <c r="O241">
        <v>8.5930477829999994</v>
      </c>
      <c r="P241">
        <v>71374.447809999998</v>
      </c>
      <c r="Q241">
        <v>19.725431889999999</v>
      </c>
      <c r="R241">
        <v>1.3118608899999999</v>
      </c>
      <c r="S241">
        <v>8.0963878830000002</v>
      </c>
    </row>
    <row r="242" spans="1:19" x14ac:dyDescent="0.25">
      <c r="A242" s="12">
        <v>35431</v>
      </c>
      <c r="B242" t="s">
        <v>2005</v>
      </c>
      <c r="C242" t="s">
        <v>2006</v>
      </c>
      <c r="D242">
        <v>90953.205820000003</v>
      </c>
      <c r="E242">
        <v>29.776623910000001</v>
      </c>
      <c r="F242">
        <v>1.0280698690000001</v>
      </c>
      <c r="G242">
        <v>7.0042328500000002</v>
      </c>
      <c r="H242">
        <v>54027.669159999998</v>
      </c>
      <c r="I242">
        <v>28.764524829999999</v>
      </c>
      <c r="J242">
        <v>-0.53676266399999994</v>
      </c>
      <c r="K242">
        <v>6.0174871080000001</v>
      </c>
      <c r="L242">
        <v>43284.927779999998</v>
      </c>
      <c r="M242">
        <v>26.373416450000001</v>
      </c>
      <c r="N242">
        <v>-0.160919698</v>
      </c>
      <c r="O242">
        <v>6.736479449</v>
      </c>
      <c r="P242">
        <v>47611.6374</v>
      </c>
      <c r="Q242">
        <v>25.02057486</v>
      </c>
      <c r="R242">
        <v>0.175636657</v>
      </c>
      <c r="S242">
        <v>6.9241173729999996</v>
      </c>
    </row>
    <row r="243" spans="1:19" x14ac:dyDescent="0.25">
      <c r="A243" s="12">
        <v>35431</v>
      </c>
      <c r="B243" t="s">
        <v>2003</v>
      </c>
      <c r="C243" t="s">
        <v>2004</v>
      </c>
      <c r="D243">
        <v>92561.847810000007</v>
      </c>
      <c r="E243">
        <v>27.1130396</v>
      </c>
      <c r="F243">
        <v>1.079653867</v>
      </c>
      <c r="G243">
        <v>8.4057274609999997</v>
      </c>
      <c r="H243">
        <v>58840.88351</v>
      </c>
      <c r="I243">
        <v>25.644133879999998</v>
      </c>
      <c r="J243">
        <v>-0.44737058000000002</v>
      </c>
      <c r="K243">
        <v>7.3327601109999998</v>
      </c>
      <c r="L243">
        <v>47381.722170000001</v>
      </c>
      <c r="M243">
        <v>24.742869299999999</v>
      </c>
      <c r="N243">
        <v>0.200763739</v>
      </c>
      <c r="O243">
        <v>7.3370399979999998</v>
      </c>
      <c r="P243">
        <v>40980.103750000002</v>
      </c>
      <c r="Q243">
        <v>26.459018010000001</v>
      </c>
      <c r="R243">
        <v>-0.46306049999999999</v>
      </c>
      <c r="S243">
        <v>4.7868459740000002</v>
      </c>
    </row>
    <row r="244" spans="1:19" x14ac:dyDescent="0.25">
      <c r="A244" s="12">
        <v>35431</v>
      </c>
      <c r="B244" t="s">
        <v>2001</v>
      </c>
      <c r="C244" t="s">
        <v>2002</v>
      </c>
      <c r="D244">
        <v>71027.954729999998</v>
      </c>
      <c r="E244">
        <v>31.68381175</v>
      </c>
      <c r="F244">
        <v>-1.38904267</v>
      </c>
      <c r="G244">
        <v>5.1967195479999999</v>
      </c>
      <c r="H244">
        <v>42371.79423</v>
      </c>
      <c r="I244">
        <v>30.13587222</v>
      </c>
      <c r="J244">
        <v>-2.4972874209999998</v>
      </c>
      <c r="K244">
        <v>4.0792016269999998</v>
      </c>
      <c r="L244">
        <v>33651.743309999998</v>
      </c>
      <c r="M244">
        <v>28.920677040000001</v>
      </c>
      <c r="N244">
        <v>-1.4568619350000001</v>
      </c>
      <c r="O244">
        <v>5.5239811919999999</v>
      </c>
      <c r="P244">
        <v>31087.238539999998</v>
      </c>
      <c r="Q244">
        <v>33.021248040000003</v>
      </c>
      <c r="R244">
        <v>-1.778032399</v>
      </c>
      <c r="S244">
        <v>3.6425470849999999</v>
      </c>
    </row>
    <row r="245" spans="1:19" x14ac:dyDescent="0.25">
      <c r="A245" s="12">
        <v>35431</v>
      </c>
      <c r="B245" t="s">
        <v>2017</v>
      </c>
      <c r="C245" t="s">
        <v>2018</v>
      </c>
      <c r="D245">
        <v>87355.229510000005</v>
      </c>
      <c r="E245">
        <v>33.434930299999998</v>
      </c>
      <c r="F245">
        <v>1.2479035999999999</v>
      </c>
      <c r="G245">
        <v>7.122307449</v>
      </c>
      <c r="H245">
        <v>49153.974020000001</v>
      </c>
      <c r="I245">
        <v>32.221047660000004</v>
      </c>
      <c r="J245">
        <v>-1.176357103</v>
      </c>
      <c r="K245">
        <v>6.126767525</v>
      </c>
      <c r="L245">
        <v>38363.654309999998</v>
      </c>
      <c r="M245">
        <v>30.756368460000001</v>
      </c>
      <c r="N245">
        <v>-1.3086274550000001</v>
      </c>
      <c r="O245">
        <v>7.1693502819999999</v>
      </c>
      <c r="P245">
        <v>35557.556210000002</v>
      </c>
      <c r="Q245">
        <v>33.873667930000003</v>
      </c>
      <c r="R245">
        <v>-1.4174736269999999</v>
      </c>
      <c r="S245">
        <v>4.5732284869999997</v>
      </c>
    </row>
    <row r="246" spans="1:19" x14ac:dyDescent="0.25">
      <c r="A246" s="12">
        <v>35431</v>
      </c>
      <c r="B246" t="s">
        <v>2007</v>
      </c>
      <c r="C246" t="s">
        <v>2008</v>
      </c>
      <c r="D246">
        <v>176009.85509999999</v>
      </c>
      <c r="E246">
        <v>23.674077879999999</v>
      </c>
      <c r="F246">
        <v>2.9117719900000001</v>
      </c>
      <c r="G246">
        <v>10.05682432</v>
      </c>
      <c r="H246">
        <v>105731.93399999999</v>
      </c>
      <c r="I246">
        <v>22.405376910000001</v>
      </c>
      <c r="J246">
        <v>1.2766009869999999</v>
      </c>
      <c r="K246">
        <v>9.6879082650000008</v>
      </c>
      <c r="L246">
        <v>82194.746209999998</v>
      </c>
      <c r="M246">
        <v>20.09894383</v>
      </c>
      <c r="N246">
        <v>1.9353440930000001</v>
      </c>
      <c r="O246">
        <v>9.9536024679999997</v>
      </c>
      <c r="P246">
        <v>73140.825809999995</v>
      </c>
      <c r="Q246">
        <v>20.213597759999999</v>
      </c>
      <c r="R246">
        <v>2.4748044390000001</v>
      </c>
      <c r="S246">
        <v>11.038434990000001</v>
      </c>
    </row>
    <row r="247" spans="1:19" x14ac:dyDescent="0.25">
      <c r="A247" s="12">
        <v>35431</v>
      </c>
      <c r="B247" t="s">
        <v>2019</v>
      </c>
      <c r="C247" t="s">
        <v>2020</v>
      </c>
      <c r="D247">
        <v>75118.003299999997</v>
      </c>
      <c r="E247">
        <v>34.476203439999999</v>
      </c>
      <c r="F247">
        <v>0.38686391999999997</v>
      </c>
      <c r="G247">
        <v>3.5037362710000002</v>
      </c>
      <c r="H247">
        <v>44303.10673</v>
      </c>
      <c r="I247">
        <v>33.094434020000001</v>
      </c>
      <c r="J247">
        <v>-0.90234790300000001</v>
      </c>
      <c r="K247">
        <v>3.2388989530000001</v>
      </c>
      <c r="L247">
        <v>34760.588819999997</v>
      </c>
      <c r="M247">
        <v>31.96102359</v>
      </c>
      <c r="N247">
        <v>-0.72172279100000003</v>
      </c>
      <c r="O247">
        <v>3.965149577</v>
      </c>
      <c r="P247">
        <v>33598.533790000001</v>
      </c>
      <c r="Q247">
        <v>33.7018773</v>
      </c>
      <c r="R247">
        <v>-2.0217243119999999</v>
      </c>
      <c r="S247">
        <v>1.7850638240000001</v>
      </c>
    </row>
    <row r="248" spans="1:19" x14ac:dyDescent="0.25">
      <c r="A248" s="12">
        <v>35431</v>
      </c>
      <c r="B248" t="s">
        <v>2013</v>
      </c>
      <c r="C248" t="s">
        <v>2014</v>
      </c>
      <c r="D248">
        <v>123927.7307</v>
      </c>
      <c r="E248">
        <v>27.250654489999999</v>
      </c>
      <c r="F248">
        <v>1.8565088839999999</v>
      </c>
      <c r="G248">
        <v>8.545970767</v>
      </c>
      <c r="H248">
        <v>72339.774160000001</v>
      </c>
      <c r="I248">
        <v>25.922407</v>
      </c>
      <c r="J248">
        <v>-1.9733980000000002E-2</v>
      </c>
      <c r="K248">
        <v>7.7375957059999996</v>
      </c>
      <c r="L248">
        <v>54924.560700000002</v>
      </c>
      <c r="M248">
        <v>24.924741659999999</v>
      </c>
      <c r="N248">
        <v>-9.9854729999999999E-3</v>
      </c>
      <c r="O248">
        <v>7.832554268</v>
      </c>
      <c r="P248">
        <v>44901.927649999998</v>
      </c>
      <c r="Q248">
        <v>26.41281566</v>
      </c>
      <c r="R248">
        <v>-1.240894884</v>
      </c>
      <c r="S248">
        <v>5.9016170289999996</v>
      </c>
    </row>
    <row r="249" spans="1:19" x14ac:dyDescent="0.25">
      <c r="A249" s="12">
        <v>35431</v>
      </c>
      <c r="B249" t="s">
        <v>2009</v>
      </c>
      <c r="C249" t="s">
        <v>2010</v>
      </c>
      <c r="D249">
        <v>74804.615170000005</v>
      </c>
      <c r="E249">
        <v>38.476387099999997</v>
      </c>
      <c r="F249">
        <v>0.47984555699999998</v>
      </c>
      <c r="G249">
        <v>3.8169795529999999</v>
      </c>
      <c r="H249">
        <v>43352.383809999999</v>
      </c>
      <c r="I249">
        <v>36.66296225</v>
      </c>
      <c r="J249">
        <v>-0.95534220999999997</v>
      </c>
      <c r="K249">
        <v>3.7021558290000001</v>
      </c>
      <c r="L249">
        <v>33092.251320000003</v>
      </c>
      <c r="M249">
        <v>34.718968220000001</v>
      </c>
      <c r="N249">
        <v>-0.96980328800000004</v>
      </c>
      <c r="O249">
        <v>4.3930204550000003</v>
      </c>
      <c r="P249">
        <v>29989.351579999999</v>
      </c>
      <c r="Q249">
        <v>35.784143909999997</v>
      </c>
      <c r="R249">
        <v>-0.82168448500000002</v>
      </c>
      <c r="S249">
        <v>2.2888161400000002</v>
      </c>
    </row>
    <row r="250" spans="1:19" x14ac:dyDescent="0.25">
      <c r="A250" s="12">
        <v>35431</v>
      </c>
      <c r="B250" t="s">
        <v>2011</v>
      </c>
      <c r="C250" t="s">
        <v>2012</v>
      </c>
      <c r="D250">
        <v>80855.897589999993</v>
      </c>
      <c r="E250">
        <v>34.406646780000003</v>
      </c>
      <c r="F250">
        <v>0.24967024400000001</v>
      </c>
      <c r="G250">
        <v>3.163366839</v>
      </c>
      <c r="H250">
        <v>46688.398789999999</v>
      </c>
      <c r="I250">
        <v>32.67164021</v>
      </c>
      <c r="J250">
        <v>-1.166605093</v>
      </c>
      <c r="K250">
        <v>3.510538859</v>
      </c>
      <c r="L250">
        <v>32728.008320000001</v>
      </c>
      <c r="M250">
        <v>31.35265459</v>
      </c>
      <c r="N250">
        <v>-1.9447988190000001</v>
      </c>
      <c r="O250">
        <v>3.9909148870000002</v>
      </c>
      <c r="P250">
        <v>33578.130239999999</v>
      </c>
      <c r="Q250">
        <v>33.184104730000001</v>
      </c>
      <c r="R250">
        <v>-2.064679054</v>
      </c>
      <c r="S250">
        <v>1.664816512</v>
      </c>
    </row>
    <row r="251" spans="1:19" x14ac:dyDescent="0.25">
      <c r="A251" s="12">
        <v>35431</v>
      </c>
      <c r="B251" t="s">
        <v>2015</v>
      </c>
      <c r="C251" t="s">
        <v>2016</v>
      </c>
      <c r="D251">
        <v>93578.385930000004</v>
      </c>
      <c r="E251">
        <v>28.40619568</v>
      </c>
      <c r="F251">
        <v>2.0442713619999999</v>
      </c>
      <c r="G251">
        <v>9.1347888929999996</v>
      </c>
      <c r="H251">
        <v>57628.588479999999</v>
      </c>
      <c r="I251">
        <v>27.07018326</v>
      </c>
      <c r="J251">
        <v>1.039201847</v>
      </c>
      <c r="K251">
        <v>7.9001571569999998</v>
      </c>
      <c r="L251">
        <v>45643.861239999998</v>
      </c>
      <c r="M251">
        <v>25.794597889999999</v>
      </c>
      <c r="N251">
        <v>1.3615682010000001</v>
      </c>
      <c r="O251">
        <v>7.8413657829999996</v>
      </c>
      <c r="P251">
        <v>38926.583930000001</v>
      </c>
      <c r="Q251">
        <v>27.455104089999999</v>
      </c>
      <c r="R251">
        <v>0.48671788399999999</v>
      </c>
      <c r="S251">
        <v>7.1739878179999996</v>
      </c>
    </row>
    <row r="252" spans="1:19" x14ac:dyDescent="0.25">
      <c r="A252" s="12">
        <v>35462</v>
      </c>
      <c r="B252" t="s">
        <v>2005</v>
      </c>
      <c r="C252" t="s">
        <v>2006</v>
      </c>
      <c r="D252">
        <v>91569.675149999995</v>
      </c>
      <c r="E252">
        <v>29.978446099999999</v>
      </c>
      <c r="F252">
        <v>0.67778735000000001</v>
      </c>
      <c r="G252">
        <v>8.5665805899999992</v>
      </c>
      <c r="H252">
        <v>54407.058259999998</v>
      </c>
      <c r="I252">
        <v>28.966512949999998</v>
      </c>
      <c r="J252">
        <v>0.70221260500000005</v>
      </c>
      <c r="K252">
        <v>5.8892086099999998</v>
      </c>
      <c r="L252">
        <v>43423.059719999997</v>
      </c>
      <c r="M252">
        <v>26.45757996</v>
      </c>
      <c r="N252">
        <v>0.319122499</v>
      </c>
      <c r="O252">
        <v>6.3413343649999998</v>
      </c>
      <c r="P252">
        <v>48515.740570000002</v>
      </c>
      <c r="Q252">
        <v>25.495693589999998</v>
      </c>
      <c r="R252">
        <v>1.898912146</v>
      </c>
      <c r="S252">
        <v>7.990757866</v>
      </c>
    </row>
    <row r="253" spans="1:19" x14ac:dyDescent="0.25">
      <c r="A253" s="12">
        <v>35462</v>
      </c>
      <c r="B253" t="s">
        <v>2013</v>
      </c>
      <c r="C253" t="s">
        <v>2014</v>
      </c>
      <c r="D253">
        <v>124504.34600000001</v>
      </c>
      <c r="E253">
        <v>27.3774473</v>
      </c>
      <c r="F253">
        <v>0.46528353300000003</v>
      </c>
      <c r="G253">
        <v>11.150972640000001</v>
      </c>
      <c r="H253">
        <v>72997.856020000007</v>
      </c>
      <c r="I253">
        <v>26.15822562</v>
      </c>
      <c r="J253">
        <v>0.90970958599999996</v>
      </c>
      <c r="K253">
        <v>8.6411101079999995</v>
      </c>
      <c r="L253">
        <v>55318.215429999997</v>
      </c>
      <c r="M253">
        <v>25.103382</v>
      </c>
      <c r="N253">
        <v>0.716718937</v>
      </c>
      <c r="O253">
        <v>8.5111084029999997</v>
      </c>
      <c r="P253">
        <v>45941.83726</v>
      </c>
      <c r="Q253">
        <v>27.024525279999999</v>
      </c>
      <c r="R253">
        <v>2.3159576230000001</v>
      </c>
      <c r="S253">
        <v>7.9169122290000002</v>
      </c>
    </row>
    <row r="254" spans="1:19" x14ac:dyDescent="0.25">
      <c r="A254" s="12">
        <v>35462</v>
      </c>
      <c r="B254" t="s">
        <v>2009</v>
      </c>
      <c r="C254" t="s">
        <v>2010</v>
      </c>
      <c r="D254">
        <v>75305.848549999995</v>
      </c>
      <c r="E254">
        <v>38.734200729999998</v>
      </c>
      <c r="F254">
        <v>0.67005674999999998</v>
      </c>
      <c r="G254">
        <v>6.0361360670000002</v>
      </c>
      <c r="H254">
        <v>43613.205959999999</v>
      </c>
      <c r="I254">
        <v>36.883538649999998</v>
      </c>
      <c r="J254">
        <v>0.60163278099999995</v>
      </c>
      <c r="K254">
        <v>3.9253808100000001</v>
      </c>
      <c r="L254">
        <v>33078.42353</v>
      </c>
      <c r="M254">
        <v>34.704460699999998</v>
      </c>
      <c r="N254">
        <v>-4.1785566000000003E-2</v>
      </c>
      <c r="O254">
        <v>3.9551329430000002</v>
      </c>
      <c r="P254">
        <v>30563.68461</v>
      </c>
      <c r="Q254">
        <v>36.469454349999999</v>
      </c>
      <c r="R254">
        <v>1.9151231879999999</v>
      </c>
      <c r="S254">
        <v>5.7805486940000002</v>
      </c>
    </row>
    <row r="255" spans="1:19" x14ac:dyDescent="0.25">
      <c r="A255" s="12">
        <v>35462</v>
      </c>
      <c r="B255" t="s">
        <v>2019</v>
      </c>
      <c r="C255" t="s">
        <v>2020</v>
      </c>
      <c r="D255">
        <v>75171.323229999995</v>
      </c>
      <c r="E255">
        <v>34.500675190000003</v>
      </c>
      <c r="F255">
        <v>7.0981552000000003E-2</v>
      </c>
      <c r="G255">
        <v>3.7033087220000001</v>
      </c>
      <c r="H255">
        <v>44163.016089999997</v>
      </c>
      <c r="I255">
        <v>32.989786270000003</v>
      </c>
      <c r="J255">
        <v>-0.31620951600000002</v>
      </c>
      <c r="K255">
        <v>1.6704865769999999</v>
      </c>
      <c r="L255">
        <v>34310.399270000002</v>
      </c>
      <c r="M255">
        <v>31.547091630000001</v>
      </c>
      <c r="N255">
        <v>-1.2951148509999999</v>
      </c>
      <c r="O255">
        <v>1.6828340980000001</v>
      </c>
      <c r="P255">
        <v>34073.482949999998</v>
      </c>
      <c r="Q255">
        <v>34.178287320000003</v>
      </c>
      <c r="R255">
        <v>1.4136008289999999</v>
      </c>
      <c r="S255">
        <v>1.713037935</v>
      </c>
    </row>
    <row r="256" spans="1:19" x14ac:dyDescent="0.25">
      <c r="A256" s="12">
        <v>35462</v>
      </c>
      <c r="B256" t="s">
        <v>2007</v>
      </c>
      <c r="C256" t="s">
        <v>2008</v>
      </c>
      <c r="D256">
        <v>176433.04920000001</v>
      </c>
      <c r="E256">
        <v>23.730999300000001</v>
      </c>
      <c r="F256">
        <v>0.240437765</v>
      </c>
      <c r="G256">
        <v>10.50421216</v>
      </c>
      <c r="H256">
        <v>105445.83379999999</v>
      </c>
      <c r="I256">
        <v>22.344750170000001</v>
      </c>
      <c r="J256">
        <v>-0.27059014399999998</v>
      </c>
      <c r="K256">
        <v>8.1522563229999996</v>
      </c>
      <c r="L256">
        <v>82177.716119999997</v>
      </c>
      <c r="M256">
        <v>20.094779500000001</v>
      </c>
      <c r="N256">
        <v>-2.0719187999999999E-2</v>
      </c>
      <c r="O256">
        <v>9.3925322859999998</v>
      </c>
      <c r="P256">
        <v>74410.08167</v>
      </c>
      <c r="Q256">
        <v>20.564376230000001</v>
      </c>
      <c r="R256">
        <v>1.735358948</v>
      </c>
      <c r="S256">
        <v>11.07383535</v>
      </c>
    </row>
    <row r="257" spans="1:19" x14ac:dyDescent="0.25">
      <c r="A257" s="12">
        <v>35462</v>
      </c>
      <c r="B257" t="s">
        <v>2017</v>
      </c>
      <c r="C257" t="s">
        <v>2018</v>
      </c>
      <c r="D257">
        <v>87254.027960000007</v>
      </c>
      <c r="E257">
        <v>33.396195740000003</v>
      </c>
      <c r="F257">
        <v>-0.115850589</v>
      </c>
      <c r="G257">
        <v>7.1383986029999997</v>
      </c>
      <c r="H257">
        <v>49542.04017</v>
      </c>
      <c r="I257">
        <v>32.475429890000001</v>
      </c>
      <c r="J257">
        <v>0.78949089900000002</v>
      </c>
      <c r="K257">
        <v>5.1220749290000001</v>
      </c>
      <c r="L257">
        <v>38707.201410000001</v>
      </c>
      <c r="M257">
        <v>31.031792200000002</v>
      </c>
      <c r="N257">
        <v>0.89550150900000003</v>
      </c>
      <c r="O257">
        <v>5.5992434959999997</v>
      </c>
      <c r="P257">
        <v>36137.599920000001</v>
      </c>
      <c r="Q257">
        <v>34.426242690000002</v>
      </c>
      <c r="R257">
        <v>1.631281158</v>
      </c>
      <c r="S257">
        <v>4.1524177120000001</v>
      </c>
    </row>
    <row r="258" spans="1:19" x14ac:dyDescent="0.25">
      <c r="A258" s="12">
        <v>35462</v>
      </c>
      <c r="B258" t="s">
        <v>2015</v>
      </c>
      <c r="C258" t="s">
        <v>2016</v>
      </c>
      <c r="D258">
        <v>93953.397570000001</v>
      </c>
      <c r="E258">
        <v>28.520032369999999</v>
      </c>
      <c r="F258">
        <v>0.40074600399999999</v>
      </c>
      <c r="G258">
        <v>10.70687519</v>
      </c>
      <c r="H258">
        <v>57730.845240000002</v>
      </c>
      <c r="I258">
        <v>27.118216870000001</v>
      </c>
      <c r="J258">
        <v>0.17744101600000001</v>
      </c>
      <c r="K258">
        <v>7.8214239059999997</v>
      </c>
      <c r="L258">
        <v>45622.712010000003</v>
      </c>
      <c r="M258">
        <v>25.78264588</v>
      </c>
      <c r="N258">
        <v>-4.6335332E-2</v>
      </c>
      <c r="O258">
        <v>8.0200512919999998</v>
      </c>
      <c r="P258">
        <v>39396.254399999998</v>
      </c>
      <c r="Q258">
        <v>27.786364899999999</v>
      </c>
      <c r="R258">
        <v>1.2065545440000001</v>
      </c>
      <c r="S258">
        <v>7.3166507269999999</v>
      </c>
    </row>
    <row r="259" spans="1:19" x14ac:dyDescent="0.25">
      <c r="A259" s="12">
        <v>35462</v>
      </c>
      <c r="B259" t="s">
        <v>2003</v>
      </c>
      <c r="C259" t="s">
        <v>2004</v>
      </c>
      <c r="D259">
        <v>93599.159719999996</v>
      </c>
      <c r="E259">
        <v>27.416887030000002</v>
      </c>
      <c r="F259">
        <v>1.120668971</v>
      </c>
      <c r="G259">
        <v>9.4971845350000006</v>
      </c>
      <c r="H259">
        <v>59528.986129999998</v>
      </c>
      <c r="I259">
        <v>25.944023940000001</v>
      </c>
      <c r="J259">
        <v>1.1694294489999999</v>
      </c>
      <c r="K259">
        <v>7.2835380159999996</v>
      </c>
      <c r="L259">
        <v>47545.918530000003</v>
      </c>
      <c r="M259">
        <v>24.828613099999998</v>
      </c>
      <c r="N259">
        <v>0.34653945000000003</v>
      </c>
      <c r="O259">
        <v>7.1342788730000004</v>
      </c>
      <c r="P259">
        <v>41824.32548</v>
      </c>
      <c r="Q259">
        <v>27.004094179999999</v>
      </c>
      <c r="R259">
        <v>2.0600770920000002</v>
      </c>
      <c r="S259">
        <v>7.2093095470000002</v>
      </c>
    </row>
    <row r="260" spans="1:19" x14ac:dyDescent="0.25">
      <c r="A260" s="12">
        <v>35462</v>
      </c>
      <c r="B260" t="s">
        <v>2001</v>
      </c>
      <c r="C260" t="s">
        <v>2002</v>
      </c>
      <c r="D260">
        <v>72027.067949999997</v>
      </c>
      <c r="E260">
        <v>32.129491420000001</v>
      </c>
      <c r="F260">
        <v>1.40664788</v>
      </c>
      <c r="G260">
        <v>7.4166687170000003</v>
      </c>
      <c r="H260">
        <v>42909.596299999997</v>
      </c>
      <c r="I260">
        <v>30.518370409999999</v>
      </c>
      <c r="J260">
        <v>1.269245451</v>
      </c>
      <c r="K260">
        <v>5.2524819880000004</v>
      </c>
      <c r="L260">
        <v>33921.419370000003</v>
      </c>
      <c r="M260">
        <v>29.152439600000001</v>
      </c>
      <c r="N260">
        <v>0.80137322600000005</v>
      </c>
      <c r="O260">
        <v>6.5785099269999998</v>
      </c>
      <c r="P260">
        <v>31749.313450000001</v>
      </c>
      <c r="Q260">
        <v>33.724512169999997</v>
      </c>
      <c r="R260">
        <v>2.129732127</v>
      </c>
      <c r="S260">
        <v>6.211417398</v>
      </c>
    </row>
    <row r="261" spans="1:19" x14ac:dyDescent="0.25">
      <c r="A261" s="12">
        <v>35462</v>
      </c>
      <c r="B261" t="s">
        <v>2011</v>
      </c>
      <c r="C261" t="s">
        <v>2012</v>
      </c>
      <c r="D261">
        <v>82019.334820000004</v>
      </c>
      <c r="E261">
        <v>34.90172475</v>
      </c>
      <c r="F261">
        <v>1.4389021200000001</v>
      </c>
      <c r="G261">
        <v>5.0581017849999999</v>
      </c>
      <c r="H261">
        <v>47302.86105</v>
      </c>
      <c r="I261">
        <v>33.10162905</v>
      </c>
      <c r="J261">
        <v>1.3160919659999999</v>
      </c>
      <c r="K261">
        <v>3.5818713959999999</v>
      </c>
      <c r="L261">
        <v>33104.303760000003</v>
      </c>
      <c r="M261">
        <v>31.713136680000002</v>
      </c>
      <c r="N261">
        <v>1.1497657649999999</v>
      </c>
      <c r="O261">
        <v>3.2709002329999999</v>
      </c>
      <c r="P261">
        <v>34439.789940000002</v>
      </c>
      <c r="Q261">
        <v>34.03565322</v>
      </c>
      <c r="R261">
        <v>2.5661336760000002</v>
      </c>
      <c r="S261">
        <v>3.1447889010000001</v>
      </c>
    </row>
    <row r="262" spans="1:19" x14ac:dyDescent="0.25">
      <c r="A262" s="12">
        <v>35490</v>
      </c>
      <c r="B262" t="s">
        <v>2005</v>
      </c>
      <c r="C262" t="s">
        <v>2006</v>
      </c>
      <c r="D262">
        <v>91980.115290000002</v>
      </c>
      <c r="E262">
        <v>30.112817629999999</v>
      </c>
      <c r="F262">
        <v>0.44822714600000002</v>
      </c>
      <c r="G262">
        <v>8.1484357850000002</v>
      </c>
      <c r="H262">
        <v>54847.852460000002</v>
      </c>
      <c r="I262">
        <v>29.201193360000001</v>
      </c>
      <c r="J262">
        <v>0.81017833900000003</v>
      </c>
      <c r="K262">
        <v>6.2464382760000001</v>
      </c>
      <c r="L262">
        <v>44165.883459999997</v>
      </c>
      <c r="M262">
        <v>26.910180919999998</v>
      </c>
      <c r="N262">
        <v>1.710666501</v>
      </c>
      <c r="O262">
        <v>8.1638862989999996</v>
      </c>
      <c r="P262">
        <v>49034.31162</v>
      </c>
      <c r="Q262">
        <v>25.768209859999999</v>
      </c>
      <c r="R262">
        <v>1.068871761</v>
      </c>
      <c r="S262">
        <v>9.8338282620000008</v>
      </c>
    </row>
    <row r="263" spans="1:19" x14ac:dyDescent="0.25">
      <c r="A263" s="12">
        <v>35490</v>
      </c>
      <c r="B263" t="s">
        <v>2017</v>
      </c>
      <c r="C263" t="s">
        <v>2018</v>
      </c>
      <c r="D263">
        <v>88215.334690000003</v>
      </c>
      <c r="E263">
        <v>33.764132770000003</v>
      </c>
      <c r="F263">
        <v>1.101733356</v>
      </c>
      <c r="G263">
        <v>7.6084176819999998</v>
      </c>
      <c r="H263">
        <v>50138.727039999998</v>
      </c>
      <c r="I263">
        <v>32.866565639999997</v>
      </c>
      <c r="J263">
        <v>1.2044051280000001</v>
      </c>
      <c r="K263">
        <v>5.8772499309999997</v>
      </c>
      <c r="L263">
        <v>39320.688909999997</v>
      </c>
      <c r="M263">
        <v>31.52362875</v>
      </c>
      <c r="N263">
        <v>1.584944079</v>
      </c>
      <c r="O263">
        <v>7.1766428820000003</v>
      </c>
      <c r="P263">
        <v>36546.26253</v>
      </c>
      <c r="Q263">
        <v>34.815552390000001</v>
      </c>
      <c r="R263">
        <v>1.130851549</v>
      </c>
      <c r="S263">
        <v>6.0287862920000004</v>
      </c>
    </row>
    <row r="264" spans="1:19" x14ac:dyDescent="0.25">
      <c r="A264" s="12">
        <v>35490</v>
      </c>
      <c r="B264" t="s">
        <v>2007</v>
      </c>
      <c r="C264" t="s">
        <v>2008</v>
      </c>
      <c r="D264">
        <v>177667.31109999999</v>
      </c>
      <c r="E264">
        <v>23.897012799999999</v>
      </c>
      <c r="F264">
        <v>0.69956386999999998</v>
      </c>
      <c r="G264">
        <v>10.27918867</v>
      </c>
      <c r="H264">
        <v>106902.6551</v>
      </c>
      <c r="I264">
        <v>22.653461350000001</v>
      </c>
      <c r="J264">
        <v>1.3815826360000001</v>
      </c>
      <c r="K264">
        <v>10.118896749999999</v>
      </c>
      <c r="L264">
        <v>83576.098989999999</v>
      </c>
      <c r="M264">
        <v>20.43672372</v>
      </c>
      <c r="N264">
        <v>1.701657014</v>
      </c>
      <c r="O264">
        <v>11.391579439999999</v>
      </c>
      <c r="P264">
        <v>74926.321930000006</v>
      </c>
      <c r="Q264">
        <v>20.707047209999999</v>
      </c>
      <c r="R264">
        <v>0.69377729799999999</v>
      </c>
      <c r="S264">
        <v>13.358345870000001</v>
      </c>
    </row>
    <row r="265" spans="1:19" x14ac:dyDescent="0.25">
      <c r="A265" s="12">
        <v>35490</v>
      </c>
      <c r="B265" t="s">
        <v>2015</v>
      </c>
      <c r="C265" t="s">
        <v>2016</v>
      </c>
      <c r="D265">
        <v>94417.689209999997</v>
      </c>
      <c r="E265">
        <v>28.660970460000001</v>
      </c>
      <c r="F265">
        <v>0.49417227499999999</v>
      </c>
      <c r="G265">
        <v>9.8698125020000003</v>
      </c>
      <c r="H265">
        <v>58239.774319999997</v>
      </c>
      <c r="I265">
        <v>27.357278829999998</v>
      </c>
      <c r="J265">
        <v>0.88155488100000001</v>
      </c>
      <c r="K265">
        <v>8.0220439859999999</v>
      </c>
      <c r="L265">
        <v>46514.707699999999</v>
      </c>
      <c r="M265">
        <v>26.286737110000001</v>
      </c>
      <c r="N265">
        <v>1.955157107</v>
      </c>
      <c r="O265">
        <v>9.8554917759999991</v>
      </c>
      <c r="P265">
        <v>40143.031020000002</v>
      </c>
      <c r="Q265">
        <v>28.313069989999999</v>
      </c>
      <c r="R265">
        <v>1.8955523519999999</v>
      </c>
      <c r="S265">
        <v>9.3786670969999992</v>
      </c>
    </row>
    <row r="266" spans="1:19" x14ac:dyDescent="0.25">
      <c r="A266" s="12">
        <v>35490</v>
      </c>
      <c r="B266" t="s">
        <v>2003</v>
      </c>
      <c r="C266" t="s">
        <v>2004</v>
      </c>
      <c r="D266">
        <v>93212.839949999994</v>
      </c>
      <c r="E266">
        <v>27.30372698</v>
      </c>
      <c r="F266">
        <v>-0.41273849699999998</v>
      </c>
      <c r="G266">
        <v>8.9640613590000005</v>
      </c>
      <c r="H266">
        <v>59528.162799999998</v>
      </c>
      <c r="I266">
        <v>25.943665110000001</v>
      </c>
      <c r="J266">
        <v>-1.3830750000000001E-3</v>
      </c>
      <c r="K266">
        <v>7.7588850709999999</v>
      </c>
      <c r="L266">
        <v>48154.694360000001</v>
      </c>
      <c r="M266">
        <v>25.146517559999999</v>
      </c>
      <c r="N266">
        <v>1.2803955549999999</v>
      </c>
      <c r="O266">
        <v>9.4092985680000005</v>
      </c>
      <c r="P266">
        <v>42019.374980000001</v>
      </c>
      <c r="Q266">
        <v>27.13002891</v>
      </c>
      <c r="R266">
        <v>0.46635421500000002</v>
      </c>
      <c r="S266">
        <v>8.709714752</v>
      </c>
    </row>
    <row r="267" spans="1:19" x14ac:dyDescent="0.25">
      <c r="A267" s="12">
        <v>35490</v>
      </c>
      <c r="B267" t="s">
        <v>2001</v>
      </c>
      <c r="C267" t="s">
        <v>2002</v>
      </c>
      <c r="D267">
        <v>72442.141659999994</v>
      </c>
      <c r="E267">
        <v>32.314645519999999</v>
      </c>
      <c r="F267">
        <v>0.57627461700000004</v>
      </c>
      <c r="G267">
        <v>6.4069335189999999</v>
      </c>
      <c r="H267">
        <v>43248.555220000002</v>
      </c>
      <c r="I267">
        <v>30.759446409999999</v>
      </c>
      <c r="J267">
        <v>0.78993733799999999</v>
      </c>
      <c r="K267">
        <v>4.1664695810000003</v>
      </c>
      <c r="L267">
        <v>34306.652479999997</v>
      </c>
      <c r="M267">
        <v>29.48351315</v>
      </c>
      <c r="N267">
        <v>1.135663278</v>
      </c>
      <c r="O267">
        <v>6.5832283110000001</v>
      </c>
      <c r="P267">
        <v>31880.725539999999</v>
      </c>
      <c r="Q267">
        <v>33.864099709999998</v>
      </c>
      <c r="R267">
        <v>0.413905299</v>
      </c>
      <c r="S267">
        <v>5.1115734870000002</v>
      </c>
    </row>
    <row r="268" spans="1:19" x14ac:dyDescent="0.25">
      <c r="A268" s="12">
        <v>35490</v>
      </c>
      <c r="B268" t="s">
        <v>2013</v>
      </c>
      <c r="C268" t="s">
        <v>2014</v>
      </c>
      <c r="D268">
        <v>125310.8726</v>
      </c>
      <c r="E268">
        <v>27.554795649999999</v>
      </c>
      <c r="F268">
        <v>0.64778993600000001</v>
      </c>
      <c r="G268">
        <v>11.20603803</v>
      </c>
      <c r="H268">
        <v>73885.667600000001</v>
      </c>
      <c r="I268">
        <v>26.476366129999999</v>
      </c>
      <c r="J268">
        <v>1.216215955</v>
      </c>
      <c r="K268">
        <v>9.9012739750000005</v>
      </c>
      <c r="L268">
        <v>56588.962200000002</v>
      </c>
      <c r="M268">
        <v>25.68004633</v>
      </c>
      <c r="N268">
        <v>2.2971579370000001</v>
      </c>
      <c r="O268">
        <v>11.135491399999999</v>
      </c>
      <c r="P268">
        <v>46868.782099999997</v>
      </c>
      <c r="Q268">
        <v>27.569785240000002</v>
      </c>
      <c r="R268">
        <v>2.0176486069999999</v>
      </c>
      <c r="S268">
        <v>10.81398766</v>
      </c>
    </row>
    <row r="269" spans="1:19" x14ac:dyDescent="0.25">
      <c r="A269" s="12">
        <v>35490</v>
      </c>
      <c r="B269" t="s">
        <v>2011</v>
      </c>
      <c r="C269" t="s">
        <v>2012</v>
      </c>
      <c r="D269">
        <v>82418.906749999995</v>
      </c>
      <c r="E269">
        <v>35.071754769999998</v>
      </c>
      <c r="F269">
        <v>0.48716797000000001</v>
      </c>
      <c r="G269">
        <v>4.846726565</v>
      </c>
      <c r="H269">
        <v>47496.402820000003</v>
      </c>
      <c r="I269">
        <v>33.23706584</v>
      </c>
      <c r="J269">
        <v>0.40915445900000003</v>
      </c>
      <c r="K269">
        <v>3.5468966110000002</v>
      </c>
      <c r="L269">
        <v>33584.364260000002</v>
      </c>
      <c r="M269">
        <v>32.173023239999999</v>
      </c>
      <c r="N269">
        <v>1.4501453010000001</v>
      </c>
      <c r="O269">
        <v>5.0815149389999998</v>
      </c>
      <c r="P269">
        <v>34651.207439999998</v>
      </c>
      <c r="Q269">
        <v>34.244589810000001</v>
      </c>
      <c r="R269">
        <v>0.61387567300000001</v>
      </c>
      <c r="S269">
        <v>3.8487650840000001</v>
      </c>
    </row>
    <row r="270" spans="1:19" x14ac:dyDescent="0.25">
      <c r="A270" s="12">
        <v>35490</v>
      </c>
      <c r="B270" t="s">
        <v>2009</v>
      </c>
      <c r="C270" t="s">
        <v>2010</v>
      </c>
      <c r="D270">
        <v>75298.209640000001</v>
      </c>
      <c r="E270">
        <v>38.730271590000001</v>
      </c>
      <c r="F270">
        <v>-1.0143849999999999E-2</v>
      </c>
      <c r="G270">
        <v>2.8812030150000001</v>
      </c>
      <c r="H270">
        <v>43713.956590000002</v>
      </c>
      <c r="I270">
        <v>36.968743119999999</v>
      </c>
      <c r="J270">
        <v>0.231009461</v>
      </c>
      <c r="K270">
        <v>1.217205082</v>
      </c>
      <c r="L270">
        <v>33498.79494</v>
      </c>
      <c r="M270">
        <v>35.145496319999999</v>
      </c>
      <c r="N270">
        <v>1.2708326400000001</v>
      </c>
      <c r="O270">
        <v>3.3568833869999999</v>
      </c>
      <c r="P270">
        <v>30129.091960000002</v>
      </c>
      <c r="Q270">
        <v>35.950886089999997</v>
      </c>
      <c r="R270">
        <v>-1.421924913</v>
      </c>
      <c r="S270">
        <v>1.6068086319999999</v>
      </c>
    </row>
    <row r="271" spans="1:19" x14ac:dyDescent="0.25">
      <c r="A271" s="12">
        <v>35490</v>
      </c>
      <c r="B271" t="s">
        <v>2019</v>
      </c>
      <c r="C271" t="s">
        <v>2020</v>
      </c>
      <c r="D271">
        <v>75574.534310000003</v>
      </c>
      <c r="E271">
        <v>34.685733190000001</v>
      </c>
      <c r="F271">
        <v>0.53638950100000005</v>
      </c>
      <c r="G271">
        <v>3.6977060960000001</v>
      </c>
      <c r="H271">
        <v>44590.184329999996</v>
      </c>
      <c r="I271">
        <v>33.308881069999998</v>
      </c>
      <c r="J271">
        <v>0.96725331800000003</v>
      </c>
      <c r="K271">
        <v>2.2496904419999999</v>
      </c>
      <c r="L271">
        <v>34990.68924</v>
      </c>
      <c r="M271">
        <v>32.17259207</v>
      </c>
      <c r="N271">
        <v>1.9827515339999999</v>
      </c>
      <c r="O271">
        <v>4.0308797009999999</v>
      </c>
      <c r="P271">
        <v>34520.727019999998</v>
      </c>
      <c r="Q271">
        <v>34.626907039999999</v>
      </c>
      <c r="R271">
        <v>1.3125869059999999</v>
      </c>
      <c r="S271">
        <v>3.0054645770000001</v>
      </c>
    </row>
    <row r="272" spans="1:19" x14ac:dyDescent="0.25">
      <c r="A272" s="12">
        <v>35521</v>
      </c>
      <c r="B272" t="s">
        <v>2005</v>
      </c>
      <c r="C272" t="s">
        <v>2006</v>
      </c>
      <c r="D272">
        <v>93340.509000000005</v>
      </c>
      <c r="E272">
        <v>30.55818876</v>
      </c>
      <c r="F272">
        <v>1.479008487</v>
      </c>
      <c r="G272">
        <v>8.5133131790000007</v>
      </c>
      <c r="H272">
        <v>55860.648370000003</v>
      </c>
      <c r="I272">
        <v>29.740409530000001</v>
      </c>
      <c r="J272">
        <v>1.8465552709999999</v>
      </c>
      <c r="K272">
        <v>7.9410805399999997</v>
      </c>
      <c r="L272">
        <v>44623.91203</v>
      </c>
      <c r="M272">
        <v>27.18925677</v>
      </c>
      <c r="N272">
        <v>1.037064207</v>
      </c>
      <c r="O272">
        <v>7.4122381649999998</v>
      </c>
      <c r="P272">
        <v>49575.743170000002</v>
      </c>
      <c r="Q272">
        <v>26.052739639999999</v>
      </c>
      <c r="R272">
        <v>1.1041891429999999</v>
      </c>
      <c r="S272">
        <v>8.1910514830000007</v>
      </c>
    </row>
    <row r="273" spans="1:19" x14ac:dyDescent="0.25">
      <c r="A273" s="12">
        <v>35521</v>
      </c>
      <c r="B273" t="s">
        <v>2015</v>
      </c>
      <c r="C273" t="s">
        <v>2016</v>
      </c>
      <c r="D273">
        <v>96341.827269999994</v>
      </c>
      <c r="E273">
        <v>29.24505237</v>
      </c>
      <c r="F273">
        <v>2.0378999759999998</v>
      </c>
      <c r="G273">
        <v>9.6895485269999995</v>
      </c>
      <c r="H273">
        <v>59549.194949999997</v>
      </c>
      <c r="I273">
        <v>27.97235994</v>
      </c>
      <c r="J273">
        <v>2.2483271029999998</v>
      </c>
      <c r="K273">
        <v>9.0102075579999994</v>
      </c>
      <c r="L273">
        <v>46934.21542</v>
      </c>
      <c r="M273">
        <v>26.52381243</v>
      </c>
      <c r="N273">
        <v>0.90188186699999995</v>
      </c>
      <c r="O273">
        <v>8.0594965129999991</v>
      </c>
      <c r="P273">
        <v>40371.961920000002</v>
      </c>
      <c r="Q273">
        <v>28.47453604</v>
      </c>
      <c r="R273">
        <v>0.57028803299999997</v>
      </c>
      <c r="S273">
        <v>7.030672096</v>
      </c>
    </row>
    <row r="274" spans="1:19" x14ac:dyDescent="0.25">
      <c r="A274" s="12">
        <v>35521</v>
      </c>
      <c r="B274" t="s">
        <v>2007</v>
      </c>
      <c r="C274" t="s">
        <v>2008</v>
      </c>
      <c r="D274">
        <v>180373.4186</v>
      </c>
      <c r="E274">
        <v>24.260995829999999</v>
      </c>
      <c r="F274">
        <v>1.5231319169999999</v>
      </c>
      <c r="G274">
        <v>12.51967533</v>
      </c>
      <c r="H274">
        <v>108927.3028</v>
      </c>
      <c r="I274">
        <v>23.082499139999999</v>
      </c>
      <c r="J274">
        <v>1.893917136</v>
      </c>
      <c r="K274">
        <v>11.856867400000001</v>
      </c>
      <c r="L274">
        <v>84904.485010000004</v>
      </c>
      <c r="M274">
        <v>20.761551730000001</v>
      </c>
      <c r="N274">
        <v>1.5894329060000001</v>
      </c>
      <c r="O274">
        <v>12.0691571</v>
      </c>
      <c r="P274">
        <v>76392.746929999994</v>
      </c>
      <c r="Q274">
        <v>21.112316419999999</v>
      </c>
      <c r="R274">
        <v>1.957155999</v>
      </c>
      <c r="S274">
        <v>12.05934171</v>
      </c>
    </row>
    <row r="275" spans="1:19" x14ac:dyDescent="0.25">
      <c r="A275" s="12">
        <v>35521</v>
      </c>
      <c r="B275" t="s">
        <v>2009</v>
      </c>
      <c r="C275" t="s">
        <v>2010</v>
      </c>
      <c r="D275">
        <v>77160.534530000004</v>
      </c>
      <c r="E275">
        <v>39.688174160000003</v>
      </c>
      <c r="F275">
        <v>2.4732658380000001</v>
      </c>
      <c r="G275">
        <v>5.7180104749999998</v>
      </c>
      <c r="H275">
        <v>45008.831039999997</v>
      </c>
      <c r="I275">
        <v>38.063814000000001</v>
      </c>
      <c r="J275">
        <v>2.9621534</v>
      </c>
      <c r="K275">
        <v>6.1388862590000004</v>
      </c>
      <c r="L275">
        <v>34383.070979999997</v>
      </c>
      <c r="M275">
        <v>36.073240749999997</v>
      </c>
      <c r="N275">
        <v>2.639724932</v>
      </c>
      <c r="O275">
        <v>5.457499597</v>
      </c>
      <c r="P275">
        <v>31483.479329999998</v>
      </c>
      <c r="Q275">
        <v>37.56697947</v>
      </c>
      <c r="R275">
        <v>4.4952810760000004</v>
      </c>
      <c r="S275">
        <v>5.4514037010000003</v>
      </c>
    </row>
    <row r="276" spans="1:19" x14ac:dyDescent="0.25">
      <c r="A276" s="12">
        <v>35521</v>
      </c>
      <c r="B276" t="s">
        <v>2011</v>
      </c>
      <c r="C276" t="s">
        <v>2012</v>
      </c>
      <c r="D276">
        <v>82380.256580000001</v>
      </c>
      <c r="E276">
        <v>35.05530795</v>
      </c>
      <c r="F276">
        <v>-4.6894777999999998E-2</v>
      </c>
      <c r="G276">
        <v>4.6322103989999999</v>
      </c>
      <c r="H276">
        <v>47619.298040000001</v>
      </c>
      <c r="I276">
        <v>33.323065540000002</v>
      </c>
      <c r="J276">
        <v>0.25874637299999997</v>
      </c>
      <c r="K276">
        <v>4.2349450749999997</v>
      </c>
      <c r="L276">
        <v>33360.038039999999</v>
      </c>
      <c r="M276">
        <v>31.958124049999999</v>
      </c>
      <c r="N276">
        <v>-0.66794838400000001</v>
      </c>
      <c r="O276">
        <v>2.7429222759999998</v>
      </c>
      <c r="P276">
        <v>34138.742469999997</v>
      </c>
      <c r="Q276">
        <v>33.738138419999999</v>
      </c>
      <c r="R276">
        <v>-1.478923824</v>
      </c>
      <c r="S276">
        <v>1.129192607</v>
      </c>
    </row>
    <row r="277" spans="1:19" x14ac:dyDescent="0.25">
      <c r="A277" s="12">
        <v>35521</v>
      </c>
      <c r="B277" t="s">
        <v>2019</v>
      </c>
      <c r="C277" t="s">
        <v>2020</v>
      </c>
      <c r="D277">
        <v>77135.565220000004</v>
      </c>
      <c r="E277">
        <v>35.402184859999998</v>
      </c>
      <c r="F277">
        <v>2.0655514770000001</v>
      </c>
      <c r="G277">
        <v>4.4246758540000002</v>
      </c>
      <c r="H277">
        <v>45804.471149999998</v>
      </c>
      <c r="I277">
        <v>34.2159537</v>
      </c>
      <c r="J277">
        <v>2.7232155360000001</v>
      </c>
      <c r="K277">
        <v>4.4143243099999996</v>
      </c>
      <c r="L277">
        <v>35674.050609999998</v>
      </c>
      <c r="M277">
        <v>32.800916559999997</v>
      </c>
      <c r="N277">
        <v>1.9529806009999999</v>
      </c>
      <c r="O277">
        <v>3.4806975009999999</v>
      </c>
      <c r="P277">
        <v>34646.954449999997</v>
      </c>
      <c r="Q277">
        <v>34.753522719999999</v>
      </c>
      <c r="R277">
        <v>0.365656918</v>
      </c>
      <c r="S277">
        <v>1.7998979020000001</v>
      </c>
    </row>
    <row r="278" spans="1:19" x14ac:dyDescent="0.25">
      <c r="A278" s="12">
        <v>35521</v>
      </c>
      <c r="B278" t="s">
        <v>2001</v>
      </c>
      <c r="C278" t="s">
        <v>2002</v>
      </c>
      <c r="D278">
        <v>73924.662079999995</v>
      </c>
      <c r="E278">
        <v>32.975961169999998</v>
      </c>
      <c r="F278">
        <v>2.046488949</v>
      </c>
      <c r="G278">
        <v>7.2727404169999996</v>
      </c>
      <c r="H278">
        <v>44307.06725</v>
      </c>
      <c r="I278">
        <v>31.512286450000001</v>
      </c>
      <c r="J278">
        <v>2.447508419</v>
      </c>
      <c r="K278">
        <v>6.5060982300000001</v>
      </c>
      <c r="L278">
        <v>34861.839339999999</v>
      </c>
      <c r="M278">
        <v>29.960646820000001</v>
      </c>
      <c r="N278">
        <v>1.618306706</v>
      </c>
      <c r="O278">
        <v>5.9125897800000002</v>
      </c>
      <c r="P278">
        <v>32124.228040000002</v>
      </c>
      <c r="Q278">
        <v>34.12275107</v>
      </c>
      <c r="R278">
        <v>0.76379222800000002</v>
      </c>
      <c r="S278">
        <v>3.9759791400000002</v>
      </c>
    </row>
    <row r="279" spans="1:19" x14ac:dyDescent="0.25">
      <c r="A279" s="12">
        <v>35521</v>
      </c>
      <c r="B279" t="s">
        <v>2003</v>
      </c>
      <c r="C279" t="s">
        <v>2004</v>
      </c>
      <c r="D279">
        <v>93915.092529999994</v>
      </c>
      <c r="E279">
        <v>27.50942946</v>
      </c>
      <c r="F279">
        <v>0.75338609499999998</v>
      </c>
      <c r="G279">
        <v>8.402270648</v>
      </c>
      <c r="H279">
        <v>60470.37545</v>
      </c>
      <c r="I279">
        <v>26.354301830000001</v>
      </c>
      <c r="J279">
        <v>1.5828015010000001</v>
      </c>
      <c r="K279">
        <v>8.8423476149999995</v>
      </c>
      <c r="L279">
        <v>48357.627359999999</v>
      </c>
      <c r="M279">
        <v>25.252489740000001</v>
      </c>
      <c r="N279">
        <v>0.421418925</v>
      </c>
      <c r="O279">
        <v>7.8603952320000001</v>
      </c>
      <c r="P279">
        <v>42092.182110000002</v>
      </c>
      <c r="Q279">
        <v>27.177037210000002</v>
      </c>
      <c r="R279">
        <v>0.17327036500000001</v>
      </c>
      <c r="S279">
        <v>6.3042128689999997</v>
      </c>
    </row>
    <row r="280" spans="1:19" x14ac:dyDescent="0.25">
      <c r="A280" s="12">
        <v>35521</v>
      </c>
      <c r="B280" t="s">
        <v>2017</v>
      </c>
      <c r="C280" t="s">
        <v>2018</v>
      </c>
      <c r="D280">
        <v>88803.278779999993</v>
      </c>
      <c r="E280">
        <v>33.98916646</v>
      </c>
      <c r="F280">
        <v>0.66648740100000003</v>
      </c>
      <c r="G280">
        <v>8.2903581119999998</v>
      </c>
      <c r="H280">
        <v>50698.652130000002</v>
      </c>
      <c r="I280">
        <v>33.23360357</v>
      </c>
      <c r="J280">
        <v>1.116751719</v>
      </c>
      <c r="K280">
        <v>7.8895959930000004</v>
      </c>
      <c r="L280">
        <v>39604.011859999999</v>
      </c>
      <c r="M280">
        <v>31.75077044</v>
      </c>
      <c r="N280">
        <v>0.72054422399999996</v>
      </c>
      <c r="O280">
        <v>7.6058100299999998</v>
      </c>
      <c r="P280">
        <v>36825.95594</v>
      </c>
      <c r="Q280">
        <v>35.082000440000002</v>
      </c>
      <c r="R280">
        <v>0.76531329400000003</v>
      </c>
      <c r="S280">
        <v>5.8389260749999998</v>
      </c>
    </row>
    <row r="281" spans="1:19" x14ac:dyDescent="0.25">
      <c r="A281" s="12">
        <v>35521</v>
      </c>
      <c r="B281" t="s">
        <v>2013</v>
      </c>
      <c r="C281" t="s">
        <v>2014</v>
      </c>
      <c r="D281">
        <v>127821.6208</v>
      </c>
      <c r="E281">
        <v>28.106887830000002</v>
      </c>
      <c r="F281">
        <v>2.003615608</v>
      </c>
      <c r="G281">
        <v>11.676882770000001</v>
      </c>
      <c r="H281">
        <v>75675.226179999998</v>
      </c>
      <c r="I281">
        <v>27.117640819999998</v>
      </c>
      <c r="J281">
        <v>2.4220645790000002</v>
      </c>
      <c r="K281">
        <v>11.474168969999999</v>
      </c>
      <c r="L281">
        <v>57399.824849999997</v>
      </c>
      <c r="M281">
        <v>26.048015450000001</v>
      </c>
      <c r="N281">
        <v>1.4328989560000001</v>
      </c>
      <c r="O281">
        <v>10.20912809</v>
      </c>
      <c r="P281">
        <v>47226.108010000004</v>
      </c>
      <c r="Q281">
        <v>27.77997628</v>
      </c>
      <c r="R281">
        <v>0.76239639699999995</v>
      </c>
      <c r="S281">
        <v>8.1663253010000005</v>
      </c>
    </row>
    <row r="282" spans="1:19" x14ac:dyDescent="0.25">
      <c r="A282" s="12">
        <v>35551</v>
      </c>
      <c r="B282" t="s">
        <v>2005</v>
      </c>
      <c r="C282" t="s">
        <v>2006</v>
      </c>
      <c r="D282">
        <v>94586.051879999999</v>
      </c>
      <c r="E282">
        <v>30.965959560000002</v>
      </c>
      <c r="F282">
        <v>1.334407637</v>
      </c>
      <c r="G282">
        <v>9.739402041</v>
      </c>
      <c r="H282">
        <v>56785.994200000001</v>
      </c>
      <c r="I282">
        <v>30.233066969999999</v>
      </c>
      <c r="J282">
        <v>1.656525399</v>
      </c>
      <c r="K282">
        <v>8.4909517270000006</v>
      </c>
      <c r="L282">
        <v>45410.994460000002</v>
      </c>
      <c r="M282">
        <v>27.66882446</v>
      </c>
      <c r="N282">
        <v>1.763813163</v>
      </c>
      <c r="O282">
        <v>7.576511107</v>
      </c>
      <c r="P282">
        <v>50353.929490000002</v>
      </c>
      <c r="Q282">
        <v>26.46168733</v>
      </c>
      <c r="R282">
        <v>1.5696916919999999</v>
      </c>
      <c r="S282">
        <v>9.8653623540000002</v>
      </c>
    </row>
    <row r="283" spans="1:19" x14ac:dyDescent="0.25">
      <c r="A283" s="12">
        <v>35551</v>
      </c>
      <c r="B283" t="s">
        <v>2011</v>
      </c>
      <c r="C283" t="s">
        <v>2012</v>
      </c>
      <c r="D283">
        <v>83408.363639999996</v>
      </c>
      <c r="E283">
        <v>35.492798809999996</v>
      </c>
      <c r="F283">
        <v>1.248001761</v>
      </c>
      <c r="G283">
        <v>5.7064616890000002</v>
      </c>
      <c r="H283">
        <v>48482.364889999997</v>
      </c>
      <c r="I283">
        <v>33.927023069999997</v>
      </c>
      <c r="J283">
        <v>1.812430867</v>
      </c>
      <c r="K283">
        <v>4.8016524919999997</v>
      </c>
      <c r="L283">
        <v>33997.575190000003</v>
      </c>
      <c r="M283">
        <v>32.568869489999997</v>
      </c>
      <c r="N283">
        <v>1.911080391</v>
      </c>
      <c r="O283">
        <v>2.787879904</v>
      </c>
      <c r="P283">
        <v>34506.78112</v>
      </c>
      <c r="Q283">
        <v>34.101858280000002</v>
      </c>
      <c r="R283">
        <v>1.07806739</v>
      </c>
      <c r="S283">
        <v>1.6928998550000001</v>
      </c>
    </row>
    <row r="284" spans="1:19" x14ac:dyDescent="0.25">
      <c r="A284" s="12">
        <v>35551</v>
      </c>
      <c r="B284" t="s">
        <v>2009</v>
      </c>
      <c r="C284" t="s">
        <v>2010</v>
      </c>
      <c r="D284">
        <v>77068.963180000006</v>
      </c>
      <c r="E284">
        <v>39.641073660000004</v>
      </c>
      <c r="F284">
        <v>-0.11867641</v>
      </c>
      <c r="G284">
        <v>3.1084606579999998</v>
      </c>
      <c r="H284">
        <v>45340.532140000003</v>
      </c>
      <c r="I284">
        <v>38.344332479999998</v>
      </c>
      <c r="J284">
        <v>0.736968925</v>
      </c>
      <c r="K284">
        <v>2.9685847220000001</v>
      </c>
      <c r="L284">
        <v>34542.514179999998</v>
      </c>
      <c r="M284">
        <v>36.240521700000002</v>
      </c>
      <c r="N284">
        <v>0.46372588399999998</v>
      </c>
      <c r="O284">
        <v>1.750098913</v>
      </c>
      <c r="P284">
        <v>31079.06294</v>
      </c>
      <c r="Q284">
        <v>37.084418380000002</v>
      </c>
      <c r="R284">
        <v>-1.2845352539999999</v>
      </c>
      <c r="S284">
        <v>3.1164716440000002</v>
      </c>
    </row>
    <row r="285" spans="1:19" x14ac:dyDescent="0.25">
      <c r="A285" s="12">
        <v>35551</v>
      </c>
      <c r="B285" t="s">
        <v>2003</v>
      </c>
      <c r="C285" t="s">
        <v>2004</v>
      </c>
      <c r="D285">
        <v>95772.429520000005</v>
      </c>
      <c r="E285">
        <v>28.05347707</v>
      </c>
      <c r="F285">
        <v>1.9776768010000001</v>
      </c>
      <c r="G285">
        <v>10.964186700000001</v>
      </c>
      <c r="H285">
        <v>61927.035069999998</v>
      </c>
      <c r="I285">
        <v>26.989145709999999</v>
      </c>
      <c r="J285">
        <v>2.408881397</v>
      </c>
      <c r="K285">
        <v>10.58114511</v>
      </c>
      <c r="L285">
        <v>49615.361640000003</v>
      </c>
      <c r="M285">
        <v>25.909282139999998</v>
      </c>
      <c r="N285">
        <v>2.600901549</v>
      </c>
      <c r="O285">
        <v>9.1368150979999996</v>
      </c>
      <c r="P285">
        <v>42929.944150000003</v>
      </c>
      <c r="Q285">
        <v>27.71794264</v>
      </c>
      <c r="R285">
        <v>1.9903031799999999</v>
      </c>
      <c r="S285">
        <v>8.04143176</v>
      </c>
    </row>
    <row r="286" spans="1:19" x14ac:dyDescent="0.25">
      <c r="A286" s="12">
        <v>35551</v>
      </c>
      <c r="B286" t="s">
        <v>2013</v>
      </c>
      <c r="C286" t="s">
        <v>2014</v>
      </c>
      <c r="D286">
        <v>130839.1909</v>
      </c>
      <c r="E286">
        <v>28.770425840000001</v>
      </c>
      <c r="F286">
        <v>2.3607665369999999</v>
      </c>
      <c r="G286">
        <v>14.157141230000001</v>
      </c>
      <c r="H286">
        <v>77247.605689999997</v>
      </c>
      <c r="I286">
        <v>27.681091039999998</v>
      </c>
      <c r="J286">
        <v>2.0777995580000002</v>
      </c>
      <c r="K286">
        <v>12.835110909999999</v>
      </c>
      <c r="L286">
        <v>58397.04378</v>
      </c>
      <c r="M286">
        <v>26.50055296</v>
      </c>
      <c r="N286">
        <v>1.7373205039999999</v>
      </c>
      <c r="O286">
        <v>11.093082819999999</v>
      </c>
      <c r="P286">
        <v>47909.815730000002</v>
      </c>
      <c r="Q286">
        <v>28.182156030000002</v>
      </c>
      <c r="R286">
        <v>1.4477325160000001</v>
      </c>
      <c r="S286">
        <v>9.6370807779999996</v>
      </c>
    </row>
    <row r="287" spans="1:19" x14ac:dyDescent="0.25">
      <c r="A287" s="12">
        <v>35551</v>
      </c>
      <c r="B287" t="s">
        <v>2015</v>
      </c>
      <c r="C287" t="s">
        <v>2016</v>
      </c>
      <c r="D287">
        <v>96260.283129999996</v>
      </c>
      <c r="E287">
        <v>29.220299229999998</v>
      </c>
      <c r="F287">
        <v>-8.4640433000000001E-2</v>
      </c>
      <c r="G287">
        <v>9.9263694979999997</v>
      </c>
      <c r="H287">
        <v>59839.380669999999</v>
      </c>
      <c r="I287">
        <v>28.10867043</v>
      </c>
      <c r="J287">
        <v>0.48730418800000003</v>
      </c>
      <c r="K287">
        <v>9.2312112469999992</v>
      </c>
      <c r="L287">
        <v>47273.832199999997</v>
      </c>
      <c r="M287">
        <v>26.715739190000001</v>
      </c>
      <c r="N287">
        <v>0.72360170999999995</v>
      </c>
      <c r="O287">
        <v>8.0863547449999995</v>
      </c>
      <c r="P287">
        <v>40376.816189999998</v>
      </c>
      <c r="Q287">
        <v>28.477959779999999</v>
      </c>
      <c r="R287">
        <v>1.2023852999999999E-2</v>
      </c>
      <c r="S287">
        <v>6.9692248169999997</v>
      </c>
    </row>
    <row r="288" spans="1:19" x14ac:dyDescent="0.25">
      <c r="A288" s="12">
        <v>35551</v>
      </c>
      <c r="B288" t="s">
        <v>2001</v>
      </c>
      <c r="C288" t="s">
        <v>2002</v>
      </c>
      <c r="D288">
        <v>74365.418120000002</v>
      </c>
      <c r="E288">
        <v>33.172571529999999</v>
      </c>
      <c r="F288">
        <v>0.596223273</v>
      </c>
      <c r="G288">
        <v>8.105498764</v>
      </c>
      <c r="H288">
        <v>44599.896659999999</v>
      </c>
      <c r="I288">
        <v>31.720554</v>
      </c>
      <c r="J288">
        <v>0.66090901899999999</v>
      </c>
      <c r="K288">
        <v>7.1329020849999996</v>
      </c>
      <c r="L288">
        <v>35151.383820000003</v>
      </c>
      <c r="M288">
        <v>30.209484530000001</v>
      </c>
      <c r="N288">
        <v>0.83054851200000002</v>
      </c>
      <c r="O288">
        <v>6.4410215800000001</v>
      </c>
      <c r="P288">
        <v>32161.632150000001</v>
      </c>
      <c r="Q288">
        <v>34.162482169999997</v>
      </c>
      <c r="R288">
        <v>0.116435814</v>
      </c>
      <c r="S288">
        <v>3.9639794410000002</v>
      </c>
    </row>
    <row r="289" spans="1:19" x14ac:dyDescent="0.25">
      <c r="A289" s="12">
        <v>35551</v>
      </c>
      <c r="B289" t="s">
        <v>2017</v>
      </c>
      <c r="C289" t="s">
        <v>2018</v>
      </c>
      <c r="D289">
        <v>90644.765249999997</v>
      </c>
      <c r="E289">
        <v>34.693989420000001</v>
      </c>
      <c r="F289">
        <v>2.0736694560000002</v>
      </c>
      <c r="G289">
        <v>8.6497697809999998</v>
      </c>
      <c r="H289">
        <v>51793.495710000003</v>
      </c>
      <c r="I289">
        <v>33.951287299999997</v>
      </c>
      <c r="J289">
        <v>2.1595121910000001</v>
      </c>
      <c r="K289">
        <v>7.2102602390000001</v>
      </c>
      <c r="L289">
        <v>40465.746950000001</v>
      </c>
      <c r="M289">
        <v>32.441628549999997</v>
      </c>
      <c r="N289">
        <v>2.1758782609999998</v>
      </c>
      <c r="O289">
        <v>6.0499885439999996</v>
      </c>
      <c r="P289">
        <v>37043.874219999998</v>
      </c>
      <c r="Q289">
        <v>35.289598839999996</v>
      </c>
      <c r="R289">
        <v>0.59175188099999998</v>
      </c>
      <c r="S289">
        <v>3.8029264390000002</v>
      </c>
    </row>
    <row r="290" spans="1:19" x14ac:dyDescent="0.25">
      <c r="A290" s="12">
        <v>35551</v>
      </c>
      <c r="B290" t="s">
        <v>2019</v>
      </c>
      <c r="C290" t="s">
        <v>2020</v>
      </c>
      <c r="D290">
        <v>77415.777329999997</v>
      </c>
      <c r="E290">
        <v>35.530791180000001</v>
      </c>
      <c r="F290">
        <v>0.36327226299999998</v>
      </c>
      <c r="G290">
        <v>4.6745020239999997</v>
      </c>
      <c r="H290">
        <v>46097.953679999999</v>
      </c>
      <c r="I290">
        <v>34.435185230000002</v>
      </c>
      <c r="J290">
        <v>0.64072898899999997</v>
      </c>
      <c r="K290">
        <v>4.2234761799999996</v>
      </c>
      <c r="L290">
        <v>36053.240850000002</v>
      </c>
      <c r="M290">
        <v>33.149567380000001</v>
      </c>
      <c r="N290">
        <v>1.0629301289999999</v>
      </c>
      <c r="O290">
        <v>2.9762245460000001</v>
      </c>
      <c r="P290">
        <v>34733.39488</v>
      </c>
      <c r="Q290">
        <v>34.840229039999997</v>
      </c>
      <c r="R290">
        <v>0.24948927800000001</v>
      </c>
      <c r="S290">
        <v>1.5717897329999999</v>
      </c>
    </row>
    <row r="291" spans="1:19" x14ac:dyDescent="0.25">
      <c r="A291" s="12">
        <v>35551</v>
      </c>
      <c r="B291" t="s">
        <v>2007</v>
      </c>
      <c r="C291" t="s">
        <v>2008</v>
      </c>
      <c r="D291">
        <v>186373.48079999999</v>
      </c>
      <c r="E291">
        <v>25.068029849999999</v>
      </c>
      <c r="F291">
        <v>3.326466999</v>
      </c>
      <c r="G291">
        <v>16.091867860000001</v>
      </c>
      <c r="H291">
        <v>112328.6421</v>
      </c>
      <c r="I291">
        <v>23.803268020000001</v>
      </c>
      <c r="J291">
        <v>3.1225772969999999</v>
      </c>
      <c r="K291">
        <v>14.23338873</v>
      </c>
      <c r="L291">
        <v>87396.692710000003</v>
      </c>
      <c r="M291">
        <v>21.370967109999999</v>
      </c>
      <c r="N291">
        <v>2.9353074779999999</v>
      </c>
      <c r="O291">
        <v>13.526396999999999</v>
      </c>
      <c r="P291">
        <v>78356.083629999994</v>
      </c>
      <c r="Q291">
        <v>21.654914869999999</v>
      </c>
      <c r="R291">
        <v>2.570056417</v>
      </c>
      <c r="S291">
        <v>15.85979562</v>
      </c>
    </row>
    <row r="292" spans="1:19" x14ac:dyDescent="0.25">
      <c r="A292" s="12">
        <v>35582</v>
      </c>
      <c r="B292" t="s">
        <v>2005</v>
      </c>
      <c r="C292" t="s">
        <v>2006</v>
      </c>
      <c r="D292">
        <v>96331.152130000002</v>
      </c>
      <c r="E292">
        <v>31.537277459999999</v>
      </c>
      <c r="F292">
        <v>1.844986885</v>
      </c>
      <c r="G292">
        <v>11.016109289999999</v>
      </c>
      <c r="H292">
        <v>57183.801850000003</v>
      </c>
      <c r="I292">
        <v>30.444861190000001</v>
      </c>
      <c r="J292">
        <v>0.70053831799999999</v>
      </c>
      <c r="K292">
        <v>8.7858361410000008</v>
      </c>
      <c r="L292">
        <v>45933.864589999997</v>
      </c>
      <c r="M292">
        <v>27.987408139999999</v>
      </c>
      <c r="N292">
        <v>1.1514174699999999</v>
      </c>
      <c r="O292">
        <v>9.0852195160000004</v>
      </c>
      <c r="P292">
        <v>50603.129869999997</v>
      </c>
      <c r="Q292">
        <v>26.592645579999999</v>
      </c>
      <c r="R292">
        <v>0.49489759799999999</v>
      </c>
      <c r="S292">
        <v>7.830201282</v>
      </c>
    </row>
    <row r="293" spans="1:19" x14ac:dyDescent="0.25">
      <c r="A293" s="12">
        <v>35582</v>
      </c>
      <c r="B293" t="s">
        <v>2001</v>
      </c>
      <c r="C293" t="s">
        <v>2002</v>
      </c>
      <c r="D293">
        <v>74504.2791</v>
      </c>
      <c r="E293">
        <v>33.234513970000002</v>
      </c>
      <c r="F293">
        <v>0.18672789200000001</v>
      </c>
      <c r="G293">
        <v>7.4650499119999996</v>
      </c>
      <c r="H293">
        <v>44400.702929999999</v>
      </c>
      <c r="I293">
        <v>31.57888247</v>
      </c>
      <c r="J293">
        <v>-0.44662373799999999</v>
      </c>
      <c r="K293">
        <v>5.3280330659999997</v>
      </c>
      <c r="L293">
        <v>35135.278550000003</v>
      </c>
      <c r="M293">
        <v>30.195643480000001</v>
      </c>
      <c r="N293">
        <v>-4.5816882000000003E-2</v>
      </c>
      <c r="O293">
        <v>5.8678492799999997</v>
      </c>
      <c r="P293">
        <v>32113.426179999999</v>
      </c>
      <c r="Q293">
        <v>34.111277200000004</v>
      </c>
      <c r="R293">
        <v>-0.14988657</v>
      </c>
      <c r="S293">
        <v>1.545143471</v>
      </c>
    </row>
    <row r="294" spans="1:19" x14ac:dyDescent="0.25">
      <c r="A294" s="12">
        <v>35582</v>
      </c>
      <c r="B294" t="s">
        <v>2009</v>
      </c>
      <c r="C294" t="s">
        <v>2010</v>
      </c>
      <c r="D294">
        <v>78721.110759999996</v>
      </c>
      <c r="E294">
        <v>40.490869760000002</v>
      </c>
      <c r="F294">
        <v>2.1437262399999999</v>
      </c>
      <c r="G294">
        <v>5.7289311539999996</v>
      </c>
      <c r="H294">
        <v>45609.869769999998</v>
      </c>
      <c r="I294">
        <v>38.572110379999998</v>
      </c>
      <c r="J294">
        <v>0.59403278100000001</v>
      </c>
      <c r="K294">
        <v>4.371385622</v>
      </c>
      <c r="L294">
        <v>34988.997889999999</v>
      </c>
      <c r="M294">
        <v>36.708953229999999</v>
      </c>
      <c r="N294">
        <v>1.2925628659999999</v>
      </c>
      <c r="O294">
        <v>4.1117468840000004</v>
      </c>
      <c r="P294">
        <v>31467.723760000001</v>
      </c>
      <c r="Q294">
        <v>37.548179480000002</v>
      </c>
      <c r="R294">
        <v>1.2505551319999999</v>
      </c>
      <c r="S294">
        <v>0.49512149999999999</v>
      </c>
    </row>
    <row r="295" spans="1:19" x14ac:dyDescent="0.25">
      <c r="A295" s="12">
        <v>35582</v>
      </c>
      <c r="B295" t="s">
        <v>2003</v>
      </c>
      <c r="C295" t="s">
        <v>2004</v>
      </c>
      <c r="D295">
        <v>98160.177500000005</v>
      </c>
      <c r="E295">
        <v>28.752891640000001</v>
      </c>
      <c r="F295">
        <v>2.4931475430000001</v>
      </c>
      <c r="G295">
        <v>11.96595368</v>
      </c>
      <c r="H295">
        <v>62705.509810000003</v>
      </c>
      <c r="I295">
        <v>27.328421890000001</v>
      </c>
      <c r="J295">
        <v>1.257083814</v>
      </c>
      <c r="K295">
        <v>11.04498514</v>
      </c>
      <c r="L295">
        <v>50378.659599999999</v>
      </c>
      <c r="M295">
        <v>26.307878500000001</v>
      </c>
      <c r="N295">
        <v>1.5384307129999999</v>
      </c>
      <c r="O295">
        <v>11.179243509999999</v>
      </c>
      <c r="P295">
        <v>43372.674249999996</v>
      </c>
      <c r="Q295">
        <v>28.003793649999999</v>
      </c>
      <c r="R295">
        <v>1.03128508</v>
      </c>
      <c r="S295">
        <v>7.2480622659999998</v>
      </c>
    </row>
    <row r="296" spans="1:19" x14ac:dyDescent="0.25">
      <c r="A296" s="12">
        <v>35582</v>
      </c>
      <c r="B296" t="s">
        <v>2011</v>
      </c>
      <c r="C296" t="s">
        <v>2012</v>
      </c>
      <c r="D296">
        <v>85135.514840000003</v>
      </c>
      <c r="E296">
        <v>36.227754249999997</v>
      </c>
      <c r="F296">
        <v>2.0707170420000001</v>
      </c>
      <c r="G296">
        <v>7.5400030999999998</v>
      </c>
      <c r="H296">
        <v>49071.780610000002</v>
      </c>
      <c r="I296">
        <v>34.339484810000002</v>
      </c>
      <c r="J296">
        <v>1.2157321940000001</v>
      </c>
      <c r="K296">
        <v>6.1302040020000002</v>
      </c>
      <c r="L296">
        <v>34651.682820000002</v>
      </c>
      <c r="M296">
        <v>33.195489070000001</v>
      </c>
      <c r="N296">
        <v>1.923983204</v>
      </c>
      <c r="O296">
        <v>5.5321946029999998</v>
      </c>
      <c r="P296">
        <v>34802.858670000001</v>
      </c>
      <c r="Q296">
        <v>34.394461489999998</v>
      </c>
      <c r="R296">
        <v>0.85802714999999996</v>
      </c>
      <c r="S296">
        <v>0.74088178100000002</v>
      </c>
    </row>
    <row r="297" spans="1:19" x14ac:dyDescent="0.25">
      <c r="A297" s="12">
        <v>35582</v>
      </c>
      <c r="B297" t="s">
        <v>2017</v>
      </c>
      <c r="C297" t="s">
        <v>2018</v>
      </c>
      <c r="D297">
        <v>91680.989660000007</v>
      </c>
      <c r="E297">
        <v>35.090600950000002</v>
      </c>
      <c r="F297">
        <v>1.1431707090000001</v>
      </c>
      <c r="G297">
        <v>10.261341</v>
      </c>
      <c r="H297">
        <v>51825.764810000001</v>
      </c>
      <c r="I297">
        <v>33.9724401</v>
      </c>
      <c r="J297">
        <v>6.2303386000000002E-2</v>
      </c>
      <c r="K297">
        <v>7.9957178879999997</v>
      </c>
      <c r="L297">
        <v>40497.546049999997</v>
      </c>
      <c r="M297">
        <v>32.467122080000003</v>
      </c>
      <c r="N297">
        <v>7.8582761000000001E-2</v>
      </c>
      <c r="O297">
        <v>7.019223963</v>
      </c>
      <c r="P297">
        <v>37045.260430000002</v>
      </c>
      <c r="Q297">
        <v>35.2909194</v>
      </c>
      <c r="R297">
        <v>3.742076E-3</v>
      </c>
      <c r="S297">
        <v>2.5396590429999999</v>
      </c>
    </row>
    <row r="298" spans="1:19" x14ac:dyDescent="0.25">
      <c r="A298" s="12">
        <v>35582</v>
      </c>
      <c r="B298" t="s">
        <v>2007</v>
      </c>
      <c r="C298" t="s">
        <v>2008</v>
      </c>
      <c r="D298">
        <v>190062.19450000001</v>
      </c>
      <c r="E298">
        <v>25.564177600000001</v>
      </c>
      <c r="F298">
        <v>1.9792052339999999</v>
      </c>
      <c r="G298">
        <v>16.335472360000001</v>
      </c>
      <c r="H298">
        <v>113226.7132</v>
      </c>
      <c r="I298">
        <v>23.993575910000001</v>
      </c>
      <c r="J298">
        <v>0.79950322399999996</v>
      </c>
      <c r="K298">
        <v>14.25908825</v>
      </c>
      <c r="L298">
        <v>88605.981230000005</v>
      </c>
      <c r="M298">
        <v>21.66667241</v>
      </c>
      <c r="N298">
        <v>1.383677668</v>
      </c>
      <c r="O298">
        <v>15.156624369999999</v>
      </c>
      <c r="P298">
        <v>78377.324779999995</v>
      </c>
      <c r="Q298">
        <v>21.660785189999999</v>
      </c>
      <c r="R298">
        <v>2.7108488E-2</v>
      </c>
      <c r="S298">
        <v>12.66946237</v>
      </c>
    </row>
    <row r="299" spans="1:19" x14ac:dyDescent="0.25">
      <c r="A299" s="12">
        <v>35582</v>
      </c>
      <c r="B299" t="s">
        <v>2013</v>
      </c>
      <c r="C299" t="s">
        <v>2014</v>
      </c>
      <c r="D299">
        <v>133494.16039999999</v>
      </c>
      <c r="E299">
        <v>29.35423106</v>
      </c>
      <c r="F299">
        <v>2.0291851940000001</v>
      </c>
      <c r="G299">
        <v>15.42121255</v>
      </c>
      <c r="H299">
        <v>78082.917230000006</v>
      </c>
      <c r="I299">
        <v>27.98041856</v>
      </c>
      <c r="J299">
        <v>1.081342947</v>
      </c>
      <c r="K299">
        <v>13.17803142</v>
      </c>
      <c r="L299">
        <v>59326.921589999998</v>
      </c>
      <c r="M299">
        <v>26.9225311</v>
      </c>
      <c r="N299">
        <v>1.5923371239999999</v>
      </c>
      <c r="O299">
        <v>12.68744315</v>
      </c>
      <c r="P299">
        <v>48392.189250000003</v>
      </c>
      <c r="Q299">
        <v>28.465904269999999</v>
      </c>
      <c r="R299">
        <v>1.006836515</v>
      </c>
      <c r="S299">
        <v>8.004409227</v>
      </c>
    </row>
    <row r="300" spans="1:19" x14ac:dyDescent="0.25">
      <c r="A300" s="12">
        <v>35582</v>
      </c>
      <c r="B300" t="s">
        <v>2015</v>
      </c>
      <c r="C300" t="s">
        <v>2016</v>
      </c>
      <c r="D300">
        <v>98891.200880000004</v>
      </c>
      <c r="E300">
        <v>30.018927720000001</v>
      </c>
      <c r="F300">
        <v>2.7331290359999998</v>
      </c>
      <c r="G300">
        <v>12.653086979999999</v>
      </c>
      <c r="H300">
        <v>60380.818700000003</v>
      </c>
      <c r="I300">
        <v>28.363002989999998</v>
      </c>
      <c r="J300">
        <v>0.90481891000000003</v>
      </c>
      <c r="K300">
        <v>9.7045677470000005</v>
      </c>
      <c r="L300">
        <v>47751.299079999997</v>
      </c>
      <c r="M300">
        <v>26.985568820000001</v>
      </c>
      <c r="N300">
        <v>1.0100024860000001</v>
      </c>
      <c r="O300">
        <v>9.1830889110000005</v>
      </c>
      <c r="P300">
        <v>40470.765529999997</v>
      </c>
      <c r="Q300">
        <v>28.544222690000002</v>
      </c>
      <c r="R300">
        <v>0.23268139800000001</v>
      </c>
      <c r="S300">
        <v>5.5002658679999996</v>
      </c>
    </row>
    <row r="301" spans="1:19" x14ac:dyDescent="0.25">
      <c r="A301" s="12">
        <v>35582</v>
      </c>
      <c r="B301" t="s">
        <v>2019</v>
      </c>
      <c r="C301" t="s">
        <v>2020</v>
      </c>
      <c r="D301">
        <v>78398.881529999999</v>
      </c>
      <c r="E301">
        <v>35.98199726</v>
      </c>
      <c r="F301">
        <v>1.269901597</v>
      </c>
      <c r="G301">
        <v>5.2481918079999996</v>
      </c>
      <c r="H301">
        <v>46189.701139999997</v>
      </c>
      <c r="I301">
        <v>34.503720610000002</v>
      </c>
      <c r="J301">
        <v>0.19902718</v>
      </c>
      <c r="K301">
        <v>3.724198221</v>
      </c>
      <c r="L301">
        <v>36178.89791</v>
      </c>
      <c r="M301">
        <v>33.265104209999997</v>
      </c>
      <c r="N301">
        <v>0.34853195300000001</v>
      </c>
      <c r="O301">
        <v>3.6956849169999999</v>
      </c>
      <c r="P301">
        <v>34972.028850000002</v>
      </c>
      <c r="Q301">
        <v>35.079597</v>
      </c>
      <c r="R301">
        <v>0.68704474999999998</v>
      </c>
      <c r="S301">
        <v>-0.58391876399999998</v>
      </c>
    </row>
    <row r="302" spans="1:19" x14ac:dyDescent="0.25">
      <c r="A302" s="12">
        <v>35612</v>
      </c>
      <c r="B302" t="s">
        <v>2005</v>
      </c>
      <c r="C302" t="s">
        <v>2006</v>
      </c>
      <c r="D302">
        <v>98084.902119999999</v>
      </c>
      <c r="E302">
        <v>32.111427130000003</v>
      </c>
      <c r="F302">
        <v>1.820542935</v>
      </c>
      <c r="G302">
        <v>10.449856199999999</v>
      </c>
      <c r="H302">
        <v>58014.183219999999</v>
      </c>
      <c r="I302">
        <v>30.886959210000001</v>
      </c>
      <c r="J302">
        <v>1.4521268970000001</v>
      </c>
      <c r="K302">
        <v>9.0609411570000002</v>
      </c>
      <c r="L302">
        <v>46676.130319999997</v>
      </c>
      <c r="M302">
        <v>28.4396691</v>
      </c>
      <c r="N302">
        <v>1.6159444430000001</v>
      </c>
      <c r="O302">
        <v>9.902720918</v>
      </c>
      <c r="P302">
        <v>51372.383479999997</v>
      </c>
      <c r="Q302">
        <v>26.99689901</v>
      </c>
      <c r="R302">
        <v>1.520170011</v>
      </c>
      <c r="S302">
        <v>10.41037923</v>
      </c>
    </row>
    <row r="303" spans="1:19" x14ac:dyDescent="0.25">
      <c r="A303" s="12">
        <v>35612</v>
      </c>
      <c r="B303" t="s">
        <v>2001</v>
      </c>
      <c r="C303" t="s">
        <v>2002</v>
      </c>
      <c r="D303">
        <v>76588.706420000002</v>
      </c>
      <c r="E303">
        <v>34.164325380000001</v>
      </c>
      <c r="F303">
        <v>2.7977283260000001</v>
      </c>
      <c r="G303">
        <v>8.4138288849999991</v>
      </c>
      <c r="H303">
        <v>45430.8511</v>
      </c>
      <c r="I303">
        <v>32.311549429999999</v>
      </c>
      <c r="J303">
        <v>2.3201168089999999</v>
      </c>
      <c r="K303">
        <v>7.2751088160000004</v>
      </c>
      <c r="L303">
        <v>36059.70534</v>
      </c>
      <c r="M303">
        <v>30.990106000000001</v>
      </c>
      <c r="N303">
        <v>2.6310501120000001</v>
      </c>
      <c r="O303">
        <v>8.0188161410000003</v>
      </c>
      <c r="P303">
        <v>32392.185710000002</v>
      </c>
      <c r="Q303">
        <v>34.40737901</v>
      </c>
      <c r="R303">
        <v>0.86804668399999996</v>
      </c>
      <c r="S303">
        <v>4.4488575739999998</v>
      </c>
    </row>
    <row r="304" spans="1:19" x14ac:dyDescent="0.25">
      <c r="A304" s="12">
        <v>35612</v>
      </c>
      <c r="B304" t="s">
        <v>2019</v>
      </c>
      <c r="C304" t="s">
        <v>2020</v>
      </c>
      <c r="D304">
        <v>78928.505290000001</v>
      </c>
      <c r="E304">
        <v>36.225073700000003</v>
      </c>
      <c r="F304">
        <v>0.67555015799999996</v>
      </c>
      <c r="G304">
        <v>3.5672650159999999</v>
      </c>
      <c r="H304">
        <v>46358.250200000002</v>
      </c>
      <c r="I304">
        <v>34.629626809999998</v>
      </c>
      <c r="J304">
        <v>0.36490615500000001</v>
      </c>
      <c r="K304">
        <v>2.9840253049999999</v>
      </c>
      <c r="L304">
        <v>36292.488989999998</v>
      </c>
      <c r="M304">
        <v>33.369546849999999</v>
      </c>
      <c r="N304">
        <v>0.31397055099999999</v>
      </c>
      <c r="O304">
        <v>3.153853561</v>
      </c>
      <c r="P304">
        <v>34484.044829999999</v>
      </c>
      <c r="Q304">
        <v>34.59011203</v>
      </c>
      <c r="R304">
        <v>-1.3953551790000001</v>
      </c>
      <c r="S304">
        <v>-0.27146259499999997</v>
      </c>
    </row>
    <row r="305" spans="1:19" x14ac:dyDescent="0.25">
      <c r="A305" s="12">
        <v>35612</v>
      </c>
      <c r="B305" t="s">
        <v>2009</v>
      </c>
      <c r="C305" t="s">
        <v>2010</v>
      </c>
      <c r="D305">
        <v>80808.217300000004</v>
      </c>
      <c r="E305">
        <v>41.564390680000002</v>
      </c>
      <c r="F305">
        <v>2.6512666280000001</v>
      </c>
      <c r="G305">
        <v>7.0548556229999999</v>
      </c>
      <c r="H305">
        <v>46538.698559999997</v>
      </c>
      <c r="I305">
        <v>39.35761771</v>
      </c>
      <c r="J305">
        <v>2.0364644690000002</v>
      </c>
      <c r="K305">
        <v>6.3987624160000003</v>
      </c>
      <c r="L305">
        <v>35798.136639999997</v>
      </c>
      <c r="M305">
        <v>37.557866840000003</v>
      </c>
      <c r="N305">
        <v>2.3125519479999999</v>
      </c>
      <c r="O305">
        <v>7.3323591739999996</v>
      </c>
      <c r="P305">
        <v>31634.171559999999</v>
      </c>
      <c r="Q305">
        <v>37.746789710000002</v>
      </c>
      <c r="R305">
        <v>0.52894771500000004</v>
      </c>
      <c r="S305">
        <v>2.5042233010000001</v>
      </c>
    </row>
    <row r="306" spans="1:19" x14ac:dyDescent="0.25">
      <c r="A306" s="12">
        <v>35612</v>
      </c>
      <c r="B306" t="s">
        <v>2011</v>
      </c>
      <c r="C306" t="s">
        <v>2012</v>
      </c>
      <c r="D306">
        <v>85436.54032</v>
      </c>
      <c r="E306">
        <v>36.355849759999998</v>
      </c>
      <c r="F306">
        <v>0.35358391099999997</v>
      </c>
      <c r="G306">
        <v>5.4829131279999999</v>
      </c>
      <c r="H306">
        <v>48753.693189999998</v>
      </c>
      <c r="I306">
        <v>34.11689337</v>
      </c>
      <c r="J306">
        <v>-0.64820843299999997</v>
      </c>
      <c r="K306">
        <v>4.2078106289999999</v>
      </c>
      <c r="L306">
        <v>34426.537250000001</v>
      </c>
      <c r="M306">
        <v>32.979804960000003</v>
      </c>
      <c r="N306">
        <v>-0.64973922799999995</v>
      </c>
      <c r="O306">
        <v>4.2685738510000002</v>
      </c>
      <c r="P306">
        <v>34264.892379999998</v>
      </c>
      <c r="Q306">
        <v>33.862808000000001</v>
      </c>
      <c r="R306">
        <v>-1.5457531870000001</v>
      </c>
      <c r="S306">
        <v>1.246370041</v>
      </c>
    </row>
    <row r="307" spans="1:19" x14ac:dyDescent="0.25">
      <c r="A307" s="12">
        <v>35612</v>
      </c>
      <c r="B307" t="s">
        <v>2003</v>
      </c>
      <c r="C307" t="s">
        <v>2004</v>
      </c>
      <c r="D307">
        <v>100480.2049</v>
      </c>
      <c r="E307">
        <v>29.432469619999999</v>
      </c>
      <c r="F307">
        <v>2.3635117829999999</v>
      </c>
      <c r="G307">
        <v>12.779200729999999</v>
      </c>
      <c r="H307">
        <v>64165.696920000002</v>
      </c>
      <c r="I307">
        <v>27.964803119999999</v>
      </c>
      <c r="J307">
        <v>2.3286424389999998</v>
      </c>
      <c r="K307">
        <v>12.78325602</v>
      </c>
      <c r="L307">
        <v>51611.02893</v>
      </c>
      <c r="M307">
        <v>26.95142525</v>
      </c>
      <c r="N307">
        <v>2.446213035</v>
      </c>
      <c r="O307">
        <v>12.87019025</v>
      </c>
      <c r="P307">
        <v>43926.016580000003</v>
      </c>
      <c r="Q307">
        <v>28.361062010000001</v>
      </c>
      <c r="R307">
        <v>1.2757855899999999</v>
      </c>
      <c r="S307">
        <v>9.9082591220000005</v>
      </c>
    </row>
    <row r="308" spans="1:19" x14ac:dyDescent="0.25">
      <c r="A308" s="12">
        <v>35612</v>
      </c>
      <c r="B308" t="s">
        <v>2007</v>
      </c>
      <c r="C308" t="s">
        <v>2008</v>
      </c>
      <c r="D308">
        <v>196287.3461</v>
      </c>
      <c r="E308">
        <v>26.401487100000001</v>
      </c>
      <c r="F308">
        <v>3.275323427</v>
      </c>
      <c r="G308">
        <v>17.508044340000001</v>
      </c>
      <c r="H308">
        <v>117350.04790000001</v>
      </c>
      <c r="I308">
        <v>24.867340970000001</v>
      </c>
      <c r="J308">
        <v>3.6416624930000001</v>
      </c>
      <c r="K308">
        <v>16.90129005</v>
      </c>
      <c r="L308">
        <v>91655.366330000004</v>
      </c>
      <c r="M308">
        <v>22.412333449999998</v>
      </c>
      <c r="N308">
        <v>3.4415115790000002</v>
      </c>
      <c r="O308">
        <v>17.815482429999999</v>
      </c>
      <c r="P308">
        <v>80619.799499999994</v>
      </c>
      <c r="Q308">
        <v>22.28052774</v>
      </c>
      <c r="R308">
        <v>2.8611269030000002</v>
      </c>
      <c r="S308">
        <v>15.961816900000001</v>
      </c>
    </row>
    <row r="309" spans="1:19" x14ac:dyDescent="0.25">
      <c r="A309" s="12">
        <v>35612</v>
      </c>
      <c r="B309" t="s">
        <v>2013</v>
      </c>
      <c r="C309" t="s">
        <v>2014</v>
      </c>
      <c r="D309">
        <v>136546.7586</v>
      </c>
      <c r="E309">
        <v>30.025471469999999</v>
      </c>
      <c r="F309">
        <v>2.2866904959999999</v>
      </c>
      <c r="G309">
        <v>14.5108725</v>
      </c>
      <c r="H309">
        <v>79563.464430000007</v>
      </c>
      <c r="I309">
        <v>28.51096137</v>
      </c>
      <c r="J309">
        <v>1.8961217850000001</v>
      </c>
      <c r="K309">
        <v>13.24493313</v>
      </c>
      <c r="L309">
        <v>60324.66691</v>
      </c>
      <c r="M309">
        <v>27.375307500000002</v>
      </c>
      <c r="N309">
        <v>1.681774984</v>
      </c>
      <c r="O309">
        <v>13.130434279999999</v>
      </c>
      <c r="P309">
        <v>48929.758249999999</v>
      </c>
      <c r="Q309">
        <v>28.782120339999999</v>
      </c>
      <c r="R309">
        <v>1.1108590229999999</v>
      </c>
      <c r="S309">
        <v>10.288836460000001</v>
      </c>
    </row>
    <row r="310" spans="1:19" x14ac:dyDescent="0.25">
      <c r="A310" s="12">
        <v>35612</v>
      </c>
      <c r="B310" t="s">
        <v>2015</v>
      </c>
      <c r="C310" t="s">
        <v>2016</v>
      </c>
      <c r="D310">
        <v>100092.06200000001</v>
      </c>
      <c r="E310">
        <v>30.383455219999998</v>
      </c>
      <c r="F310">
        <v>1.2143255310000001</v>
      </c>
      <c r="G310">
        <v>11.084374070000001</v>
      </c>
      <c r="H310">
        <v>61366.452740000001</v>
      </c>
      <c r="I310">
        <v>28.825990109999999</v>
      </c>
      <c r="J310">
        <v>1.6323628240000001</v>
      </c>
      <c r="K310">
        <v>9.4513574439999992</v>
      </c>
      <c r="L310">
        <v>48634.450669999998</v>
      </c>
      <c r="M310">
        <v>27.484662</v>
      </c>
      <c r="N310">
        <v>1.8494818019999999</v>
      </c>
      <c r="O310">
        <v>9.9171752049999995</v>
      </c>
      <c r="P310">
        <v>41069.592069999999</v>
      </c>
      <c r="Q310">
        <v>28.96657789</v>
      </c>
      <c r="R310">
        <v>1.4796521300000001</v>
      </c>
      <c r="S310">
        <v>8.0215526100000005</v>
      </c>
    </row>
    <row r="311" spans="1:19" x14ac:dyDescent="0.25">
      <c r="A311" s="12">
        <v>35612</v>
      </c>
      <c r="B311" t="s">
        <v>2017</v>
      </c>
      <c r="C311" t="s">
        <v>2018</v>
      </c>
      <c r="D311">
        <v>93072.503450000004</v>
      </c>
      <c r="E311">
        <v>35.623198330000001</v>
      </c>
      <c r="F311">
        <v>1.5177778930000001</v>
      </c>
      <c r="G311">
        <v>9.5000210060000008</v>
      </c>
      <c r="H311">
        <v>52236.529210000001</v>
      </c>
      <c r="I311">
        <v>34.241701319999997</v>
      </c>
      <c r="J311">
        <v>0.79258724400000002</v>
      </c>
      <c r="K311">
        <v>7.5471353280000004</v>
      </c>
      <c r="L311">
        <v>40836.495730000002</v>
      </c>
      <c r="M311">
        <v>32.738860039999999</v>
      </c>
      <c r="N311">
        <v>0.83696349999999997</v>
      </c>
      <c r="O311">
        <v>7.0554909629999996</v>
      </c>
      <c r="P311">
        <v>36987.305999999997</v>
      </c>
      <c r="Q311">
        <v>35.235709489999998</v>
      </c>
      <c r="R311">
        <v>-0.15644224400000001</v>
      </c>
      <c r="S311">
        <v>4.1716968689999998</v>
      </c>
    </row>
    <row r="312" spans="1:19" x14ac:dyDescent="0.25">
      <c r="A312" s="12">
        <v>35643</v>
      </c>
      <c r="B312" t="s">
        <v>2005</v>
      </c>
      <c r="C312" t="s">
        <v>2006</v>
      </c>
      <c r="D312">
        <v>99582.828389999995</v>
      </c>
      <c r="E312">
        <v>32.601824219999997</v>
      </c>
      <c r="F312">
        <v>1.527173136</v>
      </c>
      <c r="G312">
        <v>10.815043340000001</v>
      </c>
      <c r="H312">
        <v>58716.241090000003</v>
      </c>
      <c r="I312">
        <v>31.260737339999999</v>
      </c>
      <c r="J312">
        <v>1.210148674</v>
      </c>
      <c r="K312">
        <v>9.7911630869999993</v>
      </c>
      <c r="L312">
        <v>46942.917950000003</v>
      </c>
      <c r="M312">
        <v>28.602222250000001</v>
      </c>
      <c r="N312">
        <v>0.57157186699999996</v>
      </c>
      <c r="O312">
        <v>9.5404468849999997</v>
      </c>
      <c r="P312">
        <v>52052.81407</v>
      </c>
      <c r="Q312">
        <v>27.354474700000001</v>
      </c>
      <c r="R312">
        <v>1.324506559</v>
      </c>
      <c r="S312">
        <v>12.044552940000001</v>
      </c>
    </row>
    <row r="313" spans="1:19" x14ac:dyDescent="0.25">
      <c r="A313" s="12">
        <v>35643</v>
      </c>
      <c r="B313" t="s">
        <v>2009</v>
      </c>
      <c r="C313" t="s">
        <v>2010</v>
      </c>
      <c r="D313">
        <v>78948.909350000002</v>
      </c>
      <c r="E313">
        <v>40.608039890000001</v>
      </c>
      <c r="F313">
        <v>-2.3008897049999999</v>
      </c>
      <c r="G313">
        <v>2.642107641</v>
      </c>
      <c r="H313">
        <v>45811.953500000003</v>
      </c>
      <c r="I313">
        <v>38.743011899999999</v>
      </c>
      <c r="J313">
        <v>-1.561592997</v>
      </c>
      <c r="K313">
        <v>3.5730641599999999</v>
      </c>
      <c r="L313">
        <v>35088.867270000002</v>
      </c>
      <c r="M313">
        <v>36.81373189</v>
      </c>
      <c r="N313">
        <v>-1.981302479</v>
      </c>
      <c r="O313">
        <v>3.5310368319999998</v>
      </c>
      <c r="P313">
        <v>31652.646550000001</v>
      </c>
      <c r="Q313">
        <v>37.768834589999997</v>
      </c>
      <c r="R313">
        <v>5.8401996999999997E-2</v>
      </c>
      <c r="S313">
        <v>2.6162354090000002</v>
      </c>
    </row>
    <row r="314" spans="1:19" x14ac:dyDescent="0.25">
      <c r="A314" s="12">
        <v>35643</v>
      </c>
      <c r="B314" t="s">
        <v>2007</v>
      </c>
      <c r="C314" t="s">
        <v>2008</v>
      </c>
      <c r="D314">
        <v>198166.4773</v>
      </c>
      <c r="E314">
        <v>26.654238280000001</v>
      </c>
      <c r="F314">
        <v>0.95733689899999996</v>
      </c>
      <c r="G314">
        <v>17.44935332</v>
      </c>
      <c r="H314">
        <v>118155.3875</v>
      </c>
      <c r="I314">
        <v>25.03799837</v>
      </c>
      <c r="J314">
        <v>0.68627122399999996</v>
      </c>
      <c r="K314">
        <v>16.84138883</v>
      </c>
      <c r="L314">
        <v>91214.343110000002</v>
      </c>
      <c r="M314">
        <v>22.304490779999998</v>
      </c>
      <c r="N314">
        <v>-0.48117556099999997</v>
      </c>
      <c r="O314">
        <v>16.064249149999998</v>
      </c>
      <c r="P314">
        <v>80569.614520000003</v>
      </c>
      <c r="Q314">
        <v>22.266658339999999</v>
      </c>
      <c r="R314">
        <v>-6.2248956000000001E-2</v>
      </c>
      <c r="S314">
        <v>16.935255269999999</v>
      </c>
    </row>
    <row r="315" spans="1:19" x14ac:dyDescent="0.25">
      <c r="A315" s="12">
        <v>35643</v>
      </c>
      <c r="B315" t="s">
        <v>2013</v>
      </c>
      <c r="C315" t="s">
        <v>2014</v>
      </c>
      <c r="D315">
        <v>139588.2714</v>
      </c>
      <c r="E315">
        <v>30.694274270000001</v>
      </c>
      <c r="F315">
        <v>2.2274514619999999</v>
      </c>
      <c r="G315">
        <v>16.278366250000001</v>
      </c>
      <c r="H315">
        <v>81313.153919999997</v>
      </c>
      <c r="I315">
        <v>29.13794927</v>
      </c>
      <c r="J315">
        <v>2.1991117330000001</v>
      </c>
      <c r="K315">
        <v>15.47853619</v>
      </c>
      <c r="L315">
        <v>61489.06409</v>
      </c>
      <c r="M315">
        <v>27.90371043</v>
      </c>
      <c r="N315">
        <v>1.930217332</v>
      </c>
      <c r="O315">
        <v>14.44734588</v>
      </c>
      <c r="P315">
        <v>50251.106630000002</v>
      </c>
      <c r="Q315">
        <v>29.559381649999999</v>
      </c>
      <c r="R315">
        <v>2.7005005290000001</v>
      </c>
      <c r="S315">
        <v>13.075566739999999</v>
      </c>
    </row>
    <row r="316" spans="1:19" x14ac:dyDescent="0.25">
      <c r="A316" s="12">
        <v>35643</v>
      </c>
      <c r="B316" t="s">
        <v>2003</v>
      </c>
      <c r="C316" t="s">
        <v>2004</v>
      </c>
      <c r="D316">
        <v>101448.3591</v>
      </c>
      <c r="E316">
        <v>29.716059510000001</v>
      </c>
      <c r="F316">
        <v>0.96352732399999996</v>
      </c>
      <c r="G316">
        <v>11.698069909999999</v>
      </c>
      <c r="H316">
        <v>64645.604850000003</v>
      </c>
      <c r="I316">
        <v>28.17395741</v>
      </c>
      <c r="J316">
        <v>0.74791976299999996</v>
      </c>
      <c r="K316">
        <v>11.967823770000001</v>
      </c>
      <c r="L316">
        <v>51684.724110000003</v>
      </c>
      <c r="M316">
        <v>26.98990908</v>
      </c>
      <c r="N316">
        <v>0.142789588</v>
      </c>
      <c r="O316">
        <v>11.29782552</v>
      </c>
      <c r="P316">
        <v>44690.948989999997</v>
      </c>
      <c r="Q316">
        <v>28.854944620000001</v>
      </c>
      <c r="R316">
        <v>1.741410825</v>
      </c>
      <c r="S316">
        <v>11.158253569999999</v>
      </c>
    </row>
    <row r="317" spans="1:19" x14ac:dyDescent="0.25">
      <c r="A317" s="12">
        <v>35643</v>
      </c>
      <c r="B317" t="s">
        <v>2019</v>
      </c>
      <c r="C317" t="s">
        <v>2020</v>
      </c>
      <c r="D317">
        <v>79516.376090000005</v>
      </c>
      <c r="E317">
        <v>36.494883229999999</v>
      </c>
      <c r="F317">
        <v>0.74481429799999999</v>
      </c>
      <c r="G317">
        <v>4.7501180329999997</v>
      </c>
      <c r="H317">
        <v>46561.863259999998</v>
      </c>
      <c r="I317">
        <v>34.781725829999999</v>
      </c>
      <c r="J317">
        <v>0.43921645399999998</v>
      </c>
      <c r="K317">
        <v>3.9683716439999999</v>
      </c>
      <c r="L317">
        <v>36288.356220000001</v>
      </c>
      <c r="M317">
        <v>33.365746919999999</v>
      </c>
      <c r="N317">
        <v>-1.1387408E-2</v>
      </c>
      <c r="O317">
        <v>3.0554376049999998</v>
      </c>
      <c r="P317">
        <v>34876.308279999997</v>
      </c>
      <c r="Q317">
        <v>34.983582009999999</v>
      </c>
      <c r="R317">
        <v>1.1375215759999999</v>
      </c>
      <c r="S317">
        <v>1.254017766</v>
      </c>
    </row>
    <row r="318" spans="1:19" x14ac:dyDescent="0.25">
      <c r="A318" s="12">
        <v>35643</v>
      </c>
      <c r="B318" t="s">
        <v>2011</v>
      </c>
      <c r="C318" t="s">
        <v>2012</v>
      </c>
      <c r="D318">
        <v>86954.155209999997</v>
      </c>
      <c r="E318">
        <v>37.001641110000001</v>
      </c>
      <c r="F318">
        <v>1.7763065790000001</v>
      </c>
      <c r="G318">
        <v>6.3840750550000003</v>
      </c>
      <c r="H318">
        <v>49497.002269999997</v>
      </c>
      <c r="I318">
        <v>34.637046720000001</v>
      </c>
      <c r="J318">
        <v>1.524621081</v>
      </c>
      <c r="K318">
        <v>5.5260028239999999</v>
      </c>
      <c r="L318">
        <v>34771.311529999999</v>
      </c>
      <c r="M318">
        <v>33.310090529999997</v>
      </c>
      <c r="N318">
        <v>1.0014782499999999</v>
      </c>
      <c r="O318">
        <v>4.3805232519999997</v>
      </c>
      <c r="P318">
        <v>34886.31854</v>
      </c>
      <c r="Q318">
        <v>34.47694199</v>
      </c>
      <c r="R318">
        <v>1.8135943910000001</v>
      </c>
      <c r="S318">
        <v>2.2869974879999999</v>
      </c>
    </row>
    <row r="319" spans="1:19" x14ac:dyDescent="0.25">
      <c r="A319" s="12">
        <v>35643</v>
      </c>
      <c r="B319" t="s">
        <v>2015</v>
      </c>
      <c r="C319" t="s">
        <v>2016</v>
      </c>
      <c r="D319">
        <v>102462.7638</v>
      </c>
      <c r="E319">
        <v>31.103093820000002</v>
      </c>
      <c r="F319">
        <v>2.3685212670000002</v>
      </c>
      <c r="G319">
        <v>12.17678538</v>
      </c>
      <c r="H319">
        <v>62375.66921</v>
      </c>
      <c r="I319">
        <v>29.300054719999999</v>
      </c>
      <c r="J319">
        <v>1.644573574</v>
      </c>
      <c r="K319">
        <v>11.22944822</v>
      </c>
      <c r="L319">
        <v>49070.08756</v>
      </c>
      <c r="M319">
        <v>27.73085236</v>
      </c>
      <c r="N319">
        <v>0.89573724300000002</v>
      </c>
      <c r="O319">
        <v>10.61368315</v>
      </c>
      <c r="P319">
        <v>42060.839359999998</v>
      </c>
      <c r="Q319">
        <v>29.6657093</v>
      </c>
      <c r="R319">
        <v>2.4135795689999999</v>
      </c>
      <c r="S319">
        <v>11.199021589999999</v>
      </c>
    </row>
    <row r="320" spans="1:19" x14ac:dyDescent="0.25">
      <c r="A320" s="12">
        <v>35643</v>
      </c>
      <c r="B320" t="s">
        <v>2001</v>
      </c>
      <c r="C320" t="s">
        <v>2002</v>
      </c>
      <c r="D320">
        <v>77558.640820000001</v>
      </c>
      <c r="E320">
        <v>34.596989100000002</v>
      </c>
      <c r="F320">
        <v>1.2664196130000001</v>
      </c>
      <c r="G320">
        <v>8.4027015350000003</v>
      </c>
      <c r="H320">
        <v>45836.519229999998</v>
      </c>
      <c r="I320">
        <v>32.600070680000002</v>
      </c>
      <c r="J320">
        <v>0.89293535099999999</v>
      </c>
      <c r="K320">
        <v>7.4006080089999999</v>
      </c>
      <c r="L320">
        <v>36044.015070000001</v>
      </c>
      <c r="M320">
        <v>30.976621600000001</v>
      </c>
      <c r="N320">
        <v>-4.3511928999999998E-2</v>
      </c>
      <c r="O320">
        <v>6.818035182</v>
      </c>
      <c r="P320">
        <v>32915.396489999999</v>
      </c>
      <c r="Q320">
        <v>34.963139939999998</v>
      </c>
      <c r="R320">
        <v>1.6152376239999999</v>
      </c>
      <c r="S320">
        <v>4.5528471220000002</v>
      </c>
    </row>
    <row r="321" spans="1:19" x14ac:dyDescent="0.25">
      <c r="A321" s="12">
        <v>35643</v>
      </c>
      <c r="B321" t="s">
        <v>2017</v>
      </c>
      <c r="C321" t="s">
        <v>2018</v>
      </c>
      <c r="D321">
        <v>94735.462820000001</v>
      </c>
      <c r="E321">
        <v>36.259690630000001</v>
      </c>
      <c r="F321">
        <v>1.7867354049999999</v>
      </c>
      <c r="G321">
        <v>9.0558540890000003</v>
      </c>
      <c r="H321">
        <v>53254.642500000002</v>
      </c>
      <c r="I321">
        <v>34.909087380000003</v>
      </c>
      <c r="J321">
        <v>1.949044666</v>
      </c>
      <c r="K321">
        <v>8.2878468830000003</v>
      </c>
      <c r="L321">
        <v>41501.38783</v>
      </c>
      <c r="M321">
        <v>33.271907970000001</v>
      </c>
      <c r="N321">
        <v>1.6281810919999999</v>
      </c>
      <c r="O321">
        <v>7.2723446310000002</v>
      </c>
      <c r="P321">
        <v>37791.739240000003</v>
      </c>
      <c r="Q321">
        <v>36.002047439999998</v>
      </c>
      <c r="R321">
        <v>2.174890075</v>
      </c>
      <c r="S321">
        <v>5.998849978</v>
      </c>
    </row>
    <row r="322" spans="1:19" x14ac:dyDescent="0.25">
      <c r="A322" s="12">
        <v>35674</v>
      </c>
      <c r="B322" t="s">
        <v>2005</v>
      </c>
      <c r="C322" t="s">
        <v>2006</v>
      </c>
      <c r="D322">
        <v>99782.914780000006</v>
      </c>
      <c r="E322">
        <v>32.667329299999999</v>
      </c>
      <c r="F322">
        <v>0.20092458399999999</v>
      </c>
      <c r="G322">
        <v>11.45243086</v>
      </c>
      <c r="H322">
        <v>58819.188159999998</v>
      </c>
      <c r="I322">
        <v>31.315546730000001</v>
      </c>
      <c r="J322">
        <v>0.175329818</v>
      </c>
      <c r="K322">
        <v>10.223566160000001</v>
      </c>
      <c r="L322">
        <v>47183.107129999997</v>
      </c>
      <c r="M322">
        <v>28.748569020000001</v>
      </c>
      <c r="N322">
        <v>0.51166223300000002</v>
      </c>
      <c r="O322">
        <v>10.34440996</v>
      </c>
      <c r="P322">
        <v>52558.708700000003</v>
      </c>
      <c r="Q322">
        <v>27.620329340000001</v>
      </c>
      <c r="R322">
        <v>0.97188719099999998</v>
      </c>
      <c r="S322">
        <v>12.323173069999999</v>
      </c>
    </row>
    <row r="323" spans="1:19" x14ac:dyDescent="0.25">
      <c r="A323" s="12">
        <v>35674</v>
      </c>
      <c r="B323" t="s">
        <v>2003</v>
      </c>
      <c r="C323" t="s">
        <v>2004</v>
      </c>
      <c r="D323">
        <v>101997.3392</v>
      </c>
      <c r="E323">
        <v>29.876865710000001</v>
      </c>
      <c r="F323">
        <v>0.54114242099999998</v>
      </c>
      <c r="G323">
        <v>13.14691373</v>
      </c>
      <c r="H323">
        <v>64928.893360000002</v>
      </c>
      <c r="I323">
        <v>28.297420689999999</v>
      </c>
      <c r="J323">
        <v>0.438217737</v>
      </c>
      <c r="K323">
        <v>13.23568152</v>
      </c>
      <c r="L323">
        <v>52062.778639999997</v>
      </c>
      <c r="M323">
        <v>27.18733022</v>
      </c>
      <c r="N323">
        <v>0.73146279999999997</v>
      </c>
      <c r="O323">
        <v>12.795992699999999</v>
      </c>
      <c r="P323">
        <v>44781.07157</v>
      </c>
      <c r="Q323">
        <v>28.913132730000001</v>
      </c>
      <c r="R323">
        <v>0.20165734699999999</v>
      </c>
      <c r="S323">
        <v>11.274493379999999</v>
      </c>
    </row>
    <row r="324" spans="1:19" x14ac:dyDescent="0.25">
      <c r="A324" s="12">
        <v>35674</v>
      </c>
      <c r="B324" t="s">
        <v>2015</v>
      </c>
      <c r="C324" t="s">
        <v>2016</v>
      </c>
      <c r="D324">
        <v>102862.323</v>
      </c>
      <c r="E324">
        <v>31.224382070000001</v>
      </c>
      <c r="F324">
        <v>0.38995558499999999</v>
      </c>
      <c r="G324">
        <v>12.725187139999999</v>
      </c>
      <c r="H324">
        <v>62838.66979</v>
      </c>
      <c r="I324">
        <v>29.517542450000001</v>
      </c>
      <c r="J324">
        <v>0.74227753600000002</v>
      </c>
      <c r="K324">
        <v>11.819870379999999</v>
      </c>
      <c r="L324">
        <v>49583.40956</v>
      </c>
      <c r="M324">
        <v>28.020944700000001</v>
      </c>
      <c r="N324">
        <v>1.0460996199999999</v>
      </c>
      <c r="O324">
        <v>10.954111320000001</v>
      </c>
      <c r="P324">
        <v>42051.273979999998</v>
      </c>
      <c r="Q324">
        <v>29.65896279</v>
      </c>
      <c r="R324">
        <v>-2.2741767999999999E-2</v>
      </c>
      <c r="S324">
        <v>9.7146506099999996</v>
      </c>
    </row>
    <row r="325" spans="1:19" x14ac:dyDescent="0.25">
      <c r="A325" s="12">
        <v>35674</v>
      </c>
      <c r="B325" t="s">
        <v>2013</v>
      </c>
      <c r="C325" t="s">
        <v>2014</v>
      </c>
      <c r="D325">
        <v>141165.27059999999</v>
      </c>
      <c r="E325">
        <v>31.041042990000001</v>
      </c>
      <c r="F325">
        <v>1.129750502</v>
      </c>
      <c r="G325">
        <v>17.782953460000002</v>
      </c>
      <c r="H325">
        <v>82039.647779999999</v>
      </c>
      <c r="I325">
        <v>29.398282810000001</v>
      </c>
      <c r="J325">
        <v>0.89345182700000003</v>
      </c>
      <c r="K325">
        <v>16.783476749999998</v>
      </c>
      <c r="L325">
        <v>61944.392999999996</v>
      </c>
      <c r="M325">
        <v>28.11033849</v>
      </c>
      <c r="N325">
        <v>0.74050389699999997</v>
      </c>
      <c r="O325">
        <v>15.73494657</v>
      </c>
      <c r="P325">
        <v>50289.123520000001</v>
      </c>
      <c r="Q325">
        <v>29.581744459999999</v>
      </c>
      <c r="R325">
        <v>7.5653839000000001E-2</v>
      </c>
      <c r="S325">
        <v>13.023139179999999</v>
      </c>
    </row>
    <row r="326" spans="1:19" x14ac:dyDescent="0.25">
      <c r="A326" s="12">
        <v>35674</v>
      </c>
      <c r="B326" t="s">
        <v>2017</v>
      </c>
      <c r="C326" t="s">
        <v>2018</v>
      </c>
      <c r="D326">
        <v>93993.94915</v>
      </c>
      <c r="E326">
        <v>35.975878680000001</v>
      </c>
      <c r="F326">
        <v>-0.78272027200000005</v>
      </c>
      <c r="G326">
        <v>8.9390728549999992</v>
      </c>
      <c r="H326">
        <v>52721.866560000002</v>
      </c>
      <c r="I326">
        <v>34.559846059999998</v>
      </c>
      <c r="J326">
        <v>-1.0004309629999999</v>
      </c>
      <c r="K326">
        <v>7.8864042269999999</v>
      </c>
      <c r="L326">
        <v>41186.260410000003</v>
      </c>
      <c r="M326">
        <v>33.019268449999998</v>
      </c>
      <c r="N326">
        <v>-0.75931779799999999</v>
      </c>
      <c r="O326">
        <v>7.3707552209999996</v>
      </c>
      <c r="P326">
        <v>37731.757769999997</v>
      </c>
      <c r="Q326">
        <v>35.944906490000001</v>
      </c>
      <c r="R326">
        <v>-0.158715832</v>
      </c>
      <c r="S326">
        <v>5.8124141290000004</v>
      </c>
    </row>
    <row r="327" spans="1:19" x14ac:dyDescent="0.25">
      <c r="A327" s="12">
        <v>35674</v>
      </c>
      <c r="B327" t="s">
        <v>2019</v>
      </c>
      <c r="C327" t="s">
        <v>2020</v>
      </c>
      <c r="D327">
        <v>79472.899300000005</v>
      </c>
      <c r="E327">
        <v>36.474929099999997</v>
      </c>
      <c r="F327">
        <v>-5.4676521999999998E-2</v>
      </c>
      <c r="G327">
        <v>5.2297403429999996</v>
      </c>
      <c r="H327">
        <v>46526.257510000003</v>
      </c>
      <c r="I327">
        <v>34.755128319999997</v>
      </c>
      <c r="J327">
        <v>-7.6469776000000003E-2</v>
      </c>
      <c r="K327">
        <v>4.7176930129999999</v>
      </c>
      <c r="L327">
        <v>36262.764629999998</v>
      </c>
      <c r="M327">
        <v>33.342216430000001</v>
      </c>
      <c r="N327">
        <v>-7.0522879999999996E-2</v>
      </c>
      <c r="O327">
        <v>4.1516174149999996</v>
      </c>
      <c r="P327">
        <v>35103.333200000001</v>
      </c>
      <c r="Q327">
        <v>35.21130522</v>
      </c>
      <c r="R327">
        <v>0.65094306499999999</v>
      </c>
      <c r="S327">
        <v>3.4644213370000001</v>
      </c>
    </row>
    <row r="328" spans="1:19" x14ac:dyDescent="0.25">
      <c r="A328" s="12">
        <v>35674</v>
      </c>
      <c r="B328" t="s">
        <v>2009</v>
      </c>
      <c r="C328" t="s">
        <v>2010</v>
      </c>
      <c r="D328">
        <v>77330.670729999998</v>
      </c>
      <c r="E328">
        <v>39.775685160000002</v>
      </c>
      <c r="F328">
        <v>-2.0497289140000001</v>
      </c>
      <c r="G328">
        <v>2.3397815359999998</v>
      </c>
      <c r="H328">
        <v>44624.770530000002</v>
      </c>
      <c r="I328">
        <v>37.739015340000002</v>
      </c>
      <c r="J328">
        <v>-2.5914262190000001</v>
      </c>
      <c r="K328">
        <v>1.4314053289999999</v>
      </c>
      <c r="L328">
        <v>34285.13205</v>
      </c>
      <c r="M328">
        <v>35.970487429999999</v>
      </c>
      <c r="N328">
        <v>-2.2905704459999998</v>
      </c>
      <c r="O328">
        <v>1.9845450330000001</v>
      </c>
      <c r="P328">
        <v>31115.226060000001</v>
      </c>
      <c r="Q328">
        <v>37.12756924</v>
      </c>
      <c r="R328">
        <v>-1.697869039</v>
      </c>
      <c r="S328">
        <v>-0.71689010900000005</v>
      </c>
    </row>
    <row r="329" spans="1:19" x14ac:dyDescent="0.25">
      <c r="A329" s="12">
        <v>35674</v>
      </c>
      <c r="B329" t="s">
        <v>2001</v>
      </c>
      <c r="C329" t="s">
        <v>2002</v>
      </c>
      <c r="D329">
        <v>77135.65539</v>
      </c>
      <c r="E329">
        <v>34.408305769999998</v>
      </c>
      <c r="F329">
        <v>-0.54537498900000003</v>
      </c>
      <c r="G329">
        <v>8.3498113380000003</v>
      </c>
      <c r="H329">
        <v>45596.032509999997</v>
      </c>
      <c r="I329">
        <v>32.42903055</v>
      </c>
      <c r="J329">
        <v>-0.52466183</v>
      </c>
      <c r="K329">
        <v>7.1320212239999998</v>
      </c>
      <c r="L329">
        <v>36009.0622</v>
      </c>
      <c r="M329">
        <v>30.946582729999999</v>
      </c>
      <c r="N329">
        <v>-9.6972724999999996E-2</v>
      </c>
      <c r="O329">
        <v>6.6899222219999999</v>
      </c>
      <c r="P329">
        <v>32856.717389999998</v>
      </c>
      <c r="Q329">
        <v>34.900810280000002</v>
      </c>
      <c r="R329">
        <v>-0.17827248500000001</v>
      </c>
      <c r="S329">
        <v>4.5476834359999998</v>
      </c>
    </row>
    <row r="330" spans="1:19" x14ac:dyDescent="0.25">
      <c r="A330" s="12">
        <v>35674</v>
      </c>
      <c r="B330" t="s">
        <v>2007</v>
      </c>
      <c r="C330" t="s">
        <v>2008</v>
      </c>
      <c r="D330">
        <v>203053.02910000001</v>
      </c>
      <c r="E330">
        <v>27.311500379999998</v>
      </c>
      <c r="F330">
        <v>2.4658821350000002</v>
      </c>
      <c r="G330">
        <v>19.470130520000001</v>
      </c>
      <c r="H330">
        <v>120515.6379</v>
      </c>
      <c r="I330">
        <v>25.538152839999999</v>
      </c>
      <c r="J330">
        <v>1.997581654</v>
      </c>
      <c r="K330">
        <v>18.30034114</v>
      </c>
      <c r="L330">
        <v>92997.687000000005</v>
      </c>
      <c r="M330">
        <v>22.740568880000001</v>
      </c>
      <c r="N330">
        <v>1.9551134539999999</v>
      </c>
      <c r="O330">
        <v>17.853573690000001</v>
      </c>
      <c r="P330">
        <v>82655.880210000003</v>
      </c>
      <c r="Q330">
        <v>22.84323011</v>
      </c>
      <c r="R330">
        <v>2.5893951479999999</v>
      </c>
      <c r="S330">
        <v>18.122287360000001</v>
      </c>
    </row>
    <row r="331" spans="1:19" x14ac:dyDescent="0.25">
      <c r="A331" s="12">
        <v>35674</v>
      </c>
      <c r="B331" t="s">
        <v>2011</v>
      </c>
      <c r="C331" t="s">
        <v>2012</v>
      </c>
      <c r="D331">
        <v>86617.475250000003</v>
      </c>
      <c r="E331">
        <v>36.858373530000001</v>
      </c>
      <c r="F331">
        <v>-0.38719249</v>
      </c>
      <c r="G331">
        <v>5.9438190320000004</v>
      </c>
      <c r="H331">
        <v>49552.692560000003</v>
      </c>
      <c r="I331">
        <v>34.676017710000004</v>
      </c>
      <c r="J331">
        <v>0.11251243900000001</v>
      </c>
      <c r="K331">
        <v>5.4444833749999999</v>
      </c>
      <c r="L331">
        <v>34947.670940000004</v>
      </c>
      <c r="M331">
        <v>33.479038660000001</v>
      </c>
      <c r="N331">
        <v>0.50719803500000005</v>
      </c>
      <c r="O331">
        <v>4.8916930870000002</v>
      </c>
      <c r="P331">
        <v>35143.685380000003</v>
      </c>
      <c r="Q331">
        <v>34.731288730000003</v>
      </c>
      <c r="R331">
        <v>0.73772998999999995</v>
      </c>
      <c r="S331">
        <v>2.7893828530000002</v>
      </c>
    </row>
    <row r="332" spans="1:19" x14ac:dyDescent="0.25">
      <c r="A332" s="12">
        <v>35704</v>
      </c>
      <c r="B332" t="s">
        <v>2005</v>
      </c>
      <c r="C332" t="s">
        <v>2006</v>
      </c>
      <c r="D332">
        <v>100194.18309999999</v>
      </c>
      <c r="E332">
        <v>32.801971950000002</v>
      </c>
      <c r="F332">
        <v>0.41216302199999999</v>
      </c>
      <c r="G332">
        <v>11.53306012</v>
      </c>
      <c r="H332">
        <v>58931.978369999997</v>
      </c>
      <c r="I332">
        <v>31.375596640000001</v>
      </c>
      <c r="J332">
        <v>0.19175750899999999</v>
      </c>
      <c r="K332">
        <v>10.24464719</v>
      </c>
      <c r="L332">
        <v>47023.68174</v>
      </c>
      <c r="M332">
        <v>28.651431460000001</v>
      </c>
      <c r="N332">
        <v>-0.33788658100000002</v>
      </c>
      <c r="O332">
        <v>10.80204496</v>
      </c>
      <c r="P332">
        <v>52717.332219999997</v>
      </c>
      <c r="Q332">
        <v>27.703688199999998</v>
      </c>
      <c r="R332">
        <v>0.30180254400000001</v>
      </c>
      <c r="S332">
        <v>13.33643985</v>
      </c>
    </row>
    <row r="333" spans="1:19" x14ac:dyDescent="0.25">
      <c r="A333" s="12">
        <v>35704</v>
      </c>
      <c r="B333" t="s">
        <v>2001</v>
      </c>
      <c r="C333" t="s">
        <v>2002</v>
      </c>
      <c r="D333">
        <v>76732.364069999996</v>
      </c>
      <c r="E333">
        <v>34.228407500000003</v>
      </c>
      <c r="F333">
        <v>-0.52283384499999996</v>
      </c>
      <c r="G333">
        <v>7.9082005400000002</v>
      </c>
      <c r="H333">
        <v>45440.355210000002</v>
      </c>
      <c r="I333">
        <v>32.318308989999998</v>
      </c>
      <c r="J333">
        <v>-0.34142728900000002</v>
      </c>
      <c r="K333">
        <v>7.4005168460000004</v>
      </c>
      <c r="L333">
        <v>35809.878850000001</v>
      </c>
      <c r="M333">
        <v>30.775402369999998</v>
      </c>
      <c r="N333">
        <v>-0.55314784900000002</v>
      </c>
      <c r="O333">
        <v>8.4792569820000008</v>
      </c>
      <c r="P333">
        <v>32560.63032</v>
      </c>
      <c r="Q333">
        <v>34.586302949999997</v>
      </c>
      <c r="R333">
        <v>-0.901146224</v>
      </c>
      <c r="S333">
        <v>5.9234735819999997</v>
      </c>
    </row>
    <row r="334" spans="1:19" x14ac:dyDescent="0.25">
      <c r="A334" s="12">
        <v>35704</v>
      </c>
      <c r="B334" t="s">
        <v>2017</v>
      </c>
      <c r="C334" t="s">
        <v>2018</v>
      </c>
      <c r="D334">
        <v>93357.004300000001</v>
      </c>
      <c r="E334">
        <v>35.732090110000001</v>
      </c>
      <c r="F334">
        <v>-0.67764452100000006</v>
      </c>
      <c r="G334">
        <v>7.8858092419999997</v>
      </c>
      <c r="H334">
        <v>52273.357380000001</v>
      </c>
      <c r="I334">
        <v>34.265842650000003</v>
      </c>
      <c r="J334">
        <v>-0.85070808499999995</v>
      </c>
      <c r="K334">
        <v>6.3091755049999998</v>
      </c>
      <c r="L334">
        <v>40441.348830000003</v>
      </c>
      <c r="M334">
        <v>32.422068439999997</v>
      </c>
      <c r="N334">
        <v>-1.80864095</v>
      </c>
      <c r="O334">
        <v>5.5294844129999996</v>
      </c>
      <c r="P334">
        <v>37218.998670000001</v>
      </c>
      <c r="Q334">
        <v>35.456429970000002</v>
      </c>
      <c r="R334">
        <v>-1.358958951</v>
      </c>
      <c r="S334">
        <v>4.6557450579999999</v>
      </c>
    </row>
    <row r="335" spans="1:19" x14ac:dyDescent="0.25">
      <c r="A335" s="12">
        <v>35704</v>
      </c>
      <c r="B335" t="s">
        <v>2009</v>
      </c>
      <c r="C335" t="s">
        <v>2010</v>
      </c>
      <c r="D335">
        <v>78267.147169999997</v>
      </c>
      <c r="E335">
        <v>40.257369740000001</v>
      </c>
      <c r="F335">
        <v>1.2110026089999999</v>
      </c>
      <c r="G335">
        <v>3.8787007070000001</v>
      </c>
      <c r="H335">
        <v>45153.889260000004</v>
      </c>
      <c r="I335">
        <v>38.186489229999999</v>
      </c>
      <c r="J335">
        <v>1.1857063370000001</v>
      </c>
      <c r="K335">
        <v>3.4208943469999999</v>
      </c>
      <c r="L335">
        <v>34295.51872</v>
      </c>
      <c r="M335">
        <v>35.981384669999997</v>
      </c>
      <c r="N335">
        <v>3.0294957000000001E-2</v>
      </c>
      <c r="O335">
        <v>3.5537786549999999</v>
      </c>
      <c r="P335">
        <v>30679.4902</v>
      </c>
      <c r="Q335">
        <v>36.60763687</v>
      </c>
      <c r="R335">
        <v>-1.400394336</v>
      </c>
      <c r="S335">
        <v>2.0994827479999998</v>
      </c>
    </row>
    <row r="336" spans="1:19" x14ac:dyDescent="0.25">
      <c r="A336" s="12">
        <v>35704</v>
      </c>
      <c r="B336" t="s">
        <v>2007</v>
      </c>
      <c r="C336" t="s">
        <v>2008</v>
      </c>
      <c r="D336">
        <v>202832.39600000001</v>
      </c>
      <c r="E336">
        <v>27.2818243</v>
      </c>
      <c r="F336">
        <v>-0.10865783699999999</v>
      </c>
      <c r="G336">
        <v>18.594428010000001</v>
      </c>
      <c r="H336">
        <v>120574.2816</v>
      </c>
      <c r="I336">
        <v>25.55057987</v>
      </c>
      <c r="J336">
        <v>4.8660646000000002E-2</v>
      </c>
      <c r="K336">
        <v>18.464315089999999</v>
      </c>
      <c r="L336">
        <v>92777.834090000004</v>
      </c>
      <c r="M336">
        <v>22.686808620000001</v>
      </c>
      <c r="N336">
        <v>-0.23640686299999999</v>
      </c>
      <c r="O336">
        <v>18.059080099999999</v>
      </c>
      <c r="P336">
        <v>82234.347980000006</v>
      </c>
      <c r="Q336">
        <v>22.726733169999999</v>
      </c>
      <c r="R336">
        <v>-0.50998455899999995</v>
      </c>
      <c r="S336">
        <v>18.156668589999999</v>
      </c>
    </row>
    <row r="337" spans="1:19" x14ac:dyDescent="0.25">
      <c r="A337" s="12">
        <v>35704</v>
      </c>
      <c r="B337" t="s">
        <v>2015</v>
      </c>
      <c r="C337" t="s">
        <v>2016</v>
      </c>
      <c r="D337">
        <v>103421.8616</v>
      </c>
      <c r="E337">
        <v>31.394232859999999</v>
      </c>
      <c r="F337">
        <v>0.54396846600000004</v>
      </c>
      <c r="G337">
        <v>11.956716119999999</v>
      </c>
      <c r="H337">
        <v>62911.134709999998</v>
      </c>
      <c r="I337">
        <v>29.551581779999999</v>
      </c>
      <c r="J337">
        <v>0.11531899800000001</v>
      </c>
      <c r="K337">
        <v>10.815683440000001</v>
      </c>
      <c r="L337">
        <v>49403.763229999997</v>
      </c>
      <c r="M337">
        <v>27.919421629999999</v>
      </c>
      <c r="N337">
        <v>-0.36231136800000002</v>
      </c>
      <c r="O337">
        <v>10.86138944</v>
      </c>
      <c r="P337">
        <v>42435.254820000002</v>
      </c>
      <c r="Q337">
        <v>29.9297863</v>
      </c>
      <c r="R337">
        <v>0.91312535699999997</v>
      </c>
      <c r="S337">
        <v>10.407425379999999</v>
      </c>
    </row>
    <row r="338" spans="1:19" x14ac:dyDescent="0.25">
      <c r="A338" s="12">
        <v>35704</v>
      </c>
      <c r="B338" t="s">
        <v>2019</v>
      </c>
      <c r="C338" t="s">
        <v>2020</v>
      </c>
      <c r="D338">
        <v>78711.150640000007</v>
      </c>
      <c r="E338">
        <v>36.125316480000002</v>
      </c>
      <c r="F338">
        <v>-0.95850115300000005</v>
      </c>
      <c r="G338">
        <v>4.1741947540000002</v>
      </c>
      <c r="H338">
        <v>45972.389949999997</v>
      </c>
      <c r="I338">
        <v>34.341389079999999</v>
      </c>
      <c r="J338">
        <v>-1.1904408230000001</v>
      </c>
      <c r="K338">
        <v>3.6891355219999999</v>
      </c>
      <c r="L338">
        <v>35597.356440000003</v>
      </c>
      <c r="M338">
        <v>32.730399220000002</v>
      </c>
      <c r="N338">
        <v>-1.8349626429999999</v>
      </c>
      <c r="O338">
        <v>3.6678218490000001</v>
      </c>
      <c r="P338">
        <v>34495.906560000003</v>
      </c>
      <c r="Q338">
        <v>34.602010229999998</v>
      </c>
      <c r="R338">
        <v>-1.7303959</v>
      </c>
      <c r="S338">
        <v>1.57830717</v>
      </c>
    </row>
    <row r="339" spans="1:19" x14ac:dyDescent="0.25">
      <c r="A339" s="12">
        <v>35704</v>
      </c>
      <c r="B339" t="s">
        <v>2011</v>
      </c>
      <c r="C339" t="s">
        <v>2012</v>
      </c>
      <c r="D339">
        <v>86219.365690000006</v>
      </c>
      <c r="E339">
        <v>36.688965789999997</v>
      </c>
      <c r="F339">
        <v>-0.45961805300000003</v>
      </c>
      <c r="G339">
        <v>5.3317175939999997</v>
      </c>
      <c r="H339">
        <v>49264.328719999998</v>
      </c>
      <c r="I339">
        <v>34.474226260000002</v>
      </c>
      <c r="J339">
        <v>-0.58193373999999998</v>
      </c>
      <c r="K339">
        <v>4.5367094479999999</v>
      </c>
      <c r="L339">
        <v>34421.640180000002</v>
      </c>
      <c r="M339">
        <v>32.97511368</v>
      </c>
      <c r="N339">
        <v>-1.5051954809999999</v>
      </c>
      <c r="O339">
        <v>4.6337560939999998</v>
      </c>
      <c r="P339">
        <v>34658.200389999998</v>
      </c>
      <c r="Q339">
        <v>34.251500710000002</v>
      </c>
      <c r="R339">
        <v>-1.381428798</v>
      </c>
      <c r="S339">
        <v>1.982048609</v>
      </c>
    </row>
    <row r="340" spans="1:19" x14ac:dyDescent="0.25">
      <c r="A340" s="12">
        <v>35704</v>
      </c>
      <c r="B340" t="s">
        <v>2003</v>
      </c>
      <c r="C340" t="s">
        <v>2004</v>
      </c>
      <c r="D340">
        <v>103813.3168</v>
      </c>
      <c r="E340">
        <v>30.408798399999998</v>
      </c>
      <c r="F340">
        <v>1.7804166509999999</v>
      </c>
      <c r="G340">
        <v>14.625994990000001</v>
      </c>
      <c r="H340">
        <v>66129.718689999994</v>
      </c>
      <c r="I340">
        <v>28.820766429999999</v>
      </c>
      <c r="J340">
        <v>1.849446787</v>
      </c>
      <c r="K340">
        <v>14.87696096</v>
      </c>
      <c r="L340">
        <v>52745.842600000004</v>
      </c>
      <c r="M340">
        <v>27.544028149999999</v>
      </c>
      <c r="N340">
        <v>1.312000587</v>
      </c>
      <c r="O340">
        <v>14.670469689999999</v>
      </c>
      <c r="P340">
        <v>45523.735520000002</v>
      </c>
      <c r="Q340">
        <v>29.39263759</v>
      </c>
      <c r="R340">
        <v>1.658432731</v>
      </c>
      <c r="S340">
        <v>13.594584940000001</v>
      </c>
    </row>
    <row r="341" spans="1:19" x14ac:dyDescent="0.25">
      <c r="A341" s="12">
        <v>35704</v>
      </c>
      <c r="B341" t="s">
        <v>2013</v>
      </c>
      <c r="C341" t="s">
        <v>2014</v>
      </c>
      <c r="D341">
        <v>142928.652</v>
      </c>
      <c r="E341">
        <v>31.428795569999998</v>
      </c>
      <c r="F341">
        <v>1.249160922</v>
      </c>
      <c r="G341">
        <v>19.069443889999999</v>
      </c>
      <c r="H341">
        <v>83123.198369999998</v>
      </c>
      <c r="I341">
        <v>29.786564909999999</v>
      </c>
      <c r="J341">
        <v>1.320764558</v>
      </c>
      <c r="K341">
        <v>18.081248240000001</v>
      </c>
      <c r="L341">
        <v>62523.686589999998</v>
      </c>
      <c r="M341">
        <v>28.37322167</v>
      </c>
      <c r="N341">
        <v>0.93518325000000002</v>
      </c>
      <c r="O341">
        <v>17.259630640000001</v>
      </c>
      <c r="P341">
        <v>51224.81</v>
      </c>
      <c r="Q341">
        <v>30.132146540000001</v>
      </c>
      <c r="R341">
        <v>1.8606140179999999</v>
      </c>
      <c r="S341">
        <v>15.852587639999999</v>
      </c>
    </row>
    <row r="342" spans="1:19" x14ac:dyDescent="0.25">
      <c r="A342" s="12">
        <v>35735</v>
      </c>
      <c r="B342" t="s">
        <v>2005</v>
      </c>
      <c r="C342" t="s">
        <v>2006</v>
      </c>
      <c r="D342">
        <v>100972.1728</v>
      </c>
      <c r="E342">
        <v>33.056673349999997</v>
      </c>
      <c r="F342">
        <v>0.77648197100000005</v>
      </c>
      <c r="G342">
        <v>12.274654180000001</v>
      </c>
      <c r="H342">
        <v>59356.344219999999</v>
      </c>
      <c r="I342">
        <v>31.601530539999999</v>
      </c>
      <c r="J342">
        <v>0.72009434500000002</v>
      </c>
      <c r="K342">
        <v>10.14341671</v>
      </c>
      <c r="L342">
        <v>47301.437749999997</v>
      </c>
      <c r="M342">
        <v>28.820667619999998</v>
      </c>
      <c r="N342">
        <v>0.59067261000000004</v>
      </c>
      <c r="O342">
        <v>9.5652101250000001</v>
      </c>
      <c r="P342">
        <v>53277.714480000002</v>
      </c>
      <c r="Q342">
        <v>27.998176829999998</v>
      </c>
      <c r="R342">
        <v>1.062994344</v>
      </c>
      <c r="S342">
        <v>12.642719039999999</v>
      </c>
    </row>
    <row r="343" spans="1:19" x14ac:dyDescent="0.25">
      <c r="A343" s="12">
        <v>35735</v>
      </c>
      <c r="B343" t="s">
        <v>2001</v>
      </c>
      <c r="C343" t="s">
        <v>2002</v>
      </c>
      <c r="D343">
        <v>78057.121599999999</v>
      </c>
      <c r="E343">
        <v>34.819349029999998</v>
      </c>
      <c r="F343">
        <v>1.7264651580000001</v>
      </c>
      <c r="G343">
        <v>9.1697507090000006</v>
      </c>
      <c r="H343">
        <v>46092.593159999997</v>
      </c>
      <c r="I343">
        <v>32.782196820000003</v>
      </c>
      <c r="J343">
        <v>1.4353715920000001</v>
      </c>
      <c r="K343">
        <v>7.1754106650000002</v>
      </c>
      <c r="L343">
        <v>36025.3436</v>
      </c>
      <c r="M343">
        <v>30.96057514</v>
      </c>
      <c r="N343">
        <v>0.60169080399999997</v>
      </c>
      <c r="O343">
        <v>6.0035004839999999</v>
      </c>
      <c r="P343">
        <v>32669.212080000001</v>
      </c>
      <c r="Q343">
        <v>34.701639829999998</v>
      </c>
      <c r="R343">
        <v>0.33347560900000001</v>
      </c>
      <c r="S343">
        <v>2.7412958839999999</v>
      </c>
    </row>
    <row r="344" spans="1:19" x14ac:dyDescent="0.25">
      <c r="A344" s="12">
        <v>35735</v>
      </c>
      <c r="B344" t="s">
        <v>2013</v>
      </c>
      <c r="C344" t="s">
        <v>2014</v>
      </c>
      <c r="D344">
        <v>144742.57440000001</v>
      </c>
      <c r="E344">
        <v>31.827661679999999</v>
      </c>
      <c r="F344">
        <v>1.269110384</v>
      </c>
      <c r="G344">
        <v>20.111813600000001</v>
      </c>
      <c r="H344">
        <v>84009.495899999994</v>
      </c>
      <c r="I344">
        <v>30.104162880000001</v>
      </c>
      <c r="J344">
        <v>1.066245704</v>
      </c>
      <c r="K344">
        <v>18.103567470000002</v>
      </c>
      <c r="L344">
        <v>63165.379009999997</v>
      </c>
      <c r="M344">
        <v>28.664421399999998</v>
      </c>
      <c r="N344">
        <v>1.026318901</v>
      </c>
      <c r="O344">
        <v>16.376646449999999</v>
      </c>
      <c r="P344">
        <v>51809.25114</v>
      </c>
      <c r="Q344">
        <v>30.47593436</v>
      </c>
      <c r="R344">
        <v>1.140933728</v>
      </c>
      <c r="S344">
        <v>14.578678480000001</v>
      </c>
    </row>
    <row r="345" spans="1:19" x14ac:dyDescent="0.25">
      <c r="A345" s="12">
        <v>35735</v>
      </c>
      <c r="B345" t="s">
        <v>2015</v>
      </c>
      <c r="C345" t="s">
        <v>2016</v>
      </c>
      <c r="D345">
        <v>105026.8337</v>
      </c>
      <c r="E345">
        <v>31.88143032</v>
      </c>
      <c r="F345">
        <v>1.5518692999999999</v>
      </c>
      <c r="G345">
        <v>14.050215740000001</v>
      </c>
      <c r="H345">
        <v>63902.279880000002</v>
      </c>
      <c r="I345">
        <v>30.01715767</v>
      </c>
      <c r="J345">
        <v>1.575468597</v>
      </c>
      <c r="K345">
        <v>12.141787949999999</v>
      </c>
      <c r="L345">
        <v>50093.819459999999</v>
      </c>
      <c r="M345">
        <v>28.309391340000001</v>
      </c>
      <c r="N345">
        <v>1.3967685670000001</v>
      </c>
      <c r="O345">
        <v>10.516728130000001</v>
      </c>
      <c r="P345">
        <v>43043.224439999998</v>
      </c>
      <c r="Q345">
        <v>30.358590150000001</v>
      </c>
      <c r="R345">
        <v>1.432699334</v>
      </c>
      <c r="S345">
        <v>10.190452090000001</v>
      </c>
    </row>
    <row r="346" spans="1:19" x14ac:dyDescent="0.25">
      <c r="A346" s="12">
        <v>35735</v>
      </c>
      <c r="B346" t="s">
        <v>2011</v>
      </c>
      <c r="C346" t="s">
        <v>2012</v>
      </c>
      <c r="D346">
        <v>86625.319340000002</v>
      </c>
      <c r="E346">
        <v>36.86171143</v>
      </c>
      <c r="F346">
        <v>0.470838125</v>
      </c>
      <c r="G346">
        <v>6.744715502</v>
      </c>
      <c r="H346">
        <v>49504.41764</v>
      </c>
      <c r="I346">
        <v>34.642235849999999</v>
      </c>
      <c r="J346">
        <v>0.48734839200000002</v>
      </c>
      <c r="K346">
        <v>5.5094537069999996</v>
      </c>
      <c r="L346">
        <v>34520.369590000002</v>
      </c>
      <c r="M346">
        <v>33.06969411</v>
      </c>
      <c r="N346">
        <v>0.286823673</v>
      </c>
      <c r="O346">
        <v>4.1552470980000002</v>
      </c>
      <c r="P346">
        <v>34940.10269</v>
      </c>
      <c r="Q346">
        <v>34.530095000000003</v>
      </c>
      <c r="R346">
        <v>0.81337835800000002</v>
      </c>
      <c r="S346">
        <v>2.393441245</v>
      </c>
    </row>
    <row r="347" spans="1:19" x14ac:dyDescent="0.25">
      <c r="A347" s="12">
        <v>35735</v>
      </c>
      <c r="B347" t="s">
        <v>2003</v>
      </c>
      <c r="C347" t="s">
        <v>2004</v>
      </c>
      <c r="D347">
        <v>102837.6378</v>
      </c>
      <c r="E347">
        <v>30.12300437</v>
      </c>
      <c r="F347">
        <v>-0.93983994199999998</v>
      </c>
      <c r="G347">
        <v>13.07171408</v>
      </c>
      <c r="H347">
        <v>65599.802420000007</v>
      </c>
      <c r="I347">
        <v>28.589817419999999</v>
      </c>
      <c r="J347">
        <v>-0.80132847600000001</v>
      </c>
      <c r="K347">
        <v>12.607478179999999</v>
      </c>
      <c r="L347">
        <v>52264.483590000003</v>
      </c>
      <c r="M347">
        <v>27.292661120000002</v>
      </c>
      <c r="N347">
        <v>-0.91260085700000004</v>
      </c>
      <c r="O347">
        <v>11.49125057</v>
      </c>
      <c r="P347">
        <v>45322.73317</v>
      </c>
      <c r="Q347">
        <v>29.262859370000001</v>
      </c>
      <c r="R347">
        <v>-0.441533073</v>
      </c>
      <c r="S347">
        <v>10.51857064</v>
      </c>
    </row>
    <row r="348" spans="1:19" x14ac:dyDescent="0.25">
      <c r="A348" s="12">
        <v>35735</v>
      </c>
      <c r="B348" t="s">
        <v>2019</v>
      </c>
      <c r="C348" t="s">
        <v>2020</v>
      </c>
      <c r="D348">
        <v>79103.255239999999</v>
      </c>
      <c r="E348">
        <v>36.30527704</v>
      </c>
      <c r="F348">
        <v>0.49815635800000002</v>
      </c>
      <c r="G348">
        <v>4.2626803879999997</v>
      </c>
      <c r="H348">
        <v>46234.827089999999</v>
      </c>
      <c r="I348">
        <v>34.537429709999998</v>
      </c>
      <c r="J348">
        <v>0.57085817999999999</v>
      </c>
      <c r="K348">
        <v>2.7976409819999999</v>
      </c>
      <c r="L348">
        <v>35746.493869999998</v>
      </c>
      <c r="M348">
        <v>32.86752534</v>
      </c>
      <c r="N348">
        <v>0.41895646199999997</v>
      </c>
      <c r="O348">
        <v>1.364569114</v>
      </c>
      <c r="P348">
        <v>34635.597099999999</v>
      </c>
      <c r="Q348">
        <v>34.742130439999997</v>
      </c>
      <c r="R348">
        <v>0.40494816300000003</v>
      </c>
      <c r="S348">
        <v>-0.40791967800000001</v>
      </c>
    </row>
    <row r="349" spans="1:19" x14ac:dyDescent="0.25">
      <c r="A349" s="12">
        <v>35735</v>
      </c>
      <c r="B349" t="s">
        <v>2017</v>
      </c>
      <c r="C349" t="s">
        <v>2018</v>
      </c>
      <c r="D349">
        <v>94038.539279999997</v>
      </c>
      <c r="E349">
        <v>35.992945409999997</v>
      </c>
      <c r="F349">
        <v>0.73003089499999996</v>
      </c>
      <c r="G349">
        <v>8.1387837570000006</v>
      </c>
      <c r="H349">
        <v>52751.73659</v>
      </c>
      <c r="I349">
        <v>34.579426230000003</v>
      </c>
      <c r="J349">
        <v>0.91514918199999995</v>
      </c>
      <c r="K349">
        <v>5.9628246579999997</v>
      </c>
      <c r="L349">
        <v>40861.83107</v>
      </c>
      <c r="M349">
        <v>32.759171530000003</v>
      </c>
      <c r="N349">
        <v>1.0397334540000001</v>
      </c>
      <c r="O349">
        <v>4.9293417130000003</v>
      </c>
      <c r="P349">
        <v>37682.325320000004</v>
      </c>
      <c r="Q349">
        <v>35.897815000000001</v>
      </c>
      <c r="R349">
        <v>1.244865962</v>
      </c>
      <c r="S349">
        <v>3.6708523519999998</v>
      </c>
    </row>
    <row r="350" spans="1:19" x14ac:dyDescent="0.25">
      <c r="A350" s="12">
        <v>35735</v>
      </c>
      <c r="B350" t="s">
        <v>2009</v>
      </c>
      <c r="C350" t="s">
        <v>2010</v>
      </c>
      <c r="D350">
        <v>77943.747910000006</v>
      </c>
      <c r="E350">
        <v>40.091026599999999</v>
      </c>
      <c r="F350">
        <v>-0.41319924000000002</v>
      </c>
      <c r="G350">
        <v>3.8339026789999999</v>
      </c>
      <c r="H350">
        <v>45171.456380000003</v>
      </c>
      <c r="I350">
        <v>38.201345689999997</v>
      </c>
      <c r="J350">
        <v>3.8905012000000003E-2</v>
      </c>
      <c r="K350">
        <v>2.912341106</v>
      </c>
      <c r="L350">
        <v>34366.957950000004</v>
      </c>
      <c r="M350">
        <v>36.056335650000001</v>
      </c>
      <c r="N350">
        <v>0.20830486000000001</v>
      </c>
      <c r="O350">
        <v>2.27503279</v>
      </c>
      <c r="P350">
        <v>31041.41101</v>
      </c>
      <c r="Q350">
        <v>37.039491030000001</v>
      </c>
      <c r="R350">
        <v>1.179683252</v>
      </c>
      <c r="S350">
        <v>3.4891969949999999</v>
      </c>
    </row>
    <row r="351" spans="1:19" x14ac:dyDescent="0.25">
      <c r="A351" s="12">
        <v>35735</v>
      </c>
      <c r="B351" t="s">
        <v>2007</v>
      </c>
      <c r="C351" t="s">
        <v>2008</v>
      </c>
      <c r="D351">
        <v>206279.92389999999</v>
      </c>
      <c r="E351">
        <v>27.745531530000001</v>
      </c>
      <c r="F351">
        <v>1.699692926</v>
      </c>
      <c r="G351">
        <v>22.278358449999999</v>
      </c>
      <c r="H351">
        <v>121844.8409</v>
      </c>
      <c r="I351">
        <v>25.819820759999999</v>
      </c>
      <c r="J351">
        <v>1.053756511</v>
      </c>
      <c r="K351">
        <v>19.267474249999999</v>
      </c>
      <c r="L351">
        <v>93592.648140000005</v>
      </c>
      <c r="M351">
        <v>22.88605373</v>
      </c>
      <c r="N351">
        <v>0.87824215900000002</v>
      </c>
      <c r="O351">
        <v>17.507064580000002</v>
      </c>
      <c r="P351">
        <v>83445.712209999998</v>
      </c>
      <c r="Q351">
        <v>23.061512400000002</v>
      </c>
      <c r="R351">
        <v>1.47306358</v>
      </c>
      <c r="S351">
        <v>18.44631584</v>
      </c>
    </row>
    <row r="352" spans="1:19" x14ac:dyDescent="0.25">
      <c r="A352" s="12">
        <v>35765</v>
      </c>
      <c r="B352" t="s">
        <v>2005</v>
      </c>
      <c r="C352" t="s">
        <v>2006</v>
      </c>
      <c r="D352">
        <v>100302.1063</v>
      </c>
      <c r="E352">
        <v>32.83730431</v>
      </c>
      <c r="F352">
        <v>-0.66361498900000004</v>
      </c>
      <c r="G352">
        <v>11.412545789999999</v>
      </c>
      <c r="H352">
        <v>59554.063719999998</v>
      </c>
      <c r="I352">
        <v>31.70679711</v>
      </c>
      <c r="J352">
        <v>0.33310592500000002</v>
      </c>
      <c r="K352">
        <v>9.6371556700000003</v>
      </c>
      <c r="L352">
        <v>47427.165439999997</v>
      </c>
      <c r="M352">
        <v>28.897273240000001</v>
      </c>
      <c r="N352">
        <v>0.26580099499999998</v>
      </c>
      <c r="O352">
        <v>9.3933806069999992</v>
      </c>
      <c r="P352">
        <v>53617.01442</v>
      </c>
      <c r="Q352">
        <v>28.176483650000002</v>
      </c>
      <c r="R352">
        <v>0.63685152599999995</v>
      </c>
      <c r="S352">
        <v>12.811044689999999</v>
      </c>
    </row>
    <row r="353" spans="1:19" x14ac:dyDescent="0.25">
      <c r="A353" s="12">
        <v>35765</v>
      </c>
      <c r="B353" t="s">
        <v>2013</v>
      </c>
      <c r="C353" t="s">
        <v>2014</v>
      </c>
      <c r="D353">
        <v>143450.18770000001</v>
      </c>
      <c r="E353">
        <v>31.54347684</v>
      </c>
      <c r="F353">
        <v>-0.892886332</v>
      </c>
      <c r="G353">
        <v>17.90206469</v>
      </c>
      <c r="H353">
        <v>84423.257400000002</v>
      </c>
      <c r="I353">
        <v>30.25243116</v>
      </c>
      <c r="J353">
        <v>0.49251753300000001</v>
      </c>
      <c r="K353">
        <v>16.680758690000001</v>
      </c>
      <c r="L353">
        <v>63168.79161</v>
      </c>
      <c r="M353">
        <v>28.665970040000001</v>
      </c>
      <c r="N353">
        <v>5.4026489999999998E-3</v>
      </c>
      <c r="O353">
        <v>14.99861465</v>
      </c>
      <c r="P353">
        <v>51701.406629999998</v>
      </c>
      <c r="Q353">
        <v>30.412496619999999</v>
      </c>
      <c r="R353">
        <v>-0.20815684500000001</v>
      </c>
      <c r="S353">
        <v>13.7141526</v>
      </c>
    </row>
    <row r="354" spans="1:19" x14ac:dyDescent="0.25">
      <c r="A354" s="12">
        <v>35765</v>
      </c>
      <c r="B354" t="s">
        <v>2019</v>
      </c>
      <c r="C354" t="s">
        <v>2020</v>
      </c>
      <c r="D354">
        <v>77607.017040000006</v>
      </c>
      <c r="E354">
        <v>35.618562670000003</v>
      </c>
      <c r="F354">
        <v>-1.891500169</v>
      </c>
      <c r="G354">
        <v>3.7131541870000002</v>
      </c>
      <c r="H354">
        <v>45819.082560000003</v>
      </c>
      <c r="I354">
        <v>34.226868420000002</v>
      </c>
      <c r="J354">
        <v>-0.89920210199999995</v>
      </c>
      <c r="K354">
        <v>2.4886026750000001</v>
      </c>
      <c r="L354">
        <v>35371.489560000002</v>
      </c>
      <c r="M354">
        <v>32.522723310000003</v>
      </c>
      <c r="N354">
        <v>-1.049065986</v>
      </c>
      <c r="O354">
        <v>1.023045494</v>
      </c>
      <c r="P354">
        <v>34485.183590000001</v>
      </c>
      <c r="Q354">
        <v>34.591254290000002</v>
      </c>
      <c r="R354">
        <v>-0.43427432500000002</v>
      </c>
      <c r="S354">
        <v>0.56387715500000002</v>
      </c>
    </row>
    <row r="355" spans="1:19" x14ac:dyDescent="0.25">
      <c r="A355" s="12">
        <v>35765</v>
      </c>
      <c r="B355" t="s">
        <v>2011</v>
      </c>
      <c r="C355" t="s">
        <v>2012</v>
      </c>
      <c r="D355">
        <v>85344.699179999996</v>
      </c>
      <c r="E355">
        <v>36.31676856</v>
      </c>
      <c r="F355">
        <v>-1.478343934</v>
      </c>
      <c r="G355">
        <v>5.8151378549999997</v>
      </c>
      <c r="H355">
        <v>49194.6921</v>
      </c>
      <c r="I355">
        <v>34.425495890000001</v>
      </c>
      <c r="J355">
        <v>-0.62565232400000004</v>
      </c>
      <c r="K355">
        <v>4.1388986929999998</v>
      </c>
      <c r="L355">
        <v>34174.986089999999</v>
      </c>
      <c r="M355">
        <v>32.73882493</v>
      </c>
      <c r="N355">
        <v>-1.0005208459999999</v>
      </c>
      <c r="O355">
        <v>2.3904389190000002</v>
      </c>
      <c r="P355">
        <v>34558.79247</v>
      </c>
      <c r="Q355">
        <v>34.153259300000002</v>
      </c>
      <c r="R355">
        <v>-1.0913253949999999</v>
      </c>
      <c r="S355">
        <v>0.79555975199999995</v>
      </c>
    </row>
    <row r="356" spans="1:19" x14ac:dyDescent="0.25">
      <c r="A356" s="12">
        <v>35765</v>
      </c>
      <c r="B356" t="s">
        <v>2015</v>
      </c>
      <c r="C356" t="s">
        <v>2016</v>
      </c>
      <c r="D356">
        <v>103869.3444</v>
      </c>
      <c r="E356">
        <v>31.530068530000001</v>
      </c>
      <c r="F356">
        <v>-1.1020891690000001</v>
      </c>
      <c r="G356">
        <v>13.26623622</v>
      </c>
      <c r="H356">
        <v>63469.806850000001</v>
      </c>
      <c r="I356">
        <v>29.814009819999999</v>
      </c>
      <c r="J356">
        <v>-0.67677245699999999</v>
      </c>
      <c r="K356">
        <v>11.28050842</v>
      </c>
      <c r="L356">
        <v>49574.313849999999</v>
      </c>
      <c r="M356">
        <v>28.015804469999999</v>
      </c>
      <c r="N356">
        <v>-1.037065283</v>
      </c>
      <c r="O356">
        <v>10.089945459999999</v>
      </c>
      <c r="P356">
        <v>42661.571179999999</v>
      </c>
      <c r="Q356">
        <v>30.089408299999999</v>
      </c>
      <c r="R356">
        <v>-0.88667440200000003</v>
      </c>
      <c r="S356">
        <v>10.128370779999999</v>
      </c>
    </row>
    <row r="357" spans="1:19" x14ac:dyDescent="0.25">
      <c r="A357" s="12">
        <v>35765</v>
      </c>
      <c r="B357" t="s">
        <v>2009</v>
      </c>
      <c r="C357" t="s">
        <v>2010</v>
      </c>
      <c r="D357">
        <v>78037.631689999995</v>
      </c>
      <c r="E357">
        <v>40.139316520000001</v>
      </c>
      <c r="F357">
        <v>0.120450691</v>
      </c>
      <c r="G357">
        <v>4.8225321670000003</v>
      </c>
      <c r="H357">
        <v>45650.860679999998</v>
      </c>
      <c r="I357">
        <v>38.606776259999997</v>
      </c>
      <c r="J357">
        <v>1.061299177</v>
      </c>
      <c r="K357">
        <v>4.2958535759999998</v>
      </c>
      <c r="L357">
        <v>34649.404439999998</v>
      </c>
      <c r="M357">
        <v>36.352666370000001</v>
      </c>
      <c r="N357">
        <v>0.82185479699999997</v>
      </c>
      <c r="O357">
        <v>3.6900543460000002</v>
      </c>
      <c r="P357">
        <v>31254.563679999999</v>
      </c>
      <c r="Q357">
        <v>37.293830839999998</v>
      </c>
      <c r="R357">
        <v>0.68667198399999996</v>
      </c>
      <c r="S357">
        <v>3.362520849</v>
      </c>
    </row>
    <row r="358" spans="1:19" x14ac:dyDescent="0.25">
      <c r="A358" s="12">
        <v>35765</v>
      </c>
      <c r="B358" t="s">
        <v>2017</v>
      </c>
      <c r="C358" t="s">
        <v>2018</v>
      </c>
      <c r="D358">
        <v>95016.137489999994</v>
      </c>
      <c r="E358">
        <v>36.36711794</v>
      </c>
      <c r="F358">
        <v>1.039571877</v>
      </c>
      <c r="G358">
        <v>10.12717593</v>
      </c>
      <c r="H358">
        <v>53678.890119999996</v>
      </c>
      <c r="I358">
        <v>35.187187020000003</v>
      </c>
      <c r="J358">
        <v>1.7575791709999999</v>
      </c>
      <c r="K358">
        <v>7.920947892</v>
      </c>
      <c r="L358">
        <v>41443.299939999997</v>
      </c>
      <c r="M358">
        <v>33.225338559999997</v>
      </c>
      <c r="N358">
        <v>1.4230122810000001</v>
      </c>
      <c r="O358">
        <v>6.6138309169999996</v>
      </c>
      <c r="P358">
        <v>38334.826269999998</v>
      </c>
      <c r="Q358">
        <v>36.51941566</v>
      </c>
      <c r="R358">
        <v>1.731583568</v>
      </c>
      <c r="S358">
        <v>6.2824452759999998</v>
      </c>
    </row>
    <row r="359" spans="1:19" x14ac:dyDescent="0.25">
      <c r="A359" s="12">
        <v>35765</v>
      </c>
      <c r="B359" t="s">
        <v>2001</v>
      </c>
      <c r="C359" t="s">
        <v>2002</v>
      </c>
      <c r="D359">
        <v>76959.270959999994</v>
      </c>
      <c r="E359">
        <v>34.329625049999997</v>
      </c>
      <c r="F359">
        <v>-1.4064708340000001</v>
      </c>
      <c r="G359">
        <v>6.8456414600000004</v>
      </c>
      <c r="H359">
        <v>45739.778350000001</v>
      </c>
      <c r="I359">
        <v>32.531266160000001</v>
      </c>
      <c r="J359">
        <v>-0.76544796299999995</v>
      </c>
      <c r="K359">
        <v>5.252858485</v>
      </c>
      <c r="L359">
        <v>35824.929479999999</v>
      </c>
      <c r="M359">
        <v>30.788337049999999</v>
      </c>
      <c r="N359">
        <v>-0.55631424399999996</v>
      </c>
      <c r="O359">
        <v>4.9069267849999996</v>
      </c>
      <c r="P359">
        <v>32742.238229999999</v>
      </c>
      <c r="Q359">
        <v>34.779209109999996</v>
      </c>
      <c r="R359">
        <v>0.223532015</v>
      </c>
      <c r="S359">
        <v>3.4510369339999998</v>
      </c>
    </row>
    <row r="360" spans="1:19" x14ac:dyDescent="0.25">
      <c r="A360" s="12">
        <v>35765</v>
      </c>
      <c r="B360" t="s">
        <v>2003</v>
      </c>
      <c r="C360" t="s">
        <v>2004</v>
      </c>
      <c r="D360">
        <v>103299.32429999999</v>
      </c>
      <c r="E360">
        <v>30.25824072</v>
      </c>
      <c r="F360">
        <v>0.44894706899999998</v>
      </c>
      <c r="G360">
        <v>12.805223720000001</v>
      </c>
      <c r="H360">
        <v>66427.40423</v>
      </c>
      <c r="I360">
        <v>28.950504240000001</v>
      </c>
      <c r="J360">
        <v>1.261591922</v>
      </c>
      <c r="K360">
        <v>12.38823013</v>
      </c>
      <c r="L360">
        <v>53011.876790000002</v>
      </c>
      <c r="M360">
        <v>27.68295196</v>
      </c>
      <c r="N360">
        <v>1.43002121</v>
      </c>
      <c r="O360">
        <v>12.10716491</v>
      </c>
      <c r="P360">
        <v>45774.337729999999</v>
      </c>
      <c r="Q360">
        <v>29.55444022</v>
      </c>
      <c r="R360">
        <v>0.99641951900000003</v>
      </c>
      <c r="S360">
        <v>11.18169718</v>
      </c>
    </row>
    <row r="361" spans="1:19" x14ac:dyDescent="0.25">
      <c r="A361" s="12">
        <v>35765</v>
      </c>
      <c r="B361" t="s">
        <v>2007</v>
      </c>
      <c r="C361" t="s">
        <v>2008</v>
      </c>
      <c r="D361">
        <v>206668.64859999999</v>
      </c>
      <c r="E361">
        <v>27.79781667</v>
      </c>
      <c r="F361">
        <v>0.18844524200000001</v>
      </c>
      <c r="G361">
        <v>20.837761270000001</v>
      </c>
      <c r="H361">
        <v>124399.55959999999</v>
      </c>
      <c r="I361">
        <v>26.3611845</v>
      </c>
      <c r="J361">
        <v>2.0966982860000001</v>
      </c>
      <c r="K361">
        <v>19.157610049999999</v>
      </c>
      <c r="L361">
        <v>95777.079710000005</v>
      </c>
      <c r="M361">
        <v>23.42020913</v>
      </c>
      <c r="N361">
        <v>2.33397773</v>
      </c>
      <c r="O361">
        <v>18.779727739999998</v>
      </c>
      <c r="P361">
        <v>84873.530360000004</v>
      </c>
      <c r="Q361">
        <v>23.456112009999998</v>
      </c>
      <c r="R361">
        <v>1.711074312</v>
      </c>
      <c r="S361">
        <v>18.913046569999999</v>
      </c>
    </row>
    <row r="362" spans="1:19" x14ac:dyDescent="0.25">
      <c r="A362" s="12">
        <v>35796</v>
      </c>
      <c r="B362" t="s">
        <v>2005</v>
      </c>
      <c r="C362" t="s">
        <v>2006</v>
      </c>
      <c r="D362">
        <v>102091.058</v>
      </c>
      <c r="E362">
        <v>33.422978450000002</v>
      </c>
      <c r="F362">
        <v>1.7835633930000001</v>
      </c>
      <c r="G362">
        <v>12.245695</v>
      </c>
      <c r="H362">
        <v>59333.251239999998</v>
      </c>
      <c r="I362">
        <v>31.58923575</v>
      </c>
      <c r="J362">
        <v>-0.37077651499999997</v>
      </c>
      <c r="K362">
        <v>9.8201202480000003</v>
      </c>
      <c r="L362">
        <v>47685.631179999997</v>
      </c>
      <c r="M362">
        <v>29.054755879999998</v>
      </c>
      <c r="N362">
        <v>0.54497403600000005</v>
      </c>
      <c r="O362">
        <v>10.16682625</v>
      </c>
      <c r="P362">
        <v>53808.290260000002</v>
      </c>
      <c r="Q362">
        <v>28.277001760000001</v>
      </c>
      <c r="R362">
        <v>0.35674467999999998</v>
      </c>
      <c r="S362">
        <v>13.014996330000001</v>
      </c>
    </row>
    <row r="363" spans="1:19" x14ac:dyDescent="0.25">
      <c r="A363" s="12">
        <v>35796</v>
      </c>
      <c r="B363" t="s">
        <v>2015</v>
      </c>
      <c r="C363" t="s">
        <v>2016</v>
      </c>
      <c r="D363">
        <v>105777.2824</v>
      </c>
      <c r="E363">
        <v>32.109232820000003</v>
      </c>
      <c r="F363">
        <v>1.8368633919999999</v>
      </c>
      <c r="G363">
        <v>13.036019270000001</v>
      </c>
      <c r="H363">
        <v>63623.784879999999</v>
      </c>
      <c r="I363">
        <v>29.886338729999999</v>
      </c>
      <c r="J363">
        <v>0.24260043100000001</v>
      </c>
      <c r="K363">
        <v>10.40316369</v>
      </c>
      <c r="L363">
        <v>50183.027139999998</v>
      </c>
      <c r="M363">
        <v>28.359805040000001</v>
      </c>
      <c r="N363">
        <v>1.2278804189999999</v>
      </c>
      <c r="O363">
        <v>9.9447456479999996</v>
      </c>
      <c r="P363">
        <v>42944.11593</v>
      </c>
      <c r="Q363">
        <v>30.288688449999999</v>
      </c>
      <c r="R363">
        <v>0.66229333199999996</v>
      </c>
      <c r="S363">
        <v>10.32079261</v>
      </c>
    </row>
    <row r="364" spans="1:19" x14ac:dyDescent="0.25">
      <c r="A364" s="12">
        <v>35796</v>
      </c>
      <c r="B364" t="s">
        <v>2013</v>
      </c>
      <c r="C364" t="s">
        <v>2014</v>
      </c>
      <c r="D364">
        <v>145601.0459</v>
      </c>
      <c r="E364">
        <v>32.016432270000003</v>
      </c>
      <c r="F364">
        <v>1.4993763689999999</v>
      </c>
      <c r="G364">
        <v>17.488672739999998</v>
      </c>
      <c r="H364">
        <v>83731.303690000001</v>
      </c>
      <c r="I364">
        <v>30.004474819999999</v>
      </c>
      <c r="J364">
        <v>-0.81962451000000003</v>
      </c>
      <c r="K364">
        <v>15.74725613</v>
      </c>
      <c r="L364">
        <v>63226.006350000003</v>
      </c>
      <c r="M364">
        <v>28.691934060000001</v>
      </c>
      <c r="N364">
        <v>9.0574373999999999E-2</v>
      </c>
      <c r="O364">
        <v>15.11426863</v>
      </c>
      <c r="P364">
        <v>51584.511610000001</v>
      </c>
      <c r="Q364">
        <v>30.34373506</v>
      </c>
      <c r="R364">
        <v>-0.226096415</v>
      </c>
      <c r="S364">
        <v>14.88262155</v>
      </c>
    </row>
    <row r="365" spans="1:19" x14ac:dyDescent="0.25">
      <c r="A365" s="12">
        <v>35796</v>
      </c>
      <c r="B365" t="s">
        <v>2017</v>
      </c>
      <c r="C365" t="s">
        <v>2018</v>
      </c>
      <c r="D365">
        <v>95568.888550000003</v>
      </c>
      <c r="E365">
        <v>36.578681619999998</v>
      </c>
      <c r="F365">
        <v>0.58174440100000002</v>
      </c>
      <c r="G365">
        <v>9.4025956789999992</v>
      </c>
      <c r="H365">
        <v>52903.894959999998</v>
      </c>
      <c r="I365">
        <v>34.679167960000001</v>
      </c>
      <c r="J365">
        <v>-1.44376153</v>
      </c>
      <c r="K365">
        <v>7.6289272950000004</v>
      </c>
      <c r="L365">
        <v>41216.658589999999</v>
      </c>
      <c r="M365">
        <v>33.043638850000001</v>
      </c>
      <c r="N365">
        <v>-0.54687091799999998</v>
      </c>
      <c r="O365">
        <v>7.4367375249999998</v>
      </c>
      <c r="P365">
        <v>37562.252619999999</v>
      </c>
      <c r="Q365">
        <v>35.783428549999996</v>
      </c>
      <c r="R365">
        <v>-2.0153310310000001</v>
      </c>
      <c r="S365">
        <v>5.6378914269999996</v>
      </c>
    </row>
    <row r="366" spans="1:19" x14ac:dyDescent="0.25">
      <c r="A366" s="12">
        <v>35796</v>
      </c>
      <c r="B366" t="s">
        <v>2003</v>
      </c>
      <c r="C366" t="s">
        <v>2004</v>
      </c>
      <c r="D366">
        <v>105811.76820000001</v>
      </c>
      <c r="E366">
        <v>30.994180969999999</v>
      </c>
      <c r="F366">
        <v>2.4321977600000002</v>
      </c>
      <c r="G366">
        <v>14.314667119999999</v>
      </c>
      <c r="H366">
        <v>66456.929770000002</v>
      </c>
      <c r="I366">
        <v>28.963372119999999</v>
      </c>
      <c r="J366">
        <v>4.4447832E-2</v>
      </c>
      <c r="K366">
        <v>12.94346007</v>
      </c>
      <c r="L366">
        <v>53432.236259999998</v>
      </c>
      <c r="M366">
        <v>27.902464859999998</v>
      </c>
      <c r="N366">
        <v>0.79295338500000001</v>
      </c>
      <c r="O366">
        <v>12.769721759999999</v>
      </c>
      <c r="P366">
        <v>46061.290820000002</v>
      </c>
      <c r="Q366">
        <v>29.73971298</v>
      </c>
      <c r="R366">
        <v>0.62688638600000002</v>
      </c>
      <c r="S366">
        <v>12.3991562</v>
      </c>
    </row>
    <row r="367" spans="1:19" x14ac:dyDescent="0.25">
      <c r="A367" s="12">
        <v>35796</v>
      </c>
      <c r="B367" t="s">
        <v>2001</v>
      </c>
      <c r="C367" t="s">
        <v>2002</v>
      </c>
      <c r="D367">
        <v>78445.511150000006</v>
      </c>
      <c r="E367">
        <v>34.992599990000002</v>
      </c>
      <c r="F367">
        <v>1.9312035830000001</v>
      </c>
      <c r="G367">
        <v>10.443150810000001</v>
      </c>
      <c r="H367">
        <v>45711.196989999997</v>
      </c>
      <c r="I367">
        <v>32.51093839</v>
      </c>
      <c r="J367">
        <v>-6.2486865000000003E-2</v>
      </c>
      <c r="K367">
        <v>7.8811927280000003</v>
      </c>
      <c r="L367">
        <v>36093.203329999997</v>
      </c>
      <c r="M367">
        <v>31.018894540000002</v>
      </c>
      <c r="N367">
        <v>0.74884684400000001</v>
      </c>
      <c r="O367">
        <v>7.2550773910000004</v>
      </c>
      <c r="P367">
        <v>32653.94065</v>
      </c>
      <c r="Q367">
        <v>34.685418329999997</v>
      </c>
      <c r="R367">
        <v>-0.26967485600000002</v>
      </c>
      <c r="S367">
        <v>5.0396953130000002</v>
      </c>
    </row>
    <row r="368" spans="1:19" x14ac:dyDescent="0.25">
      <c r="A368" s="12">
        <v>35796</v>
      </c>
      <c r="B368" t="s">
        <v>2011</v>
      </c>
      <c r="C368" t="s">
        <v>2012</v>
      </c>
      <c r="D368">
        <v>86717.185339999996</v>
      </c>
      <c r="E368">
        <v>36.900803209999999</v>
      </c>
      <c r="F368">
        <v>1.608168021</v>
      </c>
      <c r="G368">
        <v>7.2490540890000004</v>
      </c>
      <c r="H368">
        <v>48903.937480000001</v>
      </c>
      <c r="I368">
        <v>34.222031430000001</v>
      </c>
      <c r="J368">
        <v>-0.59102842200000005</v>
      </c>
      <c r="K368">
        <v>4.7453730600000004</v>
      </c>
      <c r="L368">
        <v>34149.846060000003</v>
      </c>
      <c r="M368">
        <v>32.714741369999999</v>
      </c>
      <c r="N368">
        <v>-7.3562685000000003E-2</v>
      </c>
      <c r="O368">
        <v>4.3444065490000003</v>
      </c>
      <c r="P368">
        <v>34550.756379999999</v>
      </c>
      <c r="Q368">
        <v>34.145317509999998</v>
      </c>
      <c r="R368">
        <v>-2.3253389999999999E-2</v>
      </c>
      <c r="S368">
        <v>2.89660604</v>
      </c>
    </row>
    <row r="369" spans="1:19" x14ac:dyDescent="0.25">
      <c r="A369" s="12">
        <v>35796</v>
      </c>
      <c r="B369" t="s">
        <v>2019</v>
      </c>
      <c r="C369" t="s">
        <v>2020</v>
      </c>
      <c r="D369">
        <v>79636.609190000003</v>
      </c>
      <c r="E369">
        <v>36.550065480000001</v>
      </c>
      <c r="F369">
        <v>2.6152173200000002</v>
      </c>
      <c r="G369">
        <v>6.0153434450000001</v>
      </c>
      <c r="H369">
        <v>45938.226540000003</v>
      </c>
      <c r="I369">
        <v>34.31586901</v>
      </c>
      <c r="J369">
        <v>0.26003136199999999</v>
      </c>
      <c r="K369">
        <v>3.6907565510000002</v>
      </c>
      <c r="L369">
        <v>35756.771589999997</v>
      </c>
      <c r="M369">
        <v>32.876975309999999</v>
      </c>
      <c r="N369">
        <v>1.0892445799999999</v>
      </c>
      <c r="O369">
        <v>2.8658397510000002</v>
      </c>
      <c r="P369">
        <v>34951.537579999997</v>
      </c>
      <c r="Q369">
        <v>35.059042699999999</v>
      </c>
      <c r="R369">
        <v>1.3523314580000001</v>
      </c>
      <c r="S369">
        <v>4.0269726989999999</v>
      </c>
    </row>
    <row r="370" spans="1:19" x14ac:dyDescent="0.25">
      <c r="A370" s="12">
        <v>35796</v>
      </c>
      <c r="B370" t="s">
        <v>2009</v>
      </c>
      <c r="C370" t="s">
        <v>2010</v>
      </c>
      <c r="D370">
        <v>78908.205470000001</v>
      </c>
      <c r="E370">
        <v>40.587103509999999</v>
      </c>
      <c r="F370">
        <v>1.1155820000000001</v>
      </c>
      <c r="G370">
        <v>5.4857448069999997</v>
      </c>
      <c r="H370">
        <v>45076.86694</v>
      </c>
      <c r="I370">
        <v>38.12135172</v>
      </c>
      <c r="J370">
        <v>-1.257355781</v>
      </c>
      <c r="K370">
        <v>3.977827709</v>
      </c>
      <c r="L370">
        <v>34570.169390000003</v>
      </c>
      <c r="M370">
        <v>36.269536359999996</v>
      </c>
      <c r="N370">
        <v>-0.228676514</v>
      </c>
      <c r="O370">
        <v>4.4660547790000003</v>
      </c>
      <c r="P370">
        <v>31221.389780000001</v>
      </c>
      <c r="Q370">
        <v>37.254246790000003</v>
      </c>
      <c r="R370">
        <v>-0.106140997</v>
      </c>
      <c r="S370">
        <v>4.1082521950000004</v>
      </c>
    </row>
    <row r="371" spans="1:19" x14ac:dyDescent="0.25">
      <c r="A371" s="12">
        <v>35796</v>
      </c>
      <c r="B371" t="s">
        <v>2007</v>
      </c>
      <c r="C371" t="s">
        <v>2008</v>
      </c>
      <c r="D371">
        <v>212536.98920000001</v>
      </c>
      <c r="E371">
        <v>28.587133560000002</v>
      </c>
      <c r="F371">
        <v>2.839492409</v>
      </c>
      <c r="G371">
        <v>20.752891460000001</v>
      </c>
      <c r="H371">
        <v>124936.1796</v>
      </c>
      <c r="I371">
        <v>26.474898240000002</v>
      </c>
      <c r="J371">
        <v>0.43136806799999999</v>
      </c>
      <c r="K371">
        <v>18.163146040000001</v>
      </c>
      <c r="L371">
        <v>97065.724870000005</v>
      </c>
      <c r="M371">
        <v>23.73531938</v>
      </c>
      <c r="N371">
        <v>1.3454629890000001</v>
      </c>
      <c r="O371">
        <v>18.092371279999998</v>
      </c>
      <c r="P371">
        <v>85657.033639999994</v>
      </c>
      <c r="Q371">
        <v>23.672645259999999</v>
      </c>
      <c r="R371">
        <v>0.92314209199999997</v>
      </c>
      <c r="S371">
        <v>17.112478150000001</v>
      </c>
    </row>
    <row r="372" spans="1:19" x14ac:dyDescent="0.25">
      <c r="A372" s="12">
        <v>35827</v>
      </c>
      <c r="B372" t="s">
        <v>2005</v>
      </c>
      <c r="C372" t="s">
        <v>2006</v>
      </c>
      <c r="D372">
        <v>100328.56200000001</v>
      </c>
      <c r="E372">
        <v>32.845965479999997</v>
      </c>
      <c r="F372">
        <v>-1.726396015</v>
      </c>
      <c r="G372">
        <v>9.5652702509999994</v>
      </c>
      <c r="H372">
        <v>59411.35439</v>
      </c>
      <c r="I372">
        <v>31.63081815</v>
      </c>
      <c r="J372">
        <v>0.13163470499999999</v>
      </c>
      <c r="K372">
        <v>9.1978803589999991</v>
      </c>
      <c r="L372">
        <v>47374.130709999998</v>
      </c>
      <c r="M372">
        <v>28.864959290000002</v>
      </c>
      <c r="N372">
        <v>-0.65323758799999998</v>
      </c>
      <c r="O372">
        <v>9.0990156290000002</v>
      </c>
      <c r="P372">
        <v>54509.04608</v>
      </c>
      <c r="Q372">
        <v>28.645258649999999</v>
      </c>
      <c r="R372">
        <v>1.3023194309999999</v>
      </c>
      <c r="S372">
        <v>12.35332172</v>
      </c>
    </row>
    <row r="373" spans="1:19" x14ac:dyDescent="0.25">
      <c r="A373" s="12">
        <v>35827</v>
      </c>
      <c r="B373" t="s">
        <v>2007</v>
      </c>
      <c r="C373" t="s">
        <v>2008</v>
      </c>
      <c r="D373">
        <v>205691.81099999999</v>
      </c>
      <c r="E373">
        <v>27.66642783</v>
      </c>
      <c r="F373">
        <v>-3.2206997359999998</v>
      </c>
      <c r="G373">
        <v>16.583492660000001</v>
      </c>
      <c r="H373">
        <v>123669.8585</v>
      </c>
      <c r="I373">
        <v>26.206555470000001</v>
      </c>
      <c r="J373">
        <v>-1.0135743079999999</v>
      </c>
      <c r="K373">
        <v>17.282830529999998</v>
      </c>
      <c r="L373">
        <v>95202.83107</v>
      </c>
      <c r="M373">
        <v>23.27978907</v>
      </c>
      <c r="N373">
        <v>-1.9192086559999999</v>
      </c>
      <c r="O373">
        <v>15.849935439999999</v>
      </c>
      <c r="P373">
        <v>85674.404699999999</v>
      </c>
      <c r="Q373">
        <v>23.677446020000001</v>
      </c>
      <c r="R373">
        <v>2.0279776999999999E-2</v>
      </c>
      <c r="S373">
        <v>15.1381678</v>
      </c>
    </row>
    <row r="374" spans="1:19" x14ac:dyDescent="0.25">
      <c r="A374" s="12">
        <v>35827</v>
      </c>
      <c r="B374" t="s">
        <v>2001</v>
      </c>
      <c r="C374" t="s">
        <v>2002</v>
      </c>
      <c r="D374">
        <v>76982.007750000004</v>
      </c>
      <c r="E374">
        <v>34.339767369999997</v>
      </c>
      <c r="F374">
        <v>-1.8656305209999999</v>
      </c>
      <c r="G374">
        <v>6.8792746259999999</v>
      </c>
      <c r="H374">
        <v>45640.099470000001</v>
      </c>
      <c r="I374">
        <v>32.460372069999998</v>
      </c>
      <c r="J374">
        <v>-0.15553634299999999</v>
      </c>
      <c r="K374">
        <v>6.3633858300000004</v>
      </c>
      <c r="L374">
        <v>35955.274080000003</v>
      </c>
      <c r="M374">
        <v>30.90035662</v>
      </c>
      <c r="N374">
        <v>-0.38214745700000002</v>
      </c>
      <c r="O374">
        <v>5.9957830159999999</v>
      </c>
      <c r="P374">
        <v>33283.315410000003</v>
      </c>
      <c r="Q374">
        <v>35.353947959999999</v>
      </c>
      <c r="R374">
        <v>1.9274082969999999</v>
      </c>
      <c r="S374">
        <v>4.8316067089999999</v>
      </c>
    </row>
    <row r="375" spans="1:19" x14ac:dyDescent="0.25">
      <c r="A375" s="12">
        <v>35827</v>
      </c>
      <c r="B375" t="s">
        <v>2009</v>
      </c>
      <c r="C375" t="s">
        <v>2010</v>
      </c>
      <c r="D375">
        <v>76452.151490000004</v>
      </c>
      <c r="E375">
        <v>39.32381135</v>
      </c>
      <c r="F375">
        <v>-3.1125457239999998</v>
      </c>
      <c r="G375">
        <v>1.5221964379999999</v>
      </c>
      <c r="H375">
        <v>44644.959790000001</v>
      </c>
      <c r="I375">
        <v>37.756089320000001</v>
      </c>
      <c r="J375">
        <v>-0.95815700400000003</v>
      </c>
      <c r="K375">
        <v>2.3656913149999999</v>
      </c>
      <c r="L375">
        <v>33693.042630000004</v>
      </c>
      <c r="M375">
        <v>35.349292650000002</v>
      </c>
      <c r="N375">
        <v>-2.5372359269999998</v>
      </c>
      <c r="O375">
        <v>1.858066475</v>
      </c>
      <c r="P375">
        <v>31860.711060000001</v>
      </c>
      <c r="Q375">
        <v>38.017103059999997</v>
      </c>
      <c r="R375">
        <v>2.0477028239999999</v>
      </c>
      <c r="S375">
        <v>4.2436848349999998</v>
      </c>
    </row>
    <row r="376" spans="1:19" x14ac:dyDescent="0.25">
      <c r="A376" s="12">
        <v>35827</v>
      </c>
      <c r="B376" t="s">
        <v>2003</v>
      </c>
      <c r="C376" t="s">
        <v>2004</v>
      </c>
      <c r="D376">
        <v>103674.45080000001</v>
      </c>
      <c r="E376">
        <v>30.368122039999999</v>
      </c>
      <c r="F376">
        <v>-2.019924101</v>
      </c>
      <c r="G376">
        <v>10.7642965</v>
      </c>
      <c r="H376">
        <v>66702.649600000004</v>
      </c>
      <c r="I376">
        <v>29.070462150000001</v>
      </c>
      <c r="J376">
        <v>0.36974298300000003</v>
      </c>
      <c r="K376">
        <v>12.050706630000001</v>
      </c>
      <c r="L376">
        <v>53378.702340000003</v>
      </c>
      <c r="M376">
        <v>27.8745093</v>
      </c>
      <c r="N376">
        <v>-0.10019030600000001</v>
      </c>
      <c r="O376">
        <v>12.267685609999999</v>
      </c>
      <c r="P376">
        <v>47031.874450000003</v>
      </c>
      <c r="Q376">
        <v>30.366375359999999</v>
      </c>
      <c r="R376">
        <v>2.1071568009999999</v>
      </c>
      <c r="S376">
        <v>12.45100527</v>
      </c>
    </row>
    <row r="377" spans="1:19" x14ac:dyDescent="0.25">
      <c r="A377" s="12">
        <v>35827</v>
      </c>
      <c r="B377" t="s">
        <v>2011</v>
      </c>
      <c r="C377" t="s">
        <v>2012</v>
      </c>
      <c r="D377">
        <v>84671.888770000005</v>
      </c>
      <c r="E377">
        <v>36.03046724</v>
      </c>
      <c r="F377">
        <v>-2.3585827510000001</v>
      </c>
      <c r="G377">
        <v>3.23405933</v>
      </c>
      <c r="H377">
        <v>48784.213819999997</v>
      </c>
      <c r="I377">
        <v>34.13825112</v>
      </c>
      <c r="J377">
        <v>-0.244813952</v>
      </c>
      <c r="K377">
        <v>3.1316346149999998</v>
      </c>
      <c r="L377">
        <v>33672.96542</v>
      </c>
      <c r="M377">
        <v>32.257901050000001</v>
      </c>
      <c r="N377">
        <v>-1.3964356760000001</v>
      </c>
      <c r="O377">
        <v>1.71778773</v>
      </c>
      <c r="P377">
        <v>35018.046219999997</v>
      </c>
      <c r="Q377">
        <v>34.607123889999997</v>
      </c>
      <c r="R377">
        <v>1.3524735219999999</v>
      </c>
      <c r="S377">
        <v>1.6790354220000001</v>
      </c>
    </row>
    <row r="378" spans="1:19" x14ac:dyDescent="0.25">
      <c r="A378" s="12">
        <v>35827</v>
      </c>
      <c r="B378" t="s">
        <v>2019</v>
      </c>
      <c r="C378" t="s">
        <v>2020</v>
      </c>
      <c r="D378">
        <v>78863.269130000001</v>
      </c>
      <c r="E378">
        <v>36.195132870000002</v>
      </c>
      <c r="F378">
        <v>-0.97108612500000002</v>
      </c>
      <c r="G378">
        <v>4.9113754309999997</v>
      </c>
      <c r="H378">
        <v>46389.527840000002</v>
      </c>
      <c r="I378">
        <v>34.652991219999997</v>
      </c>
      <c r="J378">
        <v>0.98240906100000003</v>
      </c>
      <c r="K378">
        <v>5.0415753969999999</v>
      </c>
      <c r="L378">
        <v>35797.398500000003</v>
      </c>
      <c r="M378">
        <v>32.914330190000001</v>
      </c>
      <c r="N378">
        <v>0.11362017200000001</v>
      </c>
      <c r="O378">
        <v>4.3339607139999998</v>
      </c>
      <c r="P378">
        <v>35758.837809999997</v>
      </c>
      <c r="Q378">
        <v>35.868826060000004</v>
      </c>
      <c r="R378">
        <v>2.309770302</v>
      </c>
      <c r="S378">
        <v>4.9462359579999999</v>
      </c>
    </row>
    <row r="379" spans="1:19" x14ac:dyDescent="0.25">
      <c r="A379" s="12">
        <v>35827</v>
      </c>
      <c r="B379" t="s">
        <v>2015</v>
      </c>
      <c r="C379" t="s">
        <v>2016</v>
      </c>
      <c r="D379">
        <v>104265.3434</v>
      </c>
      <c r="E379">
        <v>31.650276049999999</v>
      </c>
      <c r="F379">
        <v>-1.429360733</v>
      </c>
      <c r="G379">
        <v>10.975596530000001</v>
      </c>
      <c r="H379">
        <v>63877.63942</v>
      </c>
      <c r="I379">
        <v>30.005583179999999</v>
      </c>
      <c r="J379">
        <v>0.39899315200000002</v>
      </c>
      <c r="K379">
        <v>10.64733101</v>
      </c>
      <c r="L379">
        <v>50064.203289999998</v>
      </c>
      <c r="M379">
        <v>28.292654420000002</v>
      </c>
      <c r="N379">
        <v>-0.23678097000000001</v>
      </c>
      <c r="O379">
        <v>9.7352636120000007</v>
      </c>
      <c r="P379">
        <v>43381.683250000002</v>
      </c>
      <c r="Q379">
        <v>30.597306750000001</v>
      </c>
      <c r="R379">
        <v>1.0189226440000001</v>
      </c>
      <c r="S379">
        <v>10.11626337</v>
      </c>
    </row>
    <row r="380" spans="1:19" x14ac:dyDescent="0.25">
      <c r="A380" s="12">
        <v>35827</v>
      </c>
      <c r="B380" t="s">
        <v>2013</v>
      </c>
      <c r="C380" t="s">
        <v>2014</v>
      </c>
      <c r="D380">
        <v>143706.45629999999</v>
      </c>
      <c r="E380">
        <v>31.599828129999999</v>
      </c>
      <c r="F380">
        <v>-1.3012197720000001</v>
      </c>
      <c r="G380">
        <v>15.42284341</v>
      </c>
      <c r="H380">
        <v>84179.930269999997</v>
      </c>
      <c r="I380">
        <v>30.165236740000001</v>
      </c>
      <c r="J380">
        <v>0.535793148</v>
      </c>
      <c r="K380">
        <v>15.31835982</v>
      </c>
      <c r="L380">
        <v>63310.036950000002</v>
      </c>
      <c r="M380">
        <v>28.730067120000001</v>
      </c>
      <c r="N380">
        <v>0.13290513300000001</v>
      </c>
      <c r="O380">
        <v>14.446998089999999</v>
      </c>
      <c r="P380">
        <v>52950.060640000003</v>
      </c>
      <c r="Q380">
        <v>31.14699667</v>
      </c>
      <c r="R380">
        <v>2.6472074540000001</v>
      </c>
      <c r="S380">
        <v>15.254556190000001</v>
      </c>
    </row>
    <row r="381" spans="1:19" x14ac:dyDescent="0.25">
      <c r="A381" s="12">
        <v>35827</v>
      </c>
      <c r="B381" t="s">
        <v>2017</v>
      </c>
      <c r="C381" t="s">
        <v>2018</v>
      </c>
      <c r="D381">
        <v>94179.870410000003</v>
      </c>
      <c r="E381">
        <v>36.047039439999999</v>
      </c>
      <c r="F381">
        <v>-1.4534208369999999</v>
      </c>
      <c r="G381">
        <v>7.9375618589999997</v>
      </c>
      <c r="H381">
        <v>53056.041640000003</v>
      </c>
      <c r="I381">
        <v>34.778902019999997</v>
      </c>
      <c r="J381">
        <v>0.28759070599999997</v>
      </c>
      <c r="K381">
        <v>7.0929688439999996</v>
      </c>
      <c r="L381">
        <v>41155.554799999998</v>
      </c>
      <c r="M381">
        <v>32.994651580000003</v>
      </c>
      <c r="N381">
        <v>-0.14825022199999999</v>
      </c>
      <c r="O381">
        <v>6.3253175009999998</v>
      </c>
      <c r="P381">
        <v>38763.726470000001</v>
      </c>
      <c r="Q381">
        <v>36.928004569999999</v>
      </c>
      <c r="R381">
        <v>3.1986203309999999</v>
      </c>
      <c r="S381">
        <v>7.2670198160000004</v>
      </c>
    </row>
    <row r="382" spans="1:19" x14ac:dyDescent="0.25">
      <c r="A382" s="12">
        <v>35855</v>
      </c>
      <c r="B382" t="s">
        <v>2005</v>
      </c>
      <c r="C382" t="s">
        <v>2006</v>
      </c>
      <c r="D382">
        <v>101231.2224</v>
      </c>
      <c r="E382">
        <v>33.14148205</v>
      </c>
      <c r="F382">
        <v>0.89970430899999998</v>
      </c>
      <c r="G382">
        <v>10.05772511</v>
      </c>
      <c r="H382">
        <v>59983.615680000003</v>
      </c>
      <c r="I382">
        <v>31.935492119999999</v>
      </c>
      <c r="J382">
        <v>0.96321873199999997</v>
      </c>
      <c r="K382">
        <v>9.3636541609999995</v>
      </c>
      <c r="L382">
        <v>48022.523860000001</v>
      </c>
      <c r="M382">
        <v>29.260023889999999</v>
      </c>
      <c r="N382">
        <v>1.36866501</v>
      </c>
      <c r="O382">
        <v>8.732170859</v>
      </c>
      <c r="P382">
        <v>54617.334629999998</v>
      </c>
      <c r="Q382">
        <v>28.702165780000001</v>
      </c>
      <c r="R382">
        <v>0.19866161199999999</v>
      </c>
      <c r="S382">
        <v>11.385951650000001</v>
      </c>
    </row>
    <row r="383" spans="1:19" x14ac:dyDescent="0.25">
      <c r="A383" s="12">
        <v>35855</v>
      </c>
      <c r="B383" t="s">
        <v>2019</v>
      </c>
      <c r="C383" t="s">
        <v>2020</v>
      </c>
      <c r="D383">
        <v>78271.357940000002</v>
      </c>
      <c r="E383">
        <v>35.923468960000001</v>
      </c>
      <c r="F383">
        <v>-0.75055370799999999</v>
      </c>
      <c r="G383">
        <v>3.5684290330000001</v>
      </c>
      <c r="H383">
        <v>46122.410230000001</v>
      </c>
      <c r="I383">
        <v>34.453454280000003</v>
      </c>
      <c r="J383">
        <v>-0.575814457</v>
      </c>
      <c r="K383">
        <v>3.4362403530000001</v>
      </c>
      <c r="L383">
        <v>35712.690119999999</v>
      </c>
      <c r="M383">
        <v>32.836444100000001</v>
      </c>
      <c r="N383">
        <v>-0.23663277399999999</v>
      </c>
      <c r="O383">
        <v>2.06340857</v>
      </c>
      <c r="P383">
        <v>34846.663509999998</v>
      </c>
      <c r="Q383">
        <v>34.953846059999996</v>
      </c>
      <c r="R383">
        <v>-2.550905899</v>
      </c>
      <c r="S383">
        <v>0.94417619600000002</v>
      </c>
    </row>
    <row r="384" spans="1:19" x14ac:dyDescent="0.25">
      <c r="A384" s="12">
        <v>35855</v>
      </c>
      <c r="B384" t="s">
        <v>2007</v>
      </c>
      <c r="C384" t="s">
        <v>2008</v>
      </c>
      <c r="D384">
        <v>209209.98929999999</v>
      </c>
      <c r="E384">
        <v>28.13963785</v>
      </c>
      <c r="F384">
        <v>1.7104124540000001</v>
      </c>
      <c r="G384">
        <v>17.753788279999998</v>
      </c>
      <c r="H384">
        <v>125718.0646</v>
      </c>
      <c r="I384">
        <v>26.64058545</v>
      </c>
      <c r="J384">
        <v>1.6561885869999999</v>
      </c>
      <c r="K384">
        <v>17.600507199999999</v>
      </c>
      <c r="L384">
        <v>97449.226219999997</v>
      </c>
      <c r="M384">
        <v>23.829096320000001</v>
      </c>
      <c r="N384">
        <v>2.3595885989999998</v>
      </c>
      <c r="O384">
        <v>16.599395510000001</v>
      </c>
      <c r="P384">
        <v>87389.137789999993</v>
      </c>
      <c r="Q384">
        <v>24.151339010000001</v>
      </c>
      <c r="R384">
        <v>2.0014531770000001</v>
      </c>
      <c r="S384">
        <v>16.633428070000001</v>
      </c>
    </row>
    <row r="385" spans="1:19" x14ac:dyDescent="0.25">
      <c r="A385" s="12">
        <v>35855</v>
      </c>
      <c r="B385" t="s">
        <v>2017</v>
      </c>
      <c r="C385" t="s">
        <v>2018</v>
      </c>
      <c r="D385">
        <v>94381.774260000006</v>
      </c>
      <c r="E385">
        <v>36.124317480000002</v>
      </c>
      <c r="F385">
        <v>0.21438111400000001</v>
      </c>
      <c r="G385">
        <v>6.9902127439999999</v>
      </c>
      <c r="H385">
        <v>53237.266949999997</v>
      </c>
      <c r="I385">
        <v>34.897697489999999</v>
      </c>
      <c r="J385">
        <v>0.34157337199999999</v>
      </c>
      <c r="K385">
        <v>6.1799333470000004</v>
      </c>
      <c r="L385">
        <v>41246.979090000001</v>
      </c>
      <c r="M385">
        <v>33.067946980000002</v>
      </c>
      <c r="N385">
        <v>0.22214326300000001</v>
      </c>
      <c r="O385">
        <v>4.8989227660000001</v>
      </c>
      <c r="P385">
        <v>37949.981339999998</v>
      </c>
      <c r="Q385">
        <v>36.152795709999999</v>
      </c>
      <c r="R385">
        <v>-2.0992438199999999</v>
      </c>
      <c r="S385">
        <v>3.8409366899999999</v>
      </c>
    </row>
    <row r="386" spans="1:19" x14ac:dyDescent="0.25">
      <c r="A386" s="12">
        <v>35855</v>
      </c>
      <c r="B386" t="s">
        <v>2009</v>
      </c>
      <c r="C386" t="s">
        <v>2010</v>
      </c>
      <c r="D386">
        <v>78911.871410000007</v>
      </c>
      <c r="E386">
        <v>40.588989120000001</v>
      </c>
      <c r="F386">
        <v>3.217332506</v>
      </c>
      <c r="G386">
        <v>4.7991337310000004</v>
      </c>
      <c r="H386">
        <v>45997.772060000003</v>
      </c>
      <c r="I386">
        <v>38.90015803</v>
      </c>
      <c r="J386">
        <v>3.030156786</v>
      </c>
      <c r="K386">
        <v>5.2244538130000002</v>
      </c>
      <c r="L386">
        <v>34924.188439999998</v>
      </c>
      <c r="M386">
        <v>36.640957929999999</v>
      </c>
      <c r="N386">
        <v>3.6540060159999999</v>
      </c>
      <c r="O386">
        <v>4.2550590340000003</v>
      </c>
      <c r="P386">
        <v>31758.065630000001</v>
      </c>
      <c r="Q386">
        <v>37.894623619999997</v>
      </c>
      <c r="R386">
        <v>-0.32216929700000002</v>
      </c>
      <c r="S386">
        <v>5.4066470630000003</v>
      </c>
    </row>
    <row r="387" spans="1:19" x14ac:dyDescent="0.25">
      <c r="A387" s="12">
        <v>35855</v>
      </c>
      <c r="B387" t="s">
        <v>2011</v>
      </c>
      <c r="C387" t="s">
        <v>2012</v>
      </c>
      <c r="D387">
        <v>85486.892210000005</v>
      </c>
      <c r="E387">
        <v>36.377276019999996</v>
      </c>
      <c r="F387">
        <v>0.962543123</v>
      </c>
      <c r="G387">
        <v>3.7224292160000001</v>
      </c>
      <c r="H387">
        <v>49206.148020000001</v>
      </c>
      <c r="I387">
        <v>34.433512530000002</v>
      </c>
      <c r="J387">
        <v>0.86489904200000001</v>
      </c>
      <c r="K387">
        <v>3.5997361950000002</v>
      </c>
      <c r="L387">
        <v>34224.83928</v>
      </c>
      <c r="M387">
        <v>32.786583090000001</v>
      </c>
      <c r="N387">
        <v>1.6389226349999999</v>
      </c>
      <c r="O387">
        <v>1.907063089</v>
      </c>
      <c r="P387">
        <v>34668.849370000004</v>
      </c>
      <c r="Q387">
        <v>34.262024719999999</v>
      </c>
      <c r="R387">
        <v>-0.99719113000000004</v>
      </c>
      <c r="S387">
        <v>5.0912884999999998E-2</v>
      </c>
    </row>
    <row r="388" spans="1:19" x14ac:dyDescent="0.25">
      <c r="A388" s="12">
        <v>35855</v>
      </c>
      <c r="B388" t="s">
        <v>2003</v>
      </c>
      <c r="C388" t="s">
        <v>2004</v>
      </c>
      <c r="D388">
        <v>104618.4271</v>
      </c>
      <c r="E388">
        <v>30.64462979</v>
      </c>
      <c r="F388">
        <v>0.91051975399999996</v>
      </c>
      <c r="G388">
        <v>12.236068769999999</v>
      </c>
      <c r="H388">
        <v>67083.648520000002</v>
      </c>
      <c r="I388">
        <v>29.23650975</v>
      </c>
      <c r="J388">
        <v>0.57119008000000004</v>
      </c>
      <c r="K388">
        <v>12.69228777</v>
      </c>
      <c r="L388">
        <v>53699.929190000003</v>
      </c>
      <c r="M388">
        <v>28.042254870000001</v>
      </c>
      <c r="N388">
        <v>0.60178842399999999</v>
      </c>
      <c r="O388">
        <v>11.51546055</v>
      </c>
      <c r="P388">
        <v>46219.00174</v>
      </c>
      <c r="Q388">
        <v>29.841539860000001</v>
      </c>
      <c r="R388">
        <v>-1.7283442630000001</v>
      </c>
      <c r="S388">
        <v>9.9945007770000007</v>
      </c>
    </row>
    <row r="389" spans="1:19" x14ac:dyDescent="0.25">
      <c r="A389" s="12">
        <v>35855</v>
      </c>
      <c r="B389" t="s">
        <v>2015</v>
      </c>
      <c r="C389" t="s">
        <v>2016</v>
      </c>
      <c r="D389">
        <v>105690.9396</v>
      </c>
      <c r="E389">
        <v>32.083023050000001</v>
      </c>
      <c r="F389">
        <v>1.3672771690000001</v>
      </c>
      <c r="G389">
        <v>11.93976524</v>
      </c>
      <c r="H389">
        <v>64834.660779999998</v>
      </c>
      <c r="I389">
        <v>30.45512991</v>
      </c>
      <c r="J389">
        <v>1.498210271</v>
      </c>
      <c r="K389">
        <v>11.32368134</v>
      </c>
      <c r="L389">
        <v>50973.72724</v>
      </c>
      <c r="M389">
        <v>28.80665136</v>
      </c>
      <c r="N389">
        <v>1.816715133</v>
      </c>
      <c r="O389">
        <v>9.5862572549999996</v>
      </c>
      <c r="P389">
        <v>43523.336719999999</v>
      </c>
      <c r="Q389">
        <v>30.697215620000001</v>
      </c>
      <c r="R389">
        <v>0.32652830900000002</v>
      </c>
      <c r="S389">
        <v>8.4206538860000002</v>
      </c>
    </row>
    <row r="390" spans="1:19" x14ac:dyDescent="0.25">
      <c r="A390" s="12">
        <v>35855</v>
      </c>
      <c r="B390" t="s">
        <v>2013</v>
      </c>
      <c r="C390" t="s">
        <v>2014</v>
      </c>
      <c r="D390">
        <v>145670.3683</v>
      </c>
      <c r="E390">
        <v>32.031675669999998</v>
      </c>
      <c r="F390">
        <v>1.366613589</v>
      </c>
      <c r="G390">
        <v>16.247190079999999</v>
      </c>
      <c r="H390">
        <v>85597.608919999999</v>
      </c>
      <c r="I390">
        <v>30.67325108</v>
      </c>
      <c r="J390">
        <v>1.684105269</v>
      </c>
      <c r="K390">
        <v>15.851438720000001</v>
      </c>
      <c r="L390">
        <v>64468.102550000003</v>
      </c>
      <c r="M390">
        <v>29.255596780000001</v>
      </c>
      <c r="N390">
        <v>1.829197473</v>
      </c>
      <c r="O390">
        <v>13.92345793</v>
      </c>
      <c r="P390">
        <v>52547.290780000003</v>
      </c>
      <c r="Q390">
        <v>30.910073969999999</v>
      </c>
      <c r="R390">
        <v>-0.76065986900000004</v>
      </c>
      <c r="S390">
        <v>12.11575899</v>
      </c>
    </row>
    <row r="391" spans="1:19" x14ac:dyDescent="0.25">
      <c r="A391" s="12">
        <v>35855</v>
      </c>
      <c r="B391" t="s">
        <v>2001</v>
      </c>
      <c r="C391" t="s">
        <v>2002</v>
      </c>
      <c r="D391">
        <v>77206.478029999998</v>
      </c>
      <c r="E391">
        <v>34.439897999999999</v>
      </c>
      <c r="F391">
        <v>0.291587977</v>
      </c>
      <c r="G391">
        <v>6.5767470010000002</v>
      </c>
      <c r="H391">
        <v>45893.296300000002</v>
      </c>
      <c r="I391">
        <v>32.640451949999999</v>
      </c>
      <c r="J391">
        <v>0.55476836699999998</v>
      </c>
      <c r="K391">
        <v>6.1152125640000001</v>
      </c>
      <c r="L391">
        <v>36033.939899999998</v>
      </c>
      <c r="M391">
        <v>30.9679629</v>
      </c>
      <c r="N391">
        <v>0.21878800600000001</v>
      </c>
      <c r="O391">
        <v>5.0348468899999999</v>
      </c>
      <c r="P391">
        <v>32728.04088</v>
      </c>
      <c r="Q391">
        <v>34.764128509999999</v>
      </c>
      <c r="R391">
        <v>-1.6683269629999999</v>
      </c>
      <c r="S391">
        <v>2.6577668110000001</v>
      </c>
    </row>
    <row r="392" spans="1:19" x14ac:dyDescent="0.25">
      <c r="A392" s="12">
        <v>35886</v>
      </c>
      <c r="B392" t="s">
        <v>2005</v>
      </c>
      <c r="C392" t="s">
        <v>2006</v>
      </c>
      <c r="D392">
        <v>103884.97689999999</v>
      </c>
      <c r="E392">
        <v>34.010278790000001</v>
      </c>
      <c r="F392">
        <v>2.6214782360000002</v>
      </c>
      <c r="G392">
        <v>11.29677566</v>
      </c>
      <c r="H392">
        <v>61291.062180000001</v>
      </c>
      <c r="I392">
        <v>32.631581320000002</v>
      </c>
      <c r="J392">
        <v>2.1796726990000002</v>
      </c>
      <c r="K392">
        <v>9.7213583480000008</v>
      </c>
      <c r="L392">
        <v>49075.806620000003</v>
      </c>
      <c r="M392">
        <v>29.90178688</v>
      </c>
      <c r="N392">
        <v>2.1933098649999998</v>
      </c>
      <c r="O392">
        <v>9.9764776029999993</v>
      </c>
      <c r="P392">
        <v>55733.97711</v>
      </c>
      <c r="Q392">
        <v>29.288976869999999</v>
      </c>
      <c r="R392">
        <v>2.044483654</v>
      </c>
      <c r="S392">
        <v>12.421869149999999</v>
      </c>
    </row>
    <row r="393" spans="1:19" x14ac:dyDescent="0.25">
      <c r="A393" s="12">
        <v>35886</v>
      </c>
      <c r="B393" t="s">
        <v>2017</v>
      </c>
      <c r="C393" t="s">
        <v>2018</v>
      </c>
      <c r="D393">
        <v>96386.80257</v>
      </c>
      <c r="E393">
        <v>36.89173555</v>
      </c>
      <c r="F393">
        <v>2.124380817</v>
      </c>
      <c r="G393">
        <v>8.5396889480000002</v>
      </c>
      <c r="H393">
        <v>54155.197950000002</v>
      </c>
      <c r="I393">
        <v>35.499412790000001</v>
      </c>
      <c r="J393">
        <v>1.72422637</v>
      </c>
      <c r="K393">
        <v>6.8178258520000004</v>
      </c>
      <c r="L393">
        <v>42060.721899999997</v>
      </c>
      <c r="M393">
        <v>33.720329399999997</v>
      </c>
      <c r="N393">
        <v>1.9728543270000001</v>
      </c>
      <c r="O393">
        <v>6.2031847889999998</v>
      </c>
      <c r="P393">
        <v>38421.403619999997</v>
      </c>
      <c r="Q393">
        <v>36.601892990000003</v>
      </c>
      <c r="R393">
        <v>1.242220053</v>
      </c>
      <c r="S393">
        <v>4.3323999019999997</v>
      </c>
    </row>
    <row r="394" spans="1:19" x14ac:dyDescent="0.25">
      <c r="A394" s="12">
        <v>35886</v>
      </c>
      <c r="B394" t="s">
        <v>2019</v>
      </c>
      <c r="C394" t="s">
        <v>2020</v>
      </c>
      <c r="D394">
        <v>80010.108219999995</v>
      </c>
      <c r="E394">
        <v>36.721486820000003</v>
      </c>
      <c r="F394">
        <v>2.2214387659999999</v>
      </c>
      <c r="G394">
        <v>3.7266117059999999</v>
      </c>
      <c r="H394">
        <v>46848.199520000002</v>
      </c>
      <c r="I394">
        <v>34.995619099999999</v>
      </c>
      <c r="J394">
        <v>1.573615271</v>
      </c>
      <c r="K394">
        <v>2.2786604559999999</v>
      </c>
      <c r="L394">
        <v>36229.50619</v>
      </c>
      <c r="M394">
        <v>33.311636579999998</v>
      </c>
      <c r="N394">
        <v>1.447149644</v>
      </c>
      <c r="O394">
        <v>1.5570297340000001</v>
      </c>
      <c r="P394">
        <v>34972.879099999998</v>
      </c>
      <c r="Q394">
        <v>35.080449870000002</v>
      </c>
      <c r="R394">
        <v>0.36220280500000002</v>
      </c>
      <c r="S394">
        <v>0.94070217300000003</v>
      </c>
    </row>
    <row r="395" spans="1:19" x14ac:dyDescent="0.25">
      <c r="A395" s="12">
        <v>35886</v>
      </c>
      <c r="B395" t="s">
        <v>2009</v>
      </c>
      <c r="C395" t="s">
        <v>2010</v>
      </c>
      <c r="D395">
        <v>79433.688139999998</v>
      </c>
      <c r="E395">
        <v>40.85738997</v>
      </c>
      <c r="F395">
        <v>0.66126517799999995</v>
      </c>
      <c r="G395">
        <v>2.9460055230000002</v>
      </c>
      <c r="H395">
        <v>46205.298219999997</v>
      </c>
      <c r="I395">
        <v>39.075662180000002</v>
      </c>
      <c r="J395">
        <v>0.45116566800000002</v>
      </c>
      <c r="K395">
        <v>2.6582942690000002</v>
      </c>
      <c r="L395">
        <v>35198.297460000002</v>
      </c>
      <c r="M395">
        <v>36.928541350000003</v>
      </c>
      <c r="N395">
        <v>0.78486871000000002</v>
      </c>
      <c r="O395">
        <v>2.3710112630000002</v>
      </c>
      <c r="P395">
        <v>31754.849900000001</v>
      </c>
      <c r="Q395">
        <v>37.890786519999999</v>
      </c>
      <c r="R395">
        <v>-1.0125716E-2</v>
      </c>
      <c r="S395">
        <v>0.86194591700000001</v>
      </c>
    </row>
    <row r="396" spans="1:19" x14ac:dyDescent="0.25">
      <c r="A396" s="12">
        <v>35886</v>
      </c>
      <c r="B396" t="s">
        <v>2001</v>
      </c>
      <c r="C396" t="s">
        <v>2002</v>
      </c>
      <c r="D396">
        <v>79471.176309999995</v>
      </c>
      <c r="E396">
        <v>35.450123820000002</v>
      </c>
      <c r="F396">
        <v>2.9333008450000002</v>
      </c>
      <c r="G396">
        <v>7.5029280780000001</v>
      </c>
      <c r="H396">
        <v>47143.680780000002</v>
      </c>
      <c r="I396">
        <v>33.529756429999999</v>
      </c>
      <c r="J396">
        <v>2.7245471010000002</v>
      </c>
      <c r="K396">
        <v>6.4021694560000002</v>
      </c>
      <c r="L396">
        <v>37072.520810000002</v>
      </c>
      <c r="M396">
        <v>31.860530709999999</v>
      </c>
      <c r="N396">
        <v>2.8822296729999999</v>
      </c>
      <c r="O396">
        <v>6.3412645980000004</v>
      </c>
      <c r="P396">
        <v>33565.059529999999</v>
      </c>
      <c r="Q396">
        <v>35.653220040000001</v>
      </c>
      <c r="R396">
        <v>2.557496955</v>
      </c>
      <c r="S396">
        <v>4.4851863390000002</v>
      </c>
    </row>
    <row r="397" spans="1:19" x14ac:dyDescent="0.25">
      <c r="A397" s="12">
        <v>35886</v>
      </c>
      <c r="B397" t="s">
        <v>2007</v>
      </c>
      <c r="C397" t="s">
        <v>2008</v>
      </c>
      <c r="D397">
        <v>214789.60639999999</v>
      </c>
      <c r="E397">
        <v>28.890120199999998</v>
      </c>
      <c r="F397">
        <v>2.6669936070000002</v>
      </c>
      <c r="G397">
        <v>19.08052086</v>
      </c>
      <c r="H397">
        <v>128935.6263</v>
      </c>
      <c r="I397">
        <v>27.3224105</v>
      </c>
      <c r="J397">
        <v>2.5593470969999998</v>
      </c>
      <c r="K397">
        <v>18.368510860000001</v>
      </c>
      <c r="L397">
        <v>99849.584130000003</v>
      </c>
      <c r="M397">
        <v>24.416051830000001</v>
      </c>
      <c r="N397">
        <v>2.4631882649999999</v>
      </c>
      <c r="O397">
        <v>17.60224929</v>
      </c>
      <c r="P397">
        <v>89317.07286</v>
      </c>
      <c r="Q397">
        <v>24.684153670000001</v>
      </c>
      <c r="R397">
        <v>2.2061495519999998</v>
      </c>
      <c r="S397">
        <v>16.918263119999999</v>
      </c>
    </row>
    <row r="398" spans="1:19" x14ac:dyDescent="0.25">
      <c r="A398" s="12">
        <v>35886</v>
      </c>
      <c r="B398" t="s">
        <v>2015</v>
      </c>
      <c r="C398" t="s">
        <v>2016</v>
      </c>
      <c r="D398">
        <v>108280.4745</v>
      </c>
      <c r="E398">
        <v>32.869089549999998</v>
      </c>
      <c r="F398">
        <v>2.4501010860000001</v>
      </c>
      <c r="G398">
        <v>12.391966780000001</v>
      </c>
      <c r="H398">
        <v>66224.511459999994</v>
      </c>
      <c r="I398">
        <v>31.107991859999998</v>
      </c>
      <c r="J398">
        <v>2.143684667</v>
      </c>
      <c r="K398">
        <v>11.209751049999999</v>
      </c>
      <c r="L398">
        <v>51962.616260000003</v>
      </c>
      <c r="M398">
        <v>29.365499660000001</v>
      </c>
      <c r="N398">
        <v>1.9399974710000001</v>
      </c>
      <c r="O398">
        <v>10.7137209</v>
      </c>
      <c r="P398">
        <v>44346.025450000001</v>
      </c>
      <c r="Q398">
        <v>31.277461880000001</v>
      </c>
      <c r="R398">
        <v>1.890224398</v>
      </c>
      <c r="S398">
        <v>9.8436225040000007</v>
      </c>
    </row>
    <row r="399" spans="1:19" x14ac:dyDescent="0.25">
      <c r="A399" s="12">
        <v>35886</v>
      </c>
      <c r="B399" t="s">
        <v>2003</v>
      </c>
      <c r="C399" t="s">
        <v>2004</v>
      </c>
      <c r="D399">
        <v>107514.8244</v>
      </c>
      <c r="E399">
        <v>31.49303695</v>
      </c>
      <c r="F399">
        <v>2.7685345520000002</v>
      </c>
      <c r="G399">
        <v>14.48088008</v>
      </c>
      <c r="H399">
        <v>68641.840849999993</v>
      </c>
      <c r="I399">
        <v>29.915603780000001</v>
      </c>
      <c r="J399">
        <v>2.3227602570000001</v>
      </c>
      <c r="K399">
        <v>13.513171270000001</v>
      </c>
      <c r="L399">
        <v>54937.428480000002</v>
      </c>
      <c r="M399">
        <v>28.688480500000001</v>
      </c>
      <c r="N399">
        <v>2.3044709819999998</v>
      </c>
      <c r="O399">
        <v>13.606542510000001</v>
      </c>
      <c r="P399">
        <v>47072.777340000001</v>
      </c>
      <c r="Q399">
        <v>30.39278453</v>
      </c>
      <c r="R399">
        <v>1.847239372</v>
      </c>
      <c r="S399">
        <v>11.83258977</v>
      </c>
    </row>
    <row r="400" spans="1:19" x14ac:dyDescent="0.25">
      <c r="A400" s="12">
        <v>35886</v>
      </c>
      <c r="B400" t="s">
        <v>2013</v>
      </c>
      <c r="C400" t="s">
        <v>2014</v>
      </c>
      <c r="D400">
        <v>150102.6341</v>
      </c>
      <c r="E400">
        <v>33.006293239999998</v>
      </c>
      <c r="F400">
        <v>3.0426680730000002</v>
      </c>
      <c r="G400">
        <v>17.431333689999999</v>
      </c>
      <c r="H400">
        <v>87569.007599999997</v>
      </c>
      <c r="I400">
        <v>31.37968678</v>
      </c>
      <c r="J400">
        <v>2.3031001849999999</v>
      </c>
      <c r="K400">
        <v>15.71687595</v>
      </c>
      <c r="L400">
        <v>65823.169859999995</v>
      </c>
      <c r="M400">
        <v>29.870525730000001</v>
      </c>
      <c r="N400">
        <v>2.1019190120000002</v>
      </c>
      <c r="O400">
        <v>14.67486186</v>
      </c>
      <c r="P400">
        <v>53799.997479999998</v>
      </c>
      <c r="Q400">
        <v>31.646957950000001</v>
      </c>
      <c r="R400">
        <v>2.3839605819999998</v>
      </c>
      <c r="S400">
        <v>13.92003227</v>
      </c>
    </row>
    <row r="401" spans="1:19" x14ac:dyDescent="0.25">
      <c r="A401" s="12">
        <v>35886</v>
      </c>
      <c r="B401" t="s">
        <v>2011</v>
      </c>
      <c r="C401" t="s">
        <v>2012</v>
      </c>
      <c r="D401">
        <v>88023.86</v>
      </c>
      <c r="E401">
        <v>37.456833070000002</v>
      </c>
      <c r="F401">
        <v>2.967668754</v>
      </c>
      <c r="G401">
        <v>6.8506747250000002</v>
      </c>
      <c r="H401">
        <v>50545.746980000004</v>
      </c>
      <c r="I401">
        <v>35.370938019999997</v>
      </c>
      <c r="J401">
        <v>2.7224219189999999</v>
      </c>
      <c r="K401">
        <v>6.1455104619999998</v>
      </c>
      <c r="L401">
        <v>35243.034570000003</v>
      </c>
      <c r="M401">
        <v>33.761989999999997</v>
      </c>
      <c r="N401">
        <v>2.9750184860000002</v>
      </c>
      <c r="O401">
        <v>5.6444675689999997</v>
      </c>
      <c r="P401">
        <v>35630.258049999997</v>
      </c>
      <c r="Q401">
        <v>35.212151679999998</v>
      </c>
      <c r="R401">
        <v>2.7731196890000001</v>
      </c>
      <c r="S401">
        <v>4.3689821909999997</v>
      </c>
    </row>
    <row r="402" spans="1:19" x14ac:dyDescent="0.25">
      <c r="A402" s="12">
        <v>35916</v>
      </c>
      <c r="B402" t="s">
        <v>2005</v>
      </c>
      <c r="C402" t="s">
        <v>2006</v>
      </c>
      <c r="D402">
        <v>104349.27710000001</v>
      </c>
      <c r="E402">
        <v>34.162283260000002</v>
      </c>
      <c r="F402">
        <v>0.44693684700000003</v>
      </c>
      <c r="G402">
        <v>10.32205602</v>
      </c>
      <c r="H402">
        <v>61807.872960000001</v>
      </c>
      <c r="I402">
        <v>32.90673323</v>
      </c>
      <c r="J402">
        <v>0.84320741899999996</v>
      </c>
      <c r="K402">
        <v>8.8435164860000004</v>
      </c>
      <c r="L402">
        <v>49816.300909999998</v>
      </c>
      <c r="M402">
        <v>30.35296851</v>
      </c>
      <c r="N402">
        <v>1.5088784909999999</v>
      </c>
      <c r="O402">
        <v>9.7009688890000003</v>
      </c>
      <c r="P402">
        <v>56204.258809999999</v>
      </c>
      <c r="Q402">
        <v>29.536116410000002</v>
      </c>
      <c r="R402">
        <v>0.84379711999999996</v>
      </c>
      <c r="S402">
        <v>11.61841663</v>
      </c>
    </row>
    <row r="403" spans="1:19" x14ac:dyDescent="0.25">
      <c r="A403" s="12">
        <v>35916</v>
      </c>
      <c r="B403" t="s">
        <v>2009</v>
      </c>
      <c r="C403" t="s">
        <v>2010</v>
      </c>
      <c r="D403">
        <v>79104.018590000007</v>
      </c>
      <c r="E403">
        <v>40.687821640000003</v>
      </c>
      <c r="F403">
        <v>-0.415024854</v>
      </c>
      <c r="G403">
        <v>2.640564151</v>
      </c>
      <c r="H403">
        <v>46170.40754</v>
      </c>
      <c r="I403">
        <v>39.046155259999999</v>
      </c>
      <c r="J403">
        <v>-7.5512287999999997E-2</v>
      </c>
      <c r="K403">
        <v>1.8303168510000001</v>
      </c>
      <c r="L403">
        <v>35367.735379999998</v>
      </c>
      <c r="M403">
        <v>37.106308329999997</v>
      </c>
      <c r="N403">
        <v>0.48138099299999998</v>
      </c>
      <c r="O403">
        <v>2.3890015509999998</v>
      </c>
      <c r="P403">
        <v>32452.244019999998</v>
      </c>
      <c r="Q403">
        <v>38.722936949999998</v>
      </c>
      <c r="R403">
        <v>2.1961814589999999</v>
      </c>
      <c r="S403">
        <v>4.4183477609999997</v>
      </c>
    </row>
    <row r="404" spans="1:19" x14ac:dyDescent="0.25">
      <c r="A404" s="12">
        <v>35916</v>
      </c>
      <c r="B404" t="s">
        <v>2019</v>
      </c>
      <c r="C404" t="s">
        <v>2020</v>
      </c>
      <c r="D404">
        <v>80168.454639999996</v>
      </c>
      <c r="E404">
        <v>36.794161590000002</v>
      </c>
      <c r="F404">
        <v>0.19790801199999999</v>
      </c>
      <c r="G404">
        <v>3.555705825</v>
      </c>
      <c r="H404">
        <v>47197.162149999996</v>
      </c>
      <c r="I404">
        <v>35.25629429</v>
      </c>
      <c r="J404">
        <v>0.74487947099999996</v>
      </c>
      <c r="K404">
        <v>2.3845059910000002</v>
      </c>
      <c r="L404">
        <v>36880.514289999999</v>
      </c>
      <c r="M404">
        <v>33.910213480000003</v>
      </c>
      <c r="N404">
        <v>1.796900299</v>
      </c>
      <c r="O404">
        <v>2.2945883060000001</v>
      </c>
      <c r="P404">
        <v>35699.439480000001</v>
      </c>
      <c r="Q404">
        <v>35.809245019999999</v>
      </c>
      <c r="R404">
        <v>2.077496606</v>
      </c>
      <c r="S404">
        <v>2.7813134769999999</v>
      </c>
    </row>
    <row r="405" spans="1:19" x14ac:dyDescent="0.25">
      <c r="A405" s="12">
        <v>35916</v>
      </c>
      <c r="B405" t="s">
        <v>2017</v>
      </c>
      <c r="C405" t="s">
        <v>2018</v>
      </c>
      <c r="D405">
        <v>96629.315629999997</v>
      </c>
      <c r="E405">
        <v>36.984556640000001</v>
      </c>
      <c r="F405">
        <v>0.25160400900000002</v>
      </c>
      <c r="G405">
        <v>6.6022018579999999</v>
      </c>
      <c r="H405">
        <v>54657.10727</v>
      </c>
      <c r="I405">
        <v>35.828420659999999</v>
      </c>
      <c r="J405">
        <v>0.92679806600000003</v>
      </c>
      <c r="K405">
        <v>5.5289018949999997</v>
      </c>
      <c r="L405">
        <v>42866.10583</v>
      </c>
      <c r="M405">
        <v>34.366010449999997</v>
      </c>
      <c r="N405">
        <v>1.914812408</v>
      </c>
      <c r="O405">
        <v>5.9318289120000003</v>
      </c>
      <c r="P405">
        <v>39493.903359999997</v>
      </c>
      <c r="Q405">
        <v>37.623602689999998</v>
      </c>
      <c r="R405">
        <v>2.7914121870000002</v>
      </c>
      <c r="S405">
        <v>6.6138577190000003</v>
      </c>
    </row>
    <row r="406" spans="1:19" x14ac:dyDescent="0.25">
      <c r="A406" s="12">
        <v>35916</v>
      </c>
      <c r="B406" t="s">
        <v>2015</v>
      </c>
      <c r="C406" t="s">
        <v>2016</v>
      </c>
      <c r="D406">
        <v>109292.8474</v>
      </c>
      <c r="E406">
        <v>33.176400510000001</v>
      </c>
      <c r="F406">
        <v>0.93495428300000005</v>
      </c>
      <c r="G406">
        <v>13.538880089999999</v>
      </c>
      <c r="H406">
        <v>66772.791169999997</v>
      </c>
      <c r="I406">
        <v>31.3655382</v>
      </c>
      <c r="J406">
        <v>0.82791054100000006</v>
      </c>
      <c r="K406">
        <v>11.586701639999999</v>
      </c>
      <c r="L406">
        <v>52725.709199999998</v>
      </c>
      <c r="M406">
        <v>29.796744409999999</v>
      </c>
      <c r="N406">
        <v>1.468542185</v>
      </c>
      <c r="O406">
        <v>11.53254718</v>
      </c>
      <c r="P406">
        <v>45005.204460000001</v>
      </c>
      <c r="Q406">
        <v>31.742383960000002</v>
      </c>
      <c r="R406">
        <v>1.486444393</v>
      </c>
      <c r="S406">
        <v>11.462984730000001</v>
      </c>
    </row>
    <row r="407" spans="1:19" x14ac:dyDescent="0.25">
      <c r="A407" s="12">
        <v>35916</v>
      </c>
      <c r="B407" t="s">
        <v>2003</v>
      </c>
      <c r="C407" t="s">
        <v>2004</v>
      </c>
      <c r="D407">
        <v>108463.1483</v>
      </c>
      <c r="E407">
        <v>31.77081815</v>
      </c>
      <c r="F407">
        <v>0.88204005500000005</v>
      </c>
      <c r="G407">
        <v>13.250910319999999</v>
      </c>
      <c r="H407">
        <v>69516.147169999997</v>
      </c>
      <c r="I407">
        <v>30.296645439999999</v>
      </c>
      <c r="J407">
        <v>1.2737221329999999</v>
      </c>
      <c r="K407">
        <v>12.254925630000001</v>
      </c>
      <c r="L407">
        <v>56103.840300000003</v>
      </c>
      <c r="M407">
        <v>29.297584050000001</v>
      </c>
      <c r="N407">
        <v>2.12316422</v>
      </c>
      <c r="O407">
        <v>13.07755996</v>
      </c>
      <c r="P407">
        <v>48374.686130000002</v>
      </c>
      <c r="Q407">
        <v>31.23336874</v>
      </c>
      <c r="R407">
        <v>2.7657360959999999</v>
      </c>
      <c r="S407">
        <v>12.68285365</v>
      </c>
    </row>
    <row r="408" spans="1:19" x14ac:dyDescent="0.25">
      <c r="A408" s="12">
        <v>35916</v>
      </c>
      <c r="B408" t="s">
        <v>2011</v>
      </c>
      <c r="C408" t="s">
        <v>2012</v>
      </c>
      <c r="D408">
        <v>88789.120360000001</v>
      </c>
      <c r="E408">
        <v>37.782474659999998</v>
      </c>
      <c r="F408">
        <v>0.86937832100000001</v>
      </c>
      <c r="G408">
        <v>6.451099728</v>
      </c>
      <c r="H408">
        <v>51242.821730000003</v>
      </c>
      <c r="I408">
        <v>35.858737480000002</v>
      </c>
      <c r="J408">
        <v>1.3790967489999999</v>
      </c>
      <c r="K408">
        <v>5.6937338879999997</v>
      </c>
      <c r="L408">
        <v>36011.162479999999</v>
      </c>
      <c r="M408">
        <v>34.497838289999997</v>
      </c>
      <c r="N408">
        <v>2.1795169470000002</v>
      </c>
      <c r="O408">
        <v>5.9227379679999999</v>
      </c>
      <c r="P408">
        <v>36244.832349999997</v>
      </c>
      <c r="Q408">
        <v>35.8195142</v>
      </c>
      <c r="R408">
        <v>1.724866266</v>
      </c>
      <c r="S408">
        <v>5.0368396410000003</v>
      </c>
    </row>
    <row r="409" spans="1:19" x14ac:dyDescent="0.25">
      <c r="A409" s="12">
        <v>35916</v>
      </c>
      <c r="B409" t="s">
        <v>2007</v>
      </c>
      <c r="C409" t="s">
        <v>2008</v>
      </c>
      <c r="D409">
        <v>212890.5441</v>
      </c>
      <c r="E409">
        <v>28.634688199999999</v>
      </c>
      <c r="F409">
        <v>-0.88414999800000005</v>
      </c>
      <c r="G409">
        <v>14.22791649</v>
      </c>
      <c r="H409">
        <v>129080.6352</v>
      </c>
      <c r="I409">
        <v>27.35313897</v>
      </c>
      <c r="J409">
        <v>0.11246618</v>
      </c>
      <c r="K409">
        <v>14.91337639</v>
      </c>
      <c r="L409">
        <v>100178.43</v>
      </c>
      <c r="M409">
        <v>24.496463949999999</v>
      </c>
      <c r="N409">
        <v>0.32934122700000001</v>
      </c>
      <c r="O409">
        <v>14.62496676</v>
      </c>
      <c r="P409">
        <v>88699.539730000004</v>
      </c>
      <c r="Q409">
        <v>24.513488840000001</v>
      </c>
      <c r="R409">
        <v>-0.69139427600000003</v>
      </c>
      <c r="S409">
        <v>13.200578220000001</v>
      </c>
    </row>
    <row r="410" spans="1:19" x14ac:dyDescent="0.25">
      <c r="A410" s="12">
        <v>35916</v>
      </c>
      <c r="B410" t="s">
        <v>2013</v>
      </c>
      <c r="C410" t="s">
        <v>2014</v>
      </c>
      <c r="D410">
        <v>150356.92989999999</v>
      </c>
      <c r="E410">
        <v>33.062210720000003</v>
      </c>
      <c r="F410">
        <v>0.169414603</v>
      </c>
      <c r="G410">
        <v>14.917349189999999</v>
      </c>
      <c r="H410">
        <v>88360.260869999998</v>
      </c>
      <c r="I410">
        <v>31.66322637</v>
      </c>
      <c r="J410">
        <v>0.90357683700000002</v>
      </c>
      <c r="K410">
        <v>14.385760019999999</v>
      </c>
      <c r="L410">
        <v>66849.262820000004</v>
      </c>
      <c r="M410">
        <v>30.33616627</v>
      </c>
      <c r="N410">
        <v>1.558862889</v>
      </c>
      <c r="O410">
        <v>14.473710479999999</v>
      </c>
      <c r="P410">
        <v>54539.355409999996</v>
      </c>
      <c r="Q410">
        <v>32.081873010000002</v>
      </c>
      <c r="R410">
        <v>1.374271303</v>
      </c>
      <c r="S410">
        <v>13.8375395</v>
      </c>
    </row>
    <row r="411" spans="1:19" x14ac:dyDescent="0.25">
      <c r="A411" s="12">
        <v>35916</v>
      </c>
      <c r="B411" t="s">
        <v>2001</v>
      </c>
      <c r="C411" t="s">
        <v>2002</v>
      </c>
      <c r="D411">
        <v>79699.424230000004</v>
      </c>
      <c r="E411">
        <v>35.551939570000002</v>
      </c>
      <c r="F411">
        <v>0.28720844099999998</v>
      </c>
      <c r="G411">
        <v>7.1726970010000004</v>
      </c>
      <c r="H411">
        <v>47366.314720000002</v>
      </c>
      <c r="I411">
        <v>33.688099219999998</v>
      </c>
      <c r="J411">
        <v>0.47224557099999998</v>
      </c>
      <c r="K411">
        <v>6.2027454659999997</v>
      </c>
      <c r="L411">
        <v>37602.176310000003</v>
      </c>
      <c r="M411">
        <v>32.315722460000003</v>
      </c>
      <c r="N411">
        <v>1.4287010739999999</v>
      </c>
      <c r="O411">
        <v>6.9721081360000001</v>
      </c>
      <c r="P411">
        <v>34097.448129999997</v>
      </c>
      <c r="Q411">
        <v>36.218729770000003</v>
      </c>
      <c r="R411">
        <v>1.58613929</v>
      </c>
      <c r="S411">
        <v>6.01902282</v>
      </c>
    </row>
    <row r="412" spans="1:19" x14ac:dyDescent="0.25">
      <c r="A412" s="12">
        <v>35947</v>
      </c>
      <c r="B412" t="s">
        <v>2005</v>
      </c>
      <c r="C412" t="s">
        <v>2006</v>
      </c>
      <c r="D412">
        <v>105232.8305</v>
      </c>
      <c r="E412">
        <v>34.451544490000003</v>
      </c>
      <c r="F412">
        <v>0.84672686200000002</v>
      </c>
      <c r="G412">
        <v>9.2407058079999995</v>
      </c>
      <c r="H412">
        <v>62021.578500000003</v>
      </c>
      <c r="I412">
        <v>33.020510829999999</v>
      </c>
      <c r="J412">
        <v>0.34575780099999998</v>
      </c>
      <c r="K412">
        <v>8.4600472440000001</v>
      </c>
      <c r="L412">
        <v>49789.483659999998</v>
      </c>
      <c r="M412">
        <v>30.336628820000001</v>
      </c>
      <c r="N412">
        <v>-5.3832276999999998E-2</v>
      </c>
      <c r="O412">
        <v>8.3938486500000007</v>
      </c>
      <c r="P412">
        <v>57250.30502</v>
      </c>
      <c r="Q412">
        <v>30.08582818</v>
      </c>
      <c r="R412">
        <v>1.8611511599999999</v>
      </c>
      <c r="S412">
        <v>13.135897249999999</v>
      </c>
    </row>
    <row r="413" spans="1:19" x14ac:dyDescent="0.25">
      <c r="A413" s="12">
        <v>35947</v>
      </c>
      <c r="B413" t="s">
        <v>2013</v>
      </c>
      <c r="C413" t="s">
        <v>2014</v>
      </c>
      <c r="D413">
        <v>152657.56299999999</v>
      </c>
      <c r="E413">
        <v>33.568100379999997</v>
      </c>
      <c r="F413">
        <v>1.5301144449999999</v>
      </c>
      <c r="G413">
        <v>14.355236619999999</v>
      </c>
      <c r="H413">
        <v>89247.627210000006</v>
      </c>
      <c r="I413">
        <v>31.98120733</v>
      </c>
      <c r="J413">
        <v>1.004259528</v>
      </c>
      <c r="K413">
        <v>14.298530810000001</v>
      </c>
      <c r="L413">
        <v>67210.954759999993</v>
      </c>
      <c r="M413">
        <v>30.500301910000001</v>
      </c>
      <c r="N413">
        <v>0.54105598200000005</v>
      </c>
      <c r="O413">
        <v>13.28913242</v>
      </c>
      <c r="P413">
        <v>55746.092120000001</v>
      </c>
      <c r="Q413">
        <v>32.7917159</v>
      </c>
      <c r="R413">
        <v>2.2125980369999998</v>
      </c>
      <c r="S413">
        <v>15.196466579999999</v>
      </c>
    </row>
    <row r="414" spans="1:19" x14ac:dyDescent="0.25">
      <c r="A414" s="12">
        <v>35947</v>
      </c>
      <c r="B414" t="s">
        <v>2015</v>
      </c>
      <c r="C414" t="s">
        <v>2016</v>
      </c>
      <c r="D414">
        <v>109151.8958</v>
      </c>
      <c r="E414">
        <v>33.133613910000001</v>
      </c>
      <c r="F414">
        <v>-0.12896697100000001</v>
      </c>
      <c r="G414">
        <v>10.37574101</v>
      </c>
      <c r="H414">
        <v>66478.585189999998</v>
      </c>
      <c r="I414">
        <v>31.227339260000001</v>
      </c>
      <c r="J414">
        <v>-0.44060757900000003</v>
      </c>
      <c r="K414">
        <v>10.098846979999999</v>
      </c>
      <c r="L414">
        <v>52189.138910000001</v>
      </c>
      <c r="M414">
        <v>29.49351382</v>
      </c>
      <c r="N414">
        <v>-1.0176635000000001</v>
      </c>
      <c r="O414">
        <v>9.2936525480000007</v>
      </c>
      <c r="P414">
        <v>45226.160190000002</v>
      </c>
      <c r="Q414">
        <v>31.89822508</v>
      </c>
      <c r="R414">
        <v>0.49095595800000003</v>
      </c>
      <c r="S414">
        <v>11.750196969999999</v>
      </c>
    </row>
    <row r="415" spans="1:19" x14ac:dyDescent="0.25">
      <c r="A415" s="12">
        <v>35947</v>
      </c>
      <c r="B415" t="s">
        <v>2009</v>
      </c>
      <c r="C415" t="s">
        <v>2010</v>
      </c>
      <c r="D415">
        <v>80890.952390000006</v>
      </c>
      <c r="E415">
        <v>41.606946170000001</v>
      </c>
      <c r="F415">
        <v>2.2589671509999998</v>
      </c>
      <c r="G415">
        <v>2.7563656070000002</v>
      </c>
      <c r="H415">
        <v>47000.6149</v>
      </c>
      <c r="I415">
        <v>39.74825877</v>
      </c>
      <c r="J415">
        <v>1.798137377</v>
      </c>
      <c r="K415">
        <v>3.049219693</v>
      </c>
      <c r="L415">
        <v>35843.201240000002</v>
      </c>
      <c r="M415">
        <v>37.605146679999997</v>
      </c>
      <c r="N415">
        <v>1.3443491889999999</v>
      </c>
      <c r="O415">
        <v>2.441348434</v>
      </c>
      <c r="P415">
        <v>33114.572189999999</v>
      </c>
      <c r="Q415">
        <v>39.513245689999998</v>
      </c>
      <c r="R415">
        <v>2.0409318129999998</v>
      </c>
      <c r="S415">
        <v>5.2334526959999996</v>
      </c>
    </row>
    <row r="416" spans="1:19" x14ac:dyDescent="0.25">
      <c r="A416" s="12">
        <v>35947</v>
      </c>
      <c r="B416" t="s">
        <v>2017</v>
      </c>
      <c r="C416" t="s">
        <v>2018</v>
      </c>
      <c r="D416">
        <v>98234.307700000005</v>
      </c>
      <c r="E416">
        <v>37.598862140000001</v>
      </c>
      <c r="F416">
        <v>1.6609784169999999</v>
      </c>
      <c r="G416">
        <v>7.1479573600000004</v>
      </c>
      <c r="H416">
        <v>55196.03009</v>
      </c>
      <c r="I416">
        <v>36.18169134</v>
      </c>
      <c r="J416">
        <v>0.986006834</v>
      </c>
      <c r="K416">
        <v>6.5030690609999997</v>
      </c>
      <c r="L416">
        <v>43019.901290000002</v>
      </c>
      <c r="M416">
        <v>34.489309179999999</v>
      </c>
      <c r="N416">
        <v>0.35878104300000002</v>
      </c>
      <c r="O416">
        <v>6.2284150120000001</v>
      </c>
      <c r="P416">
        <v>39835.269229999998</v>
      </c>
      <c r="Q416">
        <v>37.948802610000001</v>
      </c>
      <c r="R416">
        <v>0.86435081300000005</v>
      </c>
      <c r="S416">
        <v>7.5313515600000001</v>
      </c>
    </row>
    <row r="417" spans="1:19" x14ac:dyDescent="0.25">
      <c r="A417" s="12">
        <v>35947</v>
      </c>
      <c r="B417" t="s">
        <v>2011</v>
      </c>
      <c r="C417" t="s">
        <v>2012</v>
      </c>
      <c r="D417">
        <v>88703.734400000001</v>
      </c>
      <c r="E417">
        <v>37.746140339999997</v>
      </c>
      <c r="F417">
        <v>-9.6167135000000001E-2</v>
      </c>
      <c r="G417">
        <v>4.1912233380000004</v>
      </c>
      <c r="H417">
        <v>50888.586230000001</v>
      </c>
      <c r="I417">
        <v>35.610850309999996</v>
      </c>
      <c r="J417">
        <v>-0.69128804200000005</v>
      </c>
      <c r="K417">
        <v>3.7023429760000002</v>
      </c>
      <c r="L417">
        <v>35550.861570000001</v>
      </c>
      <c r="M417">
        <v>34.05688095</v>
      </c>
      <c r="N417">
        <v>-1.2782173219999999</v>
      </c>
      <c r="O417">
        <v>2.5949064160000002</v>
      </c>
      <c r="P417">
        <v>36441.009879999998</v>
      </c>
      <c r="Q417">
        <v>36.013389660000001</v>
      </c>
      <c r="R417">
        <v>0.54125653500000004</v>
      </c>
      <c r="S417">
        <v>4.7069443900000003</v>
      </c>
    </row>
    <row r="418" spans="1:19" x14ac:dyDescent="0.25">
      <c r="A418" s="12">
        <v>35947</v>
      </c>
      <c r="B418" t="s">
        <v>2007</v>
      </c>
      <c r="C418" t="s">
        <v>2008</v>
      </c>
      <c r="D418">
        <v>216398.06760000001</v>
      </c>
      <c r="E418">
        <v>29.106465100000001</v>
      </c>
      <c r="F418">
        <v>1.647571304</v>
      </c>
      <c r="G418">
        <v>13.85645004</v>
      </c>
      <c r="H418">
        <v>130637.6091</v>
      </c>
      <c r="I418">
        <v>27.683073230000002</v>
      </c>
      <c r="J418">
        <v>1.20620254</v>
      </c>
      <c r="K418">
        <v>15.377021450000001</v>
      </c>
      <c r="L418">
        <v>101330.86500000001</v>
      </c>
      <c r="M418">
        <v>24.778266949999999</v>
      </c>
      <c r="N418">
        <v>1.150382376</v>
      </c>
      <c r="O418">
        <v>14.361201769999999</v>
      </c>
      <c r="P418">
        <v>90979.271059999999</v>
      </c>
      <c r="Q418">
        <v>25.14352783</v>
      </c>
      <c r="R418">
        <v>2.5701726659999999</v>
      </c>
      <c r="S418">
        <v>16.078561390000001</v>
      </c>
    </row>
    <row r="419" spans="1:19" x14ac:dyDescent="0.25">
      <c r="A419" s="12">
        <v>35947</v>
      </c>
      <c r="B419" t="s">
        <v>2019</v>
      </c>
      <c r="C419" t="s">
        <v>2020</v>
      </c>
      <c r="D419">
        <v>80641.858840000001</v>
      </c>
      <c r="E419">
        <v>37.011435460000001</v>
      </c>
      <c r="F419">
        <v>0.59051182000000002</v>
      </c>
      <c r="G419">
        <v>2.8609812649999999</v>
      </c>
      <c r="H419">
        <v>47151.040840000001</v>
      </c>
      <c r="I419">
        <v>35.221841660000003</v>
      </c>
      <c r="J419">
        <v>-9.7720509999999997E-2</v>
      </c>
      <c r="K419">
        <v>2.0812858250000001</v>
      </c>
      <c r="L419">
        <v>36507.004979999998</v>
      </c>
      <c r="M419">
        <v>33.566786039999997</v>
      </c>
      <c r="N419">
        <v>-1.012755171</v>
      </c>
      <c r="O419">
        <v>0.90690177800000005</v>
      </c>
      <c r="P419">
        <v>36204.586560000003</v>
      </c>
      <c r="Q419">
        <v>36.315945849999999</v>
      </c>
      <c r="R419">
        <v>1.4150000410000001</v>
      </c>
      <c r="S419">
        <v>3.5244100810000001</v>
      </c>
    </row>
    <row r="420" spans="1:19" x14ac:dyDescent="0.25">
      <c r="A420" s="12">
        <v>35947</v>
      </c>
      <c r="B420" t="s">
        <v>2001</v>
      </c>
      <c r="C420" t="s">
        <v>2002</v>
      </c>
      <c r="D420">
        <v>80090.558860000005</v>
      </c>
      <c r="E420">
        <v>35.726415039999999</v>
      </c>
      <c r="F420">
        <v>0.49076217599999999</v>
      </c>
      <c r="G420">
        <v>7.4979314390000003</v>
      </c>
      <c r="H420">
        <v>47342.389649999997</v>
      </c>
      <c r="I420">
        <v>33.671083119999999</v>
      </c>
      <c r="J420">
        <v>-5.0510725999999999E-2</v>
      </c>
      <c r="K420">
        <v>6.625315659</v>
      </c>
      <c r="L420">
        <v>37570.510730000002</v>
      </c>
      <c r="M420">
        <v>32.288508700000001</v>
      </c>
      <c r="N420">
        <v>-8.4212117000000003E-2</v>
      </c>
      <c r="O420">
        <v>6.9310171169999997</v>
      </c>
      <c r="P420">
        <v>34550.214789999998</v>
      </c>
      <c r="Q420">
        <v>36.6996641</v>
      </c>
      <c r="R420">
        <v>1.327860842</v>
      </c>
      <c r="S420">
        <v>7.5880679730000002</v>
      </c>
    </row>
    <row r="421" spans="1:19" x14ac:dyDescent="0.25">
      <c r="A421" s="12">
        <v>35947</v>
      </c>
      <c r="B421" t="s">
        <v>2003</v>
      </c>
      <c r="C421" t="s">
        <v>2004</v>
      </c>
      <c r="D421">
        <v>109551.3238</v>
      </c>
      <c r="E421">
        <v>32.089564449999997</v>
      </c>
      <c r="F421">
        <v>1.003267524</v>
      </c>
      <c r="G421">
        <v>11.6046513</v>
      </c>
      <c r="H421">
        <v>69780.663199999995</v>
      </c>
      <c r="I421">
        <v>30.41192727</v>
      </c>
      <c r="J421">
        <v>0.38051019600000002</v>
      </c>
      <c r="K421">
        <v>11.28314467</v>
      </c>
      <c r="L421">
        <v>56082.839939999998</v>
      </c>
      <c r="M421">
        <v>29.2866176</v>
      </c>
      <c r="N421">
        <v>-3.7431233000000001E-2</v>
      </c>
      <c r="O421">
        <v>11.322612380000001</v>
      </c>
      <c r="P421">
        <v>48852.348879999998</v>
      </c>
      <c r="Q421">
        <v>31.541774190000002</v>
      </c>
      <c r="R421">
        <v>0.98742294399999997</v>
      </c>
      <c r="S421">
        <v>12.63393305</v>
      </c>
    </row>
    <row r="422" spans="1:19" x14ac:dyDescent="0.25">
      <c r="A422" s="12">
        <v>35977</v>
      </c>
      <c r="B422" t="s">
        <v>2005</v>
      </c>
      <c r="C422" t="s">
        <v>2006</v>
      </c>
      <c r="D422">
        <v>107455.1346</v>
      </c>
      <c r="E422">
        <v>35.179091290000002</v>
      </c>
      <c r="F422">
        <v>2.1117973559999998</v>
      </c>
      <c r="G422">
        <v>9.5531853689999995</v>
      </c>
      <c r="H422">
        <v>62832.770810000002</v>
      </c>
      <c r="I422">
        <v>33.452392519999997</v>
      </c>
      <c r="J422">
        <v>1.3079194810000001</v>
      </c>
      <c r="K422">
        <v>8.305878538</v>
      </c>
      <c r="L422">
        <v>50453.84605</v>
      </c>
      <c r="M422">
        <v>30.741423439999998</v>
      </c>
      <c r="N422">
        <v>1.334342795</v>
      </c>
      <c r="O422">
        <v>8.0934638379999999</v>
      </c>
      <c r="P422">
        <v>57188.05833</v>
      </c>
      <c r="Q422">
        <v>30.053116679999999</v>
      </c>
      <c r="R422">
        <v>-0.108727268</v>
      </c>
      <c r="S422">
        <v>11.320624929999999</v>
      </c>
    </row>
    <row r="423" spans="1:19" x14ac:dyDescent="0.25">
      <c r="A423" s="12">
        <v>35977</v>
      </c>
      <c r="B423" t="s">
        <v>2013</v>
      </c>
      <c r="C423" t="s">
        <v>2014</v>
      </c>
      <c r="D423">
        <v>156309.5269</v>
      </c>
      <c r="E423">
        <v>34.371136210000003</v>
      </c>
      <c r="F423">
        <v>2.3922587759999998</v>
      </c>
      <c r="G423">
        <v>14.47326063</v>
      </c>
      <c r="H423">
        <v>90415.735849999997</v>
      </c>
      <c r="I423">
        <v>32.399790170000003</v>
      </c>
      <c r="J423">
        <v>1.308839997</v>
      </c>
      <c r="K423">
        <v>13.639767320000001</v>
      </c>
      <c r="L423">
        <v>67856.351469999994</v>
      </c>
      <c r="M423">
        <v>30.793182659999999</v>
      </c>
      <c r="N423">
        <v>0.96025523700000004</v>
      </c>
      <c r="O423">
        <v>12.485248479999999</v>
      </c>
      <c r="P423">
        <v>55403.73818</v>
      </c>
      <c r="Q423">
        <v>32.590331859999999</v>
      </c>
      <c r="R423">
        <v>-0.61413083099999999</v>
      </c>
      <c r="S423">
        <v>13.231170880000001</v>
      </c>
    </row>
    <row r="424" spans="1:19" x14ac:dyDescent="0.25">
      <c r="A424" s="12">
        <v>35977</v>
      </c>
      <c r="B424" t="s">
        <v>2001</v>
      </c>
      <c r="C424" t="s">
        <v>2002</v>
      </c>
      <c r="D424">
        <v>81632.535740000007</v>
      </c>
      <c r="E424">
        <v>36.414252740000002</v>
      </c>
      <c r="F424">
        <v>1.9252916959999999</v>
      </c>
      <c r="G424">
        <v>6.585604537</v>
      </c>
      <c r="H424">
        <v>47729.811000000002</v>
      </c>
      <c r="I424">
        <v>33.946626799999997</v>
      </c>
      <c r="J424">
        <v>0.81833922299999995</v>
      </c>
      <c r="K424">
        <v>5.0603496080000001</v>
      </c>
      <c r="L424">
        <v>37698.860650000002</v>
      </c>
      <c r="M424">
        <v>32.398814029999997</v>
      </c>
      <c r="N424">
        <v>0.34162410999999998</v>
      </c>
      <c r="O424">
        <v>4.5456702780000002</v>
      </c>
      <c r="P424">
        <v>34186.505929999999</v>
      </c>
      <c r="Q424">
        <v>36.313328060000003</v>
      </c>
      <c r="R424">
        <v>-1.0526963869999999</v>
      </c>
      <c r="S424">
        <v>5.5393613430000004</v>
      </c>
    </row>
    <row r="425" spans="1:19" x14ac:dyDescent="0.25">
      <c r="A425" s="12">
        <v>35977</v>
      </c>
      <c r="B425" t="s">
        <v>2019</v>
      </c>
      <c r="C425" t="s">
        <v>2020</v>
      </c>
      <c r="D425">
        <v>82061.022079999995</v>
      </c>
      <c r="E425">
        <v>37.66277547</v>
      </c>
      <c r="F425">
        <v>1.7598344850000001</v>
      </c>
      <c r="G425">
        <v>3.9688028719999999</v>
      </c>
      <c r="H425">
        <v>47906.825100000002</v>
      </c>
      <c r="I425">
        <v>35.786412730000002</v>
      </c>
      <c r="J425">
        <v>1.6029004950000001</v>
      </c>
      <c r="K425">
        <v>3.340451592</v>
      </c>
      <c r="L425">
        <v>37230.733910000003</v>
      </c>
      <c r="M425">
        <v>34.232226939999997</v>
      </c>
      <c r="N425">
        <v>1.9824385369999999</v>
      </c>
      <c r="O425">
        <v>2.5852316690000001</v>
      </c>
      <c r="P425">
        <v>36120.609080000002</v>
      </c>
      <c r="Q425">
        <v>36.231710069999998</v>
      </c>
      <c r="R425">
        <v>-0.231952608</v>
      </c>
      <c r="S425">
        <v>4.7458592839999998</v>
      </c>
    </row>
    <row r="426" spans="1:19" x14ac:dyDescent="0.25">
      <c r="A426" s="12">
        <v>35977</v>
      </c>
      <c r="B426" t="s">
        <v>2015</v>
      </c>
      <c r="C426" t="s">
        <v>2016</v>
      </c>
      <c r="D426">
        <v>112620.6152</v>
      </c>
      <c r="E426">
        <v>34.186561359999999</v>
      </c>
      <c r="F426">
        <v>3.1778828899999998</v>
      </c>
      <c r="G426">
        <v>12.51702978</v>
      </c>
      <c r="H426">
        <v>68485.211020000002</v>
      </c>
      <c r="I426">
        <v>32.169922280000002</v>
      </c>
      <c r="J426">
        <v>3.0184544760000001</v>
      </c>
      <c r="K426">
        <v>11.600407000000001</v>
      </c>
      <c r="L426">
        <v>53996.492259999999</v>
      </c>
      <c r="M426">
        <v>30.514898769999999</v>
      </c>
      <c r="N426">
        <v>3.463083294</v>
      </c>
      <c r="O426">
        <v>11.025192049999999</v>
      </c>
      <c r="P426">
        <v>45674.149519999999</v>
      </c>
      <c r="Q426">
        <v>32.214194079999999</v>
      </c>
      <c r="R426">
        <v>0.99055352500000005</v>
      </c>
      <c r="S426">
        <v>11.211597709999999</v>
      </c>
    </row>
    <row r="427" spans="1:19" x14ac:dyDescent="0.25">
      <c r="A427" s="12">
        <v>35977</v>
      </c>
      <c r="B427" t="s">
        <v>2003</v>
      </c>
      <c r="C427" t="s">
        <v>2004</v>
      </c>
      <c r="D427">
        <v>111999.1569</v>
      </c>
      <c r="E427">
        <v>32.806579030000002</v>
      </c>
      <c r="F427">
        <v>2.2344166749999999</v>
      </c>
      <c r="G427">
        <v>11.46390178</v>
      </c>
      <c r="H427">
        <v>70898.102459999995</v>
      </c>
      <c r="I427">
        <v>30.89893155</v>
      </c>
      <c r="J427">
        <v>1.6013594769999999</v>
      </c>
      <c r="K427">
        <v>10.49221915</v>
      </c>
      <c r="L427">
        <v>56660.046600000001</v>
      </c>
      <c r="M427">
        <v>29.588036550000002</v>
      </c>
      <c r="N427">
        <v>1.029203689</v>
      </c>
      <c r="O427">
        <v>9.7828269859999999</v>
      </c>
      <c r="P427">
        <v>48498.3056</v>
      </c>
      <c r="Q427">
        <v>31.3131843</v>
      </c>
      <c r="R427">
        <v>-0.724721104</v>
      </c>
      <c r="S427">
        <v>10.409068189999999</v>
      </c>
    </row>
    <row r="428" spans="1:19" x14ac:dyDescent="0.25">
      <c r="A428" s="12">
        <v>35977</v>
      </c>
      <c r="B428" t="s">
        <v>2011</v>
      </c>
      <c r="C428" t="s">
        <v>2012</v>
      </c>
      <c r="D428">
        <v>89787.739619999993</v>
      </c>
      <c r="E428">
        <v>38.207417569999997</v>
      </c>
      <c r="F428">
        <v>1.222051392</v>
      </c>
      <c r="G428">
        <v>5.0929020390000002</v>
      </c>
      <c r="H428">
        <v>51259.950190000003</v>
      </c>
      <c r="I428">
        <v>35.870723640000001</v>
      </c>
      <c r="J428">
        <v>0.729758833</v>
      </c>
      <c r="K428">
        <v>5.140650548</v>
      </c>
      <c r="L428">
        <v>35884.97004</v>
      </c>
      <c r="M428">
        <v>34.376948929999998</v>
      </c>
      <c r="N428">
        <v>0.93980414700000003</v>
      </c>
      <c r="O428">
        <v>4.2363621360000003</v>
      </c>
      <c r="P428">
        <v>36144.404869999998</v>
      </c>
      <c r="Q428">
        <v>35.720265189999999</v>
      </c>
      <c r="R428">
        <v>-0.81393190599999998</v>
      </c>
      <c r="S428">
        <v>5.4852426620000001</v>
      </c>
    </row>
    <row r="429" spans="1:19" x14ac:dyDescent="0.25">
      <c r="A429" s="12">
        <v>35977</v>
      </c>
      <c r="B429" t="s">
        <v>2009</v>
      </c>
      <c r="C429" t="s">
        <v>2010</v>
      </c>
      <c r="D429">
        <v>81678.323510000002</v>
      </c>
      <c r="E429">
        <v>42.011937170000003</v>
      </c>
      <c r="F429">
        <v>0.97337353999999998</v>
      </c>
      <c r="G429">
        <v>1.076754617</v>
      </c>
      <c r="H429">
        <v>46787.106489999998</v>
      </c>
      <c r="I429">
        <v>39.567695440000001</v>
      </c>
      <c r="J429">
        <v>-0.45426726499999998</v>
      </c>
      <c r="K429">
        <v>0.53376639000000003</v>
      </c>
      <c r="L429">
        <v>35767.790379999999</v>
      </c>
      <c r="M429">
        <v>37.526028850000003</v>
      </c>
      <c r="N429">
        <v>-0.21039096900000001</v>
      </c>
      <c r="O429">
        <v>-8.4770497E-2</v>
      </c>
      <c r="P429">
        <v>32017.931919999999</v>
      </c>
      <c r="Q429">
        <v>38.204703449999997</v>
      </c>
      <c r="R429">
        <v>-3.3116546599999999</v>
      </c>
      <c r="S429">
        <v>1.2131196719999999</v>
      </c>
    </row>
    <row r="430" spans="1:19" x14ac:dyDescent="0.25">
      <c r="A430" s="12">
        <v>35977</v>
      </c>
      <c r="B430" t="s">
        <v>2007</v>
      </c>
      <c r="C430" t="s">
        <v>2008</v>
      </c>
      <c r="D430">
        <v>223821.06340000001</v>
      </c>
      <c r="E430">
        <v>30.10488977</v>
      </c>
      <c r="F430">
        <v>3.4302505160000001</v>
      </c>
      <c r="G430">
        <v>14.02725027</v>
      </c>
      <c r="H430">
        <v>133832.18979999999</v>
      </c>
      <c r="I430">
        <v>28.360028440000001</v>
      </c>
      <c r="J430">
        <v>2.44537592</v>
      </c>
      <c r="K430">
        <v>14.0452792</v>
      </c>
      <c r="L430">
        <v>103116.1379</v>
      </c>
      <c r="M430">
        <v>25.214816750000001</v>
      </c>
      <c r="N430">
        <v>1.761825371</v>
      </c>
      <c r="O430">
        <v>12.50420132</v>
      </c>
      <c r="P430">
        <v>91488.899650000007</v>
      </c>
      <c r="Q430">
        <v>25.284371570000001</v>
      </c>
      <c r="R430">
        <v>0.56015901300000004</v>
      </c>
      <c r="S430">
        <v>13.481924060000001</v>
      </c>
    </row>
    <row r="431" spans="1:19" x14ac:dyDescent="0.25">
      <c r="A431" s="12">
        <v>35977</v>
      </c>
      <c r="B431" t="s">
        <v>2017</v>
      </c>
      <c r="C431" t="s">
        <v>2018</v>
      </c>
      <c r="D431">
        <v>99545.793040000004</v>
      </c>
      <c r="E431">
        <v>38.100828890000003</v>
      </c>
      <c r="F431">
        <v>1.3350583540000001</v>
      </c>
      <c r="G431">
        <v>6.9551041900000001</v>
      </c>
      <c r="H431">
        <v>55401.336929999998</v>
      </c>
      <c r="I431">
        <v>36.316272550000001</v>
      </c>
      <c r="J431">
        <v>0.37195943999999997</v>
      </c>
      <c r="K431">
        <v>6.0586102640000004</v>
      </c>
      <c r="L431">
        <v>43195.995179999998</v>
      </c>
      <c r="M431">
        <v>34.630484690000003</v>
      </c>
      <c r="N431">
        <v>0.40933122599999999</v>
      </c>
      <c r="O431">
        <v>5.7779185169999998</v>
      </c>
      <c r="P431">
        <v>39505.068859999999</v>
      </c>
      <c r="Q431">
        <v>37.634239430000001</v>
      </c>
      <c r="R431">
        <v>-0.82891462900000001</v>
      </c>
      <c r="S431">
        <v>6.8070998789999999</v>
      </c>
    </row>
    <row r="432" spans="1:19" x14ac:dyDescent="0.25">
      <c r="A432" s="12">
        <v>36008</v>
      </c>
      <c r="B432" t="s">
        <v>2005</v>
      </c>
      <c r="C432" t="s">
        <v>2006</v>
      </c>
      <c r="D432">
        <v>108252.69070000001</v>
      </c>
      <c r="E432">
        <v>35.440198379999998</v>
      </c>
      <c r="F432">
        <v>0.74222239400000001</v>
      </c>
      <c r="G432">
        <v>8.7061820339999993</v>
      </c>
      <c r="H432">
        <v>62946.075239999998</v>
      </c>
      <c r="I432">
        <v>33.512716210000001</v>
      </c>
      <c r="J432">
        <v>0.180326973</v>
      </c>
      <c r="K432">
        <v>7.2038571930000002</v>
      </c>
      <c r="L432">
        <v>50593.208429999999</v>
      </c>
      <c r="M432">
        <v>30.826336649999998</v>
      </c>
      <c r="N432">
        <v>0.276217565</v>
      </c>
      <c r="O432">
        <v>7.7760195650000004</v>
      </c>
      <c r="P432">
        <v>57545.443749999999</v>
      </c>
      <c r="Q432">
        <v>30.240927670000001</v>
      </c>
      <c r="R432">
        <v>0.62493015100000004</v>
      </c>
      <c r="S432">
        <v>10.55203216</v>
      </c>
    </row>
    <row r="433" spans="1:19" x14ac:dyDescent="0.25">
      <c r="A433" s="12">
        <v>36008</v>
      </c>
      <c r="B433" t="s">
        <v>2001</v>
      </c>
      <c r="C433" t="s">
        <v>2002</v>
      </c>
      <c r="D433">
        <v>82307.745819999996</v>
      </c>
      <c r="E433">
        <v>36.715447240000003</v>
      </c>
      <c r="F433">
        <v>0.827133538</v>
      </c>
      <c r="G433">
        <v>6.1232442389999999</v>
      </c>
      <c r="H433">
        <v>48135.031840000003</v>
      </c>
      <c r="I433">
        <v>34.234829929999997</v>
      </c>
      <c r="J433">
        <v>0.84898899800000005</v>
      </c>
      <c r="K433">
        <v>5.0145880370000002</v>
      </c>
      <c r="L433">
        <v>38098.59577</v>
      </c>
      <c r="M433">
        <v>32.742350780000002</v>
      </c>
      <c r="N433">
        <v>1.0603373970000001</v>
      </c>
      <c r="O433">
        <v>5.7001993119999996</v>
      </c>
      <c r="P433">
        <v>34489.295339999997</v>
      </c>
      <c r="Q433">
        <v>36.634954710000002</v>
      </c>
      <c r="R433">
        <v>0.88569863400000004</v>
      </c>
      <c r="S433">
        <v>4.7816494</v>
      </c>
    </row>
    <row r="434" spans="1:19" x14ac:dyDescent="0.25">
      <c r="A434" s="12">
        <v>36008</v>
      </c>
      <c r="B434" t="s">
        <v>2011</v>
      </c>
      <c r="C434" t="s">
        <v>2012</v>
      </c>
      <c r="D434">
        <v>89671.934389999995</v>
      </c>
      <c r="E434">
        <v>38.158138919999999</v>
      </c>
      <c r="F434">
        <v>-0.12897666399999999</v>
      </c>
      <c r="G434">
        <v>3.1255311269999999</v>
      </c>
      <c r="H434">
        <v>50865.253960000002</v>
      </c>
      <c r="I434">
        <v>35.594522840000003</v>
      </c>
      <c r="J434">
        <v>-0.76998948499999997</v>
      </c>
      <c r="K434">
        <v>2.7643122259999999</v>
      </c>
      <c r="L434">
        <v>35523.144549999997</v>
      </c>
      <c r="M434">
        <v>34.030328709999999</v>
      </c>
      <c r="N434">
        <v>-1.008292559</v>
      </c>
      <c r="O434">
        <v>2.1622222180000001</v>
      </c>
      <c r="P434">
        <v>36303.941030000002</v>
      </c>
      <c r="Q434">
        <v>35.877929260000002</v>
      </c>
      <c r="R434">
        <v>0.441385478</v>
      </c>
      <c r="S434">
        <v>4.0635485249999999</v>
      </c>
    </row>
    <row r="435" spans="1:19" x14ac:dyDescent="0.25">
      <c r="A435" s="12">
        <v>36008</v>
      </c>
      <c r="B435" t="s">
        <v>2007</v>
      </c>
      <c r="C435" t="s">
        <v>2008</v>
      </c>
      <c r="D435">
        <v>226677.31529999999</v>
      </c>
      <c r="E435">
        <v>30.489067859999999</v>
      </c>
      <c r="F435">
        <v>1.276131857</v>
      </c>
      <c r="G435">
        <v>14.387316350000001</v>
      </c>
      <c r="H435">
        <v>133532.348</v>
      </c>
      <c r="I435">
        <v>28.29648976</v>
      </c>
      <c r="J435">
        <v>-0.22404307200000001</v>
      </c>
      <c r="K435">
        <v>13.014184820000001</v>
      </c>
      <c r="L435">
        <v>102885.5781</v>
      </c>
      <c r="M435">
        <v>25.158438350000001</v>
      </c>
      <c r="N435">
        <v>-0.22359233100000001</v>
      </c>
      <c r="O435">
        <v>12.79539443</v>
      </c>
      <c r="P435">
        <v>91022.49639</v>
      </c>
      <c r="Q435">
        <v>25.155473820000001</v>
      </c>
      <c r="R435">
        <v>-0.50979217600000004</v>
      </c>
      <c r="S435">
        <v>12.973727050000001</v>
      </c>
    </row>
    <row r="436" spans="1:19" x14ac:dyDescent="0.25">
      <c r="A436" s="12">
        <v>36008</v>
      </c>
      <c r="B436" t="s">
        <v>2013</v>
      </c>
      <c r="C436" t="s">
        <v>2014</v>
      </c>
      <c r="D436">
        <v>157970.2053</v>
      </c>
      <c r="E436">
        <v>34.736305280000003</v>
      </c>
      <c r="F436">
        <v>1.062429437</v>
      </c>
      <c r="G436">
        <v>13.168680820000001</v>
      </c>
      <c r="H436">
        <v>90899.198959999994</v>
      </c>
      <c r="I436">
        <v>32.573035490000002</v>
      </c>
      <c r="J436">
        <v>0.53471124800000003</v>
      </c>
      <c r="K436">
        <v>11.78904591</v>
      </c>
      <c r="L436">
        <v>68627.026949999999</v>
      </c>
      <c r="M436">
        <v>31.14291485</v>
      </c>
      <c r="N436">
        <v>1.135745531</v>
      </c>
      <c r="O436">
        <v>11.608507899999999</v>
      </c>
      <c r="P436">
        <v>56208.720860000001</v>
      </c>
      <c r="Q436">
        <v>33.063849599999998</v>
      </c>
      <c r="R436">
        <v>1.4529393020000001</v>
      </c>
      <c r="S436">
        <v>11.85568763</v>
      </c>
    </row>
    <row r="437" spans="1:19" x14ac:dyDescent="0.25">
      <c r="A437" s="12">
        <v>36008</v>
      </c>
      <c r="B437" t="s">
        <v>2015</v>
      </c>
      <c r="C437" t="s">
        <v>2016</v>
      </c>
      <c r="D437">
        <v>113607.4425</v>
      </c>
      <c r="E437">
        <v>34.486117819999997</v>
      </c>
      <c r="F437">
        <v>0.87624038999999998</v>
      </c>
      <c r="G437">
        <v>10.876808649999999</v>
      </c>
      <c r="H437">
        <v>68360.455249999999</v>
      </c>
      <c r="I437">
        <v>32.11132009</v>
      </c>
      <c r="J437">
        <v>-0.18216455100000001</v>
      </c>
      <c r="K437">
        <v>9.5947444169999994</v>
      </c>
      <c r="L437">
        <v>53884.812689999999</v>
      </c>
      <c r="M437">
        <v>30.45178559</v>
      </c>
      <c r="N437">
        <v>-0.206827443</v>
      </c>
      <c r="O437">
        <v>9.8119350829999998</v>
      </c>
      <c r="P437">
        <v>46204.781419999999</v>
      </c>
      <c r="Q437">
        <v>32.58845127</v>
      </c>
      <c r="R437">
        <v>1.161777295</v>
      </c>
      <c r="S437">
        <v>9.8522571679999995</v>
      </c>
    </row>
    <row r="438" spans="1:19" x14ac:dyDescent="0.25">
      <c r="A438" s="12">
        <v>36008</v>
      </c>
      <c r="B438" t="s">
        <v>2009</v>
      </c>
      <c r="C438" t="s">
        <v>2010</v>
      </c>
      <c r="D438">
        <v>82690.472240000003</v>
      </c>
      <c r="E438">
        <v>42.532544440000002</v>
      </c>
      <c r="F438">
        <v>1.2391889060000001</v>
      </c>
      <c r="G438">
        <v>4.739220489</v>
      </c>
      <c r="H438">
        <v>47479.963069999998</v>
      </c>
      <c r="I438">
        <v>40.153641870000001</v>
      </c>
      <c r="J438">
        <v>1.480870753</v>
      </c>
      <c r="K438">
        <v>3.6409920069999999</v>
      </c>
      <c r="L438">
        <v>36325.454570000002</v>
      </c>
      <c r="M438">
        <v>38.111106149999998</v>
      </c>
      <c r="N438">
        <v>1.559123941</v>
      </c>
      <c r="O438">
        <v>3.5241584850000001</v>
      </c>
      <c r="P438">
        <v>33253.699699999997</v>
      </c>
      <c r="Q438">
        <v>39.67925657</v>
      </c>
      <c r="R438">
        <v>3.8596115050000002</v>
      </c>
      <c r="S438">
        <v>5.0581967990000001</v>
      </c>
    </row>
    <row r="439" spans="1:19" x14ac:dyDescent="0.25">
      <c r="A439" s="12">
        <v>36008</v>
      </c>
      <c r="B439" t="s">
        <v>2019</v>
      </c>
      <c r="C439" t="s">
        <v>2020</v>
      </c>
      <c r="D439">
        <v>82779.909539999993</v>
      </c>
      <c r="E439">
        <v>37.992716479999999</v>
      </c>
      <c r="F439">
        <v>0.87604010099999996</v>
      </c>
      <c r="G439">
        <v>4.1042281020000004</v>
      </c>
      <c r="H439">
        <v>47985.482660000001</v>
      </c>
      <c r="I439">
        <v>35.845169949999999</v>
      </c>
      <c r="J439">
        <v>0.164188625</v>
      </c>
      <c r="K439">
        <v>3.0574794509999998</v>
      </c>
      <c r="L439">
        <v>37232.793850000002</v>
      </c>
      <c r="M439">
        <v>34.234120969999999</v>
      </c>
      <c r="N439">
        <v>5.5328840000000001E-3</v>
      </c>
      <c r="O439">
        <v>2.602591366</v>
      </c>
      <c r="P439">
        <v>36516.860719999997</v>
      </c>
      <c r="Q439">
        <v>36.629180519999998</v>
      </c>
      <c r="R439">
        <v>1.097023697</v>
      </c>
      <c r="S439">
        <v>4.7039165399999998</v>
      </c>
    </row>
    <row r="440" spans="1:19" x14ac:dyDescent="0.25">
      <c r="A440" s="12">
        <v>36008</v>
      </c>
      <c r="B440" t="s">
        <v>2017</v>
      </c>
      <c r="C440" t="s">
        <v>2018</v>
      </c>
      <c r="D440">
        <v>100828.0264</v>
      </c>
      <c r="E440">
        <v>38.591599539999997</v>
      </c>
      <c r="F440">
        <v>1.2880839159999999</v>
      </c>
      <c r="G440">
        <v>6.4311329490000002</v>
      </c>
      <c r="H440">
        <v>55805.708460000002</v>
      </c>
      <c r="I440">
        <v>36.581343179999998</v>
      </c>
      <c r="J440">
        <v>0.72989490000000001</v>
      </c>
      <c r="K440">
        <v>4.7903165760000004</v>
      </c>
      <c r="L440">
        <v>43684.646500000003</v>
      </c>
      <c r="M440">
        <v>35.02223935</v>
      </c>
      <c r="N440">
        <v>1.131242195</v>
      </c>
      <c r="O440">
        <v>5.2606883389999997</v>
      </c>
      <c r="P440">
        <v>40075.450360000003</v>
      </c>
      <c r="Q440">
        <v>38.17760955</v>
      </c>
      <c r="R440">
        <v>1.443818523</v>
      </c>
      <c r="S440">
        <v>6.0428844030000004</v>
      </c>
    </row>
    <row r="441" spans="1:19" x14ac:dyDescent="0.25">
      <c r="A441" s="12">
        <v>36008</v>
      </c>
      <c r="B441" t="s">
        <v>2003</v>
      </c>
      <c r="C441" t="s">
        <v>2004</v>
      </c>
      <c r="D441">
        <v>112097.3432</v>
      </c>
      <c r="E441">
        <v>32.835339599999998</v>
      </c>
      <c r="F441">
        <v>8.7667060000000005E-2</v>
      </c>
      <c r="G441">
        <v>10.4969506</v>
      </c>
      <c r="H441">
        <v>70820.468330000003</v>
      </c>
      <c r="I441">
        <v>30.865096909999998</v>
      </c>
      <c r="J441">
        <v>-0.109500993</v>
      </c>
      <c r="K441">
        <v>9.5518689899999991</v>
      </c>
      <c r="L441">
        <v>56819.28858</v>
      </c>
      <c r="M441">
        <v>29.671193160000001</v>
      </c>
      <c r="N441">
        <v>0.281048093</v>
      </c>
      <c r="O441">
        <v>9.9343946570000004</v>
      </c>
      <c r="P441">
        <v>49089.003750000003</v>
      </c>
      <c r="Q441">
        <v>31.694571639999999</v>
      </c>
      <c r="R441">
        <v>1.217976881</v>
      </c>
      <c r="S441">
        <v>9.8410413289999994</v>
      </c>
    </row>
    <row r="442" spans="1:19" x14ac:dyDescent="0.25">
      <c r="A442" s="12">
        <v>36039</v>
      </c>
      <c r="B442" t="s">
        <v>2005</v>
      </c>
      <c r="C442" t="s">
        <v>2006</v>
      </c>
      <c r="D442">
        <v>108027.9642</v>
      </c>
      <c r="E442">
        <v>35.366626539999999</v>
      </c>
      <c r="F442">
        <v>-0.20759434399999999</v>
      </c>
      <c r="G442">
        <v>8.2629871910000006</v>
      </c>
      <c r="H442">
        <v>62848.792880000001</v>
      </c>
      <c r="I442">
        <v>33.46092273</v>
      </c>
      <c r="J442">
        <v>-0.15454873899999999</v>
      </c>
      <c r="K442">
        <v>6.8508336109999997</v>
      </c>
      <c r="L442">
        <v>50423.504430000001</v>
      </c>
      <c r="M442">
        <v>30.722936359999999</v>
      </c>
      <c r="N442">
        <v>-0.33542842499999997</v>
      </c>
      <c r="O442">
        <v>6.8677064679999997</v>
      </c>
      <c r="P442">
        <v>57522.712440000003</v>
      </c>
      <c r="Q442">
        <v>30.228982049999999</v>
      </c>
      <c r="R442">
        <v>-3.9501493999999998E-2</v>
      </c>
      <c r="S442">
        <v>9.4446835920000005</v>
      </c>
    </row>
    <row r="443" spans="1:19" x14ac:dyDescent="0.25">
      <c r="A443" s="12">
        <v>36039</v>
      </c>
      <c r="B443" t="s">
        <v>2007</v>
      </c>
      <c r="C443" t="s">
        <v>2008</v>
      </c>
      <c r="D443">
        <v>226350.33360000001</v>
      </c>
      <c r="E443">
        <v>30.445087430000001</v>
      </c>
      <c r="F443">
        <v>-0.14424985500000001</v>
      </c>
      <c r="G443">
        <v>11.4735075</v>
      </c>
      <c r="H443">
        <v>134218.96</v>
      </c>
      <c r="I443">
        <v>28.441987900000001</v>
      </c>
      <c r="J443">
        <v>0.51419149099999995</v>
      </c>
      <c r="K443">
        <v>11.370575949999999</v>
      </c>
      <c r="L443">
        <v>103312.4304</v>
      </c>
      <c r="M443">
        <v>25.26281582</v>
      </c>
      <c r="N443">
        <v>0.41488056699999998</v>
      </c>
      <c r="O443">
        <v>11.09139774</v>
      </c>
      <c r="P443">
        <v>91625.718389999995</v>
      </c>
      <c r="Q443">
        <v>25.322183549999998</v>
      </c>
      <c r="R443">
        <v>0.66271748600000002</v>
      </c>
      <c r="S443">
        <v>10.8520267</v>
      </c>
    </row>
    <row r="444" spans="1:19" x14ac:dyDescent="0.25">
      <c r="A444" s="12">
        <v>36039</v>
      </c>
      <c r="B444" t="s">
        <v>2015</v>
      </c>
      <c r="C444" t="s">
        <v>2016</v>
      </c>
      <c r="D444">
        <v>112555.4253</v>
      </c>
      <c r="E444">
        <v>34.166772629999997</v>
      </c>
      <c r="F444">
        <v>-0.92601083399999995</v>
      </c>
      <c r="G444">
        <v>9.4233748239999997</v>
      </c>
      <c r="H444">
        <v>67885.945489999998</v>
      </c>
      <c r="I444">
        <v>31.8884261</v>
      </c>
      <c r="J444">
        <v>-0.69412901400000004</v>
      </c>
      <c r="K444">
        <v>8.0321173600000009</v>
      </c>
      <c r="L444">
        <v>53291.101889999998</v>
      </c>
      <c r="M444">
        <v>30.116263329999999</v>
      </c>
      <c r="N444">
        <v>-1.101814734</v>
      </c>
      <c r="O444">
        <v>7.4776873229999996</v>
      </c>
      <c r="P444">
        <v>45432.994879999998</v>
      </c>
      <c r="Q444">
        <v>32.044106569999997</v>
      </c>
      <c r="R444">
        <v>-1.6703607629999999</v>
      </c>
      <c r="S444">
        <v>8.0418988040000006</v>
      </c>
    </row>
    <row r="445" spans="1:19" x14ac:dyDescent="0.25">
      <c r="A445" s="12">
        <v>36039</v>
      </c>
      <c r="B445" t="s">
        <v>2013</v>
      </c>
      <c r="C445" t="s">
        <v>2014</v>
      </c>
      <c r="D445">
        <v>157917.96460000001</v>
      </c>
      <c r="E445">
        <v>34.724817989999998</v>
      </c>
      <c r="F445">
        <v>-3.3069977E-2</v>
      </c>
      <c r="G445">
        <v>11.867433070000001</v>
      </c>
      <c r="H445">
        <v>90972.988459999993</v>
      </c>
      <c r="I445">
        <v>32.599477389999997</v>
      </c>
      <c r="J445">
        <v>8.1177278000000005E-2</v>
      </c>
      <c r="K445">
        <v>10.88905295</v>
      </c>
      <c r="L445">
        <v>68250.382010000001</v>
      </c>
      <c r="M445">
        <v>30.971993550000001</v>
      </c>
      <c r="N445">
        <v>-0.548828871</v>
      </c>
      <c r="O445">
        <v>10.180080390000001</v>
      </c>
      <c r="P445">
        <v>56162.696980000001</v>
      </c>
      <c r="Q445">
        <v>33.03677682</v>
      </c>
      <c r="R445">
        <v>-8.1880329000000002E-2</v>
      </c>
      <c r="S445">
        <v>11.679609920000001</v>
      </c>
    </row>
    <row r="446" spans="1:19" x14ac:dyDescent="0.25">
      <c r="A446" s="12">
        <v>36039</v>
      </c>
      <c r="B446" t="s">
        <v>2017</v>
      </c>
      <c r="C446" t="s">
        <v>2018</v>
      </c>
      <c r="D446">
        <v>100381.99</v>
      </c>
      <c r="E446">
        <v>38.42088055</v>
      </c>
      <c r="F446">
        <v>-0.44237344099999998</v>
      </c>
      <c r="G446">
        <v>6.7962255909999998</v>
      </c>
      <c r="H446">
        <v>55345.85658</v>
      </c>
      <c r="I446">
        <v>36.27990449</v>
      </c>
      <c r="J446">
        <v>-0.82402302100000002</v>
      </c>
      <c r="K446">
        <v>4.9770430860000001</v>
      </c>
      <c r="L446">
        <v>43041.664360000002</v>
      </c>
      <c r="M446">
        <v>34.506756760000002</v>
      </c>
      <c r="N446">
        <v>-1.4718721480000001</v>
      </c>
      <c r="O446">
        <v>4.5049099650000004</v>
      </c>
      <c r="P446">
        <v>39558.324229999998</v>
      </c>
      <c r="Q446">
        <v>37.684972799999997</v>
      </c>
      <c r="R446">
        <v>-1.2903813399999999</v>
      </c>
      <c r="S446">
        <v>4.8409259579999997</v>
      </c>
    </row>
    <row r="447" spans="1:19" x14ac:dyDescent="0.25">
      <c r="A447" s="12">
        <v>36039</v>
      </c>
      <c r="B447" t="s">
        <v>2009</v>
      </c>
      <c r="C447" t="s">
        <v>2010</v>
      </c>
      <c r="D447">
        <v>83061.739249999999</v>
      </c>
      <c r="E447">
        <v>42.723508770000002</v>
      </c>
      <c r="F447">
        <v>0.44898402799999998</v>
      </c>
      <c r="G447">
        <v>7.4111196359999996</v>
      </c>
      <c r="H447">
        <v>47486.03817</v>
      </c>
      <c r="I447">
        <v>40.15877957</v>
      </c>
      <c r="J447">
        <v>1.2795091E-2</v>
      </c>
      <c r="K447">
        <v>6.4118372150000003</v>
      </c>
      <c r="L447">
        <v>36300.055740000003</v>
      </c>
      <c r="M447">
        <v>38.084458789999999</v>
      </c>
      <c r="N447">
        <v>-6.9920191000000007E-2</v>
      </c>
      <c r="O447">
        <v>5.8769605629999999</v>
      </c>
      <c r="P447">
        <v>32626.483380000001</v>
      </c>
      <c r="Q447">
        <v>38.930844280000002</v>
      </c>
      <c r="R447">
        <v>-1.886155021</v>
      </c>
      <c r="S447">
        <v>4.8569703789999998</v>
      </c>
    </row>
    <row r="448" spans="1:19" x14ac:dyDescent="0.25">
      <c r="A448" s="12">
        <v>36039</v>
      </c>
      <c r="B448" t="s">
        <v>2003</v>
      </c>
      <c r="C448" t="s">
        <v>2004</v>
      </c>
      <c r="D448">
        <v>112864.0573</v>
      </c>
      <c r="E448">
        <v>33.059924019999997</v>
      </c>
      <c r="F448">
        <v>0.68397168900000005</v>
      </c>
      <c r="G448">
        <v>10.65392314</v>
      </c>
      <c r="H448">
        <v>71356.193230000004</v>
      </c>
      <c r="I448">
        <v>31.098577450000001</v>
      </c>
      <c r="J448">
        <v>0.75645489300000002</v>
      </c>
      <c r="K448">
        <v>9.8989826290000007</v>
      </c>
      <c r="L448">
        <v>57335.039640000003</v>
      </c>
      <c r="M448">
        <v>29.94051983</v>
      </c>
      <c r="N448">
        <v>0.90770419199999997</v>
      </c>
      <c r="O448">
        <v>10.126737650000001</v>
      </c>
      <c r="P448">
        <v>49452.811719999998</v>
      </c>
      <c r="Q448">
        <v>31.92946616</v>
      </c>
      <c r="R448">
        <v>0.74111906699999996</v>
      </c>
      <c r="S448">
        <v>10.432399180000001</v>
      </c>
    </row>
    <row r="449" spans="1:19" x14ac:dyDescent="0.25">
      <c r="A449" s="12">
        <v>36039</v>
      </c>
      <c r="B449" t="s">
        <v>2011</v>
      </c>
      <c r="C449" t="s">
        <v>2012</v>
      </c>
      <c r="D449">
        <v>90091.22378</v>
      </c>
      <c r="E449">
        <v>38.336559319999999</v>
      </c>
      <c r="F449">
        <v>0.46758150999999998</v>
      </c>
      <c r="G449">
        <v>4.0104476839999998</v>
      </c>
      <c r="H449">
        <v>51100.783089999997</v>
      </c>
      <c r="I449">
        <v>35.759341579999997</v>
      </c>
      <c r="J449">
        <v>0.46304522999999997</v>
      </c>
      <c r="K449">
        <v>3.1241299979999999</v>
      </c>
      <c r="L449">
        <v>35668.662340000003</v>
      </c>
      <c r="M449">
        <v>34.169731290000001</v>
      </c>
      <c r="N449">
        <v>0.40964218000000002</v>
      </c>
      <c r="O449">
        <v>2.0630599379999999</v>
      </c>
      <c r="P449">
        <v>36067.180520000002</v>
      </c>
      <c r="Q449">
        <v>35.64394704</v>
      </c>
      <c r="R449">
        <v>-0.65216200099999999</v>
      </c>
      <c r="S449">
        <v>2.6277697689999999</v>
      </c>
    </row>
    <row r="450" spans="1:19" x14ac:dyDescent="0.25">
      <c r="A450" s="12">
        <v>36039</v>
      </c>
      <c r="B450" t="s">
        <v>2001</v>
      </c>
      <c r="C450" t="s">
        <v>2002</v>
      </c>
      <c r="D450">
        <v>81890.649550000002</v>
      </c>
      <c r="E450">
        <v>36.529390919999997</v>
      </c>
      <c r="F450">
        <v>-0.50675214800000001</v>
      </c>
      <c r="G450">
        <v>6.1644568150000003</v>
      </c>
      <c r="H450">
        <v>47790.855210000002</v>
      </c>
      <c r="I450">
        <v>33.990042959999997</v>
      </c>
      <c r="J450">
        <v>-0.71502316300000002</v>
      </c>
      <c r="K450">
        <v>4.8136264989999997</v>
      </c>
      <c r="L450">
        <v>37827.201249999998</v>
      </c>
      <c r="M450">
        <v>32.509111349999998</v>
      </c>
      <c r="N450">
        <v>-0.71234783099999999</v>
      </c>
      <c r="O450">
        <v>5.0491152240000003</v>
      </c>
      <c r="P450">
        <v>34433.200219999999</v>
      </c>
      <c r="Q450">
        <v>36.575369780000003</v>
      </c>
      <c r="R450">
        <v>-0.16264503199999999</v>
      </c>
      <c r="S450">
        <v>4.7980533459999997</v>
      </c>
    </row>
    <row r="451" spans="1:19" x14ac:dyDescent="0.25">
      <c r="A451" s="12">
        <v>36039</v>
      </c>
      <c r="B451" t="s">
        <v>2019</v>
      </c>
      <c r="C451" t="s">
        <v>2020</v>
      </c>
      <c r="D451">
        <v>81641.58352</v>
      </c>
      <c r="E451">
        <v>37.470269700000003</v>
      </c>
      <c r="F451">
        <v>-1.375123535</v>
      </c>
      <c r="G451">
        <v>2.7288349150000002</v>
      </c>
      <c r="H451">
        <v>47372.215989999997</v>
      </c>
      <c r="I451">
        <v>35.387059559999997</v>
      </c>
      <c r="J451">
        <v>-1.2780254390000001</v>
      </c>
      <c r="K451">
        <v>1.8182388270000001</v>
      </c>
      <c r="L451">
        <v>36663.35209</v>
      </c>
      <c r="M451">
        <v>33.710541190000001</v>
      </c>
      <c r="N451">
        <v>-1.5294091569999999</v>
      </c>
      <c r="O451">
        <v>1.1046798710000001</v>
      </c>
      <c r="P451">
        <v>35904.316160000002</v>
      </c>
      <c r="Q451">
        <v>36.014751879999999</v>
      </c>
      <c r="R451">
        <v>-1.677429391</v>
      </c>
      <c r="S451">
        <v>2.281786077</v>
      </c>
    </row>
    <row r="452" spans="1:19" x14ac:dyDescent="0.25">
      <c r="A452" s="12">
        <v>36069</v>
      </c>
      <c r="B452" t="s">
        <v>2005</v>
      </c>
      <c r="C452" t="s">
        <v>2006</v>
      </c>
      <c r="D452">
        <v>107830.4566</v>
      </c>
      <c r="E452">
        <v>35.301965690000003</v>
      </c>
      <c r="F452">
        <v>-0.18283012600000001</v>
      </c>
      <c r="G452">
        <v>7.6214739160000002</v>
      </c>
      <c r="H452">
        <v>62808.322679999997</v>
      </c>
      <c r="I452">
        <v>33.439376250000002</v>
      </c>
      <c r="J452">
        <v>-6.4392961999999998E-2</v>
      </c>
      <c r="K452">
        <v>6.577658531</v>
      </c>
      <c r="L452">
        <v>50063.676800000001</v>
      </c>
      <c r="M452">
        <v>30.50369413</v>
      </c>
      <c r="N452">
        <v>-0.71361091399999999</v>
      </c>
      <c r="O452">
        <v>6.4648171809999999</v>
      </c>
      <c r="P452">
        <v>57797.804609999999</v>
      </c>
      <c r="Q452">
        <v>30.3735468</v>
      </c>
      <c r="R452">
        <v>0.47823227200000001</v>
      </c>
      <c r="S452">
        <v>9.6371955440000008</v>
      </c>
    </row>
    <row r="453" spans="1:19" x14ac:dyDescent="0.25">
      <c r="A453" s="12">
        <v>36069</v>
      </c>
      <c r="B453" t="s">
        <v>2007</v>
      </c>
      <c r="C453" t="s">
        <v>2008</v>
      </c>
      <c r="D453">
        <v>225427.78109999999</v>
      </c>
      <c r="E453">
        <v>30.321000170000001</v>
      </c>
      <c r="F453">
        <v>-0.40757725900000003</v>
      </c>
      <c r="G453">
        <v>11.13992908</v>
      </c>
      <c r="H453">
        <v>133838.58590000001</v>
      </c>
      <c r="I453">
        <v>28.361383830000001</v>
      </c>
      <c r="J453">
        <v>-0.28339815699999998</v>
      </c>
      <c r="K453">
        <v>11.000940010000001</v>
      </c>
      <c r="L453">
        <v>101990.4923</v>
      </c>
      <c r="M453">
        <v>24.939564520000001</v>
      </c>
      <c r="N453">
        <v>-1.2795537269999999</v>
      </c>
      <c r="O453">
        <v>9.9298052200000004</v>
      </c>
      <c r="P453">
        <v>91844.32862</v>
      </c>
      <c r="Q453">
        <v>25.382599859999999</v>
      </c>
      <c r="R453">
        <v>0.238590469</v>
      </c>
      <c r="S453">
        <v>11.68609088</v>
      </c>
    </row>
    <row r="454" spans="1:19" x14ac:dyDescent="0.25">
      <c r="A454" s="12">
        <v>36069</v>
      </c>
      <c r="B454" t="s">
        <v>2019</v>
      </c>
      <c r="C454" t="s">
        <v>2020</v>
      </c>
      <c r="D454">
        <v>82100.226320000002</v>
      </c>
      <c r="E454">
        <v>37.680768669999999</v>
      </c>
      <c r="F454">
        <v>0.56177597400000001</v>
      </c>
      <c r="G454">
        <v>4.3057122830000001</v>
      </c>
      <c r="H454">
        <v>47598.601280000003</v>
      </c>
      <c r="I454">
        <v>35.556169439999998</v>
      </c>
      <c r="J454">
        <v>0.47788621799999997</v>
      </c>
      <c r="K454">
        <v>3.5373652209999999</v>
      </c>
      <c r="L454">
        <v>36568.014600000002</v>
      </c>
      <c r="M454">
        <v>33.62288203</v>
      </c>
      <c r="N454">
        <v>-0.26003484799999999</v>
      </c>
      <c r="O454">
        <v>2.7267703299999999</v>
      </c>
      <c r="P454">
        <v>36393.854959999997</v>
      </c>
      <c r="Q454">
        <v>36.505796410000002</v>
      </c>
      <c r="R454">
        <v>1.363453877</v>
      </c>
      <c r="S454">
        <v>5.5019525150000002</v>
      </c>
    </row>
    <row r="455" spans="1:19" x14ac:dyDescent="0.25">
      <c r="A455" s="12">
        <v>36069</v>
      </c>
      <c r="B455" t="s">
        <v>2017</v>
      </c>
      <c r="C455" t="s">
        <v>2018</v>
      </c>
      <c r="D455">
        <v>100444.54240000001</v>
      </c>
      <c r="E455">
        <v>38.444822309999999</v>
      </c>
      <c r="F455">
        <v>6.2314434000000002E-2</v>
      </c>
      <c r="G455">
        <v>7.591865436</v>
      </c>
      <c r="H455">
        <v>55432.822560000001</v>
      </c>
      <c r="I455">
        <v>36.336911780000001</v>
      </c>
      <c r="J455">
        <v>0.15713186600000001</v>
      </c>
      <c r="K455">
        <v>6.0441213869999997</v>
      </c>
      <c r="L455">
        <v>42889.942470000002</v>
      </c>
      <c r="M455">
        <v>34.385120430000001</v>
      </c>
      <c r="N455">
        <v>-0.35250004800000001</v>
      </c>
      <c r="O455">
        <v>6.054678451</v>
      </c>
      <c r="P455">
        <v>39899.769630000003</v>
      </c>
      <c r="Q455">
        <v>38.010248480000001</v>
      </c>
      <c r="R455">
        <v>0.86314426499999997</v>
      </c>
      <c r="S455">
        <v>7.202695018</v>
      </c>
    </row>
    <row r="456" spans="1:19" x14ac:dyDescent="0.25">
      <c r="A456" s="12">
        <v>36069</v>
      </c>
      <c r="B456" t="s">
        <v>2001</v>
      </c>
      <c r="C456" t="s">
        <v>2002</v>
      </c>
      <c r="D456">
        <v>81727.136910000001</v>
      </c>
      <c r="E456">
        <v>36.456451979999997</v>
      </c>
      <c r="F456">
        <v>-0.199671926</v>
      </c>
      <c r="G456">
        <v>6.509343093</v>
      </c>
      <c r="H456">
        <v>47715.671560000003</v>
      </c>
      <c r="I456">
        <v>33.93657048</v>
      </c>
      <c r="J456">
        <v>-0.157318081</v>
      </c>
      <c r="K456">
        <v>5.0072591519999996</v>
      </c>
      <c r="L456">
        <v>37462.617810000003</v>
      </c>
      <c r="M456">
        <v>32.195784349999997</v>
      </c>
      <c r="N456">
        <v>-0.96381288200000004</v>
      </c>
      <c r="O456">
        <v>4.6153156879999999</v>
      </c>
      <c r="P456">
        <v>34521.465929999998</v>
      </c>
      <c r="Q456">
        <v>36.66912671</v>
      </c>
      <c r="R456">
        <v>0.256338976</v>
      </c>
      <c r="S456">
        <v>6.0221058059999999</v>
      </c>
    </row>
    <row r="457" spans="1:19" x14ac:dyDescent="0.25">
      <c r="A457" s="12">
        <v>36069</v>
      </c>
      <c r="B457" t="s">
        <v>2011</v>
      </c>
      <c r="C457" t="s">
        <v>2012</v>
      </c>
      <c r="D457">
        <v>90063.328179999997</v>
      </c>
      <c r="E457">
        <v>38.324688889999997</v>
      </c>
      <c r="F457">
        <v>-3.0963727E-2</v>
      </c>
      <c r="G457">
        <v>4.4583516159999999</v>
      </c>
      <c r="H457">
        <v>51005.09304</v>
      </c>
      <c r="I457">
        <v>35.692379520000003</v>
      </c>
      <c r="J457">
        <v>-0.18725750899999999</v>
      </c>
      <c r="K457">
        <v>3.5335187989999999</v>
      </c>
      <c r="L457">
        <v>35235.46804</v>
      </c>
      <c r="M457">
        <v>33.754741439999997</v>
      </c>
      <c r="N457">
        <v>-1.2144955019999999</v>
      </c>
      <c r="O457">
        <v>2.364291353</v>
      </c>
      <c r="P457">
        <v>36385.489520000003</v>
      </c>
      <c r="Q457">
        <v>35.958520810000003</v>
      </c>
      <c r="R457">
        <v>0.88254472500000003</v>
      </c>
      <c r="S457">
        <v>4.9837819349999997</v>
      </c>
    </row>
    <row r="458" spans="1:19" x14ac:dyDescent="0.25">
      <c r="A458" s="12">
        <v>36069</v>
      </c>
      <c r="B458" t="s">
        <v>2003</v>
      </c>
      <c r="C458" t="s">
        <v>2004</v>
      </c>
      <c r="D458">
        <v>112724.96309999999</v>
      </c>
      <c r="E458">
        <v>33.019180820000003</v>
      </c>
      <c r="F458">
        <v>-0.123240456</v>
      </c>
      <c r="G458">
        <v>8.5842997850000007</v>
      </c>
      <c r="H458">
        <v>71418.344169999997</v>
      </c>
      <c r="I458">
        <v>31.12566417</v>
      </c>
      <c r="J458">
        <v>8.7099574999999999E-2</v>
      </c>
      <c r="K458">
        <v>7.997350644</v>
      </c>
      <c r="L458">
        <v>56967.016739999999</v>
      </c>
      <c r="M458">
        <v>29.74833722</v>
      </c>
      <c r="N458">
        <v>-0.64188131199999998</v>
      </c>
      <c r="O458">
        <v>8.002856586</v>
      </c>
      <c r="P458">
        <v>49601.951159999997</v>
      </c>
      <c r="Q458">
        <v>32.02575882</v>
      </c>
      <c r="R458">
        <v>0.30157930799999999</v>
      </c>
      <c r="S458">
        <v>8.9584380479999997</v>
      </c>
    </row>
    <row r="459" spans="1:19" x14ac:dyDescent="0.25">
      <c r="A459" s="12">
        <v>36069</v>
      </c>
      <c r="B459" t="s">
        <v>2013</v>
      </c>
      <c r="C459" t="s">
        <v>2014</v>
      </c>
      <c r="D459">
        <v>157303.48319999999</v>
      </c>
      <c r="E459">
        <v>34.589698749999997</v>
      </c>
      <c r="F459">
        <v>-0.38911433699999998</v>
      </c>
      <c r="G459">
        <v>10.05734747</v>
      </c>
      <c r="H459">
        <v>91201.233129999993</v>
      </c>
      <c r="I459">
        <v>32.681267130000002</v>
      </c>
      <c r="J459">
        <v>0.25089278799999998</v>
      </c>
      <c r="K459">
        <v>9.7181471810000009</v>
      </c>
      <c r="L459">
        <v>68351.987500000003</v>
      </c>
      <c r="M459">
        <v>31.018102070000001</v>
      </c>
      <c r="N459">
        <v>0.14887168000000001</v>
      </c>
      <c r="O459">
        <v>9.32174865</v>
      </c>
      <c r="P459">
        <v>56591.256560000002</v>
      </c>
      <c r="Q459">
        <v>33.288869900000002</v>
      </c>
      <c r="R459">
        <v>0.76306802399999996</v>
      </c>
      <c r="S459">
        <v>10.47626444</v>
      </c>
    </row>
    <row r="460" spans="1:19" x14ac:dyDescent="0.25">
      <c r="A460" s="12">
        <v>36069</v>
      </c>
      <c r="B460" t="s">
        <v>2015</v>
      </c>
      <c r="C460" t="s">
        <v>2016</v>
      </c>
      <c r="D460">
        <v>112286.0796</v>
      </c>
      <c r="E460">
        <v>34.085011379999997</v>
      </c>
      <c r="F460">
        <v>-0.23930047800000001</v>
      </c>
      <c r="G460">
        <v>8.5709325290000002</v>
      </c>
      <c r="H460">
        <v>67741.924110000007</v>
      </c>
      <c r="I460">
        <v>31.82077417</v>
      </c>
      <c r="J460">
        <v>-0.21215198399999999</v>
      </c>
      <c r="K460">
        <v>7.6787510230000002</v>
      </c>
      <c r="L460">
        <v>53093.205699999999</v>
      </c>
      <c r="M460">
        <v>30.004426760000001</v>
      </c>
      <c r="N460">
        <v>-0.371349398</v>
      </c>
      <c r="O460">
        <v>7.4679381339999997</v>
      </c>
      <c r="P460">
        <v>45881.268730000003</v>
      </c>
      <c r="Q460">
        <v>32.360276239999997</v>
      </c>
      <c r="R460">
        <v>0.98667027100000004</v>
      </c>
      <c r="S460">
        <v>8.1206391280000005</v>
      </c>
    </row>
    <row r="461" spans="1:19" x14ac:dyDescent="0.25">
      <c r="A461" s="12">
        <v>36069</v>
      </c>
      <c r="B461" t="s">
        <v>2009</v>
      </c>
      <c r="C461" t="s">
        <v>2010</v>
      </c>
      <c r="D461">
        <v>81747.121589999995</v>
      </c>
      <c r="E461">
        <v>42.04732405</v>
      </c>
      <c r="F461">
        <v>-1.582699418</v>
      </c>
      <c r="G461">
        <v>4.4462773269999998</v>
      </c>
      <c r="H461">
        <v>46577.321300000003</v>
      </c>
      <c r="I461">
        <v>39.390280830000002</v>
      </c>
      <c r="J461">
        <v>-1.913650632</v>
      </c>
      <c r="K461">
        <v>3.1524018549999999</v>
      </c>
      <c r="L461">
        <v>35312.730470000002</v>
      </c>
      <c r="M461">
        <v>37.048599549999999</v>
      </c>
      <c r="N461">
        <v>-2.7199001319999998</v>
      </c>
      <c r="O461">
        <v>2.9660194610000001</v>
      </c>
      <c r="P461">
        <v>32208.094099999998</v>
      </c>
      <c r="Q461">
        <v>38.431610339999999</v>
      </c>
      <c r="R461">
        <v>-1.2823609439999999</v>
      </c>
      <c r="S461">
        <v>4.9824944499999999</v>
      </c>
    </row>
    <row r="462" spans="1:19" x14ac:dyDescent="0.25">
      <c r="A462" s="12">
        <v>36100</v>
      </c>
      <c r="B462" t="s">
        <v>2005</v>
      </c>
      <c r="C462" t="s">
        <v>2006</v>
      </c>
      <c r="D462">
        <v>107777.96520000001</v>
      </c>
      <c r="E462">
        <v>35.284780859999998</v>
      </c>
      <c r="F462">
        <v>-4.8679539000000001E-2</v>
      </c>
      <c r="G462">
        <v>6.7402653619999997</v>
      </c>
      <c r="H462">
        <v>62740.460209999997</v>
      </c>
      <c r="I462">
        <v>33.403246029999998</v>
      </c>
      <c r="J462">
        <v>-0.108046934</v>
      </c>
      <c r="K462">
        <v>5.7013551570000001</v>
      </c>
      <c r="L462">
        <v>49846.925410000003</v>
      </c>
      <c r="M462">
        <v>30.371627960000001</v>
      </c>
      <c r="N462">
        <v>-0.43295138999999999</v>
      </c>
      <c r="O462">
        <v>5.381417109</v>
      </c>
      <c r="P462">
        <v>57930.719920000003</v>
      </c>
      <c r="Q462">
        <v>30.443395639999999</v>
      </c>
      <c r="R462">
        <v>0.229966014</v>
      </c>
      <c r="S462">
        <v>8.7334929520000006</v>
      </c>
    </row>
    <row r="463" spans="1:19" x14ac:dyDescent="0.25">
      <c r="A463" s="12">
        <v>36100</v>
      </c>
      <c r="B463" t="s">
        <v>2007</v>
      </c>
      <c r="C463" t="s">
        <v>2008</v>
      </c>
      <c r="D463">
        <v>225927.27900000001</v>
      </c>
      <c r="E463">
        <v>30.38818478</v>
      </c>
      <c r="F463">
        <v>0.22157779</v>
      </c>
      <c r="G463">
        <v>9.5246084559999993</v>
      </c>
      <c r="H463">
        <v>134035.709</v>
      </c>
      <c r="I463">
        <v>28.403155649999999</v>
      </c>
      <c r="J463">
        <v>0.147284149</v>
      </c>
      <c r="K463">
        <v>10.00523943</v>
      </c>
      <c r="L463">
        <v>101944.8184</v>
      </c>
      <c r="M463">
        <v>24.928395949999999</v>
      </c>
      <c r="N463">
        <v>-4.4782528000000002E-2</v>
      </c>
      <c r="O463">
        <v>8.9239597380000006</v>
      </c>
      <c r="P463">
        <v>91965.206789999997</v>
      </c>
      <c r="Q463">
        <v>25.416006410000001</v>
      </c>
      <c r="R463">
        <v>0.13161201</v>
      </c>
      <c r="S463">
        <v>10.209625340000001</v>
      </c>
    </row>
    <row r="464" spans="1:19" x14ac:dyDescent="0.25">
      <c r="A464" s="12">
        <v>36100</v>
      </c>
      <c r="B464" t="s">
        <v>2019</v>
      </c>
      <c r="C464" t="s">
        <v>2020</v>
      </c>
      <c r="D464">
        <v>80634.334619999994</v>
      </c>
      <c r="E464">
        <v>37.007982140000003</v>
      </c>
      <c r="F464">
        <v>-1.785490456</v>
      </c>
      <c r="G464">
        <v>1.9355453439999999</v>
      </c>
      <c r="H464">
        <v>46634.408589999999</v>
      </c>
      <c r="I464">
        <v>34.835917209999998</v>
      </c>
      <c r="J464">
        <v>-2.0256744219999998</v>
      </c>
      <c r="K464">
        <v>0.86424351200000005</v>
      </c>
      <c r="L464">
        <v>35620.523820000002</v>
      </c>
      <c r="M464">
        <v>32.751700730000003</v>
      </c>
      <c r="N464">
        <v>-2.5910369640000002</v>
      </c>
      <c r="O464">
        <v>-0.35239832799999998</v>
      </c>
      <c r="P464">
        <v>35427.77637</v>
      </c>
      <c r="Q464">
        <v>35.53674633</v>
      </c>
      <c r="R464">
        <v>-2.6545101739999999</v>
      </c>
      <c r="S464">
        <v>2.287182386</v>
      </c>
    </row>
    <row r="465" spans="1:19" x14ac:dyDescent="0.25">
      <c r="A465" s="12">
        <v>36100</v>
      </c>
      <c r="B465" t="s">
        <v>2009</v>
      </c>
      <c r="C465" t="s">
        <v>2010</v>
      </c>
      <c r="D465">
        <v>81106.513340000005</v>
      </c>
      <c r="E465">
        <v>41.71782177</v>
      </c>
      <c r="F465">
        <v>-0.78364624400000005</v>
      </c>
      <c r="G465">
        <v>4.0577538459999998</v>
      </c>
      <c r="H465">
        <v>46564.238270000002</v>
      </c>
      <c r="I465">
        <v>39.379216550000002</v>
      </c>
      <c r="J465">
        <v>-2.8088845000000001E-2</v>
      </c>
      <c r="K465">
        <v>3.083322957</v>
      </c>
      <c r="L465">
        <v>35144.12788</v>
      </c>
      <c r="M465">
        <v>36.871708949999999</v>
      </c>
      <c r="N465">
        <v>-0.47745555899999997</v>
      </c>
      <c r="O465">
        <v>2.2613870390000002</v>
      </c>
      <c r="P465">
        <v>32768.64604</v>
      </c>
      <c r="Q465">
        <v>39.100476810000004</v>
      </c>
      <c r="R465">
        <v>1.7404070730000001</v>
      </c>
      <c r="S465">
        <v>5.5642929250000002</v>
      </c>
    </row>
    <row r="466" spans="1:19" x14ac:dyDescent="0.25">
      <c r="A466" s="12">
        <v>36100</v>
      </c>
      <c r="B466" t="s">
        <v>2015</v>
      </c>
      <c r="C466" t="s">
        <v>2016</v>
      </c>
      <c r="D466">
        <v>113794.9139</v>
      </c>
      <c r="E466">
        <v>34.543025710000002</v>
      </c>
      <c r="F466">
        <v>1.3437411829999999</v>
      </c>
      <c r="G466">
        <v>8.3484190120000008</v>
      </c>
      <c r="H466">
        <v>68652.198969999998</v>
      </c>
      <c r="I466">
        <v>32.248362419999999</v>
      </c>
      <c r="J466">
        <v>1.3437392960000001</v>
      </c>
      <c r="K466">
        <v>7.4330979920000004</v>
      </c>
      <c r="L466">
        <v>53641.082560000003</v>
      </c>
      <c r="M466">
        <v>30.314047009999999</v>
      </c>
      <c r="N466">
        <v>1.0319152069999999</v>
      </c>
      <c r="O466">
        <v>7.081239042</v>
      </c>
      <c r="P466">
        <v>46377.73403</v>
      </c>
      <c r="Q466">
        <v>32.710435570000001</v>
      </c>
      <c r="R466">
        <v>1.082065321</v>
      </c>
      <c r="S466">
        <v>7.7468861479999997</v>
      </c>
    </row>
    <row r="467" spans="1:19" x14ac:dyDescent="0.25">
      <c r="A467" s="12">
        <v>36100</v>
      </c>
      <c r="B467" t="s">
        <v>2013</v>
      </c>
      <c r="C467" t="s">
        <v>2014</v>
      </c>
      <c r="D467">
        <v>157946.549</v>
      </c>
      <c r="E467">
        <v>34.731103449999999</v>
      </c>
      <c r="F467">
        <v>0.40880581599999999</v>
      </c>
      <c r="G467">
        <v>9.1223847960000004</v>
      </c>
      <c r="H467">
        <v>91317.543170000004</v>
      </c>
      <c r="I467">
        <v>32.722945950000003</v>
      </c>
      <c r="J467">
        <v>0.127531224</v>
      </c>
      <c r="K467">
        <v>8.6990728809999993</v>
      </c>
      <c r="L467">
        <v>68163.482260000004</v>
      </c>
      <c r="M467">
        <v>30.932558480000001</v>
      </c>
      <c r="N467">
        <v>-0.27578604600000001</v>
      </c>
      <c r="O467">
        <v>7.9127258200000004</v>
      </c>
      <c r="P467">
        <v>56779.880210000003</v>
      </c>
      <c r="Q467">
        <v>33.399824639999999</v>
      </c>
      <c r="R467">
        <v>0.333308828</v>
      </c>
      <c r="S467">
        <v>9.5940955849999998</v>
      </c>
    </row>
    <row r="468" spans="1:19" x14ac:dyDescent="0.25">
      <c r="A468" s="12">
        <v>36100</v>
      </c>
      <c r="B468" t="s">
        <v>2011</v>
      </c>
      <c r="C468" t="s">
        <v>2012</v>
      </c>
      <c r="D468">
        <v>90343.109299999996</v>
      </c>
      <c r="E468">
        <v>38.443744279999997</v>
      </c>
      <c r="F468">
        <v>0.310649326</v>
      </c>
      <c r="G468">
        <v>4.2918052019999999</v>
      </c>
      <c r="H468">
        <v>51055.14299</v>
      </c>
      <c r="I468">
        <v>35.727403520000003</v>
      </c>
      <c r="J468">
        <v>9.8127363999999995E-2</v>
      </c>
      <c r="K468">
        <v>3.1324989369999998</v>
      </c>
      <c r="L468">
        <v>35127.663690000001</v>
      </c>
      <c r="M468">
        <v>33.651467429999997</v>
      </c>
      <c r="N468">
        <v>-0.30595407400000002</v>
      </c>
      <c r="O468">
        <v>1.7592340609999999</v>
      </c>
      <c r="P468">
        <v>36178.702940000003</v>
      </c>
      <c r="Q468">
        <v>35.75416079</v>
      </c>
      <c r="R468">
        <v>-0.56832154099999999</v>
      </c>
      <c r="S468">
        <v>3.5449244809999998</v>
      </c>
    </row>
    <row r="469" spans="1:19" x14ac:dyDescent="0.25">
      <c r="A469" s="12">
        <v>36100</v>
      </c>
      <c r="B469" t="s">
        <v>2003</v>
      </c>
      <c r="C469" t="s">
        <v>2004</v>
      </c>
      <c r="D469">
        <v>112026.0012</v>
      </c>
      <c r="E469">
        <v>32.814442219999997</v>
      </c>
      <c r="F469">
        <v>-0.62005961200000004</v>
      </c>
      <c r="G469">
        <v>8.9348253969999991</v>
      </c>
      <c r="H469">
        <v>71017.077860000005</v>
      </c>
      <c r="I469">
        <v>30.950783609999998</v>
      </c>
      <c r="J469">
        <v>-0.56185328599999995</v>
      </c>
      <c r="K469">
        <v>8.2580666960000002</v>
      </c>
      <c r="L469">
        <v>56573.582979999999</v>
      </c>
      <c r="M469">
        <v>29.542884999999998</v>
      </c>
      <c r="N469">
        <v>-0.69063431200000003</v>
      </c>
      <c r="O469">
        <v>8.2447947250000002</v>
      </c>
      <c r="P469">
        <v>49734.575129999997</v>
      </c>
      <c r="Q469">
        <v>32.111388169999998</v>
      </c>
      <c r="R469">
        <v>0.26737650499999999</v>
      </c>
      <c r="S469">
        <v>9.7342804530000002</v>
      </c>
    </row>
    <row r="470" spans="1:19" x14ac:dyDescent="0.25">
      <c r="A470" s="12">
        <v>36100</v>
      </c>
      <c r="B470" t="s">
        <v>2001</v>
      </c>
      <c r="C470" t="s">
        <v>2002</v>
      </c>
      <c r="D470">
        <v>81337.054699999993</v>
      </c>
      <c r="E470">
        <v>36.282445969999998</v>
      </c>
      <c r="F470">
        <v>-0.47729827000000002</v>
      </c>
      <c r="G470">
        <v>4.2019652179999998</v>
      </c>
      <c r="H470">
        <v>47632.750359999998</v>
      </c>
      <c r="I470">
        <v>33.877594860000002</v>
      </c>
      <c r="J470">
        <v>-0.17378189299999999</v>
      </c>
      <c r="K470">
        <v>3.3414418499999998</v>
      </c>
      <c r="L470">
        <v>37186.086179999998</v>
      </c>
      <c r="M470">
        <v>31.95813004</v>
      </c>
      <c r="N470">
        <v>-0.73815350099999999</v>
      </c>
      <c r="O470">
        <v>3.2220166909999999</v>
      </c>
      <c r="P470">
        <v>34398.624040000002</v>
      </c>
      <c r="Q470">
        <v>36.538642529999997</v>
      </c>
      <c r="R470">
        <v>-0.35584205899999999</v>
      </c>
      <c r="S470">
        <v>5.2937057349999996</v>
      </c>
    </row>
    <row r="471" spans="1:19" x14ac:dyDescent="0.25">
      <c r="A471" s="12">
        <v>36100</v>
      </c>
      <c r="B471" t="s">
        <v>2017</v>
      </c>
      <c r="C471" t="s">
        <v>2018</v>
      </c>
      <c r="D471">
        <v>100050.2666</v>
      </c>
      <c r="E471">
        <v>38.2939145</v>
      </c>
      <c r="F471">
        <v>-0.39253088600000002</v>
      </c>
      <c r="G471">
        <v>6.3928335770000002</v>
      </c>
      <c r="H471">
        <v>55482.413869999997</v>
      </c>
      <c r="I471">
        <v>36.36941951</v>
      </c>
      <c r="J471">
        <v>8.9462001999999999E-2</v>
      </c>
      <c r="K471">
        <v>5.1764689859999997</v>
      </c>
      <c r="L471">
        <v>42630.513149999999</v>
      </c>
      <c r="M471">
        <v>34.177134420000002</v>
      </c>
      <c r="N471">
        <v>-0.60487214</v>
      </c>
      <c r="O471">
        <v>4.3284454979999998</v>
      </c>
      <c r="P471">
        <v>40045.016320000002</v>
      </c>
      <c r="Q471">
        <v>38.148616769999997</v>
      </c>
      <c r="R471">
        <v>0.36402889199999999</v>
      </c>
      <c r="S471">
        <v>6.2700244390000002</v>
      </c>
    </row>
    <row r="472" spans="1:19" x14ac:dyDescent="0.25">
      <c r="A472" s="12">
        <v>36130</v>
      </c>
      <c r="B472" t="s">
        <v>2005</v>
      </c>
      <c r="C472" t="s">
        <v>2006</v>
      </c>
      <c r="D472">
        <v>106716.7107</v>
      </c>
      <c r="E472">
        <v>34.937343120000001</v>
      </c>
      <c r="F472">
        <v>-0.98466741199999996</v>
      </c>
      <c r="G472">
        <v>6.395283804</v>
      </c>
      <c r="H472">
        <v>63025.378830000001</v>
      </c>
      <c r="I472">
        <v>33.554937729999999</v>
      </c>
      <c r="J472">
        <v>0.45412261900000001</v>
      </c>
      <c r="K472">
        <v>5.8288467600000002</v>
      </c>
      <c r="L472">
        <v>50311.051769999998</v>
      </c>
      <c r="M472">
        <v>30.654419189999999</v>
      </c>
      <c r="N472">
        <v>0.931103287</v>
      </c>
      <c r="O472">
        <v>6.0806634869999998</v>
      </c>
      <c r="P472">
        <v>58433.097309999997</v>
      </c>
      <c r="Q472">
        <v>30.707401910000002</v>
      </c>
      <c r="R472">
        <v>0.86720377299999996</v>
      </c>
      <c r="S472">
        <v>8.9823779689999999</v>
      </c>
    </row>
    <row r="473" spans="1:19" x14ac:dyDescent="0.25">
      <c r="A473" s="12">
        <v>36130</v>
      </c>
      <c r="B473" t="s">
        <v>2007</v>
      </c>
      <c r="C473" t="s">
        <v>2008</v>
      </c>
      <c r="D473">
        <v>221984.87220000001</v>
      </c>
      <c r="E473">
        <v>29.8579142</v>
      </c>
      <c r="F473">
        <v>-1.744989299</v>
      </c>
      <c r="G473">
        <v>7.4110048309999996</v>
      </c>
      <c r="H473">
        <v>134030.04250000001</v>
      </c>
      <c r="I473">
        <v>28.401954889999999</v>
      </c>
      <c r="J473">
        <v>-4.2275810000000002E-3</v>
      </c>
      <c r="K473">
        <v>7.741573152</v>
      </c>
      <c r="L473">
        <v>103012.69319999999</v>
      </c>
      <c r="M473">
        <v>25.189521599999999</v>
      </c>
      <c r="N473">
        <v>1.0475028120000001</v>
      </c>
      <c r="O473">
        <v>7.554639935</v>
      </c>
      <c r="P473">
        <v>92440.102339999998</v>
      </c>
      <c r="Q473">
        <v>25.54725114</v>
      </c>
      <c r="R473">
        <v>0.51638610900000004</v>
      </c>
      <c r="S473">
        <v>8.9151139980000007</v>
      </c>
    </row>
    <row r="474" spans="1:19" x14ac:dyDescent="0.25">
      <c r="A474" s="12">
        <v>36130</v>
      </c>
      <c r="B474" t="s">
        <v>2003</v>
      </c>
      <c r="C474" t="s">
        <v>2004</v>
      </c>
      <c r="D474">
        <v>111177.18429999999</v>
      </c>
      <c r="E474">
        <v>32.565808400000002</v>
      </c>
      <c r="F474">
        <v>-0.75769631900000001</v>
      </c>
      <c r="G474">
        <v>7.6262453609999996</v>
      </c>
      <c r="H474">
        <v>71313.120580000003</v>
      </c>
      <c r="I474">
        <v>31.079805449999999</v>
      </c>
      <c r="J474">
        <v>0.41686131500000001</v>
      </c>
      <c r="K474">
        <v>7.354971054</v>
      </c>
      <c r="L474">
        <v>56836.225630000001</v>
      </c>
      <c r="M474">
        <v>29.68003774</v>
      </c>
      <c r="N474">
        <v>0.46424963899999999</v>
      </c>
      <c r="O474">
        <v>7.2141359100000004</v>
      </c>
      <c r="P474">
        <v>50053.034110000001</v>
      </c>
      <c r="Q474">
        <v>32.317002879999997</v>
      </c>
      <c r="R474">
        <v>0.64031708700000001</v>
      </c>
      <c r="S474">
        <v>9.3473692699999997</v>
      </c>
    </row>
    <row r="475" spans="1:19" x14ac:dyDescent="0.25">
      <c r="A475" s="12">
        <v>36130</v>
      </c>
      <c r="B475" t="s">
        <v>2015</v>
      </c>
      <c r="C475" t="s">
        <v>2016</v>
      </c>
      <c r="D475">
        <v>111559.4868</v>
      </c>
      <c r="E475">
        <v>33.864450419999997</v>
      </c>
      <c r="F475">
        <v>-1.9644350189999999</v>
      </c>
      <c r="G475">
        <v>7.4036689280000001</v>
      </c>
      <c r="H475">
        <v>68281.490869999994</v>
      </c>
      <c r="I475">
        <v>32.074227729999997</v>
      </c>
      <c r="J475">
        <v>-0.53997992800000005</v>
      </c>
      <c r="K475">
        <v>7.5810598090000001</v>
      </c>
      <c r="L475">
        <v>53448.437429999998</v>
      </c>
      <c r="M475">
        <v>30.20517796</v>
      </c>
      <c r="N475">
        <v>-0.35913729100000003</v>
      </c>
      <c r="O475">
        <v>7.814780034</v>
      </c>
      <c r="P475">
        <v>46394.738060000003</v>
      </c>
      <c r="Q475">
        <v>32.72242859</v>
      </c>
      <c r="R475">
        <v>3.6664223000000003E-2</v>
      </c>
      <c r="S475">
        <v>8.7506549249999992</v>
      </c>
    </row>
    <row r="476" spans="1:19" x14ac:dyDescent="0.25">
      <c r="A476" s="12">
        <v>36130</v>
      </c>
      <c r="B476" t="s">
        <v>2013</v>
      </c>
      <c r="C476" t="s">
        <v>2014</v>
      </c>
      <c r="D476">
        <v>155477.73209999999</v>
      </c>
      <c r="E476">
        <v>34.188231600000002</v>
      </c>
      <c r="F476">
        <v>-1.5630711159999999</v>
      </c>
      <c r="G476">
        <v>8.3844744769999995</v>
      </c>
      <c r="H476">
        <v>91210.827669999999</v>
      </c>
      <c r="I476">
        <v>32.684705260000001</v>
      </c>
      <c r="J476">
        <v>-0.11686199799999999</v>
      </c>
      <c r="K476">
        <v>8.0399293780000001</v>
      </c>
      <c r="L476">
        <v>68388.722869999998</v>
      </c>
      <c r="M476">
        <v>31.034772570000001</v>
      </c>
      <c r="N476">
        <v>0.330441759</v>
      </c>
      <c r="O476">
        <v>8.2634654340000004</v>
      </c>
      <c r="P476">
        <v>57285.876909999999</v>
      </c>
      <c r="Q476">
        <v>33.697468819999997</v>
      </c>
      <c r="R476">
        <v>0.89115491499999999</v>
      </c>
      <c r="S476">
        <v>10.80138943</v>
      </c>
    </row>
    <row r="477" spans="1:19" x14ac:dyDescent="0.25">
      <c r="A477" s="12">
        <v>36130</v>
      </c>
      <c r="B477" t="s">
        <v>2001</v>
      </c>
      <c r="C477" t="s">
        <v>2002</v>
      </c>
      <c r="D477">
        <v>81582.633000000002</v>
      </c>
      <c r="E477">
        <v>36.391992369999997</v>
      </c>
      <c r="F477">
        <v>0.30192671700000001</v>
      </c>
      <c r="G477">
        <v>6.0075439780000002</v>
      </c>
      <c r="H477">
        <v>48139.42972</v>
      </c>
      <c r="I477">
        <v>34.237957809999997</v>
      </c>
      <c r="J477">
        <v>1.063720569</v>
      </c>
      <c r="K477">
        <v>5.2463117730000004</v>
      </c>
      <c r="L477">
        <v>37603.804839999997</v>
      </c>
      <c r="M477">
        <v>32.31712203</v>
      </c>
      <c r="N477">
        <v>1.1233197800000001</v>
      </c>
      <c r="O477">
        <v>4.9654678710000004</v>
      </c>
      <c r="P477">
        <v>34931.331310000001</v>
      </c>
      <c r="Q477">
        <v>37.104490759999997</v>
      </c>
      <c r="R477">
        <v>1.548629587</v>
      </c>
      <c r="S477">
        <v>6.68583821</v>
      </c>
    </row>
    <row r="478" spans="1:19" x14ac:dyDescent="0.25">
      <c r="A478" s="12">
        <v>36130</v>
      </c>
      <c r="B478" t="s">
        <v>2009</v>
      </c>
      <c r="C478" t="s">
        <v>2010</v>
      </c>
      <c r="D478">
        <v>80512.746700000003</v>
      </c>
      <c r="E478">
        <v>41.412412869999997</v>
      </c>
      <c r="F478">
        <v>-0.73208256100000002</v>
      </c>
      <c r="G478">
        <v>3.1716941570000001</v>
      </c>
      <c r="H478">
        <v>47058.312039999997</v>
      </c>
      <c r="I478">
        <v>39.797053040000002</v>
      </c>
      <c r="J478">
        <v>1.0610584160000001</v>
      </c>
      <c r="K478">
        <v>3.0830773790000001</v>
      </c>
      <c r="L478">
        <v>35725.902779999997</v>
      </c>
      <c r="M478">
        <v>37.482082179999999</v>
      </c>
      <c r="N478">
        <v>1.655397183</v>
      </c>
      <c r="O478">
        <v>3.106830725</v>
      </c>
      <c r="P478">
        <v>33896.823329999999</v>
      </c>
      <c r="Q478">
        <v>40.446649899999997</v>
      </c>
      <c r="R478">
        <v>3.4428559559999998</v>
      </c>
      <c r="S478">
        <v>8.4539962630000005</v>
      </c>
    </row>
    <row r="479" spans="1:19" x14ac:dyDescent="0.25">
      <c r="A479" s="12">
        <v>36130</v>
      </c>
      <c r="B479" t="s">
        <v>2017</v>
      </c>
      <c r="C479" t="s">
        <v>2018</v>
      </c>
      <c r="D479">
        <v>99499.580350000004</v>
      </c>
      <c r="E479">
        <v>38.083141140000002</v>
      </c>
      <c r="F479">
        <v>-0.55040956500000005</v>
      </c>
      <c r="G479">
        <v>4.7186120039999997</v>
      </c>
      <c r="H479">
        <v>55729.181429999997</v>
      </c>
      <c r="I479">
        <v>36.531178750000002</v>
      </c>
      <c r="J479">
        <v>0.44476717300000002</v>
      </c>
      <c r="K479">
        <v>3.8195486320000001</v>
      </c>
      <c r="L479">
        <v>42982.355589999999</v>
      </c>
      <c r="M479">
        <v>34.459208570000001</v>
      </c>
      <c r="N479">
        <v>0.82533003900000002</v>
      </c>
      <c r="O479">
        <v>3.7136416410000002</v>
      </c>
      <c r="P479">
        <v>40334.069360000001</v>
      </c>
      <c r="Q479">
        <v>38.423981220000002</v>
      </c>
      <c r="R479">
        <v>0.72182025999999999</v>
      </c>
      <c r="S479">
        <v>5.2152136550000003</v>
      </c>
    </row>
    <row r="480" spans="1:19" x14ac:dyDescent="0.25">
      <c r="A480" s="12">
        <v>36130</v>
      </c>
      <c r="B480" t="s">
        <v>2019</v>
      </c>
      <c r="C480" t="s">
        <v>2020</v>
      </c>
      <c r="D480">
        <v>80682.519690000001</v>
      </c>
      <c r="E480">
        <v>37.030097189999999</v>
      </c>
      <c r="F480">
        <v>5.9757509E-2</v>
      </c>
      <c r="G480">
        <v>3.962918261</v>
      </c>
      <c r="H480">
        <v>47478.035929999998</v>
      </c>
      <c r="I480">
        <v>35.466107090000001</v>
      </c>
      <c r="J480">
        <v>1.8090233659999999</v>
      </c>
      <c r="K480">
        <v>3.6206604009999999</v>
      </c>
      <c r="L480">
        <v>36498.518530000001</v>
      </c>
      <c r="M480">
        <v>33.558983069999996</v>
      </c>
      <c r="N480">
        <v>2.4648562520000001</v>
      </c>
      <c r="O480">
        <v>3.1862638090000002</v>
      </c>
      <c r="P480">
        <v>36728.793369999999</v>
      </c>
      <c r="Q480">
        <v>36.841765029999998</v>
      </c>
      <c r="R480">
        <v>3.6723078</v>
      </c>
      <c r="S480">
        <v>6.5060108230000004</v>
      </c>
    </row>
    <row r="481" spans="1:19" x14ac:dyDescent="0.25">
      <c r="A481" s="12">
        <v>36130</v>
      </c>
      <c r="B481" t="s">
        <v>2011</v>
      </c>
      <c r="C481" t="s">
        <v>2012</v>
      </c>
      <c r="D481">
        <v>89107.405740000002</v>
      </c>
      <c r="E481">
        <v>37.917914789999998</v>
      </c>
      <c r="F481">
        <v>-1.3677894930000001</v>
      </c>
      <c r="G481">
        <v>4.4088345200000001</v>
      </c>
      <c r="H481">
        <v>51320.302320000003</v>
      </c>
      <c r="I481">
        <v>35.912956889999997</v>
      </c>
      <c r="J481">
        <v>0.51935869999999995</v>
      </c>
      <c r="K481">
        <v>4.3208121290000001</v>
      </c>
      <c r="L481">
        <v>35741.757590000001</v>
      </c>
      <c r="M481">
        <v>34.2397548</v>
      </c>
      <c r="N481">
        <v>1.7481774560000001</v>
      </c>
      <c r="O481">
        <v>4.5845563379999996</v>
      </c>
      <c r="P481">
        <v>37117.612589999997</v>
      </c>
      <c r="Q481">
        <v>36.682052720000002</v>
      </c>
      <c r="R481">
        <v>2.5951998590000001</v>
      </c>
      <c r="S481">
        <v>7.4042520940000003</v>
      </c>
    </row>
    <row r="482" spans="1:19" x14ac:dyDescent="0.25">
      <c r="A482" s="12">
        <v>36161</v>
      </c>
      <c r="B482" t="s">
        <v>2005</v>
      </c>
      <c r="C482" t="s">
        <v>2006</v>
      </c>
      <c r="D482">
        <v>108190.4417</v>
      </c>
      <c r="E482">
        <v>35.419819050000001</v>
      </c>
      <c r="F482">
        <v>1.3809748770000001</v>
      </c>
      <c r="G482">
        <v>5.9744543700000001</v>
      </c>
      <c r="H482">
        <v>63099.065620000001</v>
      </c>
      <c r="I482">
        <v>33.594168840000002</v>
      </c>
      <c r="J482">
        <v>0.11691605300000001</v>
      </c>
      <c r="K482">
        <v>6.3468869530000003</v>
      </c>
      <c r="L482">
        <v>50219.101739999998</v>
      </c>
      <c r="M482">
        <v>30.598394219999999</v>
      </c>
      <c r="N482">
        <v>-0.18276308599999999</v>
      </c>
      <c r="O482">
        <v>5.3128594519999996</v>
      </c>
      <c r="P482">
        <v>58384.296410000003</v>
      </c>
      <c r="Q482">
        <v>30.681756360000001</v>
      </c>
      <c r="R482">
        <v>-8.3515847000000004E-2</v>
      </c>
      <c r="S482">
        <v>8.5042771770000005</v>
      </c>
    </row>
    <row r="483" spans="1:19" x14ac:dyDescent="0.25">
      <c r="A483" s="12">
        <v>36161</v>
      </c>
      <c r="B483" t="s">
        <v>2017</v>
      </c>
      <c r="C483" t="s">
        <v>2018</v>
      </c>
      <c r="D483">
        <v>101019.5766</v>
      </c>
      <c r="E483">
        <v>38.664914779999997</v>
      </c>
      <c r="F483">
        <v>1.5276409040000001</v>
      </c>
      <c r="G483">
        <v>5.7034126699999996</v>
      </c>
      <c r="H483">
        <v>56066.477299999999</v>
      </c>
      <c r="I483">
        <v>36.752280429999999</v>
      </c>
      <c r="J483">
        <v>0.60524102999999996</v>
      </c>
      <c r="K483">
        <v>5.9779763900000003</v>
      </c>
      <c r="L483">
        <v>43231.122669999997</v>
      </c>
      <c r="M483">
        <v>34.658646619999999</v>
      </c>
      <c r="N483">
        <v>0.57876559699999996</v>
      </c>
      <c r="O483">
        <v>4.8874997499999999</v>
      </c>
      <c r="P483">
        <v>40176.880920000003</v>
      </c>
      <c r="Q483">
        <v>38.274236690000002</v>
      </c>
      <c r="R483">
        <v>-0.38971631099999998</v>
      </c>
      <c r="S483">
        <v>6.9607867309999998</v>
      </c>
    </row>
    <row r="484" spans="1:19" x14ac:dyDescent="0.25">
      <c r="A484" s="12">
        <v>36161</v>
      </c>
      <c r="B484" t="s">
        <v>2013</v>
      </c>
      <c r="C484" t="s">
        <v>2014</v>
      </c>
      <c r="D484">
        <v>158464.15979999999</v>
      </c>
      <c r="E484">
        <v>34.844921669999998</v>
      </c>
      <c r="F484">
        <v>1.920807358</v>
      </c>
      <c r="G484">
        <v>8.8344927710000007</v>
      </c>
      <c r="H484">
        <v>91818.686610000004</v>
      </c>
      <c r="I484">
        <v>32.902526880000003</v>
      </c>
      <c r="J484">
        <v>0.66643287100000004</v>
      </c>
      <c r="K484">
        <v>9.6587328320000001</v>
      </c>
      <c r="L484">
        <v>68733.914680000002</v>
      </c>
      <c r="M484">
        <v>31.19142046</v>
      </c>
      <c r="N484">
        <v>0.50474960499999999</v>
      </c>
      <c r="O484">
        <v>8.7114601230000002</v>
      </c>
      <c r="P484">
        <v>56703.711739999999</v>
      </c>
      <c r="Q484">
        <v>33.35501979</v>
      </c>
      <c r="R484">
        <v>-1.0162455399999999</v>
      </c>
      <c r="S484">
        <v>9.9239092709999994</v>
      </c>
    </row>
    <row r="485" spans="1:19" x14ac:dyDescent="0.25">
      <c r="A485" s="12">
        <v>36161</v>
      </c>
      <c r="B485" t="s">
        <v>2007</v>
      </c>
      <c r="C485" t="s">
        <v>2008</v>
      </c>
      <c r="D485">
        <v>226544.86009999999</v>
      </c>
      <c r="E485">
        <v>30.471252079999999</v>
      </c>
      <c r="F485">
        <v>2.0541886169999999</v>
      </c>
      <c r="G485">
        <v>6.5907920170000001</v>
      </c>
      <c r="H485">
        <v>134708.1422</v>
      </c>
      <c r="I485">
        <v>28.545649210000001</v>
      </c>
      <c r="J485">
        <v>0.50593111899999998</v>
      </c>
      <c r="K485">
        <v>7.8215635040000002</v>
      </c>
      <c r="L485">
        <v>103315.6762</v>
      </c>
      <c r="M485">
        <v>25.263609519999999</v>
      </c>
      <c r="N485">
        <v>0.29412198499999997</v>
      </c>
      <c r="O485">
        <v>6.4388859610000004</v>
      </c>
      <c r="P485">
        <v>93691.556559999997</v>
      </c>
      <c r="Q485">
        <v>25.893109849999998</v>
      </c>
      <c r="R485">
        <v>1.3538001159999999</v>
      </c>
      <c r="S485">
        <v>9.3798752679999993</v>
      </c>
    </row>
    <row r="486" spans="1:19" x14ac:dyDescent="0.25">
      <c r="A486" s="12">
        <v>36161</v>
      </c>
      <c r="B486" t="s">
        <v>2015</v>
      </c>
      <c r="C486" t="s">
        <v>2016</v>
      </c>
      <c r="D486">
        <v>114148.4509</v>
      </c>
      <c r="E486">
        <v>34.650343669999998</v>
      </c>
      <c r="F486">
        <v>2.3207027930000002</v>
      </c>
      <c r="G486">
        <v>7.913956904</v>
      </c>
      <c r="H486">
        <v>69214.732319999996</v>
      </c>
      <c r="I486">
        <v>32.512604199999998</v>
      </c>
      <c r="J486">
        <v>1.3667561029999999</v>
      </c>
      <c r="K486">
        <v>8.7875115380000004</v>
      </c>
      <c r="L486">
        <v>54228.617460000001</v>
      </c>
      <c r="M486">
        <v>30.646079090000001</v>
      </c>
      <c r="N486">
        <v>1.459687255</v>
      </c>
      <c r="O486">
        <v>8.061670543</v>
      </c>
      <c r="P486">
        <v>46626.66143</v>
      </c>
      <c r="Q486">
        <v>32.886005240000003</v>
      </c>
      <c r="R486">
        <v>0.49989152399999998</v>
      </c>
      <c r="S486">
        <v>8.5752038969999997</v>
      </c>
    </row>
    <row r="487" spans="1:19" x14ac:dyDescent="0.25">
      <c r="A487" s="12">
        <v>36161</v>
      </c>
      <c r="B487" t="s">
        <v>2011</v>
      </c>
      <c r="C487" t="s">
        <v>2012</v>
      </c>
      <c r="D487">
        <v>89447.079249999995</v>
      </c>
      <c r="E487">
        <v>38.0624562</v>
      </c>
      <c r="F487">
        <v>0.38119559200000003</v>
      </c>
      <c r="G487">
        <v>3.1480425599999999</v>
      </c>
      <c r="H487">
        <v>50589.517050000002</v>
      </c>
      <c r="I487">
        <v>35.401567470000003</v>
      </c>
      <c r="J487">
        <v>-1.423969145</v>
      </c>
      <c r="K487">
        <v>3.4467154419999999</v>
      </c>
      <c r="L487">
        <v>34683.817029999998</v>
      </c>
      <c r="M487">
        <v>33.226272870000003</v>
      </c>
      <c r="N487">
        <v>-2.9599567320000002</v>
      </c>
      <c r="O487">
        <v>1.5636116410000001</v>
      </c>
      <c r="P487">
        <v>36176.653960000003</v>
      </c>
      <c r="Q487">
        <v>35.752135850000002</v>
      </c>
      <c r="R487">
        <v>-2.535073154</v>
      </c>
      <c r="S487">
        <v>4.7058233859999996</v>
      </c>
    </row>
    <row r="488" spans="1:19" x14ac:dyDescent="0.25">
      <c r="A488" s="12">
        <v>36161</v>
      </c>
      <c r="B488" t="s">
        <v>2019</v>
      </c>
      <c r="C488" t="s">
        <v>2020</v>
      </c>
      <c r="D488">
        <v>81248.434800000003</v>
      </c>
      <c r="E488">
        <v>37.289829930000003</v>
      </c>
      <c r="F488">
        <v>0.70140981800000002</v>
      </c>
      <c r="G488">
        <v>2.0239756940000002</v>
      </c>
      <c r="H488">
        <v>47131.990700000002</v>
      </c>
      <c r="I488">
        <v>35.207611200000002</v>
      </c>
      <c r="J488">
        <v>-0.72885330400000004</v>
      </c>
      <c r="K488">
        <v>2.5986291810000002</v>
      </c>
      <c r="L488">
        <v>35978.971030000001</v>
      </c>
      <c r="M488">
        <v>33.081279139999999</v>
      </c>
      <c r="N488">
        <v>-1.4234755939999999</v>
      </c>
      <c r="O488">
        <v>0.62141917199999996</v>
      </c>
      <c r="P488">
        <v>35894.009830000003</v>
      </c>
      <c r="Q488">
        <v>36.004413839999998</v>
      </c>
      <c r="R488">
        <v>-2.2728313779999998</v>
      </c>
      <c r="S488">
        <v>2.696511557</v>
      </c>
    </row>
    <row r="489" spans="1:19" x14ac:dyDescent="0.25">
      <c r="A489" s="12">
        <v>36161</v>
      </c>
      <c r="B489" t="s">
        <v>2001</v>
      </c>
      <c r="C489" t="s">
        <v>2002</v>
      </c>
      <c r="D489">
        <v>81992.384120000002</v>
      </c>
      <c r="E489">
        <v>36.574772189999997</v>
      </c>
      <c r="F489">
        <v>0.50225286599999996</v>
      </c>
      <c r="G489">
        <v>4.5214479580000004</v>
      </c>
      <c r="H489">
        <v>48000.283819999997</v>
      </c>
      <c r="I489">
        <v>34.138993790000001</v>
      </c>
      <c r="J489">
        <v>-0.28904767100000001</v>
      </c>
      <c r="K489">
        <v>5.0077157889999997</v>
      </c>
      <c r="L489">
        <v>37453.325049999999</v>
      </c>
      <c r="M489">
        <v>32.187798049999998</v>
      </c>
      <c r="N489">
        <v>-0.40017172600000001</v>
      </c>
      <c r="O489">
        <v>3.7683596600000002</v>
      </c>
      <c r="P489">
        <v>34349.542410000002</v>
      </c>
      <c r="Q489">
        <v>36.486507430000003</v>
      </c>
      <c r="R489">
        <v>-1.6655216660000001</v>
      </c>
      <c r="S489">
        <v>5.1926405630000003</v>
      </c>
    </row>
    <row r="490" spans="1:19" x14ac:dyDescent="0.25">
      <c r="A490" s="12">
        <v>36161</v>
      </c>
      <c r="B490" t="s">
        <v>2009</v>
      </c>
      <c r="C490" t="s">
        <v>2010</v>
      </c>
      <c r="D490">
        <v>80729.566999999995</v>
      </c>
      <c r="E490">
        <v>41.523936229999997</v>
      </c>
      <c r="F490">
        <v>0.26929934100000003</v>
      </c>
      <c r="G490">
        <v>2.3082029529999999</v>
      </c>
      <c r="H490">
        <v>46710.295019999998</v>
      </c>
      <c r="I490">
        <v>39.502736239999997</v>
      </c>
      <c r="J490">
        <v>-0.73954420499999995</v>
      </c>
      <c r="K490">
        <v>3.623650413</v>
      </c>
      <c r="L490">
        <v>35178.320299999999</v>
      </c>
      <c r="M490">
        <v>36.907582159999997</v>
      </c>
      <c r="N490">
        <v>-1.532732397</v>
      </c>
      <c r="O490">
        <v>1.7591782680000001</v>
      </c>
      <c r="P490">
        <v>32582.122790000001</v>
      </c>
      <c r="Q490">
        <v>38.87791197</v>
      </c>
      <c r="R490">
        <v>-3.8785361300000001</v>
      </c>
      <c r="S490">
        <v>4.358335812</v>
      </c>
    </row>
    <row r="491" spans="1:19" x14ac:dyDescent="0.25">
      <c r="A491" s="12">
        <v>36161</v>
      </c>
      <c r="B491" t="s">
        <v>2003</v>
      </c>
      <c r="C491" t="s">
        <v>2004</v>
      </c>
      <c r="D491">
        <v>112962.4678</v>
      </c>
      <c r="E491">
        <v>33.088750240000003</v>
      </c>
      <c r="F491">
        <v>1.605800297</v>
      </c>
      <c r="G491">
        <v>6.7579436150000003</v>
      </c>
      <c r="H491">
        <v>72023.737340000007</v>
      </c>
      <c r="I491">
        <v>31.38950766</v>
      </c>
      <c r="J491">
        <v>0.99647407600000004</v>
      </c>
      <c r="K491">
        <v>8.3765644770000005</v>
      </c>
      <c r="L491">
        <v>57416.701489999999</v>
      </c>
      <c r="M491">
        <v>29.983163869999998</v>
      </c>
      <c r="N491">
        <v>1.021313168</v>
      </c>
      <c r="O491">
        <v>7.4570437319999998</v>
      </c>
      <c r="P491">
        <v>49705.98143</v>
      </c>
      <c r="Q491">
        <v>32.092926499999997</v>
      </c>
      <c r="R491">
        <v>-0.693369915</v>
      </c>
      <c r="S491">
        <v>7.9126975000000002</v>
      </c>
    </row>
    <row r="492" spans="1:19" x14ac:dyDescent="0.25">
      <c r="A492" s="12">
        <v>36192</v>
      </c>
      <c r="B492" t="s">
        <v>2005</v>
      </c>
      <c r="C492" t="s">
        <v>2006</v>
      </c>
      <c r="D492">
        <v>107464.9575</v>
      </c>
      <c r="E492">
        <v>35.182307160000001</v>
      </c>
      <c r="F492">
        <v>-0.67056212800000004</v>
      </c>
      <c r="G492">
        <v>7.1130248060000003</v>
      </c>
      <c r="H492">
        <v>62874.874799999998</v>
      </c>
      <c r="I492">
        <v>33.474808840000001</v>
      </c>
      <c r="J492">
        <v>-0.355299747</v>
      </c>
      <c r="K492">
        <v>5.8297280809999998</v>
      </c>
      <c r="L492">
        <v>50009.106449999999</v>
      </c>
      <c r="M492">
        <v>30.470444530000002</v>
      </c>
      <c r="N492">
        <v>-0.41815820999999997</v>
      </c>
      <c r="O492">
        <v>5.5620561129999997</v>
      </c>
      <c r="P492">
        <v>58484.328070000003</v>
      </c>
      <c r="Q492">
        <v>30.734324390000001</v>
      </c>
      <c r="R492">
        <v>0.17133316100000001</v>
      </c>
      <c r="S492">
        <v>7.2928848960000003</v>
      </c>
    </row>
    <row r="493" spans="1:19" x14ac:dyDescent="0.25">
      <c r="A493" s="12">
        <v>36192</v>
      </c>
      <c r="B493" t="s">
        <v>2015</v>
      </c>
      <c r="C493" t="s">
        <v>2016</v>
      </c>
      <c r="D493">
        <v>113843.0693</v>
      </c>
      <c r="E493">
        <v>34.55764353</v>
      </c>
      <c r="F493">
        <v>-0.26753020199999999</v>
      </c>
      <c r="G493">
        <v>9.1859150740000004</v>
      </c>
      <c r="H493">
        <v>69145.245639999994</v>
      </c>
      <c r="I493">
        <v>32.479963849999997</v>
      </c>
      <c r="J493">
        <v>-0.10039289799999999</v>
      </c>
      <c r="K493">
        <v>8.2464008759999992</v>
      </c>
      <c r="L493">
        <v>54169.904329999998</v>
      </c>
      <c r="M493">
        <v>30.612898690000002</v>
      </c>
      <c r="N493">
        <v>-0.108269649</v>
      </c>
      <c r="O493">
        <v>8.2008716249999996</v>
      </c>
      <c r="P493">
        <v>46791.568870000003</v>
      </c>
      <c r="Q493">
        <v>33.002315240000001</v>
      </c>
      <c r="R493">
        <v>0.35367627600000001</v>
      </c>
      <c r="S493">
        <v>7.8601966670000003</v>
      </c>
    </row>
    <row r="494" spans="1:19" x14ac:dyDescent="0.25">
      <c r="A494" s="12">
        <v>36192</v>
      </c>
      <c r="B494" t="s">
        <v>2019</v>
      </c>
      <c r="C494" t="s">
        <v>2020</v>
      </c>
      <c r="D494">
        <v>80711.14589</v>
      </c>
      <c r="E494">
        <v>37.043235490000001</v>
      </c>
      <c r="F494">
        <v>-0.661291399</v>
      </c>
      <c r="G494">
        <v>2.3431399490000002</v>
      </c>
      <c r="H494">
        <v>47109.548519999997</v>
      </c>
      <c r="I494">
        <v>35.190846880000002</v>
      </c>
      <c r="J494">
        <v>-4.7615602E-2</v>
      </c>
      <c r="K494">
        <v>1.5521190060000001</v>
      </c>
      <c r="L494">
        <v>36037.793230000003</v>
      </c>
      <c r="M494">
        <v>33.135363900000002</v>
      </c>
      <c r="N494">
        <v>0.163490524</v>
      </c>
      <c r="O494">
        <v>0.671542478</v>
      </c>
      <c r="P494">
        <v>36285.498440000003</v>
      </c>
      <c r="Q494">
        <v>36.397106610000002</v>
      </c>
      <c r="R494">
        <v>1.090679527</v>
      </c>
      <c r="S494">
        <v>1.472812496</v>
      </c>
    </row>
    <row r="495" spans="1:19" x14ac:dyDescent="0.25">
      <c r="A495" s="12">
        <v>36192</v>
      </c>
      <c r="B495" t="s">
        <v>2007</v>
      </c>
      <c r="C495" t="s">
        <v>2008</v>
      </c>
      <c r="D495">
        <v>225503.8921</v>
      </c>
      <c r="E495">
        <v>30.331237430000002</v>
      </c>
      <c r="F495">
        <v>-0.45949752700000002</v>
      </c>
      <c r="G495">
        <v>9.6319250860000007</v>
      </c>
      <c r="H495">
        <v>134203.06899999999</v>
      </c>
      <c r="I495">
        <v>28.43862047</v>
      </c>
      <c r="J495">
        <v>-0.37493889600000002</v>
      </c>
      <c r="K495">
        <v>8.5172009939999995</v>
      </c>
      <c r="L495">
        <v>102843.35520000001</v>
      </c>
      <c r="M495">
        <v>25.148113670000001</v>
      </c>
      <c r="N495">
        <v>-0.457162913</v>
      </c>
      <c r="O495">
        <v>8.0255220180000002</v>
      </c>
      <c r="P495">
        <v>93355.465729999996</v>
      </c>
      <c r="Q495">
        <v>25.800225959999999</v>
      </c>
      <c r="R495">
        <v>-0.35872050300000002</v>
      </c>
      <c r="S495">
        <v>8.965409288</v>
      </c>
    </row>
    <row r="496" spans="1:19" x14ac:dyDescent="0.25">
      <c r="A496" s="12">
        <v>36192</v>
      </c>
      <c r="B496" t="s">
        <v>2009</v>
      </c>
      <c r="C496" t="s">
        <v>2010</v>
      </c>
      <c r="D496">
        <v>77859.841990000001</v>
      </c>
      <c r="E496">
        <v>40.047868880000003</v>
      </c>
      <c r="F496">
        <v>-3.5547385060000001</v>
      </c>
      <c r="G496">
        <v>1.8412699619999999</v>
      </c>
      <c r="H496">
        <v>45245.287680000001</v>
      </c>
      <c r="I496">
        <v>38.263784559999998</v>
      </c>
      <c r="J496">
        <v>-3.1363692699999999</v>
      </c>
      <c r="K496">
        <v>1.3446711499999999</v>
      </c>
      <c r="L496">
        <v>34029.370790000001</v>
      </c>
      <c r="M496">
        <v>35.702153699999997</v>
      </c>
      <c r="N496">
        <v>-3.2660726850000001</v>
      </c>
      <c r="O496">
        <v>0.99821247400000002</v>
      </c>
      <c r="P496">
        <v>31491.530760000001</v>
      </c>
      <c r="Q496">
        <v>37.576586659999997</v>
      </c>
      <c r="R496">
        <v>-3.347209876</v>
      </c>
      <c r="S496">
        <v>-1.158732144</v>
      </c>
    </row>
    <row r="497" spans="1:19" x14ac:dyDescent="0.25">
      <c r="A497" s="12">
        <v>36192</v>
      </c>
      <c r="B497" t="s">
        <v>2013</v>
      </c>
      <c r="C497" t="s">
        <v>2014</v>
      </c>
      <c r="D497">
        <v>158137.12299999999</v>
      </c>
      <c r="E497">
        <v>34.77300906</v>
      </c>
      <c r="F497">
        <v>-0.20637902399999999</v>
      </c>
      <c r="G497">
        <v>10.041766429999999</v>
      </c>
      <c r="H497">
        <v>91879.434840000002</v>
      </c>
      <c r="I497">
        <v>32.924295549999997</v>
      </c>
      <c r="J497">
        <v>6.6161080999999997E-2</v>
      </c>
      <c r="K497">
        <v>9.1464848480000001</v>
      </c>
      <c r="L497">
        <v>68620.398990000002</v>
      </c>
      <c r="M497">
        <v>31.139907090000001</v>
      </c>
      <c r="N497">
        <v>-0.165152364</v>
      </c>
      <c r="O497">
        <v>8.387867537</v>
      </c>
      <c r="P497">
        <v>57347.898330000004</v>
      </c>
      <c r="Q497">
        <v>33.73395189</v>
      </c>
      <c r="R497">
        <v>1.1360571820000001</v>
      </c>
      <c r="S497">
        <v>8.3056329469999994</v>
      </c>
    </row>
    <row r="498" spans="1:19" x14ac:dyDescent="0.25">
      <c r="A498" s="12">
        <v>36192</v>
      </c>
      <c r="B498" t="s">
        <v>2003</v>
      </c>
      <c r="C498" t="s">
        <v>2004</v>
      </c>
      <c r="D498">
        <v>112513.0068</v>
      </c>
      <c r="E498">
        <v>32.95709497</v>
      </c>
      <c r="F498">
        <v>-0.397885288</v>
      </c>
      <c r="G498">
        <v>8.5252981170000002</v>
      </c>
      <c r="H498">
        <v>72126.110190000007</v>
      </c>
      <c r="I498">
        <v>31.434123960000001</v>
      </c>
      <c r="J498">
        <v>0.142137651</v>
      </c>
      <c r="K498">
        <v>8.1308023269999996</v>
      </c>
      <c r="L498">
        <v>57363.449560000001</v>
      </c>
      <c r="M498">
        <v>29.955355569999998</v>
      </c>
      <c r="N498">
        <v>-9.2746398999999993E-2</v>
      </c>
      <c r="O498">
        <v>7.4650507570000002</v>
      </c>
      <c r="P498">
        <v>50427.758670000003</v>
      </c>
      <c r="Q498">
        <v>32.558945749999999</v>
      </c>
      <c r="R498">
        <v>1.452093321</v>
      </c>
      <c r="S498">
        <v>7.2203888579999997</v>
      </c>
    </row>
    <row r="499" spans="1:19" x14ac:dyDescent="0.25">
      <c r="A499" s="12">
        <v>36192</v>
      </c>
      <c r="B499" t="s">
        <v>2001</v>
      </c>
      <c r="C499" t="s">
        <v>2002</v>
      </c>
      <c r="D499">
        <v>80830.62874</v>
      </c>
      <c r="E499">
        <v>36.056541889999998</v>
      </c>
      <c r="F499">
        <v>-1.4169064419999999</v>
      </c>
      <c r="G499">
        <v>4.9993772569999999</v>
      </c>
      <c r="H499">
        <v>47610.69384</v>
      </c>
      <c r="I499">
        <v>33.861907719999998</v>
      </c>
      <c r="J499">
        <v>-0.81164099199999995</v>
      </c>
      <c r="K499">
        <v>4.3176820310000004</v>
      </c>
      <c r="L499">
        <v>37430.573199999999</v>
      </c>
      <c r="M499">
        <v>32.168244860000001</v>
      </c>
      <c r="N499">
        <v>-6.0747216999999999E-2</v>
      </c>
      <c r="O499">
        <v>4.103150812</v>
      </c>
      <c r="P499">
        <v>34781.045740000001</v>
      </c>
      <c r="Q499">
        <v>36.944855590000003</v>
      </c>
      <c r="R499">
        <v>1.2562127460000001</v>
      </c>
      <c r="S499">
        <v>4.499943343</v>
      </c>
    </row>
    <row r="500" spans="1:19" x14ac:dyDescent="0.25">
      <c r="A500" s="12">
        <v>36192</v>
      </c>
      <c r="B500" t="s">
        <v>2011</v>
      </c>
      <c r="C500" t="s">
        <v>2012</v>
      </c>
      <c r="D500">
        <v>89200.430779999995</v>
      </c>
      <c r="E500">
        <v>37.957499769999998</v>
      </c>
      <c r="F500">
        <v>-0.27574792999999997</v>
      </c>
      <c r="G500">
        <v>5.3483417859999998</v>
      </c>
      <c r="H500">
        <v>50637.53357</v>
      </c>
      <c r="I500">
        <v>35.435168500000003</v>
      </c>
      <c r="J500">
        <v>9.4913976999999997E-2</v>
      </c>
      <c r="K500">
        <v>3.7990153059999998</v>
      </c>
      <c r="L500">
        <v>34513.467420000001</v>
      </c>
      <c r="M500">
        <v>33.063081990000001</v>
      </c>
      <c r="N500">
        <v>-0.49115012299999999</v>
      </c>
      <c r="O500">
        <v>2.496073575</v>
      </c>
      <c r="P500">
        <v>35892.540609999996</v>
      </c>
      <c r="Q500">
        <v>35.471356460000003</v>
      </c>
      <c r="R500">
        <v>-0.78534998899999997</v>
      </c>
      <c r="S500">
        <v>2.4972678049999999</v>
      </c>
    </row>
    <row r="501" spans="1:19" x14ac:dyDescent="0.25">
      <c r="A501" s="12">
        <v>36192</v>
      </c>
      <c r="B501" t="s">
        <v>2017</v>
      </c>
      <c r="C501" t="s">
        <v>2018</v>
      </c>
      <c r="D501">
        <v>99878.325469999996</v>
      </c>
      <c r="E501">
        <v>38.228104600000002</v>
      </c>
      <c r="F501">
        <v>-1.1297326780000001</v>
      </c>
      <c r="G501">
        <v>6.0506083139999998</v>
      </c>
      <c r="H501">
        <v>55448.628360000002</v>
      </c>
      <c r="I501">
        <v>36.347272680000003</v>
      </c>
      <c r="J501">
        <v>-1.1019935199999999</v>
      </c>
      <c r="K501">
        <v>4.5095462150000003</v>
      </c>
      <c r="L501">
        <v>42799.931570000001</v>
      </c>
      <c r="M501">
        <v>34.312958160000001</v>
      </c>
      <c r="N501">
        <v>-0.99740898300000003</v>
      </c>
      <c r="O501">
        <v>3.9955159889999998</v>
      </c>
      <c r="P501">
        <v>39953.097390000003</v>
      </c>
      <c r="Q501">
        <v>38.061050809999998</v>
      </c>
      <c r="R501">
        <v>-0.55699578000000005</v>
      </c>
      <c r="S501">
        <v>3.0682574269999998</v>
      </c>
    </row>
    <row r="502" spans="1:19" x14ac:dyDescent="0.25">
      <c r="A502" s="12">
        <v>36220</v>
      </c>
      <c r="B502" t="s">
        <v>2005</v>
      </c>
      <c r="C502" t="s">
        <v>2006</v>
      </c>
      <c r="D502">
        <v>108398.4844</v>
      </c>
      <c r="E502">
        <v>35.487928910000001</v>
      </c>
      <c r="F502">
        <v>0.86868024200000005</v>
      </c>
      <c r="G502">
        <v>7.0800903020000003</v>
      </c>
      <c r="H502">
        <v>63575.166649999999</v>
      </c>
      <c r="I502">
        <v>33.847646730000001</v>
      </c>
      <c r="J502">
        <v>1.1137864719999999</v>
      </c>
      <c r="K502">
        <v>5.9875533079999999</v>
      </c>
      <c r="L502">
        <v>50741.486929999999</v>
      </c>
      <c r="M502">
        <v>30.916682430000002</v>
      </c>
      <c r="N502">
        <v>1.464494239</v>
      </c>
      <c r="O502">
        <v>5.6618495800000002</v>
      </c>
      <c r="P502">
        <v>59678.08455</v>
      </c>
      <c r="Q502">
        <v>31.36165995</v>
      </c>
      <c r="R502">
        <v>2.0411561850000002</v>
      </c>
      <c r="S502">
        <v>9.2658309909999996</v>
      </c>
    </row>
    <row r="503" spans="1:19" x14ac:dyDescent="0.25">
      <c r="A503" s="12">
        <v>36220</v>
      </c>
      <c r="B503" t="s">
        <v>2019</v>
      </c>
      <c r="C503" t="s">
        <v>2020</v>
      </c>
      <c r="D503">
        <v>81449.75374</v>
      </c>
      <c r="E503">
        <v>37.382227389999997</v>
      </c>
      <c r="F503">
        <v>0.91512497100000001</v>
      </c>
      <c r="G503">
        <v>4.0607393160000003</v>
      </c>
      <c r="H503">
        <v>47629.044110000003</v>
      </c>
      <c r="I503">
        <v>35.57891025</v>
      </c>
      <c r="J503">
        <v>1.102739487</v>
      </c>
      <c r="K503">
        <v>3.2665983239999998</v>
      </c>
      <c r="L503">
        <v>36531.910100000001</v>
      </c>
      <c r="M503">
        <v>33.589685340000003</v>
      </c>
      <c r="N503">
        <v>1.3711074489999999</v>
      </c>
      <c r="O503">
        <v>2.293918433</v>
      </c>
      <c r="P503">
        <v>36889.75359</v>
      </c>
      <c r="Q503">
        <v>37.003220339999999</v>
      </c>
      <c r="R503">
        <v>1.6652799949999999</v>
      </c>
      <c r="S503">
        <v>5.8630866660000001</v>
      </c>
    </row>
    <row r="504" spans="1:19" x14ac:dyDescent="0.25">
      <c r="A504" s="12">
        <v>36220</v>
      </c>
      <c r="B504" t="s">
        <v>2013</v>
      </c>
      <c r="C504" t="s">
        <v>2014</v>
      </c>
      <c r="D504">
        <v>158059.84460000001</v>
      </c>
      <c r="E504">
        <v>34.756016189999997</v>
      </c>
      <c r="F504">
        <v>-4.8867972000000003E-2</v>
      </c>
      <c r="G504">
        <v>8.5051451900000004</v>
      </c>
      <c r="H504">
        <v>92395.033200000005</v>
      </c>
      <c r="I504">
        <v>33.109056289999998</v>
      </c>
      <c r="J504">
        <v>0.56116840800000001</v>
      </c>
      <c r="K504">
        <v>7.9411380449999998</v>
      </c>
      <c r="L504">
        <v>69264.716130000001</v>
      </c>
      <c r="M504">
        <v>31.432297930000001</v>
      </c>
      <c r="N504">
        <v>0.938958603</v>
      </c>
      <c r="O504">
        <v>7.4402896800000002</v>
      </c>
      <c r="P504">
        <v>58195.69816</v>
      </c>
      <c r="Q504">
        <v>34.232656110000001</v>
      </c>
      <c r="R504">
        <v>1.4783450709999999</v>
      </c>
      <c r="S504">
        <v>10.749188569999999</v>
      </c>
    </row>
    <row r="505" spans="1:19" x14ac:dyDescent="0.25">
      <c r="A505" s="12">
        <v>36220</v>
      </c>
      <c r="B505" t="s">
        <v>2009</v>
      </c>
      <c r="C505" t="s">
        <v>2010</v>
      </c>
      <c r="D505">
        <v>81370.111799999999</v>
      </c>
      <c r="E505">
        <v>41.853405870000003</v>
      </c>
      <c r="F505">
        <v>4.5084471280000002</v>
      </c>
      <c r="G505">
        <v>3.1151718310000001</v>
      </c>
      <c r="H505">
        <v>46699.166109999998</v>
      </c>
      <c r="I505">
        <v>39.493324569999999</v>
      </c>
      <c r="J505">
        <v>3.2133256480000001</v>
      </c>
      <c r="K505">
        <v>1.5248435259999999</v>
      </c>
      <c r="L505">
        <v>35156.798119999999</v>
      </c>
      <c r="M505">
        <v>36.885002020000002</v>
      </c>
      <c r="N505">
        <v>3.313100725</v>
      </c>
      <c r="O505">
        <v>0.66604176199999998</v>
      </c>
      <c r="P505">
        <v>32402.765589999999</v>
      </c>
      <c r="Q505">
        <v>38.66389788</v>
      </c>
      <c r="R505">
        <v>2.8935869670000001</v>
      </c>
      <c r="S505">
        <v>2.0300353489999998</v>
      </c>
    </row>
    <row r="506" spans="1:19" x14ac:dyDescent="0.25">
      <c r="A506" s="12">
        <v>36220</v>
      </c>
      <c r="B506" t="s">
        <v>2003</v>
      </c>
      <c r="C506" t="s">
        <v>2004</v>
      </c>
      <c r="D506">
        <v>112181.8137</v>
      </c>
      <c r="E506">
        <v>32.860082519999999</v>
      </c>
      <c r="F506">
        <v>-0.294359861</v>
      </c>
      <c r="G506">
        <v>7.2294974439999997</v>
      </c>
      <c r="H506">
        <v>71936.016359999994</v>
      </c>
      <c r="I506">
        <v>31.351276949999999</v>
      </c>
      <c r="J506">
        <v>-0.26355758400000001</v>
      </c>
      <c r="K506">
        <v>7.2333093709999998</v>
      </c>
      <c r="L506">
        <v>57359.437700000002</v>
      </c>
      <c r="M506">
        <v>29.95326056</v>
      </c>
      <c r="N506">
        <v>-6.9937669999999997E-3</v>
      </c>
      <c r="O506">
        <v>6.814736184</v>
      </c>
      <c r="P506">
        <v>50581.807679999998</v>
      </c>
      <c r="Q506">
        <v>32.658408289999997</v>
      </c>
      <c r="R506">
        <v>0.305484547</v>
      </c>
      <c r="S506">
        <v>9.4394205240000009</v>
      </c>
    </row>
    <row r="507" spans="1:19" x14ac:dyDescent="0.25">
      <c r="A507" s="12">
        <v>36220</v>
      </c>
      <c r="B507" t="s">
        <v>2007</v>
      </c>
      <c r="C507" t="s">
        <v>2008</v>
      </c>
      <c r="D507">
        <v>227656.66399999999</v>
      </c>
      <c r="E507">
        <v>30.620794450000002</v>
      </c>
      <c r="F507">
        <v>0.95464956099999998</v>
      </c>
      <c r="G507">
        <v>8.8173011080000006</v>
      </c>
      <c r="H507">
        <v>136003.74</v>
      </c>
      <c r="I507">
        <v>28.820195949999999</v>
      </c>
      <c r="J507">
        <v>1.3417509999999999</v>
      </c>
      <c r="K507">
        <v>8.1815412829999996</v>
      </c>
      <c r="L507">
        <v>105074.34910000001</v>
      </c>
      <c r="M507">
        <v>25.69365488</v>
      </c>
      <c r="N507">
        <v>2.1693126309999999</v>
      </c>
      <c r="O507">
        <v>7.8247136619999997</v>
      </c>
      <c r="P507">
        <v>95484.658710000003</v>
      </c>
      <c r="Q507">
        <v>26.38866135</v>
      </c>
      <c r="R507">
        <v>2.2807373480000002</v>
      </c>
      <c r="S507">
        <v>9.263761057</v>
      </c>
    </row>
    <row r="508" spans="1:19" x14ac:dyDescent="0.25">
      <c r="A508" s="12">
        <v>36220</v>
      </c>
      <c r="B508" t="s">
        <v>2015</v>
      </c>
      <c r="C508" t="s">
        <v>2016</v>
      </c>
      <c r="D508">
        <v>115684.0815</v>
      </c>
      <c r="E508">
        <v>35.116492149999999</v>
      </c>
      <c r="F508">
        <v>1.6171491010000001</v>
      </c>
      <c r="G508">
        <v>9.4550600710000001</v>
      </c>
      <c r="H508">
        <v>70649.807889999996</v>
      </c>
      <c r="I508">
        <v>33.186709880000002</v>
      </c>
      <c r="J508">
        <v>2.175944619</v>
      </c>
      <c r="K508">
        <v>8.9691949399999995</v>
      </c>
      <c r="L508">
        <v>55441.139239999997</v>
      </c>
      <c r="M508">
        <v>31.331308409999998</v>
      </c>
      <c r="N508">
        <v>2.3467549519999999</v>
      </c>
      <c r="O508">
        <v>8.764146234</v>
      </c>
      <c r="P508">
        <v>48433.351920000001</v>
      </c>
      <c r="Q508">
        <v>34.160272599999999</v>
      </c>
      <c r="R508">
        <v>3.5087155499999998</v>
      </c>
      <c r="S508">
        <v>11.28133908</v>
      </c>
    </row>
    <row r="509" spans="1:19" x14ac:dyDescent="0.25">
      <c r="A509" s="12">
        <v>36220</v>
      </c>
      <c r="B509" t="s">
        <v>2001</v>
      </c>
      <c r="C509" t="s">
        <v>2002</v>
      </c>
      <c r="D509">
        <v>82158.891659999994</v>
      </c>
      <c r="E509">
        <v>36.649047080000003</v>
      </c>
      <c r="F509">
        <v>1.6432668349999999</v>
      </c>
      <c r="G509">
        <v>6.4145052969999998</v>
      </c>
      <c r="H509">
        <v>48508.193429999999</v>
      </c>
      <c r="I509">
        <v>34.500231720000002</v>
      </c>
      <c r="J509">
        <v>1.885079833</v>
      </c>
      <c r="K509">
        <v>5.6977757919999998</v>
      </c>
      <c r="L509">
        <v>38021.586499999998</v>
      </c>
      <c r="M509">
        <v>32.676168160000003</v>
      </c>
      <c r="N509">
        <v>1.5789587199999999</v>
      </c>
      <c r="O509">
        <v>5.5160401500000003</v>
      </c>
      <c r="P509">
        <v>35493.66072</v>
      </c>
      <c r="Q509">
        <v>37.701803990000002</v>
      </c>
      <c r="R509">
        <v>2.0488601069999999</v>
      </c>
      <c r="S509">
        <v>8.4503067020000007</v>
      </c>
    </row>
    <row r="510" spans="1:19" x14ac:dyDescent="0.25">
      <c r="A510" s="12">
        <v>36220</v>
      </c>
      <c r="B510" t="s">
        <v>2017</v>
      </c>
      <c r="C510" t="s">
        <v>2018</v>
      </c>
      <c r="D510">
        <v>100712.2496</v>
      </c>
      <c r="E510">
        <v>38.547286339999999</v>
      </c>
      <c r="F510">
        <v>0.83494000800000001</v>
      </c>
      <c r="G510">
        <v>6.7073069590000003</v>
      </c>
      <c r="H510">
        <v>56070.083749999998</v>
      </c>
      <c r="I510">
        <v>36.754644499999998</v>
      </c>
      <c r="J510">
        <v>1.1207768579999999</v>
      </c>
      <c r="K510">
        <v>5.3211161349999996</v>
      </c>
      <c r="L510">
        <v>43341.687870000002</v>
      </c>
      <c r="M510">
        <v>34.747287389999997</v>
      </c>
      <c r="N510">
        <v>1.26578776</v>
      </c>
      <c r="O510">
        <v>5.0784537949999997</v>
      </c>
      <c r="P510">
        <v>40746.693480000002</v>
      </c>
      <c r="Q510">
        <v>38.817064819999999</v>
      </c>
      <c r="R510">
        <v>1.98631932</v>
      </c>
      <c r="S510">
        <v>7.3694690810000001</v>
      </c>
    </row>
    <row r="511" spans="1:19" x14ac:dyDescent="0.25">
      <c r="A511" s="12">
        <v>36220</v>
      </c>
      <c r="B511" t="s">
        <v>2011</v>
      </c>
      <c r="C511" t="s">
        <v>2012</v>
      </c>
      <c r="D511">
        <v>90180.480160000006</v>
      </c>
      <c r="E511">
        <v>38.374540629999998</v>
      </c>
      <c r="F511">
        <v>1.0987047619999999</v>
      </c>
      <c r="G511">
        <v>5.4904182669999999</v>
      </c>
      <c r="H511">
        <v>51098.403689999999</v>
      </c>
      <c r="I511">
        <v>35.757676510000003</v>
      </c>
      <c r="J511">
        <v>0.91013538999999999</v>
      </c>
      <c r="K511">
        <v>3.8455675600000001</v>
      </c>
      <c r="L511">
        <v>34981.822059999999</v>
      </c>
      <c r="M511">
        <v>33.511754619999998</v>
      </c>
      <c r="N511">
        <v>1.3570199810000001</v>
      </c>
      <c r="O511">
        <v>2.2117935540000002</v>
      </c>
      <c r="P511">
        <v>37012.926149999999</v>
      </c>
      <c r="Q511">
        <v>36.57859474</v>
      </c>
      <c r="R511">
        <v>3.1214996899999998</v>
      </c>
      <c r="S511">
        <v>6.7613342579999998</v>
      </c>
    </row>
    <row r="512" spans="1:19" x14ac:dyDescent="0.25">
      <c r="A512" s="12">
        <v>36251</v>
      </c>
      <c r="B512" t="s">
        <v>2005</v>
      </c>
      <c r="C512" t="s">
        <v>2006</v>
      </c>
      <c r="D512">
        <v>109859.7369</v>
      </c>
      <c r="E512">
        <v>35.966319570000003</v>
      </c>
      <c r="F512">
        <v>1.34803772</v>
      </c>
      <c r="G512">
        <v>5.7513224080000001</v>
      </c>
      <c r="H512">
        <v>64757.66216</v>
      </c>
      <c r="I512">
        <v>34.477211580000002</v>
      </c>
      <c r="J512">
        <v>1.8599959319999999</v>
      </c>
      <c r="K512">
        <v>5.6559633009999999</v>
      </c>
      <c r="L512">
        <v>52204.576220000003</v>
      </c>
      <c r="M512">
        <v>31.808139690000001</v>
      </c>
      <c r="N512">
        <v>2.883418244</v>
      </c>
      <c r="O512">
        <v>6.375380904</v>
      </c>
      <c r="P512">
        <v>60243.814429999999</v>
      </c>
      <c r="Q512">
        <v>31.65895883</v>
      </c>
      <c r="R512">
        <v>0.94796922100000003</v>
      </c>
      <c r="S512">
        <v>8.0917198930000005</v>
      </c>
    </row>
    <row r="513" spans="1:19" x14ac:dyDescent="0.25">
      <c r="A513" s="12">
        <v>36251</v>
      </c>
      <c r="B513" t="s">
        <v>2013</v>
      </c>
      <c r="C513" t="s">
        <v>2014</v>
      </c>
      <c r="D513">
        <v>160932.16440000001</v>
      </c>
      <c r="E513">
        <v>35.387614890000002</v>
      </c>
      <c r="F513">
        <v>1.817235594</v>
      </c>
      <c r="G513">
        <v>7.2147503310000003</v>
      </c>
      <c r="H513">
        <v>94253.263030000002</v>
      </c>
      <c r="I513">
        <v>33.774938800000001</v>
      </c>
      <c r="J513">
        <v>2.011179346</v>
      </c>
      <c r="K513">
        <v>7.6331291229999998</v>
      </c>
      <c r="L513">
        <v>71219.415250000005</v>
      </c>
      <c r="M513">
        <v>32.319339530000001</v>
      </c>
      <c r="N513">
        <v>2.8220704940000001</v>
      </c>
      <c r="O513">
        <v>8.1980940830000009</v>
      </c>
      <c r="P513">
        <v>58620.90653</v>
      </c>
      <c r="Q513">
        <v>34.482777890000001</v>
      </c>
      <c r="R513">
        <v>0.73065258</v>
      </c>
      <c r="S513">
        <v>8.9607978989999992</v>
      </c>
    </row>
    <row r="514" spans="1:19" x14ac:dyDescent="0.25">
      <c r="A514" s="12">
        <v>36251</v>
      </c>
      <c r="B514" t="s">
        <v>2001</v>
      </c>
      <c r="C514" t="s">
        <v>2002</v>
      </c>
      <c r="D514">
        <v>84605.766269999993</v>
      </c>
      <c r="E514">
        <v>37.740537260000004</v>
      </c>
      <c r="F514">
        <v>2.978222519</v>
      </c>
      <c r="G514">
        <v>6.4609462229999997</v>
      </c>
      <c r="H514">
        <v>50172.936419999998</v>
      </c>
      <c r="I514">
        <v>35.684238270000002</v>
      </c>
      <c r="J514">
        <v>3.4318799960000002</v>
      </c>
      <c r="K514">
        <v>6.4255815199999997</v>
      </c>
      <c r="L514">
        <v>39762.5985</v>
      </c>
      <c r="M514">
        <v>34.172412960000003</v>
      </c>
      <c r="N514">
        <v>4.5790093629999999</v>
      </c>
      <c r="O514">
        <v>7.2562578179999999</v>
      </c>
      <c r="P514">
        <v>36147.506390000002</v>
      </c>
      <c r="Q514">
        <v>38.396326930000001</v>
      </c>
      <c r="R514">
        <v>1.8421477559999999</v>
      </c>
      <c r="S514">
        <v>7.6938545439999997</v>
      </c>
    </row>
    <row r="515" spans="1:19" x14ac:dyDescent="0.25">
      <c r="A515" s="12">
        <v>36251</v>
      </c>
      <c r="B515" t="s">
        <v>2019</v>
      </c>
      <c r="C515" t="s">
        <v>2020</v>
      </c>
      <c r="D515">
        <v>81361.037689999997</v>
      </c>
      <c r="E515">
        <v>37.341510210000003</v>
      </c>
      <c r="F515">
        <v>-0.10892120700000001</v>
      </c>
      <c r="G515">
        <v>1.6884484879999999</v>
      </c>
      <c r="H515">
        <v>47947.704660000003</v>
      </c>
      <c r="I515">
        <v>35.816949770000001</v>
      </c>
      <c r="J515">
        <v>0.66904670600000005</v>
      </c>
      <c r="K515">
        <v>2.3469528199999998</v>
      </c>
      <c r="L515">
        <v>37128.905830000003</v>
      </c>
      <c r="M515">
        <v>34.138599929999998</v>
      </c>
      <c r="N515">
        <v>1.6341760489999999</v>
      </c>
      <c r="O515">
        <v>2.4825059280000001</v>
      </c>
      <c r="P515">
        <v>36588.786059999999</v>
      </c>
      <c r="Q515">
        <v>36.701327089999999</v>
      </c>
      <c r="R515">
        <v>-0.81585670600000004</v>
      </c>
      <c r="S515">
        <v>4.6204573440000001</v>
      </c>
    </row>
    <row r="516" spans="1:19" x14ac:dyDescent="0.25">
      <c r="A516" s="12">
        <v>36251</v>
      </c>
      <c r="B516" t="s">
        <v>2011</v>
      </c>
      <c r="C516" t="s">
        <v>2012</v>
      </c>
      <c r="D516">
        <v>91299.405750000005</v>
      </c>
      <c r="E516">
        <v>38.85067754</v>
      </c>
      <c r="F516">
        <v>1.240762519</v>
      </c>
      <c r="G516">
        <v>3.7212021310000001</v>
      </c>
      <c r="H516">
        <v>52426.141479999998</v>
      </c>
      <c r="I516">
        <v>36.686801789999997</v>
      </c>
      <c r="J516">
        <v>2.598393873</v>
      </c>
      <c r="K516">
        <v>3.7201834169999999</v>
      </c>
      <c r="L516">
        <v>36472.85484</v>
      </c>
      <c r="M516">
        <v>34.940128600000001</v>
      </c>
      <c r="N516">
        <v>4.2623073509999996</v>
      </c>
      <c r="O516">
        <v>3.4895413579999999</v>
      </c>
      <c r="P516">
        <v>37330.120880000002</v>
      </c>
      <c r="Q516">
        <v>36.892067310000002</v>
      </c>
      <c r="R516">
        <v>0.85698364100000002</v>
      </c>
      <c r="S516">
        <v>4.7708406180000003</v>
      </c>
    </row>
    <row r="517" spans="1:19" x14ac:dyDescent="0.25">
      <c r="A517" s="12">
        <v>36251</v>
      </c>
      <c r="B517" t="s">
        <v>2015</v>
      </c>
      <c r="C517" t="s">
        <v>2016</v>
      </c>
      <c r="D517">
        <v>115746.1574</v>
      </c>
      <c r="E517">
        <v>35.135335599999998</v>
      </c>
      <c r="F517">
        <v>5.3659829999999999E-2</v>
      </c>
      <c r="G517">
        <v>6.8947637029999997</v>
      </c>
      <c r="H517">
        <v>71228.804579999996</v>
      </c>
      <c r="I517">
        <v>33.458685070000001</v>
      </c>
      <c r="J517">
        <v>0.81953044399999997</v>
      </c>
      <c r="K517">
        <v>7.5565572420000002</v>
      </c>
      <c r="L517">
        <v>56559.869379999996</v>
      </c>
      <c r="M517">
        <v>31.96353349</v>
      </c>
      <c r="N517">
        <v>2.0178700369999998</v>
      </c>
      <c r="O517">
        <v>8.847231807</v>
      </c>
      <c r="P517">
        <v>48410.23487</v>
      </c>
      <c r="Q517">
        <v>34.143968039999997</v>
      </c>
      <c r="R517">
        <v>-4.7729610999999998E-2</v>
      </c>
      <c r="S517">
        <v>9.1647658950000004</v>
      </c>
    </row>
    <row r="518" spans="1:19" x14ac:dyDescent="0.25">
      <c r="A518" s="12">
        <v>36251</v>
      </c>
      <c r="B518" t="s">
        <v>2017</v>
      </c>
      <c r="C518" t="s">
        <v>2018</v>
      </c>
      <c r="D518">
        <v>101540.02559999999</v>
      </c>
      <c r="E518">
        <v>38.864114909999998</v>
      </c>
      <c r="F518">
        <v>0.82192184599999996</v>
      </c>
      <c r="G518">
        <v>5.3463989359999999</v>
      </c>
      <c r="H518">
        <v>56819.745669999997</v>
      </c>
      <c r="I518">
        <v>37.246057299999997</v>
      </c>
      <c r="J518">
        <v>1.3370087260000001</v>
      </c>
      <c r="K518">
        <v>4.9202067759999997</v>
      </c>
      <c r="L518">
        <v>44293.678670000001</v>
      </c>
      <c r="M518">
        <v>35.510504040000001</v>
      </c>
      <c r="N518">
        <v>2.1964783739999998</v>
      </c>
      <c r="O518">
        <v>5.308888348</v>
      </c>
      <c r="P518">
        <v>40995.530650000001</v>
      </c>
      <c r="Q518">
        <v>39.05411788</v>
      </c>
      <c r="R518">
        <v>0.61069292100000006</v>
      </c>
      <c r="S518">
        <v>6.6997214920000001</v>
      </c>
    </row>
    <row r="519" spans="1:19" x14ac:dyDescent="0.25">
      <c r="A519" s="12">
        <v>36251</v>
      </c>
      <c r="B519" t="s">
        <v>2009</v>
      </c>
      <c r="C519" t="s">
        <v>2010</v>
      </c>
      <c r="D519">
        <v>81008.727589999995</v>
      </c>
      <c r="E519">
        <v>41.667524839999999</v>
      </c>
      <c r="F519">
        <v>-0.44412402600000001</v>
      </c>
      <c r="G519">
        <v>1.9828355980000001</v>
      </c>
      <c r="H519">
        <v>47069.505219999999</v>
      </c>
      <c r="I519">
        <v>39.806519080000001</v>
      </c>
      <c r="J519">
        <v>0.79303152600000004</v>
      </c>
      <c r="K519">
        <v>1.8703634360000001</v>
      </c>
      <c r="L519">
        <v>35977.298609999998</v>
      </c>
      <c r="M519">
        <v>37.745835880000001</v>
      </c>
      <c r="N519">
        <v>2.3338316809999999</v>
      </c>
      <c r="O519">
        <v>2.213178482</v>
      </c>
      <c r="P519">
        <v>33037.058649999999</v>
      </c>
      <c r="Q519">
        <v>39.420754340000002</v>
      </c>
      <c r="R519">
        <v>1.957527569</v>
      </c>
      <c r="S519">
        <v>4.0378359960000001</v>
      </c>
    </row>
    <row r="520" spans="1:19" x14ac:dyDescent="0.25">
      <c r="A520" s="12">
        <v>36251</v>
      </c>
      <c r="B520" t="s">
        <v>2007</v>
      </c>
      <c r="C520" t="s">
        <v>2008</v>
      </c>
      <c r="D520">
        <v>232530.87359999999</v>
      </c>
      <c r="E520">
        <v>31.276396479999999</v>
      </c>
      <c r="F520">
        <v>2.1410353230000001</v>
      </c>
      <c r="G520">
        <v>8.2598350830000005</v>
      </c>
      <c r="H520">
        <v>138706.24110000001</v>
      </c>
      <c r="I520">
        <v>29.392875879999998</v>
      </c>
      <c r="J520">
        <v>1.98707856</v>
      </c>
      <c r="K520">
        <v>7.5779015940000001</v>
      </c>
      <c r="L520">
        <v>108146.9666</v>
      </c>
      <c r="M520">
        <v>26.4449969</v>
      </c>
      <c r="N520">
        <v>2.9242317799999999</v>
      </c>
      <c r="O520">
        <v>8.3098819039999992</v>
      </c>
      <c r="P520">
        <v>96873.929109999997</v>
      </c>
      <c r="Q520">
        <v>26.772607699999998</v>
      </c>
      <c r="R520">
        <v>1.45496713</v>
      </c>
      <c r="S520">
        <v>8.4607074539999996</v>
      </c>
    </row>
    <row r="521" spans="1:19" x14ac:dyDescent="0.25">
      <c r="A521" s="12">
        <v>36251</v>
      </c>
      <c r="B521" t="s">
        <v>2003</v>
      </c>
      <c r="C521" t="s">
        <v>2004</v>
      </c>
      <c r="D521">
        <v>114711.79240000001</v>
      </c>
      <c r="E521">
        <v>33.601159060000001</v>
      </c>
      <c r="F521">
        <v>2.2552485720000002</v>
      </c>
      <c r="G521">
        <v>6.6939308139999998</v>
      </c>
      <c r="H521">
        <v>73492.404320000001</v>
      </c>
      <c r="I521">
        <v>32.029584589999999</v>
      </c>
      <c r="J521">
        <v>2.1635726339999999</v>
      </c>
      <c r="K521">
        <v>7.0664822090000001</v>
      </c>
      <c r="L521">
        <v>59090.748090000001</v>
      </c>
      <c r="M521">
        <v>30.857355739999999</v>
      </c>
      <c r="N521">
        <v>3.0183531430000001</v>
      </c>
      <c r="O521">
        <v>7.5600910450000001</v>
      </c>
      <c r="P521">
        <v>50871.184650000003</v>
      </c>
      <c r="Q521">
        <v>32.84524605</v>
      </c>
      <c r="R521">
        <v>0.57209694300000002</v>
      </c>
      <c r="S521">
        <v>8.0692228690000007</v>
      </c>
    </row>
    <row r="522" spans="1:19" x14ac:dyDescent="0.25">
      <c r="A522" s="12">
        <v>36281</v>
      </c>
      <c r="B522" t="s">
        <v>2005</v>
      </c>
      <c r="C522" t="s">
        <v>2006</v>
      </c>
      <c r="D522">
        <v>111120.14290000001</v>
      </c>
      <c r="E522">
        <v>36.378956330000001</v>
      </c>
      <c r="F522">
        <v>1.1472865619999999</v>
      </c>
      <c r="G522">
        <v>6.4886560769999999</v>
      </c>
      <c r="H522">
        <v>65435.888220000001</v>
      </c>
      <c r="I522">
        <v>34.838301569999999</v>
      </c>
      <c r="J522">
        <v>1.0473294390000001</v>
      </c>
      <c r="K522">
        <v>5.8698270729999997</v>
      </c>
      <c r="L522">
        <v>52633.03974</v>
      </c>
      <c r="M522">
        <v>32.069201620000001</v>
      </c>
      <c r="N522">
        <v>0.82073937900000005</v>
      </c>
      <c r="O522">
        <v>5.6542512729999999</v>
      </c>
      <c r="P522">
        <v>61320.807150000001</v>
      </c>
      <c r="Q522">
        <v>32.22493343</v>
      </c>
      <c r="R522">
        <v>1.787723336</v>
      </c>
      <c r="S522">
        <v>9.1034886979999996</v>
      </c>
    </row>
    <row r="523" spans="1:19" x14ac:dyDescent="0.25">
      <c r="A523" s="12">
        <v>36281</v>
      </c>
      <c r="B523" t="s">
        <v>2007</v>
      </c>
      <c r="C523" t="s">
        <v>2008</v>
      </c>
      <c r="D523">
        <v>232262.18650000001</v>
      </c>
      <c r="E523">
        <v>31.240256909999999</v>
      </c>
      <c r="F523">
        <v>-0.115549024</v>
      </c>
      <c r="G523">
        <v>9.0993437460000006</v>
      </c>
      <c r="H523">
        <v>139800.16529999999</v>
      </c>
      <c r="I523">
        <v>29.624686480000001</v>
      </c>
      <c r="J523">
        <v>0.78866251399999998</v>
      </c>
      <c r="K523">
        <v>8.3045222180000007</v>
      </c>
      <c r="L523">
        <v>109228.774</v>
      </c>
      <c r="M523">
        <v>26.709529440000001</v>
      </c>
      <c r="N523">
        <v>1.0003122339999999</v>
      </c>
      <c r="O523">
        <v>9.0342242509999995</v>
      </c>
      <c r="P523">
        <v>99032.608720000004</v>
      </c>
      <c r="Q523">
        <v>27.369192179999999</v>
      </c>
      <c r="R523">
        <v>2.2283390710000002</v>
      </c>
      <c r="S523">
        <v>11.64951815</v>
      </c>
    </row>
    <row r="524" spans="1:19" x14ac:dyDescent="0.25">
      <c r="A524" s="12">
        <v>36281</v>
      </c>
      <c r="B524" t="s">
        <v>2015</v>
      </c>
      <c r="C524" t="s">
        <v>2016</v>
      </c>
      <c r="D524">
        <v>118083.675</v>
      </c>
      <c r="E524">
        <v>35.844901</v>
      </c>
      <c r="F524">
        <v>2.0195207609999999</v>
      </c>
      <c r="G524">
        <v>8.0433695370000002</v>
      </c>
      <c r="H524">
        <v>72246.240090000007</v>
      </c>
      <c r="I524">
        <v>33.936610459999997</v>
      </c>
      <c r="J524">
        <v>1.4284045889999999</v>
      </c>
      <c r="K524">
        <v>8.1971246410000003</v>
      </c>
      <c r="L524">
        <v>57065.427340000002</v>
      </c>
      <c r="M524">
        <v>32.249238159999997</v>
      </c>
      <c r="N524">
        <v>0.89384569599999997</v>
      </c>
      <c r="O524">
        <v>8.2307439720000009</v>
      </c>
      <c r="P524">
        <v>48896.936320000001</v>
      </c>
      <c r="Q524">
        <v>34.487240880000002</v>
      </c>
      <c r="R524">
        <v>1.0053689130000001</v>
      </c>
      <c r="S524">
        <v>8.6472929220000001</v>
      </c>
    </row>
    <row r="525" spans="1:19" x14ac:dyDescent="0.25">
      <c r="A525" s="12">
        <v>36281</v>
      </c>
      <c r="B525" t="s">
        <v>2003</v>
      </c>
      <c r="C525" t="s">
        <v>2004</v>
      </c>
      <c r="D525">
        <v>116027.8622</v>
      </c>
      <c r="E525">
        <v>33.986659699999997</v>
      </c>
      <c r="F525">
        <v>1.14728377</v>
      </c>
      <c r="G525">
        <v>6.97445542</v>
      </c>
      <c r="H525">
        <v>74289.290819999995</v>
      </c>
      <c r="I525">
        <v>32.376885020000003</v>
      </c>
      <c r="J525">
        <v>1.084311375</v>
      </c>
      <c r="K525">
        <v>6.8662373370000003</v>
      </c>
      <c r="L525">
        <v>59441.233840000001</v>
      </c>
      <c r="M525">
        <v>31.040380389999999</v>
      </c>
      <c r="N525">
        <v>0.59313135299999997</v>
      </c>
      <c r="O525">
        <v>5.9486008830000001</v>
      </c>
      <c r="P525">
        <v>51645.755440000001</v>
      </c>
      <c r="Q525">
        <v>33.345351729999997</v>
      </c>
      <c r="R525">
        <v>1.522612053</v>
      </c>
      <c r="S525">
        <v>6.7619442530000002</v>
      </c>
    </row>
    <row r="526" spans="1:19" x14ac:dyDescent="0.25">
      <c r="A526" s="12">
        <v>36281</v>
      </c>
      <c r="B526" t="s">
        <v>2001</v>
      </c>
      <c r="C526" t="s">
        <v>2002</v>
      </c>
      <c r="D526">
        <v>84084.854860000007</v>
      </c>
      <c r="E526">
        <v>37.508171580000003</v>
      </c>
      <c r="F526">
        <v>-0.615692562</v>
      </c>
      <c r="G526">
        <v>5.5024621180000004</v>
      </c>
      <c r="H526">
        <v>49779.283710000003</v>
      </c>
      <c r="I526">
        <v>35.404262680000002</v>
      </c>
      <c r="J526">
        <v>-0.78459173800000004</v>
      </c>
      <c r="K526">
        <v>5.0942721540000004</v>
      </c>
      <c r="L526">
        <v>39297.179479999999</v>
      </c>
      <c r="M526">
        <v>33.772426760000002</v>
      </c>
      <c r="N526">
        <v>-1.170494481</v>
      </c>
      <c r="O526">
        <v>4.5077262329999996</v>
      </c>
      <c r="P526">
        <v>36087.974190000001</v>
      </c>
      <c r="Q526">
        <v>38.333091090000003</v>
      </c>
      <c r="R526">
        <v>-0.164692424</v>
      </c>
      <c r="S526">
        <v>5.8377566820000002</v>
      </c>
    </row>
    <row r="527" spans="1:19" x14ac:dyDescent="0.25">
      <c r="A527" s="12">
        <v>36281</v>
      </c>
      <c r="B527" t="s">
        <v>2009</v>
      </c>
      <c r="C527" t="s">
        <v>2010</v>
      </c>
      <c r="D527">
        <v>81612.330740000005</v>
      </c>
      <c r="E527">
        <v>41.977993230000003</v>
      </c>
      <c r="F527">
        <v>0.74510879500000005</v>
      </c>
      <c r="G527">
        <v>3.1709035669999999</v>
      </c>
      <c r="H527">
        <v>47242.856800000001</v>
      </c>
      <c r="I527">
        <v>39.953121920000001</v>
      </c>
      <c r="J527">
        <v>0.36828850600000002</v>
      </c>
      <c r="K527">
        <v>2.3228065670000002</v>
      </c>
      <c r="L527">
        <v>35938.479789999998</v>
      </c>
      <c r="M527">
        <v>37.705108840000001</v>
      </c>
      <c r="N527">
        <v>-0.107898087</v>
      </c>
      <c r="O527">
        <v>1.6137431719999999</v>
      </c>
      <c r="P527">
        <v>33156.140489999998</v>
      </c>
      <c r="Q527">
        <v>39.562846159999999</v>
      </c>
      <c r="R527">
        <v>0.36044927900000001</v>
      </c>
      <c r="S527">
        <v>2.1690224969999998</v>
      </c>
    </row>
    <row r="528" spans="1:19" x14ac:dyDescent="0.25">
      <c r="A528" s="12">
        <v>36281</v>
      </c>
      <c r="B528" t="s">
        <v>2011</v>
      </c>
      <c r="C528" t="s">
        <v>2012</v>
      </c>
      <c r="D528">
        <v>92746.657330000002</v>
      </c>
      <c r="E528">
        <v>39.466527159999998</v>
      </c>
      <c r="F528">
        <v>1.5851708609999999</v>
      </c>
      <c r="G528">
        <v>4.4572318749999997</v>
      </c>
      <c r="H528">
        <v>53094.961600000002</v>
      </c>
      <c r="I528">
        <v>37.154829200000002</v>
      </c>
      <c r="J528">
        <v>1.275737838</v>
      </c>
      <c r="K528">
        <v>3.6144377009999999</v>
      </c>
      <c r="L528">
        <v>36800.164819999998</v>
      </c>
      <c r="M528">
        <v>35.253683789999997</v>
      </c>
      <c r="N528">
        <v>0.89740707500000005</v>
      </c>
      <c r="O528">
        <v>2.1909937959999999</v>
      </c>
      <c r="P528">
        <v>37956.4476</v>
      </c>
      <c r="Q528">
        <v>37.511044349999999</v>
      </c>
      <c r="R528">
        <v>1.67780525</v>
      </c>
      <c r="S528">
        <v>4.7223704419999999</v>
      </c>
    </row>
    <row r="529" spans="1:19" x14ac:dyDescent="0.25">
      <c r="A529" s="12">
        <v>36281</v>
      </c>
      <c r="B529" t="s">
        <v>2013</v>
      </c>
      <c r="C529" t="s">
        <v>2014</v>
      </c>
      <c r="D529">
        <v>162621.17670000001</v>
      </c>
      <c r="E529">
        <v>35.759014360000002</v>
      </c>
      <c r="F529">
        <v>1.049518221</v>
      </c>
      <c r="G529">
        <v>8.1567553339999996</v>
      </c>
      <c r="H529">
        <v>95391.317009999999</v>
      </c>
      <c r="I529">
        <v>34.182751770000003</v>
      </c>
      <c r="J529">
        <v>1.2074425310000001</v>
      </c>
      <c r="K529">
        <v>7.9572605029999997</v>
      </c>
      <c r="L529">
        <v>71907.721569999994</v>
      </c>
      <c r="M529">
        <v>32.631692639999997</v>
      </c>
      <c r="N529">
        <v>0.96645882800000005</v>
      </c>
      <c r="O529">
        <v>7.566962653</v>
      </c>
      <c r="P529">
        <v>59570.175499999998</v>
      </c>
      <c r="Q529">
        <v>35.041169650000001</v>
      </c>
      <c r="R529">
        <v>1.619335204</v>
      </c>
      <c r="S529">
        <v>9.2242015990000006</v>
      </c>
    </row>
    <row r="530" spans="1:19" x14ac:dyDescent="0.25">
      <c r="A530" s="12">
        <v>36281</v>
      </c>
      <c r="B530" t="s">
        <v>2019</v>
      </c>
      <c r="C530" t="s">
        <v>2020</v>
      </c>
      <c r="D530">
        <v>83165.356339999998</v>
      </c>
      <c r="E530">
        <v>38.169621370000002</v>
      </c>
      <c r="F530">
        <v>2.2176691719999999</v>
      </c>
      <c r="G530">
        <v>3.7382555420000001</v>
      </c>
      <c r="H530">
        <v>48949.405350000001</v>
      </c>
      <c r="I530">
        <v>36.565220490000002</v>
      </c>
      <c r="J530">
        <v>2.089152533</v>
      </c>
      <c r="K530">
        <v>3.7126028889999998</v>
      </c>
      <c r="L530">
        <v>37913.347569999998</v>
      </c>
      <c r="M530">
        <v>34.859863920000002</v>
      </c>
      <c r="N530">
        <v>2.1127521169999999</v>
      </c>
      <c r="O530">
        <v>2.8004850179999998</v>
      </c>
      <c r="P530">
        <v>37905.997109999997</v>
      </c>
      <c r="Q530">
        <v>38.022589660000001</v>
      </c>
      <c r="R530">
        <v>3.6000403040000002</v>
      </c>
      <c r="S530">
        <v>6.1809307420000001</v>
      </c>
    </row>
    <row r="531" spans="1:19" x14ac:dyDescent="0.25">
      <c r="A531" s="12">
        <v>36281</v>
      </c>
      <c r="B531" t="s">
        <v>2017</v>
      </c>
      <c r="C531" t="s">
        <v>2018</v>
      </c>
      <c r="D531">
        <v>102912.3793</v>
      </c>
      <c r="E531">
        <v>39.389378839999999</v>
      </c>
      <c r="F531">
        <v>1.3515396710000001</v>
      </c>
      <c r="G531">
        <v>6.5022334199999996</v>
      </c>
      <c r="H531">
        <v>57536.381500000003</v>
      </c>
      <c r="I531">
        <v>37.715821099999999</v>
      </c>
      <c r="J531">
        <v>1.261244357</v>
      </c>
      <c r="K531">
        <v>5.2678862290000001</v>
      </c>
      <c r="L531">
        <v>44749.667159999997</v>
      </c>
      <c r="M531">
        <v>35.876072710000003</v>
      </c>
      <c r="N531">
        <v>1.0294662880000001</v>
      </c>
      <c r="O531">
        <v>4.3940574860000003</v>
      </c>
      <c r="P531">
        <v>41662.345670000002</v>
      </c>
      <c r="Q531">
        <v>39.689354739999999</v>
      </c>
      <c r="R531">
        <v>1.6265553939999999</v>
      </c>
      <c r="S531">
        <v>5.4905748049999996</v>
      </c>
    </row>
    <row r="532" spans="1:19" x14ac:dyDescent="0.25">
      <c r="A532" s="12">
        <v>36312</v>
      </c>
      <c r="B532" t="s">
        <v>2005</v>
      </c>
      <c r="C532" t="s">
        <v>2006</v>
      </c>
      <c r="D532">
        <v>113188.5071</v>
      </c>
      <c r="E532">
        <v>37.056105690000003</v>
      </c>
      <c r="F532">
        <v>1.8613765550000001</v>
      </c>
      <c r="G532">
        <v>7.5600709420000003</v>
      </c>
      <c r="H532">
        <v>66264.288920000006</v>
      </c>
      <c r="I532">
        <v>35.279345069999998</v>
      </c>
      <c r="J532">
        <v>1.265973035</v>
      </c>
      <c r="K532">
        <v>6.8407004789999997</v>
      </c>
      <c r="L532">
        <v>53385.486799999999</v>
      </c>
      <c r="M532">
        <v>32.527666050000001</v>
      </c>
      <c r="N532">
        <v>1.4296097409999999</v>
      </c>
      <c r="O532">
        <v>7.2224150089999997</v>
      </c>
      <c r="P532">
        <v>62253.536269999997</v>
      </c>
      <c r="Q532">
        <v>32.715095499999997</v>
      </c>
      <c r="R532">
        <v>1.5210646489999999</v>
      </c>
      <c r="S532">
        <v>8.7392220040000002</v>
      </c>
    </row>
    <row r="533" spans="1:19" x14ac:dyDescent="0.25">
      <c r="A533" s="12">
        <v>36312</v>
      </c>
      <c r="B533" t="s">
        <v>2001</v>
      </c>
      <c r="C533" t="s">
        <v>2002</v>
      </c>
      <c r="D533">
        <v>84583.414969999998</v>
      </c>
      <c r="E533">
        <v>37.730566899999999</v>
      </c>
      <c r="F533">
        <v>0.59292498599999999</v>
      </c>
      <c r="G533">
        <v>5.6097200159999998</v>
      </c>
      <c r="H533">
        <v>49926.421240000003</v>
      </c>
      <c r="I533">
        <v>35.508910550000003</v>
      </c>
      <c r="J533">
        <v>0.29557985799999997</v>
      </c>
      <c r="K533">
        <v>5.4581773460000003</v>
      </c>
      <c r="L533">
        <v>39581.769350000002</v>
      </c>
      <c r="M533">
        <v>34.01700641</v>
      </c>
      <c r="N533">
        <v>0.72419922000000003</v>
      </c>
      <c r="O533">
        <v>5.353290608</v>
      </c>
      <c r="P533">
        <v>36156.234429999997</v>
      </c>
      <c r="Q533">
        <v>38.405597970000002</v>
      </c>
      <c r="R533">
        <v>0.18914957099999999</v>
      </c>
      <c r="S533">
        <v>4.6483637010000001</v>
      </c>
    </row>
    <row r="534" spans="1:19" x14ac:dyDescent="0.25">
      <c r="A534" s="12">
        <v>36312</v>
      </c>
      <c r="B534" t="s">
        <v>2003</v>
      </c>
      <c r="C534" t="s">
        <v>2004</v>
      </c>
      <c r="D534">
        <v>118554.1937</v>
      </c>
      <c r="E534">
        <v>34.726667900000002</v>
      </c>
      <c r="F534">
        <v>2.1773490010000001</v>
      </c>
      <c r="G534">
        <v>8.2179471389999996</v>
      </c>
      <c r="H534">
        <v>75631.752479999996</v>
      </c>
      <c r="I534">
        <v>32.961958950000003</v>
      </c>
      <c r="J534">
        <v>1.807072928</v>
      </c>
      <c r="K534">
        <v>8.3849723110000003</v>
      </c>
      <c r="L534">
        <v>60644.9329</v>
      </c>
      <c r="M534">
        <v>31.668955440000001</v>
      </c>
      <c r="N534">
        <v>2.025023676</v>
      </c>
      <c r="O534">
        <v>8.1345612349999996</v>
      </c>
      <c r="P534">
        <v>52811.38076</v>
      </c>
      <c r="Q534">
        <v>34.097943800000003</v>
      </c>
      <c r="R534">
        <v>2.2569624610000001</v>
      </c>
      <c r="S534">
        <v>8.1040767999999996</v>
      </c>
    </row>
    <row r="535" spans="1:19" x14ac:dyDescent="0.25">
      <c r="A535" s="12">
        <v>36312</v>
      </c>
      <c r="B535" t="s">
        <v>2013</v>
      </c>
      <c r="C535" t="s">
        <v>2014</v>
      </c>
      <c r="D535">
        <v>166399.91159999999</v>
      </c>
      <c r="E535">
        <v>36.589926030000001</v>
      </c>
      <c r="F535">
        <v>2.3236425500000002</v>
      </c>
      <c r="G535">
        <v>9.0020752230000003</v>
      </c>
      <c r="H535">
        <v>96901.595809999999</v>
      </c>
      <c r="I535">
        <v>34.723948669999999</v>
      </c>
      <c r="J535">
        <v>1.5832455620000001</v>
      </c>
      <c r="K535">
        <v>8.5761031780000003</v>
      </c>
      <c r="L535">
        <v>73195.033150000003</v>
      </c>
      <c r="M535">
        <v>33.215874069999998</v>
      </c>
      <c r="N535">
        <v>1.7902271809999999</v>
      </c>
      <c r="O535">
        <v>8.9034271490000005</v>
      </c>
      <c r="P535">
        <v>60567.832880000002</v>
      </c>
      <c r="Q535">
        <v>35.628025090000001</v>
      </c>
      <c r="R535">
        <v>1.6747598420000001</v>
      </c>
      <c r="S535">
        <v>8.6494686539999996</v>
      </c>
    </row>
    <row r="536" spans="1:19" x14ac:dyDescent="0.25">
      <c r="A536" s="12">
        <v>36312</v>
      </c>
      <c r="B536" t="s">
        <v>2009</v>
      </c>
      <c r="C536" t="s">
        <v>2010</v>
      </c>
      <c r="D536">
        <v>84786.306049999999</v>
      </c>
      <c r="E536">
        <v>43.610554299999997</v>
      </c>
      <c r="F536">
        <v>3.8890879329999999</v>
      </c>
      <c r="G536">
        <v>4.8155616219999997</v>
      </c>
      <c r="H536">
        <v>48617.979789999998</v>
      </c>
      <c r="I536">
        <v>41.116058709999997</v>
      </c>
      <c r="J536">
        <v>2.9107532539999998</v>
      </c>
      <c r="K536">
        <v>3.4411568840000002</v>
      </c>
      <c r="L536">
        <v>37134.865519999999</v>
      </c>
      <c r="M536">
        <v>38.960305339999998</v>
      </c>
      <c r="N536">
        <v>3.3289825629999998</v>
      </c>
      <c r="O536">
        <v>3.6036521069999998</v>
      </c>
      <c r="P536">
        <v>34056.463889999999</v>
      </c>
      <c r="Q536">
        <v>40.637137549999998</v>
      </c>
      <c r="R536">
        <v>2.7154047069999998</v>
      </c>
      <c r="S536">
        <v>2.8443420480000001</v>
      </c>
    </row>
    <row r="537" spans="1:19" x14ac:dyDescent="0.25">
      <c r="A537" s="12">
        <v>36312</v>
      </c>
      <c r="B537" t="s">
        <v>2019</v>
      </c>
      <c r="C537" t="s">
        <v>2020</v>
      </c>
      <c r="D537">
        <v>84391.455730000001</v>
      </c>
      <c r="E537">
        <v>38.732352679999998</v>
      </c>
      <c r="F537">
        <v>1.4742910380000001</v>
      </c>
      <c r="G537">
        <v>4.6496905540000002</v>
      </c>
      <c r="H537">
        <v>49320.946730000003</v>
      </c>
      <c r="I537">
        <v>36.842762010000001</v>
      </c>
      <c r="J537">
        <v>0.75903145500000002</v>
      </c>
      <c r="K537">
        <v>4.6020318060000003</v>
      </c>
      <c r="L537">
        <v>37983.300580000003</v>
      </c>
      <c r="M537">
        <v>34.924183020000001</v>
      </c>
      <c r="N537">
        <v>0.18450760399999999</v>
      </c>
      <c r="O537">
        <v>4.0438693969999999</v>
      </c>
      <c r="P537">
        <v>38202.504860000001</v>
      </c>
      <c r="Q537">
        <v>38.320009419999998</v>
      </c>
      <c r="R537">
        <v>0.78221857699999997</v>
      </c>
      <c r="S537">
        <v>5.5184121319999999</v>
      </c>
    </row>
    <row r="538" spans="1:19" x14ac:dyDescent="0.25">
      <c r="A538" s="12">
        <v>36312</v>
      </c>
      <c r="B538" t="s">
        <v>2011</v>
      </c>
      <c r="C538" t="s">
        <v>2012</v>
      </c>
      <c r="D538">
        <v>93616.20276</v>
      </c>
      <c r="E538">
        <v>39.836545229999999</v>
      </c>
      <c r="F538">
        <v>0.93754907700000001</v>
      </c>
      <c r="G538">
        <v>5.5380626189999997</v>
      </c>
      <c r="H538">
        <v>53225.87427</v>
      </c>
      <c r="I538">
        <v>37.246439359999997</v>
      </c>
      <c r="J538">
        <v>0.246563264</v>
      </c>
      <c r="K538">
        <v>4.592951405</v>
      </c>
      <c r="L538">
        <v>36804.052799999998</v>
      </c>
      <c r="M538">
        <v>35.257408390000002</v>
      </c>
      <c r="N538">
        <v>1.0565134E-2</v>
      </c>
      <c r="O538">
        <v>3.525065734</v>
      </c>
      <c r="P538">
        <v>38295.768859999996</v>
      </c>
      <c r="Q538">
        <v>37.846383809999999</v>
      </c>
      <c r="R538">
        <v>0.89397527600000004</v>
      </c>
      <c r="S538">
        <v>5.0897573620000003</v>
      </c>
    </row>
    <row r="539" spans="1:19" x14ac:dyDescent="0.25">
      <c r="A539" s="12">
        <v>36312</v>
      </c>
      <c r="B539" t="s">
        <v>2017</v>
      </c>
      <c r="C539" t="s">
        <v>2018</v>
      </c>
      <c r="D539">
        <v>104993.37239999999</v>
      </c>
      <c r="E539">
        <v>40.185872199999999</v>
      </c>
      <c r="F539">
        <v>2.022101852</v>
      </c>
      <c r="G539">
        <v>6.8805541190000001</v>
      </c>
      <c r="H539">
        <v>58328.801959999997</v>
      </c>
      <c r="I539">
        <v>38.235262669999997</v>
      </c>
      <c r="J539">
        <v>1.3772511190000001</v>
      </c>
      <c r="K539">
        <v>5.6757195530000004</v>
      </c>
      <c r="L539">
        <v>45543.270270000001</v>
      </c>
      <c r="M539">
        <v>36.512309019999996</v>
      </c>
      <c r="N539">
        <v>1.773427971</v>
      </c>
      <c r="O539">
        <v>5.8655852509999997</v>
      </c>
      <c r="P539">
        <v>42381.813399999999</v>
      </c>
      <c r="Q539">
        <v>40.37475087</v>
      </c>
      <c r="R539">
        <v>1.7269016559999999</v>
      </c>
      <c r="S539">
        <v>6.3926872320000001</v>
      </c>
    </row>
    <row r="540" spans="1:19" x14ac:dyDescent="0.25">
      <c r="A540" s="12">
        <v>36312</v>
      </c>
      <c r="B540" t="s">
        <v>2015</v>
      </c>
      <c r="C540" t="s">
        <v>2016</v>
      </c>
      <c r="D540">
        <v>120379.7988</v>
      </c>
      <c r="E540">
        <v>36.541901060000001</v>
      </c>
      <c r="F540">
        <v>1.94448873</v>
      </c>
      <c r="G540">
        <v>10.28649383</v>
      </c>
      <c r="H540">
        <v>73046.029899999994</v>
      </c>
      <c r="I540">
        <v>34.312299979999999</v>
      </c>
      <c r="J540">
        <v>1.1070331280000001</v>
      </c>
      <c r="K540">
        <v>9.8790380239999998</v>
      </c>
      <c r="L540">
        <v>57822.480470000002</v>
      </c>
      <c r="M540">
        <v>32.67706965</v>
      </c>
      <c r="N540">
        <v>1.326640606</v>
      </c>
      <c r="O540">
        <v>10.794087960000001</v>
      </c>
      <c r="P540">
        <v>49813.032030000002</v>
      </c>
      <c r="Q540">
        <v>35.13336752</v>
      </c>
      <c r="R540">
        <v>1.873523727</v>
      </c>
      <c r="S540">
        <v>10.14207665</v>
      </c>
    </row>
    <row r="541" spans="1:19" x14ac:dyDescent="0.25">
      <c r="A541" s="12">
        <v>36312</v>
      </c>
      <c r="B541" t="s">
        <v>2007</v>
      </c>
      <c r="C541" t="s">
        <v>2008</v>
      </c>
      <c r="D541">
        <v>240342.83780000001</v>
      </c>
      <c r="E541">
        <v>32.32713906</v>
      </c>
      <c r="F541">
        <v>3.4791075839999999</v>
      </c>
      <c r="G541">
        <v>11.06514975</v>
      </c>
      <c r="H541">
        <v>143345.4866</v>
      </c>
      <c r="I541">
        <v>30.375966219999999</v>
      </c>
      <c r="J541">
        <v>2.5359922269999999</v>
      </c>
      <c r="K541">
        <v>9.7275796299999993</v>
      </c>
      <c r="L541">
        <v>111644.23</v>
      </c>
      <c r="M541">
        <v>27.30017685</v>
      </c>
      <c r="N541">
        <v>2.2113733240000002</v>
      </c>
      <c r="O541">
        <v>10.177910730000001</v>
      </c>
      <c r="P541">
        <v>100255.4344</v>
      </c>
      <c r="Q541">
        <v>27.707138960000002</v>
      </c>
      <c r="R541">
        <v>1.2347707809999999</v>
      </c>
      <c r="S541">
        <v>10.195908660000001</v>
      </c>
    </row>
    <row r="542" spans="1:19" x14ac:dyDescent="0.25">
      <c r="A542" s="12">
        <v>36342</v>
      </c>
      <c r="B542" t="s">
        <v>2005</v>
      </c>
      <c r="C542" t="s">
        <v>2006</v>
      </c>
      <c r="D542">
        <v>115785.35679999999</v>
      </c>
      <c r="E542">
        <v>37.906272700000002</v>
      </c>
      <c r="F542">
        <v>2.2942697110000001</v>
      </c>
      <c r="G542">
        <v>7.7522792850000002</v>
      </c>
      <c r="H542">
        <v>67074.301630000002</v>
      </c>
      <c r="I542">
        <v>35.710598750000003</v>
      </c>
      <c r="J542">
        <v>1.2223970449999999</v>
      </c>
      <c r="K542">
        <v>6.7505073629999996</v>
      </c>
      <c r="L542">
        <v>54321.682639999999</v>
      </c>
      <c r="M542">
        <v>33.098088230000002</v>
      </c>
      <c r="N542">
        <v>1.7536523429999999</v>
      </c>
      <c r="O542">
        <v>7.6660887039999999</v>
      </c>
      <c r="P542">
        <v>63241.786500000002</v>
      </c>
      <c r="Q542">
        <v>33.23443468</v>
      </c>
      <c r="R542">
        <v>1.5874603780000001</v>
      </c>
      <c r="S542">
        <v>10.585650830000001</v>
      </c>
    </row>
    <row r="543" spans="1:19" x14ac:dyDescent="0.25">
      <c r="A543" s="12">
        <v>36342</v>
      </c>
      <c r="B543" t="s">
        <v>2015</v>
      </c>
      <c r="C543" t="s">
        <v>2016</v>
      </c>
      <c r="D543">
        <v>123120.66</v>
      </c>
      <c r="E543">
        <v>37.373903439999999</v>
      </c>
      <c r="F543">
        <v>2.276844804</v>
      </c>
      <c r="G543">
        <v>9.3233772360000007</v>
      </c>
      <c r="H543">
        <v>74292.581219999993</v>
      </c>
      <c r="I543">
        <v>34.89784916</v>
      </c>
      <c r="J543">
        <v>1.7065284999999999</v>
      </c>
      <c r="K543">
        <v>8.4797434519999992</v>
      </c>
      <c r="L543">
        <v>58969.962209999998</v>
      </c>
      <c r="M543">
        <v>33.32554305</v>
      </c>
      <c r="N543">
        <v>1.9844906950000001</v>
      </c>
      <c r="O543">
        <v>9.2107278570000002</v>
      </c>
      <c r="P543">
        <v>50091.53299</v>
      </c>
      <c r="Q543">
        <v>35.329795570000002</v>
      </c>
      <c r="R543">
        <v>0.55909257000000001</v>
      </c>
      <c r="S543">
        <v>9.6715177289999996</v>
      </c>
    </row>
    <row r="544" spans="1:19" x14ac:dyDescent="0.25">
      <c r="A544" s="12">
        <v>36342</v>
      </c>
      <c r="B544" t="s">
        <v>2013</v>
      </c>
      <c r="C544" t="s">
        <v>2014</v>
      </c>
      <c r="D544">
        <v>171377.4026</v>
      </c>
      <c r="E544">
        <v>37.684433980000001</v>
      </c>
      <c r="F544">
        <v>2.9912822079999999</v>
      </c>
      <c r="G544">
        <v>9.6397679350000001</v>
      </c>
      <c r="H544">
        <v>98491.994070000001</v>
      </c>
      <c r="I544">
        <v>35.29385577</v>
      </c>
      <c r="J544">
        <v>1.641250849</v>
      </c>
      <c r="K544">
        <v>8.932359108</v>
      </c>
      <c r="L544">
        <v>74351.189280000006</v>
      </c>
      <c r="M544">
        <v>33.74053722</v>
      </c>
      <c r="N544">
        <v>1.5795554380000001</v>
      </c>
      <c r="O544">
        <v>9.5714515529999993</v>
      </c>
      <c r="P544">
        <v>60854.040560000001</v>
      </c>
      <c r="Q544">
        <v>35.796382020000003</v>
      </c>
      <c r="R544">
        <v>0.47254073299999999</v>
      </c>
      <c r="S544">
        <v>9.8374271550000003</v>
      </c>
    </row>
    <row r="545" spans="1:19" x14ac:dyDescent="0.25">
      <c r="A545" s="12">
        <v>36342</v>
      </c>
      <c r="B545" t="s">
        <v>2011</v>
      </c>
      <c r="C545" t="s">
        <v>2012</v>
      </c>
      <c r="D545">
        <v>95116.951149999994</v>
      </c>
      <c r="E545">
        <v>40.47515937</v>
      </c>
      <c r="F545">
        <v>1.603086158</v>
      </c>
      <c r="G545">
        <v>5.9353443429999997</v>
      </c>
      <c r="H545">
        <v>53771.793030000001</v>
      </c>
      <c r="I545">
        <v>37.628462769999999</v>
      </c>
      <c r="J545">
        <v>1.0256642469999999</v>
      </c>
      <c r="K545">
        <v>4.9002053979999998</v>
      </c>
      <c r="L545">
        <v>37421.032420000003</v>
      </c>
      <c r="M545">
        <v>35.848460209999999</v>
      </c>
      <c r="N545">
        <v>1.676390426</v>
      </c>
      <c r="O545">
        <v>4.2805173979999998</v>
      </c>
      <c r="P545">
        <v>38607.494910000001</v>
      </c>
      <c r="Q545">
        <v>38.154451889999997</v>
      </c>
      <c r="R545">
        <v>0.81399606300000005</v>
      </c>
      <c r="S545">
        <v>6.814581811</v>
      </c>
    </row>
    <row r="546" spans="1:19" x14ac:dyDescent="0.25">
      <c r="A546" s="12">
        <v>36342</v>
      </c>
      <c r="B546" t="s">
        <v>2009</v>
      </c>
      <c r="C546" t="s">
        <v>2010</v>
      </c>
      <c r="D546">
        <v>85573.821150000003</v>
      </c>
      <c r="E546">
        <v>44.015619360000002</v>
      </c>
      <c r="F546">
        <v>0.92882346900000001</v>
      </c>
      <c r="G546">
        <v>4.7693163529999998</v>
      </c>
      <c r="H546">
        <v>48471.27908</v>
      </c>
      <c r="I546">
        <v>40.991994419999997</v>
      </c>
      <c r="J546">
        <v>-0.301741698</v>
      </c>
      <c r="K546">
        <v>3.5996510819999998</v>
      </c>
      <c r="L546">
        <v>37279.773849999998</v>
      </c>
      <c r="M546">
        <v>39.112336929999998</v>
      </c>
      <c r="N546">
        <v>0.390221765</v>
      </c>
      <c r="O546">
        <v>4.2272207670000004</v>
      </c>
      <c r="P546">
        <v>33842.061249999999</v>
      </c>
      <c r="Q546">
        <v>40.381306250000002</v>
      </c>
      <c r="R546">
        <v>-0.62955050199999996</v>
      </c>
      <c r="S546">
        <v>5.6972116100000001</v>
      </c>
    </row>
    <row r="547" spans="1:19" x14ac:dyDescent="0.25">
      <c r="A547" s="12">
        <v>36342</v>
      </c>
      <c r="B547" t="s">
        <v>2007</v>
      </c>
      <c r="C547" t="s">
        <v>2008</v>
      </c>
      <c r="D547">
        <v>249453.59820000001</v>
      </c>
      <c r="E547">
        <v>33.552575269999998</v>
      </c>
      <c r="F547">
        <v>3.790735121</v>
      </c>
      <c r="G547">
        <v>11.45224421</v>
      </c>
      <c r="H547">
        <v>147256.40210000001</v>
      </c>
      <c r="I547">
        <v>31.204718069999998</v>
      </c>
      <c r="J547">
        <v>2.7283143760000002</v>
      </c>
      <c r="K547">
        <v>10.03063042</v>
      </c>
      <c r="L547">
        <v>115453.3471</v>
      </c>
      <c r="M547">
        <v>28.231613880000001</v>
      </c>
      <c r="N547">
        <v>3.4118351769999999</v>
      </c>
      <c r="O547">
        <v>11.96438255</v>
      </c>
      <c r="P547">
        <v>103599.46739999999</v>
      </c>
      <c r="Q547">
        <v>28.63131418</v>
      </c>
      <c r="R547">
        <v>3.335512966</v>
      </c>
      <c r="S547">
        <v>13.2371991</v>
      </c>
    </row>
    <row r="548" spans="1:19" x14ac:dyDescent="0.25">
      <c r="A548" s="12">
        <v>36342</v>
      </c>
      <c r="B548" t="s">
        <v>2001</v>
      </c>
      <c r="C548" t="s">
        <v>2002</v>
      </c>
      <c r="D548">
        <v>87235.054170000003</v>
      </c>
      <c r="E548">
        <v>38.91339748</v>
      </c>
      <c r="F548">
        <v>3.1349398700000002</v>
      </c>
      <c r="G548">
        <v>6.8630949430000001</v>
      </c>
      <c r="H548">
        <v>50788.587959999997</v>
      </c>
      <c r="I548">
        <v>36.122104929999999</v>
      </c>
      <c r="J548">
        <v>1.7268746619999999</v>
      </c>
      <c r="K548">
        <v>6.4085251909999998</v>
      </c>
      <c r="L548">
        <v>40426.547570000002</v>
      </c>
      <c r="M548">
        <v>34.743018069999998</v>
      </c>
      <c r="N548">
        <v>2.134260893</v>
      </c>
      <c r="O548">
        <v>7.2354624940000001</v>
      </c>
      <c r="P548">
        <v>36628.771229999998</v>
      </c>
      <c r="Q548">
        <v>38.907532369999998</v>
      </c>
      <c r="R548">
        <v>1.3069303219999999</v>
      </c>
      <c r="S548">
        <v>7.1439453390000001</v>
      </c>
    </row>
    <row r="549" spans="1:19" x14ac:dyDescent="0.25">
      <c r="A549" s="12">
        <v>36342</v>
      </c>
      <c r="B549" t="s">
        <v>2017</v>
      </c>
      <c r="C549" t="s">
        <v>2018</v>
      </c>
      <c r="D549">
        <v>106941.1217</v>
      </c>
      <c r="E549">
        <v>40.931366920000002</v>
      </c>
      <c r="F549">
        <v>1.8551164520000001</v>
      </c>
      <c r="G549">
        <v>7.4290720600000002</v>
      </c>
      <c r="H549">
        <v>58868.148820000002</v>
      </c>
      <c r="I549">
        <v>38.588811309999997</v>
      </c>
      <c r="J549">
        <v>0.92466644499999995</v>
      </c>
      <c r="K549">
        <v>6.2576321779999997</v>
      </c>
      <c r="L549">
        <v>46181.8649</v>
      </c>
      <c r="M549">
        <v>37.0242741</v>
      </c>
      <c r="N549">
        <v>1.4021712200000001</v>
      </c>
      <c r="O549">
        <v>6.912376278</v>
      </c>
      <c r="P549">
        <v>42295.260990000002</v>
      </c>
      <c r="Q549">
        <v>40.29229729</v>
      </c>
      <c r="R549">
        <v>-0.204220652</v>
      </c>
      <c r="S549">
        <v>7.0628711940000004</v>
      </c>
    </row>
    <row r="550" spans="1:19" x14ac:dyDescent="0.25">
      <c r="A550" s="12">
        <v>36342</v>
      </c>
      <c r="B550" t="s">
        <v>2019</v>
      </c>
      <c r="C550" t="s">
        <v>2020</v>
      </c>
      <c r="D550">
        <v>84748.082259999996</v>
      </c>
      <c r="E550">
        <v>38.896030209999999</v>
      </c>
      <c r="F550">
        <v>0.42258606500000001</v>
      </c>
      <c r="G550">
        <v>3.274465899</v>
      </c>
      <c r="H550">
        <v>48989.270830000001</v>
      </c>
      <c r="I550">
        <v>36.59500001</v>
      </c>
      <c r="J550">
        <v>-0.67248486399999996</v>
      </c>
      <c r="K550">
        <v>2.2594812439999998</v>
      </c>
      <c r="L550">
        <v>37935.11709</v>
      </c>
      <c r="M550">
        <v>34.879880159999999</v>
      </c>
      <c r="N550">
        <v>-0.126854412</v>
      </c>
      <c r="O550">
        <v>1.8919400710000001</v>
      </c>
      <c r="P550">
        <v>37560.26655</v>
      </c>
      <c r="Q550">
        <v>37.675795690000001</v>
      </c>
      <c r="R550">
        <v>-1.6811418840000001</v>
      </c>
      <c r="S550">
        <v>3.985695443</v>
      </c>
    </row>
    <row r="551" spans="1:19" x14ac:dyDescent="0.25">
      <c r="A551" s="12">
        <v>36342</v>
      </c>
      <c r="B551" t="s">
        <v>2003</v>
      </c>
      <c r="C551" t="s">
        <v>2004</v>
      </c>
      <c r="D551">
        <v>121624.4795</v>
      </c>
      <c r="E551">
        <v>35.626010139999998</v>
      </c>
      <c r="F551">
        <v>2.5897740730000001</v>
      </c>
      <c r="G551">
        <v>8.594102737</v>
      </c>
      <c r="H551">
        <v>76761.529980000007</v>
      </c>
      <c r="I551">
        <v>33.454340500000001</v>
      </c>
      <c r="J551">
        <v>1.493787274</v>
      </c>
      <c r="K551">
        <v>8.2702178400000008</v>
      </c>
      <c r="L551">
        <v>61732.053249999997</v>
      </c>
      <c r="M551">
        <v>32.236652759999998</v>
      </c>
      <c r="N551">
        <v>1.7925988129999999</v>
      </c>
      <c r="O551">
        <v>8.9516457389999999</v>
      </c>
      <c r="P551">
        <v>53148.901100000003</v>
      </c>
      <c r="Q551">
        <v>34.31586557</v>
      </c>
      <c r="R551">
        <v>0.63910531199999998</v>
      </c>
      <c r="S551">
        <v>9.5891916980000005</v>
      </c>
    </row>
    <row r="552" spans="1:19" x14ac:dyDescent="0.25">
      <c r="A552" s="12">
        <v>36373</v>
      </c>
      <c r="B552" t="s">
        <v>2005</v>
      </c>
      <c r="C552" t="s">
        <v>2006</v>
      </c>
      <c r="D552">
        <v>117338.17879999999</v>
      </c>
      <c r="E552">
        <v>38.414641760000002</v>
      </c>
      <c r="F552">
        <v>1.3411212180000001</v>
      </c>
      <c r="G552">
        <v>8.3928519450000003</v>
      </c>
      <c r="H552">
        <v>68010.849730000002</v>
      </c>
      <c r="I552">
        <v>36.20922032</v>
      </c>
      <c r="J552">
        <v>1.396284541</v>
      </c>
      <c r="K552">
        <v>8.0462117329999998</v>
      </c>
      <c r="L552">
        <v>55139.327740000001</v>
      </c>
      <c r="M552">
        <v>33.596277690000001</v>
      </c>
      <c r="N552">
        <v>1.5051910509999999</v>
      </c>
      <c r="O552">
        <v>8.9856315779999996</v>
      </c>
      <c r="P552">
        <v>64627.913130000001</v>
      </c>
      <c r="Q552">
        <v>33.962863419999998</v>
      </c>
      <c r="R552">
        <v>2.191789172</v>
      </c>
      <c r="S552">
        <v>12.30761102</v>
      </c>
    </row>
    <row r="553" spans="1:19" x14ac:dyDescent="0.25">
      <c r="A553" s="12">
        <v>36373</v>
      </c>
      <c r="B553" t="s">
        <v>2003</v>
      </c>
      <c r="C553" t="s">
        <v>2004</v>
      </c>
      <c r="D553">
        <v>123481.75410000001</v>
      </c>
      <c r="E553">
        <v>36.170039469999999</v>
      </c>
      <c r="F553">
        <v>1.5270565650000001</v>
      </c>
      <c r="G553">
        <v>10.155825739999999</v>
      </c>
      <c r="H553">
        <v>77777.933499999999</v>
      </c>
      <c r="I553">
        <v>33.897311209999998</v>
      </c>
      <c r="J553">
        <v>1.324105348</v>
      </c>
      <c r="K553">
        <v>9.8240880520000005</v>
      </c>
      <c r="L553">
        <v>62570.656540000004</v>
      </c>
      <c r="M553">
        <v>32.674573770000002</v>
      </c>
      <c r="N553">
        <v>1.358456823</v>
      </c>
      <c r="O553">
        <v>10.122210430000001</v>
      </c>
      <c r="P553">
        <v>53627.630499999999</v>
      </c>
      <c r="Q553">
        <v>34.624959699999998</v>
      </c>
      <c r="R553">
        <v>0.90073245199999996</v>
      </c>
      <c r="S553">
        <v>9.2457096249999999</v>
      </c>
    </row>
    <row r="554" spans="1:19" x14ac:dyDescent="0.25">
      <c r="A554" s="12">
        <v>36373</v>
      </c>
      <c r="B554" t="s">
        <v>2001</v>
      </c>
      <c r="C554" t="s">
        <v>2002</v>
      </c>
      <c r="D554">
        <v>87981.844970000006</v>
      </c>
      <c r="E554">
        <v>39.24652236</v>
      </c>
      <c r="F554">
        <v>0.85606732200000002</v>
      </c>
      <c r="G554">
        <v>6.893760833</v>
      </c>
      <c r="H554">
        <v>51356.988660000003</v>
      </c>
      <c r="I554">
        <v>36.52636562</v>
      </c>
      <c r="J554">
        <v>1.1191504350000001</v>
      </c>
      <c r="K554">
        <v>6.6935799080000002</v>
      </c>
      <c r="L554">
        <v>40858.404040000001</v>
      </c>
      <c r="M554">
        <v>35.114160249999998</v>
      </c>
      <c r="N554">
        <v>1.0682496859999999</v>
      </c>
      <c r="O554">
        <v>7.2438582499999997</v>
      </c>
      <c r="P554">
        <v>37105.12167</v>
      </c>
      <c r="Q554">
        <v>39.413517689999999</v>
      </c>
      <c r="R554">
        <v>1.300481644</v>
      </c>
      <c r="S554">
        <v>7.5844586009999997</v>
      </c>
    </row>
    <row r="555" spans="1:19" x14ac:dyDescent="0.25">
      <c r="A555" s="12">
        <v>36373</v>
      </c>
      <c r="B555" t="s">
        <v>2015</v>
      </c>
      <c r="C555" t="s">
        <v>2016</v>
      </c>
      <c r="D555">
        <v>124324.61960000001</v>
      </c>
      <c r="E555">
        <v>37.739371499999997</v>
      </c>
      <c r="F555">
        <v>0.97786967499999999</v>
      </c>
      <c r="G555">
        <v>9.4335167159999997</v>
      </c>
      <c r="H555">
        <v>75249.809580000001</v>
      </c>
      <c r="I555">
        <v>35.347493129999997</v>
      </c>
      <c r="J555">
        <v>1.28845754</v>
      </c>
      <c r="K555">
        <v>10.07798195</v>
      </c>
      <c r="L555">
        <v>59700.002229999998</v>
      </c>
      <c r="M555">
        <v>33.738108689999997</v>
      </c>
      <c r="N555">
        <v>1.237986236</v>
      </c>
      <c r="O555">
        <v>10.79188967</v>
      </c>
      <c r="P555">
        <v>50928.087549999997</v>
      </c>
      <c r="Q555">
        <v>35.919821470000002</v>
      </c>
      <c r="R555">
        <v>1.6700518360000001</v>
      </c>
      <c r="S555">
        <v>10.222548379999999</v>
      </c>
    </row>
    <row r="556" spans="1:19" x14ac:dyDescent="0.25">
      <c r="A556" s="12">
        <v>36373</v>
      </c>
      <c r="B556" t="s">
        <v>2019</v>
      </c>
      <c r="C556" t="s">
        <v>2020</v>
      </c>
      <c r="D556">
        <v>85960.836710000003</v>
      </c>
      <c r="E556">
        <v>39.45263671</v>
      </c>
      <c r="F556">
        <v>1.4310110819999999</v>
      </c>
      <c r="G556">
        <v>3.8426318529999999</v>
      </c>
      <c r="H556">
        <v>49758.696329999999</v>
      </c>
      <c r="I556">
        <v>37.169761090000002</v>
      </c>
      <c r="J556">
        <v>1.570600016</v>
      </c>
      <c r="K556">
        <v>3.6953127650000002</v>
      </c>
      <c r="L556">
        <v>38657.608899999999</v>
      </c>
      <c r="M556">
        <v>35.544183570000001</v>
      </c>
      <c r="N556">
        <v>1.9045461530000001</v>
      </c>
      <c r="O556">
        <v>3.8267744819999998</v>
      </c>
      <c r="P556">
        <v>38487.196689999997</v>
      </c>
      <c r="Q556">
        <v>38.605576910000003</v>
      </c>
      <c r="R556">
        <v>2.4678476030000001</v>
      </c>
      <c r="S556">
        <v>5.39568826</v>
      </c>
    </row>
    <row r="557" spans="1:19" x14ac:dyDescent="0.25">
      <c r="A557" s="12">
        <v>36373</v>
      </c>
      <c r="B557" t="s">
        <v>2011</v>
      </c>
      <c r="C557" t="s">
        <v>2012</v>
      </c>
      <c r="D557">
        <v>96241.450140000001</v>
      </c>
      <c r="E557">
        <v>40.953667940000003</v>
      </c>
      <c r="F557">
        <v>1.1822277569999999</v>
      </c>
      <c r="G557">
        <v>7.3261670969999999</v>
      </c>
      <c r="H557">
        <v>54270.064400000003</v>
      </c>
      <c r="I557">
        <v>37.977143460000001</v>
      </c>
      <c r="J557">
        <v>0.92664079399999999</v>
      </c>
      <c r="K557">
        <v>6.6937844139999996</v>
      </c>
      <c r="L557">
        <v>37698.207690000003</v>
      </c>
      <c r="M557">
        <v>36.113987530000003</v>
      </c>
      <c r="N557">
        <v>0.74069379099999999</v>
      </c>
      <c r="O557">
        <v>6.1229464880000002</v>
      </c>
      <c r="P557">
        <v>38920.50462</v>
      </c>
      <c r="Q557">
        <v>38.463788559999998</v>
      </c>
      <c r="R557">
        <v>0.81074856299999998</v>
      </c>
      <c r="S557">
        <v>7.2073816839999996</v>
      </c>
    </row>
    <row r="558" spans="1:19" x14ac:dyDescent="0.25">
      <c r="A558" s="12">
        <v>36373</v>
      </c>
      <c r="B558" t="s">
        <v>2013</v>
      </c>
      <c r="C558" t="s">
        <v>2014</v>
      </c>
      <c r="D558">
        <v>175181.29029999999</v>
      </c>
      <c r="E558">
        <v>38.520876559999998</v>
      </c>
      <c r="F558">
        <v>2.2195970420000002</v>
      </c>
      <c r="G558">
        <v>10.8951463</v>
      </c>
      <c r="H558">
        <v>100767.01790000001</v>
      </c>
      <c r="I558">
        <v>36.109093219999998</v>
      </c>
      <c r="J558">
        <v>2.3098565729999998</v>
      </c>
      <c r="K558">
        <v>10.85578203</v>
      </c>
      <c r="L558">
        <v>76196.399959999995</v>
      </c>
      <c r="M558">
        <v>34.577893019999998</v>
      </c>
      <c r="N558">
        <v>2.4817500539999999</v>
      </c>
      <c r="O558">
        <v>11.02972596</v>
      </c>
      <c r="P558">
        <v>63020.518539999997</v>
      </c>
      <c r="Q558">
        <v>37.07077683</v>
      </c>
      <c r="R558">
        <v>3.5601218280000002</v>
      </c>
      <c r="S558">
        <v>12.1187559</v>
      </c>
    </row>
    <row r="559" spans="1:19" x14ac:dyDescent="0.25">
      <c r="A559" s="12">
        <v>36373</v>
      </c>
      <c r="B559" t="s">
        <v>2007</v>
      </c>
      <c r="C559" t="s">
        <v>2008</v>
      </c>
      <c r="D559">
        <v>252271.6208</v>
      </c>
      <c r="E559">
        <v>33.931611359999998</v>
      </c>
      <c r="F559">
        <v>1.1296781</v>
      </c>
      <c r="G559">
        <v>11.29107494</v>
      </c>
      <c r="H559">
        <v>149578.47289999999</v>
      </c>
      <c r="I559">
        <v>31.696781999999999</v>
      </c>
      <c r="J559">
        <v>1.5768894979999999</v>
      </c>
      <c r="K559">
        <v>12.016657439999999</v>
      </c>
      <c r="L559">
        <v>117728.0126</v>
      </c>
      <c r="M559">
        <v>28.787834029999999</v>
      </c>
      <c r="N559">
        <v>1.9702031659999999</v>
      </c>
      <c r="O559">
        <v>14.42615647</v>
      </c>
      <c r="P559">
        <v>105930.8887</v>
      </c>
      <c r="Q559">
        <v>29.275638470000001</v>
      </c>
      <c r="R559">
        <v>2.2504181679999999</v>
      </c>
      <c r="S559">
        <v>16.378799619999999</v>
      </c>
    </row>
    <row r="560" spans="1:19" x14ac:dyDescent="0.25">
      <c r="A560" s="12">
        <v>36373</v>
      </c>
      <c r="B560" t="s">
        <v>2017</v>
      </c>
      <c r="C560" t="s">
        <v>2018</v>
      </c>
      <c r="D560">
        <v>108479.97319999999</v>
      </c>
      <c r="E560">
        <v>41.520357330000003</v>
      </c>
      <c r="F560">
        <v>1.4389707700000001</v>
      </c>
      <c r="G560">
        <v>7.5891070230000004</v>
      </c>
      <c r="H560">
        <v>59655.546219999997</v>
      </c>
      <c r="I560">
        <v>39.104960200000001</v>
      </c>
      <c r="J560">
        <v>1.3375609959999999</v>
      </c>
      <c r="K560">
        <v>6.898645063</v>
      </c>
      <c r="L560">
        <v>46730.583610000001</v>
      </c>
      <c r="M560">
        <v>37.464185139999998</v>
      </c>
      <c r="N560">
        <v>1.1881692399999999</v>
      </c>
      <c r="O560">
        <v>6.9725575380000002</v>
      </c>
      <c r="P560">
        <v>43110.191270000003</v>
      </c>
      <c r="Q560">
        <v>41.068635159999999</v>
      </c>
      <c r="R560">
        <v>1.9267649819999999</v>
      </c>
      <c r="S560">
        <v>7.5725684360000001</v>
      </c>
    </row>
    <row r="561" spans="1:19" x14ac:dyDescent="0.25">
      <c r="A561" s="12">
        <v>36373</v>
      </c>
      <c r="B561" t="s">
        <v>2009</v>
      </c>
      <c r="C561" t="s">
        <v>2010</v>
      </c>
      <c r="D561">
        <v>84680.89344</v>
      </c>
      <c r="E561">
        <v>43.55633443</v>
      </c>
      <c r="F561">
        <v>-1.043458974</v>
      </c>
      <c r="G561">
        <v>2.4070744140000002</v>
      </c>
      <c r="H561">
        <v>48453.780930000001</v>
      </c>
      <c r="I561">
        <v>40.977196300000003</v>
      </c>
      <c r="J561">
        <v>-3.6100026E-2</v>
      </c>
      <c r="K561">
        <v>2.0510080500000001</v>
      </c>
      <c r="L561">
        <v>37328.070449999999</v>
      </c>
      <c r="M561">
        <v>39.163007649999997</v>
      </c>
      <c r="N561">
        <v>0.12955174899999999</v>
      </c>
      <c r="O561">
        <v>2.7600917620000001</v>
      </c>
      <c r="P561">
        <v>34195.663189999999</v>
      </c>
      <c r="Q561">
        <v>40.803234089999997</v>
      </c>
      <c r="R561">
        <v>1.044859322</v>
      </c>
      <c r="S561">
        <v>2.8326576920000002</v>
      </c>
    </row>
    <row r="562" spans="1:19" x14ac:dyDescent="0.25">
      <c r="A562" s="12">
        <v>36404</v>
      </c>
      <c r="B562" t="s">
        <v>2005</v>
      </c>
      <c r="C562" t="s">
        <v>2006</v>
      </c>
      <c r="D562">
        <v>119491.92570000001</v>
      </c>
      <c r="E562">
        <v>39.11974404</v>
      </c>
      <c r="F562">
        <v>1.8355039790000001</v>
      </c>
      <c r="G562">
        <v>10.612031379999999</v>
      </c>
      <c r="H562">
        <v>68695.440780000004</v>
      </c>
      <c r="I562">
        <v>36.573699040000001</v>
      </c>
      <c r="J562">
        <v>1.00659093</v>
      </c>
      <c r="K562">
        <v>9.3027210769999993</v>
      </c>
      <c r="L562">
        <v>55690.968159999997</v>
      </c>
      <c r="M562">
        <v>33.93239105</v>
      </c>
      <c r="N562">
        <v>1.000448204</v>
      </c>
      <c r="O562">
        <v>10.44644514</v>
      </c>
      <c r="P562">
        <v>66771.580960000007</v>
      </c>
      <c r="Q562">
        <v>35.089390559999998</v>
      </c>
      <c r="R562">
        <v>3.316938044</v>
      </c>
      <c r="S562">
        <v>16.078637700000002</v>
      </c>
    </row>
    <row r="563" spans="1:19" x14ac:dyDescent="0.25">
      <c r="A563" s="12">
        <v>36404</v>
      </c>
      <c r="B563" t="s">
        <v>2015</v>
      </c>
      <c r="C563" t="s">
        <v>2016</v>
      </c>
      <c r="D563">
        <v>128369.7334</v>
      </c>
      <c r="E563">
        <v>38.96728641</v>
      </c>
      <c r="F563">
        <v>3.2536707790000001</v>
      </c>
      <c r="G563">
        <v>14.05024066</v>
      </c>
      <c r="H563">
        <v>77172.179000000004</v>
      </c>
      <c r="I563">
        <v>36.250497930000002</v>
      </c>
      <c r="J563">
        <v>2.5546502000000002</v>
      </c>
      <c r="K563">
        <v>13.67916943</v>
      </c>
      <c r="L563">
        <v>61036.866710000002</v>
      </c>
      <c r="M563">
        <v>34.493607480000001</v>
      </c>
      <c r="N563">
        <v>2.2393039099999998</v>
      </c>
      <c r="O563">
        <v>14.53481829</v>
      </c>
      <c r="P563">
        <v>53219.658219999998</v>
      </c>
      <c r="Q563">
        <v>37.536077120000002</v>
      </c>
      <c r="R563">
        <v>4.499620502</v>
      </c>
      <c r="S563">
        <v>17.138785070000001</v>
      </c>
    </row>
    <row r="564" spans="1:19" x14ac:dyDescent="0.25">
      <c r="A564" s="12">
        <v>36404</v>
      </c>
      <c r="B564" t="s">
        <v>2017</v>
      </c>
      <c r="C564" t="s">
        <v>2018</v>
      </c>
      <c r="D564">
        <v>109300.55929999999</v>
      </c>
      <c r="E564">
        <v>41.834433969999999</v>
      </c>
      <c r="F564">
        <v>0.75644012999999999</v>
      </c>
      <c r="G564">
        <v>8.8846308910000005</v>
      </c>
      <c r="H564">
        <v>59591.532079999997</v>
      </c>
      <c r="I564">
        <v>39.062998129999997</v>
      </c>
      <c r="J564">
        <v>-0.107306258</v>
      </c>
      <c r="K564">
        <v>7.6711713660000003</v>
      </c>
      <c r="L564">
        <v>46460.486420000001</v>
      </c>
      <c r="M564">
        <v>37.247646619999998</v>
      </c>
      <c r="N564">
        <v>-0.57798805799999997</v>
      </c>
      <c r="O564">
        <v>7.943052658</v>
      </c>
      <c r="P564">
        <v>43570.318480000002</v>
      </c>
      <c r="Q564">
        <v>41.506972269999999</v>
      </c>
      <c r="R564">
        <v>1.0673281569999999</v>
      </c>
      <c r="S564">
        <v>10.14197221</v>
      </c>
    </row>
    <row r="565" spans="1:19" x14ac:dyDescent="0.25">
      <c r="A565" s="12">
        <v>36404</v>
      </c>
      <c r="B565" t="s">
        <v>2007</v>
      </c>
      <c r="C565" t="s">
        <v>2008</v>
      </c>
      <c r="D565">
        <v>260347.4656</v>
      </c>
      <c r="E565">
        <v>35.017847000000003</v>
      </c>
      <c r="F565">
        <v>3.201249781</v>
      </c>
      <c r="G565">
        <v>15.01969598</v>
      </c>
      <c r="H565">
        <v>152520.9166</v>
      </c>
      <c r="I565">
        <v>32.320307530000001</v>
      </c>
      <c r="J565">
        <v>1.967157211</v>
      </c>
      <c r="K565">
        <v>13.63589509</v>
      </c>
      <c r="L565">
        <v>119662.6357</v>
      </c>
      <c r="M565">
        <v>29.260904190000002</v>
      </c>
      <c r="N565">
        <v>1.6432988909999999</v>
      </c>
      <c r="O565">
        <v>15.82598074</v>
      </c>
      <c r="P565">
        <v>109954.08470000001</v>
      </c>
      <c r="Q565">
        <v>30.387510890000001</v>
      </c>
      <c r="R565">
        <v>3.797944218</v>
      </c>
      <c r="S565">
        <v>20.003517219999999</v>
      </c>
    </row>
    <row r="566" spans="1:19" x14ac:dyDescent="0.25">
      <c r="A566" s="12">
        <v>36404</v>
      </c>
      <c r="B566" t="s">
        <v>2009</v>
      </c>
      <c r="C566" t="s">
        <v>2010</v>
      </c>
      <c r="D566">
        <v>85235.664420000001</v>
      </c>
      <c r="E566">
        <v>43.841685589999997</v>
      </c>
      <c r="F566">
        <v>0.65513123299999998</v>
      </c>
      <c r="G566">
        <v>2.6172401249999999</v>
      </c>
      <c r="H566">
        <v>48380.743710000002</v>
      </c>
      <c r="I566">
        <v>40.915428970000001</v>
      </c>
      <c r="J566">
        <v>-0.15073584800000001</v>
      </c>
      <c r="K566">
        <v>1.884144429</v>
      </c>
      <c r="L566">
        <v>37042.913059999999</v>
      </c>
      <c r="M566">
        <v>38.863832780000003</v>
      </c>
      <c r="N566">
        <v>-0.76392211099999996</v>
      </c>
      <c r="O566">
        <v>2.0464357629999999</v>
      </c>
      <c r="P566">
        <v>34954.35572</v>
      </c>
      <c r="Q566">
        <v>41.708527510000003</v>
      </c>
      <c r="R566">
        <v>2.2186805569999999</v>
      </c>
      <c r="S566">
        <v>7.1349164810000003</v>
      </c>
    </row>
    <row r="567" spans="1:19" x14ac:dyDescent="0.25">
      <c r="A567" s="12">
        <v>36404</v>
      </c>
      <c r="B567" t="s">
        <v>2011</v>
      </c>
      <c r="C567" t="s">
        <v>2012</v>
      </c>
      <c r="D567">
        <v>97078.15797</v>
      </c>
      <c r="E567">
        <v>41.309712599999997</v>
      </c>
      <c r="F567">
        <v>0.86938405799999996</v>
      </c>
      <c r="G567">
        <v>7.7553993610000003</v>
      </c>
      <c r="H567">
        <v>54310.968610000004</v>
      </c>
      <c r="I567">
        <v>38.005767429999999</v>
      </c>
      <c r="J567">
        <v>7.5371587000000004E-2</v>
      </c>
      <c r="K567">
        <v>6.2820671709999996</v>
      </c>
      <c r="L567">
        <v>37820.436629999997</v>
      </c>
      <c r="M567">
        <v>36.231079950000002</v>
      </c>
      <c r="N567">
        <v>0.32423012499999998</v>
      </c>
      <c r="O567">
        <v>6.0326744909999999</v>
      </c>
      <c r="P567">
        <v>39353.551399999997</v>
      </c>
      <c r="Q567">
        <v>38.891753719999997</v>
      </c>
      <c r="R567">
        <v>1.1126443159999999</v>
      </c>
      <c r="S567">
        <v>9.1118042480000003</v>
      </c>
    </row>
    <row r="568" spans="1:19" x14ac:dyDescent="0.25">
      <c r="A568" s="12">
        <v>36404</v>
      </c>
      <c r="B568" t="s">
        <v>2013</v>
      </c>
      <c r="C568" t="s">
        <v>2014</v>
      </c>
      <c r="D568">
        <v>180246.33240000001</v>
      </c>
      <c r="E568">
        <v>39.634636260000001</v>
      </c>
      <c r="F568">
        <v>2.8913145409999998</v>
      </c>
      <c r="G568">
        <v>14.13921961</v>
      </c>
      <c r="H568">
        <v>103218.3714</v>
      </c>
      <c r="I568">
        <v>36.987517080000003</v>
      </c>
      <c r="J568">
        <v>2.4326943160000001</v>
      </c>
      <c r="K568">
        <v>13.46046022</v>
      </c>
      <c r="L568">
        <v>77988.632750000004</v>
      </c>
      <c r="M568">
        <v>35.391207479999998</v>
      </c>
      <c r="N568">
        <v>2.3521226589999999</v>
      </c>
      <c r="O568">
        <v>14.268419379999999</v>
      </c>
      <c r="P568">
        <v>65128.952640000003</v>
      </c>
      <c r="Q568">
        <v>38.311028280000002</v>
      </c>
      <c r="R568">
        <v>3.3456311410000001</v>
      </c>
      <c r="S568">
        <v>15.96478827</v>
      </c>
    </row>
    <row r="569" spans="1:19" x14ac:dyDescent="0.25">
      <c r="A569" s="12">
        <v>36404</v>
      </c>
      <c r="B569" t="s">
        <v>2003</v>
      </c>
      <c r="C569" t="s">
        <v>2004</v>
      </c>
      <c r="D569">
        <v>126579.1269</v>
      </c>
      <c r="E569">
        <v>37.077316000000003</v>
      </c>
      <c r="F569">
        <v>2.5083647920000001</v>
      </c>
      <c r="G569">
        <v>12.151848790000001</v>
      </c>
      <c r="H569">
        <v>79211.576889999997</v>
      </c>
      <c r="I569">
        <v>34.52212411</v>
      </c>
      <c r="J569">
        <v>1.843252095</v>
      </c>
      <c r="K569">
        <v>11.00869217</v>
      </c>
      <c r="L569">
        <v>63621.57043</v>
      </c>
      <c r="M569">
        <v>33.223363980000002</v>
      </c>
      <c r="N569">
        <v>1.679563481</v>
      </c>
      <c r="O569">
        <v>10.96455297</v>
      </c>
      <c r="P569">
        <v>55529.497300000003</v>
      </c>
      <c r="Q569">
        <v>35.852909940000004</v>
      </c>
      <c r="R569">
        <v>3.5464308</v>
      </c>
      <c r="S569">
        <v>12.287846480000001</v>
      </c>
    </row>
    <row r="570" spans="1:19" x14ac:dyDescent="0.25">
      <c r="A570" s="12">
        <v>36404</v>
      </c>
      <c r="B570" t="s">
        <v>2019</v>
      </c>
      <c r="C570" t="s">
        <v>2020</v>
      </c>
      <c r="D570">
        <v>85754.82359</v>
      </c>
      <c r="E570">
        <v>39.3580848</v>
      </c>
      <c r="F570">
        <v>-0.239659276</v>
      </c>
      <c r="G570">
        <v>5.0381679210000003</v>
      </c>
      <c r="H570">
        <v>49461.00028</v>
      </c>
      <c r="I570">
        <v>36.947382050000002</v>
      </c>
      <c r="J570">
        <v>-0.59827944499999997</v>
      </c>
      <c r="K570">
        <v>4.409302469</v>
      </c>
      <c r="L570">
        <v>38438.58309</v>
      </c>
      <c r="M570">
        <v>35.342797769999997</v>
      </c>
      <c r="N570">
        <v>-0.56657879</v>
      </c>
      <c r="O570">
        <v>4.8419767929999997</v>
      </c>
      <c r="P570">
        <v>38785.634359999996</v>
      </c>
      <c r="Q570">
        <v>38.904932530000004</v>
      </c>
      <c r="R570">
        <v>0.77542065299999996</v>
      </c>
      <c r="S570">
        <v>8.0249911469999997</v>
      </c>
    </row>
    <row r="571" spans="1:19" x14ac:dyDescent="0.25">
      <c r="A571" s="12">
        <v>36404</v>
      </c>
      <c r="B571" t="s">
        <v>2001</v>
      </c>
      <c r="C571" t="s">
        <v>2002</v>
      </c>
      <c r="D571">
        <v>88640.863750000004</v>
      </c>
      <c r="E571">
        <v>39.540494320000001</v>
      </c>
      <c r="F571">
        <v>0.74903951599999996</v>
      </c>
      <c r="G571">
        <v>8.2429608709999993</v>
      </c>
      <c r="H571">
        <v>51331.053760000003</v>
      </c>
      <c r="I571">
        <v>36.507920079999998</v>
      </c>
      <c r="J571">
        <v>-5.0499256999999999E-2</v>
      </c>
      <c r="K571">
        <v>7.4076903080000003</v>
      </c>
      <c r="L571">
        <v>40654.48487</v>
      </c>
      <c r="M571">
        <v>34.938909879999997</v>
      </c>
      <c r="N571">
        <v>-0.49908745399999999</v>
      </c>
      <c r="O571">
        <v>7.474207797</v>
      </c>
      <c r="P571">
        <v>37426.66115</v>
      </c>
      <c r="Q571">
        <v>39.755060880000002</v>
      </c>
      <c r="R571">
        <v>0.86656358899999997</v>
      </c>
      <c r="S571">
        <v>8.6935309759999999</v>
      </c>
    </row>
    <row r="572" spans="1:19" x14ac:dyDescent="0.25">
      <c r="A572" s="12">
        <v>36434</v>
      </c>
      <c r="B572" t="s">
        <v>2005</v>
      </c>
      <c r="C572" t="s">
        <v>2006</v>
      </c>
      <c r="D572">
        <v>120096.9026</v>
      </c>
      <c r="E572">
        <v>39.317803810000001</v>
      </c>
      <c r="F572">
        <v>0.50629105299999999</v>
      </c>
      <c r="G572">
        <v>11.37567849</v>
      </c>
      <c r="H572">
        <v>69589.786110000001</v>
      </c>
      <c r="I572">
        <v>37.049851699999998</v>
      </c>
      <c r="J572">
        <v>1.301899103</v>
      </c>
      <c r="K572">
        <v>10.797077740000001</v>
      </c>
      <c r="L572">
        <v>55730.855250000001</v>
      </c>
      <c r="M572">
        <v>33.956694169999999</v>
      </c>
      <c r="N572">
        <v>7.1622186000000004E-2</v>
      </c>
      <c r="O572">
        <v>11.31994055</v>
      </c>
      <c r="P572">
        <v>67232.814970000007</v>
      </c>
      <c r="Q572">
        <v>35.331775409999999</v>
      </c>
      <c r="R572">
        <v>0.69076394100000005</v>
      </c>
      <c r="S572">
        <v>16.324167360000001</v>
      </c>
    </row>
    <row r="573" spans="1:19" x14ac:dyDescent="0.25">
      <c r="A573" s="12">
        <v>36434</v>
      </c>
      <c r="B573" t="s">
        <v>2001</v>
      </c>
      <c r="C573" t="s">
        <v>2002</v>
      </c>
      <c r="D573">
        <v>88721.896670000002</v>
      </c>
      <c r="E573">
        <v>39.576641100000003</v>
      </c>
      <c r="F573">
        <v>9.1417108999999996E-2</v>
      </c>
      <c r="G573">
        <v>8.5586746530000006</v>
      </c>
      <c r="H573">
        <v>51819.318019999999</v>
      </c>
      <c r="I573">
        <v>36.855185749999997</v>
      </c>
      <c r="J573">
        <v>0.95120638000000002</v>
      </c>
      <c r="K573">
        <v>8.6002068719999993</v>
      </c>
      <c r="L573">
        <v>40669.585010000003</v>
      </c>
      <c r="M573">
        <v>34.951887110000001</v>
      </c>
      <c r="N573">
        <v>3.7142610999999999E-2</v>
      </c>
      <c r="O573">
        <v>8.5604460870000008</v>
      </c>
      <c r="P573">
        <v>37965.217629999999</v>
      </c>
      <c r="Q573">
        <v>40.327122209999999</v>
      </c>
      <c r="R573">
        <v>1.438964803</v>
      </c>
      <c r="S573">
        <v>9.9756820919999996</v>
      </c>
    </row>
    <row r="574" spans="1:19" x14ac:dyDescent="0.25">
      <c r="A574" s="12">
        <v>36434</v>
      </c>
      <c r="B574" t="s">
        <v>2003</v>
      </c>
      <c r="C574" t="s">
        <v>2004</v>
      </c>
      <c r="D574">
        <v>126972.1011</v>
      </c>
      <c r="E574">
        <v>37.192425239999999</v>
      </c>
      <c r="F574">
        <v>0.31045731399999998</v>
      </c>
      <c r="G574">
        <v>12.63884904</v>
      </c>
      <c r="H574">
        <v>80153.163990000001</v>
      </c>
      <c r="I574">
        <v>34.932488200000002</v>
      </c>
      <c r="J574">
        <v>1.1886988510000001</v>
      </c>
      <c r="K574">
        <v>12.23049893</v>
      </c>
      <c r="L574">
        <v>63605.911590000003</v>
      </c>
      <c r="M574">
        <v>33.215186889999998</v>
      </c>
      <c r="N574">
        <v>-2.4612470000000001E-2</v>
      </c>
      <c r="O574">
        <v>11.65392754</v>
      </c>
      <c r="P574">
        <v>56268.228210000001</v>
      </c>
      <c r="Q574">
        <v>36.32987541</v>
      </c>
      <c r="R574">
        <v>1.3303396279999999</v>
      </c>
      <c r="S574">
        <v>13.439546</v>
      </c>
    </row>
    <row r="575" spans="1:19" x14ac:dyDescent="0.25">
      <c r="A575" s="12">
        <v>36434</v>
      </c>
      <c r="B575" t="s">
        <v>2009</v>
      </c>
      <c r="C575" t="s">
        <v>2010</v>
      </c>
      <c r="D575">
        <v>87464.507870000001</v>
      </c>
      <c r="E575">
        <v>44.988110079999998</v>
      </c>
      <c r="F575">
        <v>2.6149188429999999</v>
      </c>
      <c r="G575">
        <v>6.9939909450000002</v>
      </c>
      <c r="H575">
        <v>50000.169269999999</v>
      </c>
      <c r="I575">
        <v>42.284971609999999</v>
      </c>
      <c r="J575">
        <v>3.3472523079999998</v>
      </c>
      <c r="K575">
        <v>7.3487437169999996</v>
      </c>
      <c r="L575">
        <v>37859.09087</v>
      </c>
      <c r="M575">
        <v>39.720131469999998</v>
      </c>
      <c r="N575">
        <v>2.2033305259999998</v>
      </c>
      <c r="O575">
        <v>7.2108850369999997</v>
      </c>
      <c r="P575">
        <v>35433.55431</v>
      </c>
      <c r="Q575">
        <v>42.280320850000003</v>
      </c>
      <c r="R575">
        <v>1.3709266980000001</v>
      </c>
      <c r="S575">
        <v>10.01443986</v>
      </c>
    </row>
    <row r="576" spans="1:19" x14ac:dyDescent="0.25">
      <c r="A576" s="12">
        <v>36434</v>
      </c>
      <c r="B576" t="s">
        <v>2011</v>
      </c>
      <c r="C576" t="s">
        <v>2012</v>
      </c>
      <c r="D576">
        <v>96765.279420000006</v>
      </c>
      <c r="E576">
        <v>41.176573249999997</v>
      </c>
      <c r="F576">
        <v>-0.32229551499999998</v>
      </c>
      <c r="G576">
        <v>7.4413763949999998</v>
      </c>
      <c r="H576">
        <v>54667.78226</v>
      </c>
      <c r="I576">
        <v>38.255458740000002</v>
      </c>
      <c r="J576">
        <v>0.65698265899999997</v>
      </c>
      <c r="K576">
        <v>7.1810264420000003</v>
      </c>
      <c r="L576">
        <v>37401.089979999997</v>
      </c>
      <c r="M576">
        <v>35.829355820000004</v>
      </c>
      <c r="N576">
        <v>-1.1087832120000001</v>
      </c>
      <c r="O576">
        <v>6.1461421180000002</v>
      </c>
      <c r="P576">
        <v>39295.48186</v>
      </c>
      <c r="Q576">
        <v>38.834365589999997</v>
      </c>
      <c r="R576">
        <v>-0.14755859599999999</v>
      </c>
      <c r="S576">
        <v>7.9976726380000001</v>
      </c>
    </row>
    <row r="577" spans="1:19" x14ac:dyDescent="0.25">
      <c r="A577" s="12">
        <v>36434</v>
      </c>
      <c r="B577" t="s">
        <v>2017</v>
      </c>
      <c r="C577" t="s">
        <v>2018</v>
      </c>
      <c r="D577">
        <v>110202.0471</v>
      </c>
      <c r="E577">
        <v>42.179475500000002</v>
      </c>
      <c r="F577">
        <v>0.824778766</v>
      </c>
      <c r="G577">
        <v>9.7143203489999994</v>
      </c>
      <c r="H577">
        <v>60556.046520000004</v>
      </c>
      <c r="I577">
        <v>39.695249459999999</v>
      </c>
      <c r="J577">
        <v>1.618542774</v>
      </c>
      <c r="K577">
        <v>9.2422209899999999</v>
      </c>
      <c r="L577">
        <v>46675.424650000001</v>
      </c>
      <c r="M577">
        <v>37.419963879999997</v>
      </c>
      <c r="N577">
        <v>0.46262587999999999</v>
      </c>
      <c r="O577">
        <v>8.8260369890000003</v>
      </c>
      <c r="P577">
        <v>44030.081489999997</v>
      </c>
      <c r="Q577">
        <v>41.944962429999997</v>
      </c>
      <c r="R577">
        <v>1.0552206900000001</v>
      </c>
      <c r="S577">
        <v>10.351718549999999</v>
      </c>
    </row>
    <row r="578" spans="1:19" x14ac:dyDescent="0.25">
      <c r="A578" s="12">
        <v>36434</v>
      </c>
      <c r="B578" t="s">
        <v>2019</v>
      </c>
      <c r="C578" t="s">
        <v>2020</v>
      </c>
      <c r="D578">
        <v>85741.073329999999</v>
      </c>
      <c r="E578">
        <v>39.351773970000004</v>
      </c>
      <c r="F578">
        <v>-1.6034396999999999E-2</v>
      </c>
      <c r="G578">
        <v>4.4346369860000001</v>
      </c>
      <c r="H578">
        <v>49782.418180000001</v>
      </c>
      <c r="I578">
        <v>37.187481320000003</v>
      </c>
      <c r="J578">
        <v>0.64984108299999999</v>
      </c>
      <c r="K578">
        <v>4.5879854419999999</v>
      </c>
      <c r="L578">
        <v>38190.471720000001</v>
      </c>
      <c r="M578">
        <v>35.114668909999999</v>
      </c>
      <c r="N578">
        <v>-0.64547480400000001</v>
      </c>
      <c r="O578">
        <v>4.436820376</v>
      </c>
      <c r="P578">
        <v>38984.793080000003</v>
      </c>
      <c r="Q578">
        <v>39.104703829999998</v>
      </c>
      <c r="R578">
        <v>0.51348579100000002</v>
      </c>
      <c r="S578">
        <v>7.119163737</v>
      </c>
    </row>
    <row r="579" spans="1:19" x14ac:dyDescent="0.25">
      <c r="A579" s="12">
        <v>36434</v>
      </c>
      <c r="B579" t="s">
        <v>2013</v>
      </c>
      <c r="C579" t="s">
        <v>2014</v>
      </c>
      <c r="D579">
        <v>181297.18280000001</v>
      </c>
      <c r="E579">
        <v>39.865709330000001</v>
      </c>
      <c r="F579">
        <v>0.58300790199999997</v>
      </c>
      <c r="G579">
        <v>15.253126719999999</v>
      </c>
      <c r="H579">
        <v>104750.46400000001</v>
      </c>
      <c r="I579">
        <v>37.536530810000002</v>
      </c>
      <c r="J579">
        <v>1.4843216800000001</v>
      </c>
      <c r="K579">
        <v>14.856411980000001</v>
      </c>
      <c r="L579">
        <v>78134.940619999994</v>
      </c>
      <c r="M579">
        <v>35.457601920000002</v>
      </c>
      <c r="N579">
        <v>0.18760153500000001</v>
      </c>
      <c r="O579">
        <v>14.312609589999999</v>
      </c>
      <c r="P579">
        <v>66104.936799999996</v>
      </c>
      <c r="Q579">
        <v>38.885134809999997</v>
      </c>
      <c r="R579">
        <v>1.4985411580000001</v>
      </c>
      <c r="S579">
        <v>16.81121928</v>
      </c>
    </row>
    <row r="580" spans="1:19" x14ac:dyDescent="0.25">
      <c r="A580" s="12">
        <v>36434</v>
      </c>
      <c r="B580" t="s">
        <v>2015</v>
      </c>
      <c r="C580" t="s">
        <v>2016</v>
      </c>
      <c r="D580">
        <v>129771.8412</v>
      </c>
      <c r="E580">
        <v>39.39290338</v>
      </c>
      <c r="F580">
        <v>1.092241748</v>
      </c>
      <c r="G580">
        <v>15.57251057</v>
      </c>
      <c r="H580">
        <v>78417.992800000007</v>
      </c>
      <c r="I580">
        <v>36.835700680000002</v>
      </c>
      <c r="J580">
        <v>1.614330219</v>
      </c>
      <c r="K580">
        <v>15.75991357</v>
      </c>
      <c r="L580">
        <v>61426.66762</v>
      </c>
      <c r="M580">
        <v>34.713894660000001</v>
      </c>
      <c r="N580">
        <v>0.63863190999999997</v>
      </c>
      <c r="O580">
        <v>15.695910250000001</v>
      </c>
      <c r="P580">
        <v>54002.971920000004</v>
      </c>
      <c r="Q580">
        <v>38.088551979999998</v>
      </c>
      <c r="R580">
        <v>1.4718502950000001</v>
      </c>
      <c r="S580">
        <v>17.70156626</v>
      </c>
    </row>
    <row r="581" spans="1:19" x14ac:dyDescent="0.25">
      <c r="A581" s="12">
        <v>36434</v>
      </c>
      <c r="B581" t="s">
        <v>2007</v>
      </c>
      <c r="C581" t="s">
        <v>2008</v>
      </c>
      <c r="D581">
        <v>261720.0416</v>
      </c>
      <c r="E581">
        <v>35.202464339999999</v>
      </c>
      <c r="F581">
        <v>0.52720928899999997</v>
      </c>
      <c r="G581">
        <v>16.099284780000001</v>
      </c>
      <c r="H581">
        <v>154878.88269999999</v>
      </c>
      <c r="I581">
        <v>32.819977950000002</v>
      </c>
      <c r="J581">
        <v>1.5459952379999999</v>
      </c>
      <c r="K581">
        <v>15.72065081</v>
      </c>
      <c r="L581">
        <v>119886.652</v>
      </c>
      <c r="M581">
        <v>29.315682509999998</v>
      </c>
      <c r="N581">
        <v>0.18720653200000001</v>
      </c>
      <c r="O581">
        <v>17.54689016</v>
      </c>
      <c r="P581">
        <v>109869.7133</v>
      </c>
      <c r="Q581">
        <v>30.364193530000001</v>
      </c>
      <c r="R581">
        <v>-7.6733369999999995E-2</v>
      </c>
      <c r="S581">
        <v>19.626018200000001</v>
      </c>
    </row>
    <row r="582" spans="1:19" x14ac:dyDescent="0.25">
      <c r="A582" s="12">
        <v>36465</v>
      </c>
      <c r="B582" t="s">
        <v>2005</v>
      </c>
      <c r="C582" t="s">
        <v>2006</v>
      </c>
      <c r="D582">
        <v>121037.0485</v>
      </c>
      <c r="E582">
        <v>39.625592509999997</v>
      </c>
      <c r="F582">
        <v>0.78282273099999999</v>
      </c>
      <c r="G582">
        <v>12.302220820000001</v>
      </c>
      <c r="H582">
        <v>70311.68002</v>
      </c>
      <c r="I582">
        <v>37.434190610000002</v>
      </c>
      <c r="J582">
        <v>1.03735613</v>
      </c>
      <c r="K582">
        <v>12.06752354</v>
      </c>
      <c r="L582">
        <v>56782.788119999997</v>
      </c>
      <c r="M582">
        <v>34.597634679999999</v>
      </c>
      <c r="N582">
        <v>1.887523286</v>
      </c>
      <c r="O582">
        <v>13.914324000000001</v>
      </c>
      <c r="P582">
        <v>68240.792929999996</v>
      </c>
      <c r="Q582">
        <v>35.861481789999999</v>
      </c>
      <c r="R582">
        <v>1.4992350999999999</v>
      </c>
      <c r="S582">
        <v>17.797246470000001</v>
      </c>
    </row>
    <row r="583" spans="1:19" x14ac:dyDescent="0.25">
      <c r="A583" s="12">
        <v>36465</v>
      </c>
      <c r="B583" t="s">
        <v>2007</v>
      </c>
      <c r="C583" t="s">
        <v>2008</v>
      </c>
      <c r="D583">
        <v>267166.03149999998</v>
      </c>
      <c r="E583">
        <v>35.93497326</v>
      </c>
      <c r="F583">
        <v>2.080845568</v>
      </c>
      <c r="G583">
        <v>18.25310898</v>
      </c>
      <c r="H583">
        <v>158050.90609999999</v>
      </c>
      <c r="I583">
        <v>33.492153100000003</v>
      </c>
      <c r="J583">
        <v>2.0480670569999999</v>
      </c>
      <c r="K583">
        <v>17.917014259999998</v>
      </c>
      <c r="L583">
        <v>123329.1963</v>
      </c>
      <c r="M583">
        <v>30.157482120000001</v>
      </c>
      <c r="N583">
        <v>2.8714992650000002</v>
      </c>
      <c r="O583">
        <v>20.976424550000001</v>
      </c>
      <c r="P583">
        <v>111980.81449999999</v>
      </c>
      <c r="Q583">
        <v>30.94762897</v>
      </c>
      <c r="R583">
        <v>1.92145872</v>
      </c>
      <c r="S583">
        <v>21.764326279999999</v>
      </c>
    </row>
    <row r="584" spans="1:19" x14ac:dyDescent="0.25">
      <c r="A584" s="12">
        <v>36465</v>
      </c>
      <c r="B584" t="s">
        <v>2013</v>
      </c>
      <c r="C584" t="s">
        <v>2014</v>
      </c>
      <c r="D584">
        <v>183018.696</v>
      </c>
      <c r="E584">
        <v>40.244255449999997</v>
      </c>
      <c r="F584">
        <v>0.94955322600000003</v>
      </c>
      <c r="G584">
        <v>15.87381759</v>
      </c>
      <c r="H584">
        <v>105967.2721</v>
      </c>
      <c r="I584">
        <v>37.972564730000002</v>
      </c>
      <c r="J584">
        <v>1.1616254960000001</v>
      </c>
      <c r="K584">
        <v>16.042622770000001</v>
      </c>
      <c r="L584">
        <v>79719.948910000006</v>
      </c>
      <c r="M584">
        <v>36.176877990000001</v>
      </c>
      <c r="N584">
        <v>2.0285524960000001</v>
      </c>
      <c r="O584">
        <v>16.954043810000002</v>
      </c>
      <c r="P584">
        <v>67046.383600000001</v>
      </c>
      <c r="Q584">
        <v>39.438925310000002</v>
      </c>
      <c r="R584">
        <v>1.4241701849999999</v>
      </c>
      <c r="S584">
        <v>18.08123466</v>
      </c>
    </row>
    <row r="585" spans="1:19" x14ac:dyDescent="0.25">
      <c r="A585" s="12">
        <v>36465</v>
      </c>
      <c r="B585" t="s">
        <v>2003</v>
      </c>
      <c r="C585" t="s">
        <v>2004</v>
      </c>
      <c r="D585">
        <v>128968.83930000001</v>
      </c>
      <c r="E585">
        <v>37.777305990000002</v>
      </c>
      <c r="F585">
        <v>1.572580305</v>
      </c>
      <c r="G585">
        <v>15.12402297</v>
      </c>
      <c r="H585">
        <v>81866.422789999997</v>
      </c>
      <c r="I585">
        <v>35.679163559999999</v>
      </c>
      <c r="J585">
        <v>2.1374811829999998</v>
      </c>
      <c r="K585">
        <v>15.27709286</v>
      </c>
      <c r="L585">
        <v>65463.704440000001</v>
      </c>
      <c r="M585">
        <v>34.185331570000002</v>
      </c>
      <c r="N585">
        <v>2.920786444</v>
      </c>
      <c r="O585">
        <v>15.714262720000001</v>
      </c>
      <c r="P585">
        <v>57527.41994</v>
      </c>
      <c r="Q585">
        <v>37.142879129999997</v>
      </c>
      <c r="R585">
        <v>2.237837898</v>
      </c>
      <c r="S585">
        <v>15.668867779999999</v>
      </c>
    </row>
    <row r="586" spans="1:19" x14ac:dyDescent="0.25">
      <c r="A586" s="12">
        <v>36465</v>
      </c>
      <c r="B586" t="s">
        <v>2011</v>
      </c>
      <c r="C586" t="s">
        <v>2012</v>
      </c>
      <c r="D586">
        <v>97144.343439999997</v>
      </c>
      <c r="E586">
        <v>41.337876530000003</v>
      </c>
      <c r="F586">
        <v>0.39173556599999998</v>
      </c>
      <c r="G586">
        <v>7.5282267669999996</v>
      </c>
      <c r="H586">
        <v>54883.651460000001</v>
      </c>
      <c r="I586">
        <v>38.406519840000001</v>
      </c>
      <c r="J586">
        <v>0.394874636</v>
      </c>
      <c r="K586">
        <v>7.4987714189999997</v>
      </c>
      <c r="L586">
        <v>37954.570800000001</v>
      </c>
      <c r="M586">
        <v>36.359577299999998</v>
      </c>
      <c r="N586">
        <v>1.4798521060000001</v>
      </c>
      <c r="O586">
        <v>8.0475238390000001</v>
      </c>
      <c r="P586">
        <v>38991.885410000003</v>
      </c>
      <c r="Q586">
        <v>38.534331719999997</v>
      </c>
      <c r="R586">
        <v>-0.77259886499999997</v>
      </c>
      <c r="S586">
        <v>7.775796916</v>
      </c>
    </row>
    <row r="587" spans="1:19" x14ac:dyDescent="0.25">
      <c r="A587" s="12">
        <v>36465</v>
      </c>
      <c r="B587" t="s">
        <v>2015</v>
      </c>
      <c r="C587" t="s">
        <v>2016</v>
      </c>
      <c r="D587">
        <v>130684.3094</v>
      </c>
      <c r="E587">
        <v>39.66988774</v>
      </c>
      <c r="F587">
        <v>0.70313264499999995</v>
      </c>
      <c r="G587">
        <v>14.84195991</v>
      </c>
      <c r="H587">
        <v>79225.918590000001</v>
      </c>
      <c r="I587">
        <v>37.215211949999997</v>
      </c>
      <c r="J587">
        <v>1.030281142</v>
      </c>
      <c r="K587">
        <v>15.40186591</v>
      </c>
      <c r="L587">
        <v>62360.944929999998</v>
      </c>
      <c r="M587">
        <v>35.241880399999999</v>
      </c>
      <c r="N587">
        <v>1.5209636980000001</v>
      </c>
      <c r="O587">
        <v>16.255940320000001</v>
      </c>
      <c r="P587">
        <v>54800.385770000001</v>
      </c>
      <c r="Q587">
        <v>38.650971749999997</v>
      </c>
      <c r="R587">
        <v>1.476611049</v>
      </c>
      <c r="S587">
        <v>18.160981589999999</v>
      </c>
    </row>
    <row r="588" spans="1:19" x14ac:dyDescent="0.25">
      <c r="A588" s="12">
        <v>36465</v>
      </c>
      <c r="B588" t="s">
        <v>2017</v>
      </c>
      <c r="C588" t="s">
        <v>2018</v>
      </c>
      <c r="D588">
        <v>109855.63069999999</v>
      </c>
      <c r="E588">
        <v>42.046885770000003</v>
      </c>
      <c r="F588">
        <v>-0.31434656900000002</v>
      </c>
      <c r="G588">
        <v>9.8004377789999992</v>
      </c>
      <c r="H588">
        <v>60724.408750000002</v>
      </c>
      <c r="I588">
        <v>39.805613030000004</v>
      </c>
      <c r="J588">
        <v>0.27802712400000001</v>
      </c>
      <c r="K588">
        <v>9.4480295969999997</v>
      </c>
      <c r="L588">
        <v>47151.389940000001</v>
      </c>
      <c r="M588">
        <v>37.801548060000002</v>
      </c>
      <c r="N588">
        <v>1.019734234</v>
      </c>
      <c r="O588">
        <v>10.60479091</v>
      </c>
      <c r="P588">
        <v>44347.598449999998</v>
      </c>
      <c r="Q588">
        <v>42.247442829999997</v>
      </c>
      <c r="R588">
        <v>0.721136424</v>
      </c>
      <c r="S588">
        <v>10.744363509999999</v>
      </c>
    </row>
    <row r="589" spans="1:19" x14ac:dyDescent="0.25">
      <c r="A589" s="12">
        <v>36465</v>
      </c>
      <c r="B589" t="s">
        <v>2009</v>
      </c>
      <c r="C589" t="s">
        <v>2010</v>
      </c>
      <c r="D589">
        <v>86484.209770000001</v>
      </c>
      <c r="E589">
        <v>44.483885460000003</v>
      </c>
      <c r="F589">
        <v>-1.120795306</v>
      </c>
      <c r="G589">
        <v>6.63041254</v>
      </c>
      <c r="H589">
        <v>49569.955569999998</v>
      </c>
      <c r="I589">
        <v>41.92114136</v>
      </c>
      <c r="J589">
        <v>-0.86042449600000004</v>
      </c>
      <c r="K589">
        <v>6.4549908069999997</v>
      </c>
      <c r="L589">
        <v>37903.294670000003</v>
      </c>
      <c r="M589">
        <v>39.766508190000003</v>
      </c>
      <c r="N589">
        <v>0.116758741</v>
      </c>
      <c r="O589">
        <v>7.8510037290000003</v>
      </c>
      <c r="P589">
        <v>35168.43316</v>
      </c>
      <c r="Q589">
        <v>41.963970779999997</v>
      </c>
      <c r="R589">
        <v>-0.74822059299999999</v>
      </c>
      <c r="S589">
        <v>7.323424696</v>
      </c>
    </row>
    <row r="590" spans="1:19" x14ac:dyDescent="0.25">
      <c r="A590" s="12">
        <v>36465</v>
      </c>
      <c r="B590" t="s">
        <v>2001</v>
      </c>
      <c r="C590" t="s">
        <v>2002</v>
      </c>
      <c r="D590">
        <v>89697.065860000002</v>
      </c>
      <c r="E590">
        <v>40.011639930000001</v>
      </c>
      <c r="F590">
        <v>1.099130239</v>
      </c>
      <c r="G590">
        <v>10.27823197</v>
      </c>
      <c r="H590">
        <v>52554.753369999999</v>
      </c>
      <c r="I590">
        <v>37.378245630000002</v>
      </c>
      <c r="J590">
        <v>1.4192300819999999</v>
      </c>
      <c r="K590">
        <v>10.333232860000001</v>
      </c>
      <c r="L590">
        <v>41492.885900000001</v>
      </c>
      <c r="M590">
        <v>35.659440920000002</v>
      </c>
      <c r="N590">
        <v>2.024365129</v>
      </c>
      <c r="O590">
        <v>11.5817505</v>
      </c>
      <c r="P590">
        <v>38473.309269999998</v>
      </c>
      <c r="Q590">
        <v>40.866823420000003</v>
      </c>
      <c r="R590">
        <v>1.3383082630000001</v>
      </c>
      <c r="S590">
        <v>11.84548902</v>
      </c>
    </row>
    <row r="591" spans="1:19" x14ac:dyDescent="0.25">
      <c r="A591" s="12">
        <v>36465</v>
      </c>
      <c r="B591" t="s">
        <v>2019</v>
      </c>
      <c r="C591" t="s">
        <v>2020</v>
      </c>
      <c r="D591">
        <v>86469.800069999998</v>
      </c>
      <c r="E591">
        <v>39.68623083</v>
      </c>
      <c r="F591">
        <v>0.84991558700000003</v>
      </c>
      <c r="G591">
        <v>7.2369487279999998</v>
      </c>
      <c r="H591">
        <v>50240.427069999998</v>
      </c>
      <c r="I591">
        <v>37.529614090000003</v>
      </c>
      <c r="J591">
        <v>0.92002138</v>
      </c>
      <c r="K591">
        <v>7.732527524</v>
      </c>
      <c r="L591">
        <v>38714.002460000003</v>
      </c>
      <c r="M591">
        <v>35.596035280000002</v>
      </c>
      <c r="N591">
        <v>1.370841255</v>
      </c>
      <c r="O591">
        <v>8.6845400010000002</v>
      </c>
      <c r="P591">
        <v>39284.001100000001</v>
      </c>
      <c r="Q591">
        <v>39.404832159999998</v>
      </c>
      <c r="R591">
        <v>0.76749931900000001</v>
      </c>
      <c r="S591">
        <v>10.88474955</v>
      </c>
    </row>
    <row r="592" spans="1:19" x14ac:dyDescent="0.25">
      <c r="A592" s="12">
        <v>36495</v>
      </c>
      <c r="B592" t="s">
        <v>2005</v>
      </c>
      <c r="C592" t="s">
        <v>2006</v>
      </c>
      <c r="D592">
        <v>121616.26669999999</v>
      </c>
      <c r="E592">
        <v>39.815219280000001</v>
      </c>
      <c r="F592">
        <v>0.47854619799999998</v>
      </c>
      <c r="G592">
        <v>13.961783369999999</v>
      </c>
      <c r="H592">
        <v>70876.546310000005</v>
      </c>
      <c r="I592">
        <v>37.734927450000001</v>
      </c>
      <c r="J592">
        <v>0.803374755</v>
      </c>
      <c r="K592">
        <v>12.457152369999999</v>
      </c>
      <c r="L592">
        <v>57466.818120000004</v>
      </c>
      <c r="M592">
        <v>35.014412729999997</v>
      </c>
      <c r="N592">
        <v>1.204643205</v>
      </c>
      <c r="O592">
        <v>14.223050580000001</v>
      </c>
      <c r="P592">
        <v>70029.032389999993</v>
      </c>
      <c r="Q592">
        <v>36.801226399999997</v>
      </c>
      <c r="R592">
        <v>2.6204845919999999</v>
      </c>
      <c r="S592">
        <v>19.844806479999999</v>
      </c>
    </row>
    <row r="593" spans="1:19" x14ac:dyDescent="0.25">
      <c r="A593" s="12">
        <v>36495</v>
      </c>
      <c r="B593" t="s">
        <v>2019</v>
      </c>
      <c r="C593" t="s">
        <v>2020</v>
      </c>
      <c r="D593">
        <v>85468.219849999994</v>
      </c>
      <c r="E593">
        <v>39.22654498</v>
      </c>
      <c r="F593">
        <v>-1.1583006149999999</v>
      </c>
      <c r="G593">
        <v>5.9315204540000002</v>
      </c>
      <c r="H593">
        <v>49932.957199999997</v>
      </c>
      <c r="I593">
        <v>37.299934010000001</v>
      </c>
      <c r="J593">
        <v>-0.611996926</v>
      </c>
      <c r="K593">
        <v>5.1706462039999996</v>
      </c>
      <c r="L593">
        <v>38613.383370000003</v>
      </c>
      <c r="M593">
        <v>35.503519900000001</v>
      </c>
      <c r="N593">
        <v>-0.25990362099999997</v>
      </c>
      <c r="O593">
        <v>5.7943854220000004</v>
      </c>
      <c r="P593">
        <v>39758.825920000003</v>
      </c>
      <c r="Q593">
        <v>39.88111747</v>
      </c>
      <c r="R593">
        <v>1.208697715</v>
      </c>
      <c r="S593">
        <v>8.2497470760000002</v>
      </c>
    </row>
    <row r="594" spans="1:19" x14ac:dyDescent="0.25">
      <c r="A594" s="12">
        <v>36495</v>
      </c>
      <c r="B594" t="s">
        <v>2013</v>
      </c>
      <c r="C594" t="s">
        <v>2014</v>
      </c>
      <c r="D594">
        <v>185093.71239999999</v>
      </c>
      <c r="E594">
        <v>40.700533909999997</v>
      </c>
      <c r="F594">
        <v>1.133772886</v>
      </c>
      <c r="G594">
        <v>19.04837427</v>
      </c>
      <c r="H594">
        <v>107823.0325</v>
      </c>
      <c r="I594">
        <v>38.637562299999999</v>
      </c>
      <c r="J594">
        <v>1.751257995</v>
      </c>
      <c r="K594">
        <v>18.21297452</v>
      </c>
      <c r="L594">
        <v>81560.706699999995</v>
      </c>
      <c r="M594">
        <v>37.012213080000002</v>
      </c>
      <c r="N594">
        <v>2.3090303209999998</v>
      </c>
      <c r="O594">
        <v>19.26046178</v>
      </c>
      <c r="P594">
        <v>68907.610679999998</v>
      </c>
      <c r="Q594">
        <v>40.533761329999997</v>
      </c>
      <c r="R594">
        <v>2.7760290520000002</v>
      </c>
      <c r="S594">
        <v>20.287258229999999</v>
      </c>
    </row>
    <row r="595" spans="1:19" x14ac:dyDescent="0.25">
      <c r="A595" s="12">
        <v>36495</v>
      </c>
      <c r="B595" t="s">
        <v>2007</v>
      </c>
      <c r="C595" t="s">
        <v>2008</v>
      </c>
      <c r="D595">
        <v>265355.33850000001</v>
      </c>
      <c r="E595">
        <v>35.691427310000002</v>
      </c>
      <c r="F595">
        <v>-0.67774071899999999</v>
      </c>
      <c r="G595">
        <v>19.53757744</v>
      </c>
      <c r="H595">
        <v>159146.5839</v>
      </c>
      <c r="I595">
        <v>33.724335320000002</v>
      </c>
      <c r="J595">
        <v>0.693243638</v>
      </c>
      <c r="K595">
        <v>18.73948627</v>
      </c>
      <c r="L595">
        <v>124725.7985</v>
      </c>
      <c r="M595">
        <v>30.498990939999999</v>
      </c>
      <c r="N595">
        <v>1.132418194</v>
      </c>
      <c r="O595">
        <v>21.07808722</v>
      </c>
      <c r="P595">
        <v>115070.8939</v>
      </c>
      <c r="Q595">
        <v>31.80162018</v>
      </c>
      <c r="R595">
        <v>2.7594721780000002</v>
      </c>
      <c r="S595">
        <v>24.481573430000001</v>
      </c>
    </row>
    <row r="596" spans="1:19" x14ac:dyDescent="0.25">
      <c r="A596" s="12">
        <v>36495</v>
      </c>
      <c r="B596" t="s">
        <v>2009</v>
      </c>
      <c r="C596" t="s">
        <v>2010</v>
      </c>
      <c r="D596">
        <v>85798.97107</v>
      </c>
      <c r="E596">
        <v>44.131427129999999</v>
      </c>
      <c r="F596">
        <v>-0.792328111</v>
      </c>
      <c r="G596">
        <v>6.5656987029999998</v>
      </c>
      <c r="H596">
        <v>49065.931989999997</v>
      </c>
      <c r="I596">
        <v>41.494890349999999</v>
      </c>
      <c r="J596">
        <v>-1.016792479</v>
      </c>
      <c r="K596">
        <v>4.2662387659999998</v>
      </c>
      <c r="L596">
        <v>37618.87012</v>
      </c>
      <c r="M596">
        <v>39.468102170000002</v>
      </c>
      <c r="N596">
        <v>-0.75039532600000003</v>
      </c>
      <c r="O596">
        <v>5.2985850269999997</v>
      </c>
      <c r="P596">
        <v>35020.94109</v>
      </c>
      <c r="Q596">
        <v>41.787979069999999</v>
      </c>
      <c r="R596">
        <v>-0.41938765500000003</v>
      </c>
      <c r="S596">
        <v>3.3162923759999998</v>
      </c>
    </row>
    <row r="597" spans="1:19" x14ac:dyDescent="0.25">
      <c r="A597" s="12">
        <v>36495</v>
      </c>
      <c r="B597" t="s">
        <v>2017</v>
      </c>
      <c r="C597" t="s">
        <v>2018</v>
      </c>
      <c r="D597">
        <v>110034.15640000001</v>
      </c>
      <c r="E597">
        <v>42.115215880000001</v>
      </c>
      <c r="F597">
        <v>0.162509336</v>
      </c>
      <c r="G597">
        <v>10.58755824</v>
      </c>
      <c r="H597">
        <v>61171.243210000001</v>
      </c>
      <c r="I597">
        <v>40.098518630000001</v>
      </c>
      <c r="J597">
        <v>0.73583995300000005</v>
      </c>
      <c r="K597">
        <v>9.7651923830000005</v>
      </c>
      <c r="L597">
        <v>47726.698539999998</v>
      </c>
      <c r="M597">
        <v>38.262776369999997</v>
      </c>
      <c r="N597">
        <v>1.2201307370000001</v>
      </c>
      <c r="O597">
        <v>11.03788494</v>
      </c>
      <c r="P597">
        <v>45390.30904</v>
      </c>
      <c r="Q597">
        <v>43.240774100000003</v>
      </c>
      <c r="R597">
        <v>2.3512222270000001</v>
      </c>
      <c r="S597">
        <v>12.53590266</v>
      </c>
    </row>
    <row r="598" spans="1:19" x14ac:dyDescent="0.25">
      <c r="A598" s="12">
        <v>36495</v>
      </c>
      <c r="B598" t="s">
        <v>2011</v>
      </c>
      <c r="C598" t="s">
        <v>2012</v>
      </c>
      <c r="D598">
        <v>97051.805550000005</v>
      </c>
      <c r="E598">
        <v>41.298498840000001</v>
      </c>
      <c r="F598">
        <v>-9.5258134999999994E-2</v>
      </c>
      <c r="G598">
        <v>8.9155325950000002</v>
      </c>
      <c r="H598">
        <v>55211.444940000001</v>
      </c>
      <c r="I598">
        <v>38.635903390000003</v>
      </c>
      <c r="J598">
        <v>0.59725158700000003</v>
      </c>
      <c r="K598">
        <v>7.5820726819999997</v>
      </c>
      <c r="L598">
        <v>38103.004209999999</v>
      </c>
      <c r="M598">
        <v>36.501772979999998</v>
      </c>
      <c r="N598">
        <v>0.39108177300000002</v>
      </c>
      <c r="O598">
        <v>6.6064088050000001</v>
      </c>
      <c r="P598">
        <v>40178.084089999997</v>
      </c>
      <c r="Q598">
        <v>39.706610849999997</v>
      </c>
      <c r="R598">
        <v>3.042168046</v>
      </c>
      <c r="S598">
        <v>8.2453349899999999</v>
      </c>
    </row>
    <row r="599" spans="1:19" x14ac:dyDescent="0.25">
      <c r="A599" s="12">
        <v>36495</v>
      </c>
      <c r="B599" t="s">
        <v>2003</v>
      </c>
      <c r="C599" t="s">
        <v>2004</v>
      </c>
      <c r="D599">
        <v>130592.56969999999</v>
      </c>
      <c r="E599">
        <v>38.252926010000003</v>
      </c>
      <c r="F599">
        <v>1.259009874</v>
      </c>
      <c r="G599">
        <v>17.463462109999998</v>
      </c>
      <c r="H599">
        <v>83442.925730000003</v>
      </c>
      <c r="I599">
        <v>36.366237750000003</v>
      </c>
      <c r="J599">
        <v>1.925701509</v>
      </c>
      <c r="K599">
        <v>17.00921941</v>
      </c>
      <c r="L599">
        <v>66883.540259999994</v>
      </c>
      <c r="M599">
        <v>34.926773849999996</v>
      </c>
      <c r="N599">
        <v>2.1688901220000001</v>
      </c>
      <c r="O599">
        <v>17.67765983</v>
      </c>
      <c r="P599">
        <v>59522.717479999999</v>
      </c>
      <c r="Q599">
        <v>38.43115341</v>
      </c>
      <c r="R599">
        <v>3.468428694</v>
      </c>
      <c r="S599">
        <v>18.919299379999998</v>
      </c>
    </row>
    <row r="600" spans="1:19" x14ac:dyDescent="0.25">
      <c r="A600" s="12">
        <v>36495</v>
      </c>
      <c r="B600" t="s">
        <v>2015</v>
      </c>
      <c r="C600" t="s">
        <v>2016</v>
      </c>
      <c r="D600">
        <v>132487.05970000001</v>
      </c>
      <c r="E600">
        <v>40.217121759999998</v>
      </c>
      <c r="F600">
        <v>1.3794695480000001</v>
      </c>
      <c r="G600">
        <v>18.759115420000001</v>
      </c>
      <c r="H600">
        <v>80351.091039999999</v>
      </c>
      <c r="I600">
        <v>37.743745189999999</v>
      </c>
      <c r="J600">
        <v>1.4202075169999999</v>
      </c>
      <c r="K600">
        <v>17.67623996</v>
      </c>
      <c r="L600">
        <v>63564.433230000002</v>
      </c>
      <c r="M600">
        <v>35.922004639999997</v>
      </c>
      <c r="N600">
        <v>1.929875016</v>
      </c>
      <c r="O600">
        <v>18.926644599999999</v>
      </c>
      <c r="P600">
        <v>55976.400199999996</v>
      </c>
      <c r="Q600">
        <v>39.480420299999999</v>
      </c>
      <c r="R600">
        <v>2.14599663</v>
      </c>
      <c r="S600">
        <v>20.652475979999998</v>
      </c>
    </row>
    <row r="601" spans="1:19" x14ac:dyDescent="0.25">
      <c r="A601" s="12">
        <v>36495</v>
      </c>
      <c r="B601" t="s">
        <v>2001</v>
      </c>
      <c r="C601" t="s">
        <v>2002</v>
      </c>
      <c r="D601">
        <v>89579.584310000006</v>
      </c>
      <c r="E601">
        <v>39.95923432</v>
      </c>
      <c r="F601">
        <v>-0.130975914</v>
      </c>
      <c r="G601">
        <v>9.8022716499999998</v>
      </c>
      <c r="H601">
        <v>52527.783020000003</v>
      </c>
      <c r="I601">
        <v>37.359063650000003</v>
      </c>
      <c r="J601">
        <v>-5.1318575999999998E-2</v>
      </c>
      <c r="K601">
        <v>9.1159228980000009</v>
      </c>
      <c r="L601">
        <v>41712.20665</v>
      </c>
      <c r="M601">
        <v>35.847927570000003</v>
      </c>
      <c r="N601">
        <v>0.52857432400000004</v>
      </c>
      <c r="O601">
        <v>10.92549496</v>
      </c>
      <c r="P601">
        <v>38991.58526</v>
      </c>
      <c r="Q601">
        <v>41.417342570000002</v>
      </c>
      <c r="R601">
        <v>1.347105309</v>
      </c>
      <c r="S601">
        <v>11.62353053</v>
      </c>
    </row>
    <row r="602" spans="1:19" x14ac:dyDescent="0.25">
      <c r="A602" s="12">
        <v>36526</v>
      </c>
      <c r="B602" t="s">
        <v>2005</v>
      </c>
      <c r="C602" t="s">
        <v>2006</v>
      </c>
      <c r="D602">
        <v>123761.5929</v>
      </c>
      <c r="E602">
        <v>40.517564729999997</v>
      </c>
      <c r="F602">
        <v>1.764012524</v>
      </c>
      <c r="G602">
        <v>14.392353829999999</v>
      </c>
      <c r="H602">
        <v>71146.914510000002</v>
      </c>
      <c r="I602">
        <v>37.878872450000003</v>
      </c>
      <c r="J602">
        <v>0.381463577</v>
      </c>
      <c r="K602">
        <v>12.754307560000001</v>
      </c>
      <c r="L602">
        <v>57149.130250000002</v>
      </c>
      <c r="M602">
        <v>34.820846179999997</v>
      </c>
      <c r="N602">
        <v>-0.55281965</v>
      </c>
      <c r="O602">
        <v>13.79958675</v>
      </c>
      <c r="P602">
        <v>69281.606150000007</v>
      </c>
      <c r="Q602">
        <v>36.408443550000001</v>
      </c>
      <c r="R602">
        <v>-1.067309115</v>
      </c>
      <c r="S602">
        <v>18.664795850000001</v>
      </c>
    </row>
    <row r="603" spans="1:19" x14ac:dyDescent="0.25">
      <c r="A603" s="12">
        <v>36526</v>
      </c>
      <c r="B603" t="s">
        <v>2019</v>
      </c>
      <c r="C603" t="s">
        <v>2020</v>
      </c>
      <c r="D603">
        <v>86816.788740000004</v>
      </c>
      <c r="E603">
        <v>39.84548496</v>
      </c>
      <c r="F603">
        <v>1.5778600490000001</v>
      </c>
      <c r="G603">
        <v>6.8534907199999999</v>
      </c>
      <c r="H603">
        <v>49896.884810000003</v>
      </c>
      <c r="I603">
        <v>37.272987919999998</v>
      </c>
      <c r="J603">
        <v>-7.2241650000000004E-2</v>
      </c>
      <c r="K603">
        <v>5.8662790669999998</v>
      </c>
      <c r="L603">
        <v>38024.457390000003</v>
      </c>
      <c r="M603">
        <v>34.962025130000001</v>
      </c>
      <c r="N603">
        <v>-1.525186143</v>
      </c>
      <c r="O603">
        <v>5.6852275360000002</v>
      </c>
      <c r="P603">
        <v>38383.950219999999</v>
      </c>
      <c r="Q603">
        <v>38.502012880000002</v>
      </c>
      <c r="R603">
        <v>-3.458038986</v>
      </c>
      <c r="S603">
        <v>6.936924597</v>
      </c>
    </row>
    <row r="604" spans="1:19" x14ac:dyDescent="0.25">
      <c r="A604" s="12">
        <v>36526</v>
      </c>
      <c r="B604" t="s">
        <v>2015</v>
      </c>
      <c r="C604" t="s">
        <v>2016</v>
      </c>
      <c r="D604">
        <v>134383.01310000001</v>
      </c>
      <c r="E604">
        <v>40.792648079999999</v>
      </c>
      <c r="F604">
        <v>1.4310479920000001</v>
      </c>
      <c r="G604">
        <v>17.726532429999999</v>
      </c>
      <c r="H604">
        <v>80930.959709999996</v>
      </c>
      <c r="I604">
        <v>38.016129980000002</v>
      </c>
      <c r="J604">
        <v>0.72166868900000003</v>
      </c>
      <c r="K604">
        <v>16.927360700000001</v>
      </c>
      <c r="L604">
        <v>63306.311699999998</v>
      </c>
      <c r="M604">
        <v>35.776133090000002</v>
      </c>
      <c r="N604">
        <v>-0.40607854799999998</v>
      </c>
      <c r="O604">
        <v>16.73967485</v>
      </c>
      <c r="P604">
        <v>54782.553379999998</v>
      </c>
      <c r="Q604">
        <v>38.638394480000002</v>
      </c>
      <c r="R604">
        <v>-2.1327681269999998</v>
      </c>
      <c r="S604">
        <v>17.491906350000001</v>
      </c>
    </row>
    <row r="605" spans="1:19" x14ac:dyDescent="0.25">
      <c r="A605" s="12">
        <v>36526</v>
      </c>
      <c r="B605" t="s">
        <v>2007</v>
      </c>
      <c r="C605" t="s">
        <v>2008</v>
      </c>
      <c r="D605">
        <v>280979.76909999998</v>
      </c>
      <c r="E605">
        <v>37.792980020000002</v>
      </c>
      <c r="F605">
        <v>5.8881161840000003</v>
      </c>
      <c r="G605">
        <v>24.028313390000001</v>
      </c>
      <c r="H605">
        <v>165413.25649999999</v>
      </c>
      <c r="I605">
        <v>35.05228949</v>
      </c>
      <c r="J605">
        <v>3.9376733499999999</v>
      </c>
      <c r="K605">
        <v>22.79380729</v>
      </c>
      <c r="L605">
        <v>127833.10129999999</v>
      </c>
      <c r="M605">
        <v>31.258814489999999</v>
      </c>
      <c r="N605">
        <v>2.4913071750000002</v>
      </c>
      <c r="O605">
        <v>23.730595409999999</v>
      </c>
      <c r="P605">
        <v>115505.9819</v>
      </c>
      <c r="Q605">
        <v>31.92186349</v>
      </c>
      <c r="R605">
        <v>0.37810432900000002</v>
      </c>
      <c r="S605">
        <v>23.28323507</v>
      </c>
    </row>
    <row r="606" spans="1:19" x14ac:dyDescent="0.25">
      <c r="A606" s="12">
        <v>36526</v>
      </c>
      <c r="B606" t="s">
        <v>2011</v>
      </c>
      <c r="C606" t="s">
        <v>2012</v>
      </c>
      <c r="D606">
        <v>97509.996599999999</v>
      </c>
      <c r="E606">
        <v>41.493473080000001</v>
      </c>
      <c r="F606">
        <v>0.47210976700000001</v>
      </c>
      <c r="G606">
        <v>9.0141762270000001</v>
      </c>
      <c r="H606">
        <v>54397.87066</v>
      </c>
      <c r="I606">
        <v>38.06657981</v>
      </c>
      <c r="J606">
        <v>-1.473560924</v>
      </c>
      <c r="K606">
        <v>7.5279501289999997</v>
      </c>
      <c r="L606">
        <v>37071.00159</v>
      </c>
      <c r="M606">
        <v>35.513138980000001</v>
      </c>
      <c r="N606">
        <v>-2.708454728</v>
      </c>
      <c r="O606">
        <v>6.882704285</v>
      </c>
      <c r="P606">
        <v>38416.943870000003</v>
      </c>
      <c r="Q606">
        <v>37.966136890000001</v>
      </c>
      <c r="R606">
        <v>-4.3833354809999996</v>
      </c>
      <c r="S606">
        <v>6.1926399209999996</v>
      </c>
    </row>
    <row r="607" spans="1:19" x14ac:dyDescent="0.25">
      <c r="A607" s="12">
        <v>36526</v>
      </c>
      <c r="B607" t="s">
        <v>2009</v>
      </c>
      <c r="C607" t="s">
        <v>2010</v>
      </c>
      <c r="D607">
        <v>85191.095579999994</v>
      </c>
      <c r="E607">
        <v>43.81876123</v>
      </c>
      <c r="F607">
        <v>-0.70848807999999996</v>
      </c>
      <c r="G607">
        <v>5.5265112309999997</v>
      </c>
      <c r="H607">
        <v>48629.453939999999</v>
      </c>
      <c r="I607">
        <v>41.125762360000003</v>
      </c>
      <c r="J607">
        <v>-0.88957455200000002</v>
      </c>
      <c r="K607">
        <v>4.1086422709999999</v>
      </c>
      <c r="L607">
        <v>36872.631529999999</v>
      </c>
      <c r="M607">
        <v>38.685180709999997</v>
      </c>
      <c r="N607">
        <v>-1.983681568</v>
      </c>
      <c r="O607">
        <v>4.8163505669999997</v>
      </c>
      <c r="P607">
        <v>34038.366410000002</v>
      </c>
      <c r="Q607">
        <v>40.615543119999998</v>
      </c>
      <c r="R607">
        <v>-2.8056775620000001</v>
      </c>
      <c r="S607">
        <v>4.4694559360000001</v>
      </c>
    </row>
    <row r="608" spans="1:19" x14ac:dyDescent="0.25">
      <c r="A608" s="12">
        <v>36526</v>
      </c>
      <c r="B608" t="s">
        <v>2003</v>
      </c>
      <c r="C608" t="s">
        <v>2004</v>
      </c>
      <c r="D608">
        <v>132857.37590000001</v>
      </c>
      <c r="E608">
        <v>38.916328710000002</v>
      </c>
      <c r="F608">
        <v>1.734253493</v>
      </c>
      <c r="G608">
        <v>17.611963060000001</v>
      </c>
      <c r="H608">
        <v>83929.168319999997</v>
      </c>
      <c r="I608">
        <v>36.57815282</v>
      </c>
      <c r="J608">
        <v>0.58272475899999998</v>
      </c>
      <c r="K608">
        <v>16.529871140000001</v>
      </c>
      <c r="L608">
        <v>66890.848069999993</v>
      </c>
      <c r="M608">
        <v>34.930590000000002</v>
      </c>
      <c r="N608">
        <v>1.0926171E-2</v>
      </c>
      <c r="O608">
        <v>16.5006807</v>
      </c>
      <c r="P608">
        <v>58511.379480000003</v>
      </c>
      <c r="Q608">
        <v>37.778177739999997</v>
      </c>
      <c r="R608">
        <v>-1.699079021</v>
      </c>
      <c r="S608">
        <v>17.71496668</v>
      </c>
    </row>
    <row r="609" spans="1:19" x14ac:dyDescent="0.25">
      <c r="A609" s="12">
        <v>36526</v>
      </c>
      <c r="B609" t="s">
        <v>2001</v>
      </c>
      <c r="C609" t="s">
        <v>2002</v>
      </c>
      <c r="D609">
        <v>90414.566009999995</v>
      </c>
      <c r="E609">
        <v>40.331698979999999</v>
      </c>
      <c r="F609">
        <v>0.93211160100000001</v>
      </c>
      <c r="G609">
        <v>10.27190755</v>
      </c>
      <c r="H609">
        <v>52149.143380000001</v>
      </c>
      <c r="I609">
        <v>37.089765730000003</v>
      </c>
      <c r="J609">
        <v>-0.7208369</v>
      </c>
      <c r="K609">
        <v>8.6434062980000004</v>
      </c>
      <c r="L609">
        <v>40958.859530000002</v>
      </c>
      <c r="M609">
        <v>35.20049281</v>
      </c>
      <c r="N609">
        <v>-1.8060591180000001</v>
      </c>
      <c r="O609">
        <v>9.3597417069999995</v>
      </c>
      <c r="P609">
        <v>37712.521659999999</v>
      </c>
      <c r="Q609">
        <v>40.058705439999997</v>
      </c>
      <c r="R609">
        <v>-3.2803580509999999</v>
      </c>
      <c r="S609">
        <v>9.7904630029999993</v>
      </c>
    </row>
    <row r="610" spans="1:19" x14ac:dyDescent="0.25">
      <c r="A610" s="12">
        <v>36526</v>
      </c>
      <c r="B610" t="s">
        <v>2017</v>
      </c>
      <c r="C610" t="s">
        <v>2018</v>
      </c>
      <c r="D610">
        <v>112314.62910000001</v>
      </c>
      <c r="E610">
        <v>42.988059399999997</v>
      </c>
      <c r="F610">
        <v>2.072513447</v>
      </c>
      <c r="G610">
        <v>11.181053009999999</v>
      </c>
      <c r="H610">
        <v>61146.985249999998</v>
      </c>
      <c r="I610">
        <v>40.082617229999997</v>
      </c>
      <c r="J610">
        <v>-3.9655833000000001E-2</v>
      </c>
      <c r="K610">
        <v>9.0615786600000003</v>
      </c>
      <c r="L610">
        <v>46970.817110000004</v>
      </c>
      <c r="M610">
        <v>37.65678175</v>
      </c>
      <c r="N610">
        <v>-1.583770624</v>
      </c>
      <c r="O610">
        <v>8.6504680080000007</v>
      </c>
      <c r="P610">
        <v>43980.352570000003</v>
      </c>
      <c r="Q610">
        <v>41.897588499999998</v>
      </c>
      <c r="R610">
        <v>-3.1062940559999999</v>
      </c>
      <c r="S610">
        <v>9.4668166409999994</v>
      </c>
    </row>
    <row r="611" spans="1:19" x14ac:dyDescent="0.25">
      <c r="A611" s="12">
        <v>36526</v>
      </c>
      <c r="B611" t="s">
        <v>2013</v>
      </c>
      <c r="C611" t="s">
        <v>2014</v>
      </c>
      <c r="D611">
        <v>190709.96059999999</v>
      </c>
      <c r="E611">
        <v>41.935499159999999</v>
      </c>
      <c r="F611">
        <v>3.034272847</v>
      </c>
      <c r="G611">
        <v>20.348955180000001</v>
      </c>
      <c r="H611">
        <v>109387.1906</v>
      </c>
      <c r="I611">
        <v>39.198066439999998</v>
      </c>
      <c r="J611">
        <v>1.4506715889999999</v>
      </c>
      <c r="K611">
        <v>19.133909030000002</v>
      </c>
      <c r="L611">
        <v>81498.026320000004</v>
      </c>
      <c r="M611">
        <v>36.983768750000003</v>
      </c>
      <c r="N611">
        <v>-7.6851199999999995E-2</v>
      </c>
      <c r="O611">
        <v>18.570325440000001</v>
      </c>
      <c r="P611">
        <v>68134.864130000002</v>
      </c>
      <c r="Q611">
        <v>40.079205969999997</v>
      </c>
      <c r="R611">
        <v>-1.121424097</v>
      </c>
      <c r="S611">
        <v>20.159442909999999</v>
      </c>
    </row>
    <row r="612" spans="1:19" x14ac:dyDescent="0.25">
      <c r="A612" s="12">
        <v>36557</v>
      </c>
      <c r="B612" t="s">
        <v>2005</v>
      </c>
      <c r="C612" t="s">
        <v>2006</v>
      </c>
      <c r="D612">
        <v>123263.31909999999</v>
      </c>
      <c r="E612">
        <v>40.354437869999998</v>
      </c>
      <c r="F612">
        <v>-0.40260776700000001</v>
      </c>
      <c r="G612">
        <v>14.70094241</v>
      </c>
      <c r="H612">
        <v>71182.217340000003</v>
      </c>
      <c r="I612">
        <v>37.897667800000001</v>
      </c>
      <c r="J612">
        <v>4.9619615999999998E-2</v>
      </c>
      <c r="K612">
        <v>13.21249954</v>
      </c>
      <c r="L612">
        <v>57669.59607</v>
      </c>
      <c r="M612">
        <v>35.137964920000002</v>
      </c>
      <c r="N612">
        <v>0.91071519999999995</v>
      </c>
      <c r="O612">
        <v>15.31818936</v>
      </c>
      <c r="P612">
        <v>70694.619640000004</v>
      </c>
      <c r="Q612">
        <v>37.151001710000003</v>
      </c>
      <c r="R612">
        <v>2.0395218449999999</v>
      </c>
      <c r="S612">
        <v>20.87788638</v>
      </c>
    </row>
    <row r="613" spans="1:19" x14ac:dyDescent="0.25">
      <c r="A613" s="12">
        <v>36557</v>
      </c>
      <c r="B613" t="s">
        <v>2019</v>
      </c>
      <c r="C613" t="s">
        <v>2020</v>
      </c>
      <c r="D613">
        <v>86267.937300000005</v>
      </c>
      <c r="E613">
        <v>39.593583780000003</v>
      </c>
      <c r="F613">
        <v>-0.63219504599999998</v>
      </c>
      <c r="G613">
        <v>6.8847881559999999</v>
      </c>
      <c r="H613">
        <v>49845.793700000002</v>
      </c>
      <c r="I613">
        <v>37.23482285</v>
      </c>
      <c r="J613">
        <v>-0.10239337499999999</v>
      </c>
      <c r="K613">
        <v>5.8082602520000002</v>
      </c>
      <c r="L613">
        <v>38319.161090000001</v>
      </c>
      <c r="M613">
        <v>35.232993839999999</v>
      </c>
      <c r="N613">
        <v>0.775037227</v>
      </c>
      <c r="O613">
        <v>6.3304871220000001</v>
      </c>
      <c r="P613">
        <v>39146.980600000003</v>
      </c>
      <c r="Q613">
        <v>39.267390210000002</v>
      </c>
      <c r="R613">
        <v>1.987889139</v>
      </c>
      <c r="S613">
        <v>7.88602136</v>
      </c>
    </row>
    <row r="614" spans="1:19" x14ac:dyDescent="0.25">
      <c r="A614" s="12">
        <v>36557</v>
      </c>
      <c r="B614" t="s">
        <v>2013</v>
      </c>
      <c r="C614" t="s">
        <v>2014</v>
      </c>
      <c r="D614">
        <v>188908.3015</v>
      </c>
      <c r="E614">
        <v>41.539329639999998</v>
      </c>
      <c r="F614">
        <v>-0.94471159900000001</v>
      </c>
      <c r="G614">
        <v>19.458542019999999</v>
      </c>
      <c r="H614">
        <v>109346.78</v>
      </c>
      <c r="I614">
        <v>39.183585610000002</v>
      </c>
      <c r="J614">
        <v>-3.6942707999999998E-2</v>
      </c>
      <c r="K614">
        <v>19.01115867</v>
      </c>
      <c r="L614">
        <v>82378.357560000004</v>
      </c>
      <c r="M614">
        <v>37.383262680000001</v>
      </c>
      <c r="N614">
        <v>1.0801871940000001</v>
      </c>
      <c r="O614">
        <v>20.049371279999999</v>
      </c>
      <c r="P614">
        <v>69153.911540000001</v>
      </c>
      <c r="Q614">
        <v>40.678643729999997</v>
      </c>
      <c r="R614">
        <v>1.495632847</v>
      </c>
      <c r="S614">
        <v>20.58665367</v>
      </c>
    </row>
    <row r="615" spans="1:19" x14ac:dyDescent="0.25">
      <c r="A615" s="12">
        <v>36557</v>
      </c>
      <c r="B615" t="s">
        <v>2015</v>
      </c>
      <c r="C615" t="s">
        <v>2016</v>
      </c>
      <c r="D615">
        <v>135276.1029</v>
      </c>
      <c r="E615">
        <v>41.063750040000002</v>
      </c>
      <c r="F615">
        <v>0.66458534400000002</v>
      </c>
      <c r="G615">
        <v>18.826823359999999</v>
      </c>
      <c r="H615">
        <v>81730.991370000003</v>
      </c>
      <c r="I615">
        <v>38.391933109999997</v>
      </c>
      <c r="J615">
        <v>0.98853597900000001</v>
      </c>
      <c r="K615">
        <v>18.201896040000001</v>
      </c>
      <c r="L615">
        <v>64568.859049999999</v>
      </c>
      <c r="M615">
        <v>36.489633220000002</v>
      </c>
      <c r="N615">
        <v>1.994346715</v>
      </c>
      <c r="O615">
        <v>19.19692281</v>
      </c>
      <c r="P615">
        <v>56405.467669999998</v>
      </c>
      <c r="Q615">
        <v>39.783043620000001</v>
      </c>
      <c r="R615">
        <v>2.9624655940000002</v>
      </c>
      <c r="S615">
        <v>20.546220269999999</v>
      </c>
    </row>
    <row r="616" spans="1:19" x14ac:dyDescent="0.25">
      <c r="A616" s="12">
        <v>36557</v>
      </c>
      <c r="B616" t="s">
        <v>2003</v>
      </c>
      <c r="C616" t="s">
        <v>2004</v>
      </c>
      <c r="D616">
        <v>131789.29879999999</v>
      </c>
      <c r="E616">
        <v>38.603469590000003</v>
      </c>
      <c r="F616">
        <v>-0.80392764500000002</v>
      </c>
      <c r="G616">
        <v>17.132500960000002</v>
      </c>
      <c r="H616">
        <v>83507.86249</v>
      </c>
      <c r="I616">
        <v>36.394538599999997</v>
      </c>
      <c r="J616">
        <v>-0.50197784400000001</v>
      </c>
      <c r="K616">
        <v>15.78034954</v>
      </c>
      <c r="L616">
        <v>66896.177280000004</v>
      </c>
      <c r="M616">
        <v>34.933372939999998</v>
      </c>
      <c r="N616">
        <v>7.9670290000000005E-3</v>
      </c>
      <c r="O616">
        <v>16.61812145</v>
      </c>
      <c r="P616">
        <v>58969.131909999996</v>
      </c>
      <c r="Q616">
        <v>38.073727990000002</v>
      </c>
      <c r="R616">
        <v>0.78233061100000001</v>
      </c>
      <c r="S616">
        <v>16.93784033</v>
      </c>
    </row>
    <row r="617" spans="1:19" x14ac:dyDescent="0.25">
      <c r="A617" s="12">
        <v>36557</v>
      </c>
      <c r="B617" t="s">
        <v>2001</v>
      </c>
      <c r="C617" t="s">
        <v>2002</v>
      </c>
      <c r="D617">
        <v>90696.488509999996</v>
      </c>
      <c r="E617">
        <v>40.45745763</v>
      </c>
      <c r="F617">
        <v>0.31181093900000001</v>
      </c>
      <c r="G617">
        <v>12.205595730000001</v>
      </c>
      <c r="H617">
        <v>52570.965519999998</v>
      </c>
      <c r="I617">
        <v>37.38977611</v>
      </c>
      <c r="J617">
        <v>0.80887646000000002</v>
      </c>
      <c r="K617">
        <v>10.41839822</v>
      </c>
      <c r="L617">
        <v>41564.330099999999</v>
      </c>
      <c r="M617">
        <v>35.720840850000002</v>
      </c>
      <c r="N617">
        <v>1.4782407870000001</v>
      </c>
      <c r="O617">
        <v>11.04379803</v>
      </c>
      <c r="P617">
        <v>38300.19498</v>
      </c>
      <c r="Q617">
        <v>40.682939279999999</v>
      </c>
      <c r="R617">
        <v>1.5582975960000001</v>
      </c>
      <c r="S617">
        <v>10.11800869</v>
      </c>
    </row>
    <row r="618" spans="1:19" x14ac:dyDescent="0.25">
      <c r="A618" s="12">
        <v>36557</v>
      </c>
      <c r="B618" t="s">
        <v>2009</v>
      </c>
      <c r="C618" t="s">
        <v>2010</v>
      </c>
      <c r="D618">
        <v>85357.990770000004</v>
      </c>
      <c r="E618">
        <v>43.904605179999997</v>
      </c>
      <c r="F618">
        <v>0.19590684</v>
      </c>
      <c r="G618">
        <v>9.6303159390000008</v>
      </c>
      <c r="H618">
        <v>48703.075779999999</v>
      </c>
      <c r="I618">
        <v>41.1880241</v>
      </c>
      <c r="J618">
        <v>0.15139351400000001</v>
      </c>
      <c r="K618">
        <v>7.6423165400000004</v>
      </c>
      <c r="L618">
        <v>36990.62442</v>
      </c>
      <c r="M618">
        <v>38.808973780000002</v>
      </c>
      <c r="N618">
        <v>0.32000128500000002</v>
      </c>
      <c r="O618">
        <v>8.7020522729999996</v>
      </c>
      <c r="P618">
        <v>34401.975489999997</v>
      </c>
      <c r="Q618">
        <v>41.049411769999999</v>
      </c>
      <c r="R618">
        <v>1.0682330529999999</v>
      </c>
      <c r="S618">
        <v>9.2419919369999999</v>
      </c>
    </row>
    <row r="619" spans="1:19" x14ac:dyDescent="0.25">
      <c r="A619" s="12">
        <v>36557</v>
      </c>
      <c r="B619" t="s">
        <v>2017</v>
      </c>
      <c r="C619" t="s">
        <v>2018</v>
      </c>
      <c r="D619">
        <v>111830.22779999999</v>
      </c>
      <c r="E619">
        <v>42.802656399999996</v>
      </c>
      <c r="F619">
        <v>-0.43128953199999998</v>
      </c>
      <c r="G619">
        <v>11.966462480000001</v>
      </c>
      <c r="H619">
        <v>61296.682099999998</v>
      </c>
      <c r="I619">
        <v>40.180745399999999</v>
      </c>
      <c r="J619">
        <v>0.24481477400000001</v>
      </c>
      <c r="K619">
        <v>10.546796049999999</v>
      </c>
      <c r="L619">
        <v>47580.34736</v>
      </c>
      <c r="M619">
        <v>38.145445760000001</v>
      </c>
      <c r="N619">
        <v>1.2976786119999999</v>
      </c>
      <c r="O619">
        <v>11.169213620000001</v>
      </c>
      <c r="P619">
        <v>44495.392549999997</v>
      </c>
      <c r="Q619">
        <v>42.388237889999999</v>
      </c>
      <c r="R619">
        <v>1.171068336</v>
      </c>
      <c r="S619">
        <v>11.36906888</v>
      </c>
    </row>
    <row r="620" spans="1:19" x14ac:dyDescent="0.25">
      <c r="A620" s="12">
        <v>36557</v>
      </c>
      <c r="B620" t="s">
        <v>2011</v>
      </c>
      <c r="C620" t="s">
        <v>2012</v>
      </c>
      <c r="D620">
        <v>96394.740330000001</v>
      </c>
      <c r="E620">
        <v>41.018897580000001</v>
      </c>
      <c r="F620">
        <v>-1.14373532</v>
      </c>
      <c r="G620">
        <v>8.065330501</v>
      </c>
      <c r="H620">
        <v>54099.955580000002</v>
      </c>
      <c r="I620">
        <v>37.858104590000003</v>
      </c>
      <c r="J620">
        <v>-0.54765945599999999</v>
      </c>
      <c r="K620">
        <v>6.8376592709999997</v>
      </c>
      <c r="L620">
        <v>37005.368399999999</v>
      </c>
      <c r="M620">
        <v>35.45026395</v>
      </c>
      <c r="N620">
        <v>-0.17704724299999999</v>
      </c>
      <c r="O620">
        <v>7.2200829740000003</v>
      </c>
      <c r="P620">
        <v>38966.887260000003</v>
      </c>
      <c r="Q620">
        <v>38.509626910000001</v>
      </c>
      <c r="R620">
        <v>1.431512575</v>
      </c>
      <c r="S620">
        <v>8.565419425</v>
      </c>
    </row>
    <row r="621" spans="1:19" x14ac:dyDescent="0.25">
      <c r="A621" s="12">
        <v>36557</v>
      </c>
      <c r="B621" t="s">
        <v>2007</v>
      </c>
      <c r="C621" t="s">
        <v>2008</v>
      </c>
      <c r="D621">
        <v>279795.88530000002</v>
      </c>
      <c r="E621">
        <v>37.633742580000003</v>
      </c>
      <c r="F621">
        <v>-0.42134131499999999</v>
      </c>
      <c r="G621">
        <v>24.07585636</v>
      </c>
      <c r="H621">
        <v>165390.92389999999</v>
      </c>
      <c r="I621">
        <v>35.04755703</v>
      </c>
      <c r="J621">
        <v>-1.3501134999999999E-2</v>
      </c>
      <c r="K621">
        <v>23.23930081</v>
      </c>
      <c r="L621">
        <v>129708.417</v>
      </c>
      <c r="M621">
        <v>31.717382300000001</v>
      </c>
      <c r="N621">
        <v>1.4670032319999999</v>
      </c>
      <c r="O621">
        <v>26.122311679999999</v>
      </c>
      <c r="P621">
        <v>118640.51850000001</v>
      </c>
      <c r="Q621">
        <v>32.78814113</v>
      </c>
      <c r="R621">
        <v>2.7137439649999999</v>
      </c>
      <c r="S621">
        <v>27.08470531</v>
      </c>
    </row>
    <row r="622" spans="1:19" x14ac:dyDescent="0.25">
      <c r="A622" s="12">
        <v>36586</v>
      </c>
      <c r="B622" t="s">
        <v>2005</v>
      </c>
      <c r="C622" t="s">
        <v>2006</v>
      </c>
      <c r="D622">
        <v>125211.261</v>
      </c>
      <c r="E622">
        <v>40.992162890000003</v>
      </c>
      <c r="F622">
        <v>1.58030951</v>
      </c>
      <c r="G622">
        <v>15.510158390000001</v>
      </c>
      <c r="H622">
        <v>72761.835170000006</v>
      </c>
      <c r="I622">
        <v>38.738661999999998</v>
      </c>
      <c r="J622">
        <v>2.2191186049999998</v>
      </c>
      <c r="K622">
        <v>14.450089569999999</v>
      </c>
      <c r="L622">
        <v>58814.826840000002</v>
      </c>
      <c r="M622">
        <v>35.835751639999998</v>
      </c>
      <c r="N622">
        <v>1.9858484279999999</v>
      </c>
      <c r="O622">
        <v>15.91072788</v>
      </c>
      <c r="P622">
        <v>71561.854949999994</v>
      </c>
      <c r="Q622">
        <v>37.606745879999998</v>
      </c>
      <c r="R622">
        <v>1.2267345380000001</v>
      </c>
      <c r="S622">
        <v>19.913123030000001</v>
      </c>
    </row>
    <row r="623" spans="1:19" x14ac:dyDescent="0.25">
      <c r="A623" s="12">
        <v>36586</v>
      </c>
      <c r="B623" t="s">
        <v>2013</v>
      </c>
      <c r="C623" t="s">
        <v>2014</v>
      </c>
      <c r="D623">
        <v>194684.89430000001</v>
      </c>
      <c r="E623">
        <v>42.809553270000002</v>
      </c>
      <c r="F623">
        <v>3.05788189</v>
      </c>
      <c r="G623">
        <v>23.171634619999999</v>
      </c>
      <c r="H623">
        <v>112846.3815</v>
      </c>
      <c r="I623">
        <v>40.437641159999998</v>
      </c>
      <c r="J623">
        <v>3.200461427</v>
      </c>
      <c r="K623">
        <v>22.134683630000001</v>
      </c>
      <c r="L623">
        <v>84779.056129999997</v>
      </c>
      <c r="M623">
        <v>38.472698639999997</v>
      </c>
      <c r="N623">
        <v>2.9142345590000001</v>
      </c>
      <c r="O623">
        <v>22.398619180000001</v>
      </c>
      <c r="P623">
        <v>70745.825700000001</v>
      </c>
      <c r="Q623">
        <v>41.615060880000001</v>
      </c>
      <c r="R623">
        <v>2.301987145</v>
      </c>
      <c r="S623">
        <v>21.56538703</v>
      </c>
    </row>
    <row r="624" spans="1:19" x14ac:dyDescent="0.25">
      <c r="A624" s="12">
        <v>36586</v>
      </c>
      <c r="B624" t="s">
        <v>2003</v>
      </c>
      <c r="C624" t="s">
        <v>2004</v>
      </c>
      <c r="D624">
        <v>134194.62839999999</v>
      </c>
      <c r="E624">
        <v>39.308034149999997</v>
      </c>
      <c r="F624">
        <v>1.8251327310000001</v>
      </c>
      <c r="G624">
        <v>19.622445039999999</v>
      </c>
      <c r="H624">
        <v>85820.561730000001</v>
      </c>
      <c r="I624">
        <v>37.402463109999999</v>
      </c>
      <c r="J624">
        <v>2.769438912</v>
      </c>
      <c r="K624">
        <v>19.301243070000002</v>
      </c>
      <c r="L624">
        <v>68624.300159999999</v>
      </c>
      <c r="M624">
        <v>35.835803589999998</v>
      </c>
      <c r="N624">
        <v>2.5832909339999999</v>
      </c>
      <c r="O624">
        <v>19.639074090000001</v>
      </c>
      <c r="P624">
        <v>59987.489220000003</v>
      </c>
      <c r="Q624">
        <v>38.731235699999999</v>
      </c>
      <c r="R624">
        <v>1.726932844</v>
      </c>
      <c r="S624">
        <v>18.59498893</v>
      </c>
    </row>
    <row r="625" spans="1:19" x14ac:dyDescent="0.25">
      <c r="A625" s="12">
        <v>36586</v>
      </c>
      <c r="B625" t="s">
        <v>2009</v>
      </c>
      <c r="C625" t="s">
        <v>2010</v>
      </c>
      <c r="D625">
        <v>87038.319069999998</v>
      </c>
      <c r="E625">
        <v>44.768896269999999</v>
      </c>
      <c r="F625">
        <v>1.9685659069999999</v>
      </c>
      <c r="G625">
        <v>6.9659573310000003</v>
      </c>
      <c r="H625">
        <v>49838.892769999999</v>
      </c>
      <c r="I625">
        <v>42.148580629999998</v>
      </c>
      <c r="J625">
        <v>2.3321257869999998</v>
      </c>
      <c r="K625">
        <v>6.7233034790000001</v>
      </c>
      <c r="L625">
        <v>37730.733240000001</v>
      </c>
      <c r="M625">
        <v>39.58546415</v>
      </c>
      <c r="N625">
        <v>2.0008010870000001</v>
      </c>
      <c r="O625">
        <v>7.3213013050000004</v>
      </c>
      <c r="P625">
        <v>34564.678090000001</v>
      </c>
      <c r="Q625">
        <v>41.243553130000002</v>
      </c>
      <c r="R625">
        <v>0.47294553</v>
      </c>
      <c r="S625">
        <v>6.6719999669999996</v>
      </c>
    </row>
    <row r="626" spans="1:19" x14ac:dyDescent="0.25">
      <c r="A626" s="12">
        <v>36586</v>
      </c>
      <c r="B626" t="s">
        <v>2017</v>
      </c>
      <c r="C626" t="s">
        <v>2018</v>
      </c>
      <c r="D626">
        <v>112594.5523</v>
      </c>
      <c r="E626">
        <v>43.095199110000003</v>
      </c>
      <c r="F626">
        <v>0.68346859400000004</v>
      </c>
      <c r="G626">
        <v>11.79826961</v>
      </c>
      <c r="H626">
        <v>61899.822610000003</v>
      </c>
      <c r="I626">
        <v>40.576111580000003</v>
      </c>
      <c r="J626">
        <v>0.98396926399999995</v>
      </c>
      <c r="K626">
        <v>10.397235869999999</v>
      </c>
      <c r="L626">
        <v>47883.9758</v>
      </c>
      <c r="M626">
        <v>38.388866479999997</v>
      </c>
      <c r="N626">
        <v>0.63813836000000002</v>
      </c>
      <c r="O626">
        <v>10.48018239</v>
      </c>
      <c r="P626">
        <v>44928.521919999999</v>
      </c>
      <c r="Q626">
        <v>42.800855689999999</v>
      </c>
      <c r="R626">
        <v>0.97342521299999996</v>
      </c>
      <c r="S626">
        <v>10.262988440000001</v>
      </c>
    </row>
    <row r="627" spans="1:19" x14ac:dyDescent="0.25">
      <c r="A627" s="12">
        <v>36586</v>
      </c>
      <c r="B627" t="s">
        <v>2015</v>
      </c>
      <c r="C627" t="s">
        <v>2016</v>
      </c>
      <c r="D627">
        <v>137618.72010000001</v>
      </c>
      <c r="E627">
        <v>41.774863420000003</v>
      </c>
      <c r="F627">
        <v>1.7317302480000001</v>
      </c>
      <c r="G627">
        <v>18.960809730000001</v>
      </c>
      <c r="H627">
        <v>83803.091520000002</v>
      </c>
      <c r="I627">
        <v>39.365271730000003</v>
      </c>
      <c r="J627">
        <v>2.5352685880000001</v>
      </c>
      <c r="K627">
        <v>18.61757875</v>
      </c>
      <c r="L627">
        <v>65906.332800000004</v>
      </c>
      <c r="M627">
        <v>37.245476320000002</v>
      </c>
      <c r="N627">
        <v>2.0713913349999999</v>
      </c>
      <c r="O627">
        <v>18.87622387</v>
      </c>
      <c r="P627">
        <v>57072.083760000001</v>
      </c>
      <c r="Q627">
        <v>40.253211100000001</v>
      </c>
      <c r="R627">
        <v>1.181828839</v>
      </c>
      <c r="S627">
        <v>17.836328680000001</v>
      </c>
    </row>
    <row r="628" spans="1:19" x14ac:dyDescent="0.25">
      <c r="A628" s="12">
        <v>36586</v>
      </c>
      <c r="B628" t="s">
        <v>2007</v>
      </c>
      <c r="C628" t="s">
        <v>2008</v>
      </c>
      <c r="D628">
        <v>284608.3346</v>
      </c>
      <c r="E628">
        <v>38.281037589999997</v>
      </c>
      <c r="F628">
        <v>1.7199857430000001</v>
      </c>
      <c r="G628">
        <v>25.016474169999999</v>
      </c>
      <c r="H628">
        <v>168433.3175</v>
      </c>
      <c r="I628">
        <v>35.69226269</v>
      </c>
      <c r="J628">
        <v>1.8395166789999999</v>
      </c>
      <c r="K628">
        <v>23.844621849999999</v>
      </c>
      <c r="L628">
        <v>131956.50700000001</v>
      </c>
      <c r="M628">
        <v>32.267103990000003</v>
      </c>
      <c r="N628">
        <v>1.7331874229999999</v>
      </c>
      <c r="O628">
        <v>25.58393946</v>
      </c>
      <c r="P628">
        <v>119340.1658</v>
      </c>
      <c r="Q628">
        <v>32.981499470000003</v>
      </c>
      <c r="R628">
        <v>0.58972033800000001</v>
      </c>
      <c r="S628">
        <v>24.98360198</v>
      </c>
    </row>
    <row r="629" spans="1:19" x14ac:dyDescent="0.25">
      <c r="A629" s="12">
        <v>36586</v>
      </c>
      <c r="B629" t="s">
        <v>2019</v>
      </c>
      <c r="C629" t="s">
        <v>2020</v>
      </c>
      <c r="D629">
        <v>86194.240120000002</v>
      </c>
      <c r="E629">
        <v>39.559759679999999</v>
      </c>
      <c r="F629">
        <v>-8.5428238000000004E-2</v>
      </c>
      <c r="G629">
        <v>5.8250469340000004</v>
      </c>
      <c r="H629">
        <v>50150.764840000003</v>
      </c>
      <c r="I629">
        <v>37.462636379999999</v>
      </c>
      <c r="J629">
        <v>0.61182923099999997</v>
      </c>
      <c r="K629">
        <v>5.2945020659999997</v>
      </c>
      <c r="L629">
        <v>38428.58311</v>
      </c>
      <c r="M629">
        <v>35.333603170000004</v>
      </c>
      <c r="N629">
        <v>0.28555429900000001</v>
      </c>
      <c r="O629">
        <v>5.191825444</v>
      </c>
      <c r="P629">
        <v>39279.809450000001</v>
      </c>
      <c r="Q629">
        <v>39.400627620000002</v>
      </c>
      <c r="R629">
        <v>0.33930803900000001</v>
      </c>
      <c r="S629">
        <v>6.4789152290000001</v>
      </c>
    </row>
    <row r="630" spans="1:19" x14ac:dyDescent="0.25">
      <c r="A630" s="12">
        <v>36586</v>
      </c>
      <c r="B630" t="s">
        <v>2011</v>
      </c>
      <c r="C630" t="s">
        <v>2012</v>
      </c>
      <c r="D630">
        <v>98338.314570000002</v>
      </c>
      <c r="E630">
        <v>41.845947610000003</v>
      </c>
      <c r="F630">
        <v>2.016265862</v>
      </c>
      <c r="G630">
        <v>9.0461199560000001</v>
      </c>
      <c r="H630">
        <v>55773.389759999998</v>
      </c>
      <c r="I630">
        <v>39.029141529999997</v>
      </c>
      <c r="J630">
        <v>3.0932265370000001</v>
      </c>
      <c r="K630">
        <v>9.1489865439999996</v>
      </c>
      <c r="L630">
        <v>38157.899830000002</v>
      </c>
      <c r="M630">
        <v>36.55436168</v>
      </c>
      <c r="N630">
        <v>3.1144979259999999</v>
      </c>
      <c r="O630">
        <v>9.0792233769999999</v>
      </c>
      <c r="P630">
        <v>39912.907610000002</v>
      </c>
      <c r="Q630">
        <v>39.444546109999997</v>
      </c>
      <c r="R630">
        <v>2.4277544959999999</v>
      </c>
      <c r="S630">
        <v>7.8350505080000001</v>
      </c>
    </row>
    <row r="631" spans="1:19" x14ac:dyDescent="0.25">
      <c r="A631" s="12">
        <v>36586</v>
      </c>
      <c r="B631" t="s">
        <v>2001</v>
      </c>
      <c r="C631" t="s">
        <v>2002</v>
      </c>
      <c r="D631">
        <v>91102.051940000005</v>
      </c>
      <c r="E631">
        <v>40.638369429999997</v>
      </c>
      <c r="F631">
        <v>0.44716551700000001</v>
      </c>
      <c r="G631">
        <v>10.88520074</v>
      </c>
      <c r="H631">
        <v>53501.337249999997</v>
      </c>
      <c r="I631">
        <v>38.051479579999999</v>
      </c>
      <c r="J631">
        <v>1.7697444069999999</v>
      </c>
      <c r="K631">
        <v>10.293402950000001</v>
      </c>
      <c r="L631">
        <v>42070.558879999997</v>
      </c>
      <c r="M631">
        <v>36.155899410000004</v>
      </c>
      <c r="N631">
        <v>1.2179404170000001</v>
      </c>
      <c r="O631">
        <v>10.649141070000001</v>
      </c>
      <c r="P631">
        <v>38510.664109999998</v>
      </c>
      <c r="Q631">
        <v>40.906502199999998</v>
      </c>
      <c r="R631">
        <v>0.54952497499999997</v>
      </c>
      <c r="S631">
        <v>8.5001189929999992</v>
      </c>
    </row>
    <row r="632" spans="1:19" x14ac:dyDescent="0.25">
      <c r="A632" s="12">
        <v>36617</v>
      </c>
      <c r="B632" t="s">
        <v>2005</v>
      </c>
      <c r="C632" t="s">
        <v>2006</v>
      </c>
      <c r="D632">
        <v>128974.4376</v>
      </c>
      <c r="E632">
        <v>42.224166660000002</v>
      </c>
      <c r="F632">
        <v>3.005461741</v>
      </c>
      <c r="G632">
        <v>17.399186690000001</v>
      </c>
      <c r="H632">
        <v>74796.777189999993</v>
      </c>
      <c r="I632">
        <v>39.822072429999999</v>
      </c>
      <c r="J632">
        <v>2.7967161909999998</v>
      </c>
      <c r="K632">
        <v>15.502590270000001</v>
      </c>
      <c r="L632">
        <v>60751.30055</v>
      </c>
      <c r="M632">
        <v>37.015641049999999</v>
      </c>
      <c r="N632">
        <v>3.2924924170000001</v>
      </c>
      <c r="O632">
        <v>16.37159986</v>
      </c>
      <c r="P632">
        <v>75299.724180000005</v>
      </c>
      <c r="Q632">
        <v>39.571047929999999</v>
      </c>
      <c r="R632">
        <v>5.2232704549999998</v>
      </c>
      <c r="S632">
        <v>24.991627600000001</v>
      </c>
    </row>
    <row r="633" spans="1:19" x14ac:dyDescent="0.25">
      <c r="A633" s="12">
        <v>36617</v>
      </c>
      <c r="B633" t="s">
        <v>2003</v>
      </c>
      <c r="C633" t="s">
        <v>2004</v>
      </c>
      <c r="D633">
        <v>139272.48610000001</v>
      </c>
      <c r="E633">
        <v>40.795430539999998</v>
      </c>
      <c r="F633">
        <v>3.783950087</v>
      </c>
      <c r="G633">
        <v>21.410783680000002</v>
      </c>
      <c r="H633">
        <v>88802.695900000006</v>
      </c>
      <c r="I633">
        <v>38.702141900000001</v>
      </c>
      <c r="J633">
        <v>3.4748481189999998</v>
      </c>
      <c r="K633">
        <v>20.832481560000002</v>
      </c>
      <c r="L633">
        <v>71154.867360000004</v>
      </c>
      <c r="M633">
        <v>37.157272939999999</v>
      </c>
      <c r="N633">
        <v>3.6875672150000001</v>
      </c>
      <c r="O633">
        <v>20.416257470000001</v>
      </c>
      <c r="P633">
        <v>62882.203300000001</v>
      </c>
      <c r="Q633">
        <v>40.600222969999997</v>
      </c>
      <c r="R633">
        <v>4.8255296479999998</v>
      </c>
      <c r="S633">
        <v>23.610652519999999</v>
      </c>
    </row>
    <row r="634" spans="1:19" x14ac:dyDescent="0.25">
      <c r="A634" s="12">
        <v>36617</v>
      </c>
      <c r="B634" t="s">
        <v>2019</v>
      </c>
      <c r="C634" t="s">
        <v>2020</v>
      </c>
      <c r="D634">
        <v>88978.19472</v>
      </c>
      <c r="E634">
        <v>40.837485129999997</v>
      </c>
      <c r="F634">
        <v>3.2298615239999999</v>
      </c>
      <c r="G634">
        <v>9.3621680020000007</v>
      </c>
      <c r="H634">
        <v>51699.38495</v>
      </c>
      <c r="I634">
        <v>38.619456069999998</v>
      </c>
      <c r="J634">
        <v>3.0879291929999999</v>
      </c>
      <c r="K634">
        <v>7.8245252980000002</v>
      </c>
      <c r="L634">
        <v>39874.369680000003</v>
      </c>
      <c r="M634">
        <v>36.662948280000002</v>
      </c>
      <c r="N634">
        <v>3.7622687400000001</v>
      </c>
      <c r="O634">
        <v>7.3944108689999997</v>
      </c>
      <c r="P634">
        <v>41513.258110000002</v>
      </c>
      <c r="Q634">
        <v>41.640945989999999</v>
      </c>
      <c r="R634">
        <v>5.6859966550000003</v>
      </c>
      <c r="S634">
        <v>13.458965360000001</v>
      </c>
    </row>
    <row r="635" spans="1:19" x14ac:dyDescent="0.25">
      <c r="A635" s="12">
        <v>36617</v>
      </c>
      <c r="B635" t="s">
        <v>2001</v>
      </c>
      <c r="C635" t="s">
        <v>2002</v>
      </c>
      <c r="D635">
        <v>93331.095289999997</v>
      </c>
      <c r="E635">
        <v>41.63269047</v>
      </c>
      <c r="F635">
        <v>2.4467542729999998</v>
      </c>
      <c r="G635">
        <v>10.31292476</v>
      </c>
      <c r="H635">
        <v>54776.926979999997</v>
      </c>
      <c r="I635">
        <v>38.958710680000003</v>
      </c>
      <c r="J635">
        <v>2.3842202760000002</v>
      </c>
      <c r="K635">
        <v>9.1762429829999999</v>
      </c>
      <c r="L635">
        <v>43516.027090000003</v>
      </c>
      <c r="M635">
        <v>37.398150630000004</v>
      </c>
      <c r="N635">
        <v>3.435818893</v>
      </c>
      <c r="O635">
        <v>9.4395958209999993</v>
      </c>
      <c r="P635">
        <v>40588.798280000003</v>
      </c>
      <c r="Q635">
        <v>43.113921929999997</v>
      </c>
      <c r="R635">
        <v>5.3962563829999999</v>
      </c>
      <c r="S635">
        <v>12.2865789</v>
      </c>
    </row>
    <row r="636" spans="1:19" x14ac:dyDescent="0.25">
      <c r="A636" s="12">
        <v>36617</v>
      </c>
      <c r="B636" t="s">
        <v>2013</v>
      </c>
      <c r="C636" t="s">
        <v>2014</v>
      </c>
      <c r="D636">
        <v>201607.76569999999</v>
      </c>
      <c r="E636">
        <v>44.331833850000002</v>
      </c>
      <c r="F636">
        <v>3.5559365989999998</v>
      </c>
      <c r="G636">
        <v>25.274998</v>
      </c>
      <c r="H636">
        <v>116894.7735</v>
      </c>
      <c r="I636">
        <v>41.888351579999998</v>
      </c>
      <c r="J636">
        <v>3.5875248339999999</v>
      </c>
      <c r="K636">
        <v>24.021991069999999</v>
      </c>
      <c r="L636">
        <v>87910.918420000002</v>
      </c>
      <c r="M636">
        <v>39.89393638</v>
      </c>
      <c r="N636">
        <v>3.6941462220000001</v>
      </c>
      <c r="O636">
        <v>23.436731569999999</v>
      </c>
      <c r="P636">
        <v>74274.538879999993</v>
      </c>
      <c r="Q636">
        <v>43.690767999999998</v>
      </c>
      <c r="R636">
        <v>4.9878747609999996</v>
      </c>
      <c r="S636">
        <v>26.703156400000001</v>
      </c>
    </row>
    <row r="637" spans="1:19" x14ac:dyDescent="0.25">
      <c r="A637" s="12">
        <v>36617</v>
      </c>
      <c r="B637" t="s">
        <v>2015</v>
      </c>
      <c r="C637" t="s">
        <v>2016</v>
      </c>
      <c r="D637">
        <v>141563.35800000001</v>
      </c>
      <c r="E637">
        <v>42.972278350000003</v>
      </c>
      <c r="F637">
        <v>2.8663527289999999</v>
      </c>
      <c r="G637">
        <v>22.305017490000001</v>
      </c>
      <c r="H637">
        <v>86109.609960000002</v>
      </c>
      <c r="I637">
        <v>40.448724900000002</v>
      </c>
      <c r="J637">
        <v>2.7523071090000002</v>
      </c>
      <c r="K637">
        <v>20.891555700000001</v>
      </c>
      <c r="L637">
        <v>68109.929329999999</v>
      </c>
      <c r="M637">
        <v>38.490789159999999</v>
      </c>
      <c r="N637">
        <v>3.343527758</v>
      </c>
      <c r="O637">
        <v>20.420945240000002</v>
      </c>
      <c r="P637">
        <v>59576.050569999999</v>
      </c>
      <c r="Q637">
        <v>42.019270759999998</v>
      </c>
      <c r="R637">
        <v>4.3873758379999996</v>
      </c>
      <c r="S637">
        <v>23.064989730000001</v>
      </c>
    </row>
    <row r="638" spans="1:19" x14ac:dyDescent="0.25">
      <c r="A638" s="12">
        <v>36617</v>
      </c>
      <c r="B638" t="s">
        <v>2007</v>
      </c>
      <c r="C638" t="s">
        <v>2008</v>
      </c>
      <c r="D638">
        <v>293946.14250000002</v>
      </c>
      <c r="E638">
        <v>39.537012670000003</v>
      </c>
      <c r="F638">
        <v>3.2809327000000001</v>
      </c>
      <c r="G638">
        <v>26.41166222</v>
      </c>
      <c r="H638">
        <v>174235.22029999999</v>
      </c>
      <c r="I638">
        <v>36.921728690000002</v>
      </c>
      <c r="J638">
        <v>3.444628926</v>
      </c>
      <c r="K638">
        <v>25.61454973</v>
      </c>
      <c r="L638">
        <v>136658.8867</v>
      </c>
      <c r="M638">
        <v>33.416969020000003</v>
      </c>
      <c r="N638">
        <v>3.5635830140000002</v>
      </c>
      <c r="O638">
        <v>26.364049699999999</v>
      </c>
      <c r="P638">
        <v>126607.9123</v>
      </c>
      <c r="Q638">
        <v>34.990053539999998</v>
      </c>
      <c r="R638">
        <v>6.0899416620000002</v>
      </c>
      <c r="S638">
        <v>30.693483199999999</v>
      </c>
    </row>
    <row r="639" spans="1:19" x14ac:dyDescent="0.25">
      <c r="A639" s="12">
        <v>36617</v>
      </c>
      <c r="B639" t="s">
        <v>2009</v>
      </c>
      <c r="C639" t="s">
        <v>2010</v>
      </c>
      <c r="D639">
        <v>88550.958280000006</v>
      </c>
      <c r="E639">
        <v>45.546935050000002</v>
      </c>
      <c r="F639">
        <v>1.7379002990000001</v>
      </c>
      <c r="G639">
        <v>9.3103927409999994</v>
      </c>
      <c r="H639">
        <v>50329.998330000002</v>
      </c>
      <c r="I639">
        <v>42.563906920000001</v>
      </c>
      <c r="J639">
        <v>0.98538617500000003</v>
      </c>
      <c r="K639">
        <v>6.9269755310000001</v>
      </c>
      <c r="L639">
        <v>38435.562420000002</v>
      </c>
      <c r="M639">
        <v>40.324940640000001</v>
      </c>
      <c r="N639">
        <v>1.8680505860000001</v>
      </c>
      <c r="O639">
        <v>6.8328193190000004</v>
      </c>
      <c r="P639">
        <v>35395.610079999999</v>
      </c>
      <c r="Q639">
        <v>42.235044719999998</v>
      </c>
      <c r="R639">
        <v>2.4039916780000001</v>
      </c>
      <c r="S639">
        <v>7.1391083850000001</v>
      </c>
    </row>
    <row r="640" spans="1:19" x14ac:dyDescent="0.25">
      <c r="A640" s="12">
        <v>36617</v>
      </c>
      <c r="B640" t="s">
        <v>2011</v>
      </c>
      <c r="C640" t="s">
        <v>2012</v>
      </c>
      <c r="D640">
        <v>100672.70389999999</v>
      </c>
      <c r="E640">
        <v>42.839301339999999</v>
      </c>
      <c r="F640">
        <v>2.3738349520000002</v>
      </c>
      <c r="G640">
        <v>10.26654886</v>
      </c>
      <c r="H640">
        <v>56830.955419999998</v>
      </c>
      <c r="I640">
        <v>39.769205560000003</v>
      </c>
      <c r="J640">
        <v>1.896183221</v>
      </c>
      <c r="K640">
        <v>8.4019418970000004</v>
      </c>
      <c r="L640">
        <v>39031.348940000003</v>
      </c>
      <c r="M640">
        <v>37.391105179999997</v>
      </c>
      <c r="N640">
        <v>2.2890387310000002</v>
      </c>
      <c r="O640">
        <v>7.0147897959999996</v>
      </c>
      <c r="P640">
        <v>41443.403380000003</v>
      </c>
      <c r="Q640">
        <v>40.957082139999997</v>
      </c>
      <c r="R640">
        <v>3.8345885100000001</v>
      </c>
      <c r="S640">
        <v>11.018669129999999</v>
      </c>
    </row>
    <row r="641" spans="1:19" x14ac:dyDescent="0.25">
      <c r="A641" s="12">
        <v>36617</v>
      </c>
      <c r="B641" t="s">
        <v>2017</v>
      </c>
      <c r="C641" t="s">
        <v>2018</v>
      </c>
      <c r="D641">
        <v>115713.262</v>
      </c>
      <c r="E641">
        <v>44.288875099999998</v>
      </c>
      <c r="F641">
        <v>2.7698584039999998</v>
      </c>
      <c r="G641">
        <v>13.958275410000001</v>
      </c>
      <c r="H641">
        <v>63637.942419999999</v>
      </c>
      <c r="I641">
        <v>41.715470959999998</v>
      </c>
      <c r="J641">
        <v>2.8079560360000002</v>
      </c>
      <c r="K641">
        <v>11.999696009999999</v>
      </c>
      <c r="L641">
        <v>49534.496099999997</v>
      </c>
      <c r="M641">
        <v>39.712098359999999</v>
      </c>
      <c r="N641">
        <v>3.4469157400000001</v>
      </c>
      <c r="O641">
        <v>11.831976020000001</v>
      </c>
      <c r="P641">
        <v>46969.163350000003</v>
      </c>
      <c r="Q641">
        <v>44.744859089999999</v>
      </c>
      <c r="R641">
        <v>4.541973209</v>
      </c>
      <c r="S641">
        <v>14.57142425</v>
      </c>
    </row>
    <row r="642" spans="1:19" x14ac:dyDescent="0.25">
      <c r="A642" s="12">
        <v>36647</v>
      </c>
      <c r="B642" t="s">
        <v>2005</v>
      </c>
      <c r="C642" t="s">
        <v>2006</v>
      </c>
      <c r="D642">
        <v>130524.5971</v>
      </c>
      <c r="E642">
        <v>42.731664080000002</v>
      </c>
      <c r="F642">
        <v>1.2019122209999999</v>
      </c>
      <c r="G642">
        <v>17.462589359999999</v>
      </c>
      <c r="H642">
        <v>75792.742020000005</v>
      </c>
      <c r="I642">
        <v>40.352327680000002</v>
      </c>
      <c r="J642">
        <v>1.3315611510000001</v>
      </c>
      <c r="K642">
        <v>15.827482570000001</v>
      </c>
      <c r="L642">
        <v>61073.73259</v>
      </c>
      <c r="M642">
        <v>37.212098220000001</v>
      </c>
      <c r="N642">
        <v>0.530740973</v>
      </c>
      <c r="O642">
        <v>16.03687133</v>
      </c>
      <c r="P642">
        <v>75618.169240000003</v>
      </c>
      <c r="Q642">
        <v>39.738395220000001</v>
      </c>
      <c r="R642">
        <v>0.42290335200000001</v>
      </c>
      <c r="S642">
        <v>23.31567823</v>
      </c>
    </row>
    <row r="643" spans="1:19" x14ac:dyDescent="0.25">
      <c r="A643" s="12">
        <v>36647</v>
      </c>
      <c r="B643" t="s">
        <v>2001</v>
      </c>
      <c r="C643" t="s">
        <v>2002</v>
      </c>
      <c r="D643">
        <v>94900.743499999997</v>
      </c>
      <c r="E643">
        <v>42.332871670000003</v>
      </c>
      <c r="F643">
        <v>1.6818062739999999</v>
      </c>
      <c r="G643">
        <v>12.86306394</v>
      </c>
      <c r="H643">
        <v>55377.551720000003</v>
      </c>
      <c r="I643">
        <v>39.385889910000003</v>
      </c>
      <c r="J643">
        <v>1.096492215</v>
      </c>
      <c r="K643">
        <v>11.24618033</v>
      </c>
      <c r="L643">
        <v>43413.694580000003</v>
      </c>
      <c r="M643">
        <v>37.310204949999999</v>
      </c>
      <c r="N643">
        <v>-0.23516049999999999</v>
      </c>
      <c r="O643">
        <v>10.47534493</v>
      </c>
      <c r="P643">
        <v>40698.28931</v>
      </c>
      <c r="Q643">
        <v>43.230224649999997</v>
      </c>
      <c r="R643">
        <v>0.26975675300000002</v>
      </c>
      <c r="S643">
        <v>12.77521175</v>
      </c>
    </row>
    <row r="644" spans="1:19" x14ac:dyDescent="0.25">
      <c r="A644" s="12">
        <v>36647</v>
      </c>
      <c r="B644" t="s">
        <v>2019</v>
      </c>
      <c r="C644" t="s">
        <v>2020</v>
      </c>
      <c r="D644">
        <v>89954.199770000007</v>
      </c>
      <c r="E644">
        <v>41.285432989999997</v>
      </c>
      <c r="F644">
        <v>1.0969036329999999</v>
      </c>
      <c r="G644">
        <v>8.1630666119999997</v>
      </c>
      <c r="H644">
        <v>52417.004130000001</v>
      </c>
      <c r="I644">
        <v>39.155517809999999</v>
      </c>
      <c r="J644">
        <v>1.3880613550000001</v>
      </c>
      <c r="K644">
        <v>7.0840467890000003</v>
      </c>
      <c r="L644">
        <v>40004.099370000004</v>
      </c>
      <c r="M644">
        <v>36.782229729999997</v>
      </c>
      <c r="N644">
        <v>0.32534605999999999</v>
      </c>
      <c r="O644">
        <v>5.5145533929999999</v>
      </c>
      <c r="P644">
        <v>41744.84706</v>
      </c>
      <c r="Q644">
        <v>41.87324727</v>
      </c>
      <c r="R644">
        <v>0.55786745400000004</v>
      </c>
      <c r="S644">
        <v>10.127289210000001</v>
      </c>
    </row>
    <row r="645" spans="1:19" x14ac:dyDescent="0.25">
      <c r="A645" s="12">
        <v>36647</v>
      </c>
      <c r="B645" t="s">
        <v>2009</v>
      </c>
      <c r="C645" t="s">
        <v>2010</v>
      </c>
      <c r="D645">
        <v>88902.540049999996</v>
      </c>
      <c r="E645">
        <v>45.727774109999999</v>
      </c>
      <c r="F645">
        <v>0.39703892099999999</v>
      </c>
      <c r="G645">
        <v>8.9327301919999993</v>
      </c>
      <c r="H645">
        <v>50922.705289999998</v>
      </c>
      <c r="I645">
        <v>43.065157159999998</v>
      </c>
      <c r="J645">
        <v>1.1776415200000001</v>
      </c>
      <c r="K645">
        <v>7.7892166950000004</v>
      </c>
      <c r="L645">
        <v>38409.074220000002</v>
      </c>
      <c r="M645">
        <v>40.297150360000003</v>
      </c>
      <c r="N645">
        <v>-6.8915868000000005E-2</v>
      </c>
      <c r="O645">
        <v>6.8745101059999998</v>
      </c>
      <c r="P645">
        <v>36023.548110000003</v>
      </c>
      <c r="Q645">
        <v>42.984318160000001</v>
      </c>
      <c r="R645">
        <v>1.7740562369999999</v>
      </c>
      <c r="S645">
        <v>8.6481947839999993</v>
      </c>
    </row>
    <row r="646" spans="1:19" x14ac:dyDescent="0.25">
      <c r="A646" s="12">
        <v>36647</v>
      </c>
      <c r="B646" t="s">
        <v>2013</v>
      </c>
      <c r="C646" t="s">
        <v>2014</v>
      </c>
      <c r="D646">
        <v>203849.74429999999</v>
      </c>
      <c r="E646">
        <v>44.824825879999999</v>
      </c>
      <c r="F646">
        <v>1.112049721</v>
      </c>
      <c r="G646">
        <v>25.352520720000001</v>
      </c>
      <c r="H646">
        <v>118344.35799999999</v>
      </c>
      <c r="I646">
        <v>42.407799160000003</v>
      </c>
      <c r="J646">
        <v>1.2400764399999999</v>
      </c>
      <c r="K646">
        <v>24.061981429999999</v>
      </c>
      <c r="L646">
        <v>88623.836389999997</v>
      </c>
      <c r="M646">
        <v>40.217458239999999</v>
      </c>
      <c r="N646">
        <v>0.81095497000000005</v>
      </c>
      <c r="O646">
        <v>23.24662004</v>
      </c>
      <c r="P646">
        <v>74987.977379999997</v>
      </c>
      <c r="Q646">
        <v>44.110436389999997</v>
      </c>
      <c r="R646">
        <v>0.96054248499999995</v>
      </c>
      <c r="S646">
        <v>25.88174661</v>
      </c>
    </row>
    <row r="647" spans="1:19" x14ac:dyDescent="0.25">
      <c r="A647" s="12">
        <v>36647</v>
      </c>
      <c r="B647" t="s">
        <v>2003</v>
      </c>
      <c r="C647" t="s">
        <v>2004</v>
      </c>
      <c r="D647">
        <v>142480.5662</v>
      </c>
      <c r="E647">
        <v>41.735135200000002</v>
      </c>
      <c r="F647">
        <v>2.3034556880000001</v>
      </c>
      <c r="G647">
        <v>22.798579119999999</v>
      </c>
      <c r="H647">
        <v>91056.653590000002</v>
      </c>
      <c r="I647">
        <v>39.68446557</v>
      </c>
      <c r="J647">
        <v>2.5381635779999998</v>
      </c>
      <c r="K647">
        <v>22.57036321</v>
      </c>
      <c r="L647">
        <v>72446.669129999995</v>
      </c>
      <c r="M647">
        <v>37.831855470000001</v>
      </c>
      <c r="N647">
        <v>1.815479131</v>
      </c>
      <c r="O647">
        <v>21.879484059999999</v>
      </c>
      <c r="P647">
        <v>64256.654000000002</v>
      </c>
      <c r="Q647">
        <v>41.487644240000002</v>
      </c>
      <c r="R647">
        <v>2.1857546860000001</v>
      </c>
      <c r="S647">
        <v>24.418073570000001</v>
      </c>
    </row>
    <row r="648" spans="1:19" x14ac:dyDescent="0.25">
      <c r="A648" s="12">
        <v>36647</v>
      </c>
      <c r="B648" t="s">
        <v>2011</v>
      </c>
      <c r="C648" t="s">
        <v>2012</v>
      </c>
      <c r="D648">
        <v>100396.34480000001</v>
      </c>
      <c r="E648">
        <v>42.721702149999999</v>
      </c>
      <c r="F648">
        <v>-0.27451238700000002</v>
      </c>
      <c r="G648">
        <v>8.2479387390000003</v>
      </c>
      <c r="H648">
        <v>57128.635909999997</v>
      </c>
      <c r="I648">
        <v>39.977516620000003</v>
      </c>
      <c r="J648">
        <v>0.52379989599999999</v>
      </c>
      <c r="K648">
        <v>7.5970943110000002</v>
      </c>
      <c r="L648">
        <v>38815.0573</v>
      </c>
      <c r="M648">
        <v>37.183902930000002</v>
      </c>
      <c r="N648">
        <v>-0.55414850000000004</v>
      </c>
      <c r="O648">
        <v>5.4752267960000003</v>
      </c>
      <c r="P648">
        <v>41650.638290000003</v>
      </c>
      <c r="Q648">
        <v>41.161885230000003</v>
      </c>
      <c r="R648">
        <v>0.50004317099999995</v>
      </c>
      <c r="S648">
        <v>9.7327092489999991</v>
      </c>
    </row>
    <row r="649" spans="1:19" x14ac:dyDescent="0.25">
      <c r="A649" s="12">
        <v>36647</v>
      </c>
      <c r="B649" t="s">
        <v>2017</v>
      </c>
      <c r="C649" t="s">
        <v>2018</v>
      </c>
      <c r="D649">
        <v>116609.6011</v>
      </c>
      <c r="E649">
        <v>44.631945979999998</v>
      </c>
      <c r="F649">
        <v>0.77462088600000001</v>
      </c>
      <c r="G649">
        <v>13.30959588</v>
      </c>
      <c r="H649">
        <v>64364.334280000003</v>
      </c>
      <c r="I649">
        <v>42.191629949999999</v>
      </c>
      <c r="J649">
        <v>1.141444605</v>
      </c>
      <c r="K649">
        <v>11.867191849999999</v>
      </c>
      <c r="L649">
        <v>49929.24368</v>
      </c>
      <c r="M649">
        <v>40.028569820000001</v>
      </c>
      <c r="N649">
        <v>0.79691447800000004</v>
      </c>
      <c r="O649">
        <v>11.57455876</v>
      </c>
      <c r="P649">
        <v>47221.851999999999</v>
      </c>
      <c r="Q649">
        <v>44.985581240000002</v>
      </c>
      <c r="R649">
        <v>0.537988405</v>
      </c>
      <c r="S649">
        <v>13.34419905</v>
      </c>
    </row>
    <row r="650" spans="1:19" x14ac:dyDescent="0.25">
      <c r="A650" s="12">
        <v>36647</v>
      </c>
      <c r="B650" t="s">
        <v>2015</v>
      </c>
      <c r="C650" t="s">
        <v>2016</v>
      </c>
      <c r="D650">
        <v>143825.9472</v>
      </c>
      <c r="E650">
        <v>43.659098829999998</v>
      </c>
      <c r="F650">
        <v>1.598287311</v>
      </c>
      <c r="G650">
        <v>21.800026240000001</v>
      </c>
      <c r="H650">
        <v>87628.04939</v>
      </c>
      <c r="I650">
        <v>41.16198953</v>
      </c>
      <c r="J650">
        <v>1.763379759</v>
      </c>
      <c r="K650">
        <v>21.29080944</v>
      </c>
      <c r="L650">
        <v>68810.565300000002</v>
      </c>
      <c r="M650">
        <v>38.886737760000003</v>
      </c>
      <c r="N650">
        <v>1.0286840310000001</v>
      </c>
      <c r="O650">
        <v>20.581880330000001</v>
      </c>
      <c r="P650">
        <v>60368.415589999997</v>
      </c>
      <c r="Q650">
        <v>42.578129560000001</v>
      </c>
      <c r="R650">
        <v>1.3300059470000001</v>
      </c>
      <c r="S650">
        <v>23.46052765</v>
      </c>
    </row>
    <row r="651" spans="1:19" x14ac:dyDescent="0.25">
      <c r="A651" s="12">
        <v>36647</v>
      </c>
      <c r="B651" t="s">
        <v>2007</v>
      </c>
      <c r="C651" t="s">
        <v>2008</v>
      </c>
      <c r="D651">
        <v>297670.18699999998</v>
      </c>
      <c r="E651">
        <v>40.037912579999997</v>
      </c>
      <c r="F651">
        <v>1.2669138929999999</v>
      </c>
      <c r="G651">
        <v>28.161278230000001</v>
      </c>
      <c r="H651">
        <v>176792.30489999999</v>
      </c>
      <c r="I651">
        <v>37.463593799999998</v>
      </c>
      <c r="J651">
        <v>1.4676049120000001</v>
      </c>
      <c r="K651">
        <v>26.460726690000001</v>
      </c>
      <c r="L651">
        <v>137400.8247</v>
      </c>
      <c r="M651">
        <v>33.598393889999997</v>
      </c>
      <c r="N651">
        <v>0.54291239999999996</v>
      </c>
      <c r="O651">
        <v>25.791785180000002</v>
      </c>
      <c r="P651">
        <v>125794.4682</v>
      </c>
      <c r="Q651">
        <v>34.765245720000003</v>
      </c>
      <c r="R651">
        <v>-0.64249066899999996</v>
      </c>
      <c r="S651">
        <v>27.023280379999999</v>
      </c>
    </row>
    <row r="652" spans="1:19" x14ac:dyDescent="0.25">
      <c r="A652" s="12">
        <v>36678</v>
      </c>
      <c r="B652" t="s">
        <v>2005</v>
      </c>
      <c r="C652" t="s">
        <v>2006</v>
      </c>
      <c r="D652">
        <v>131375.46960000001</v>
      </c>
      <c r="E652">
        <v>43.01022613</v>
      </c>
      <c r="F652">
        <v>0.65188673399999997</v>
      </c>
      <c r="G652">
        <v>16.067852599999998</v>
      </c>
      <c r="H652">
        <v>76592.466839999994</v>
      </c>
      <c r="I652">
        <v>40.778104040000002</v>
      </c>
      <c r="J652">
        <v>1.055146962</v>
      </c>
      <c r="K652">
        <v>15.58634082</v>
      </c>
      <c r="L652">
        <v>61741.179239999998</v>
      </c>
      <c r="M652">
        <v>37.618772069999999</v>
      </c>
      <c r="N652">
        <v>1.09285386</v>
      </c>
      <c r="O652">
        <v>15.651617959999999</v>
      </c>
      <c r="P652">
        <v>77208.936029999997</v>
      </c>
      <c r="Q652">
        <v>40.574365200000003</v>
      </c>
      <c r="R652">
        <v>2.1036832900000002</v>
      </c>
      <c r="S652">
        <v>24.023373849999999</v>
      </c>
    </row>
    <row r="653" spans="1:19" x14ac:dyDescent="0.25">
      <c r="A653" s="12">
        <v>36678</v>
      </c>
      <c r="B653" t="s">
        <v>2017</v>
      </c>
      <c r="C653" t="s">
        <v>2018</v>
      </c>
      <c r="D653">
        <v>118551.04090000001</v>
      </c>
      <c r="E653">
        <v>45.375025749999999</v>
      </c>
      <c r="F653">
        <v>1.6649056099999999</v>
      </c>
      <c r="G653">
        <v>12.912880250000001</v>
      </c>
      <c r="H653">
        <v>65157.108569999997</v>
      </c>
      <c r="I653">
        <v>42.711303460000003</v>
      </c>
      <c r="J653">
        <v>1.2316981140000001</v>
      </c>
      <c r="K653">
        <v>11.70657785</v>
      </c>
      <c r="L653">
        <v>50446.073550000001</v>
      </c>
      <c r="M653">
        <v>40.442915390000003</v>
      </c>
      <c r="N653">
        <v>1.0351245790000001</v>
      </c>
      <c r="O653">
        <v>10.76515421</v>
      </c>
      <c r="P653">
        <v>48112.493119999999</v>
      </c>
      <c r="Q653">
        <v>45.834044540000001</v>
      </c>
      <c r="R653">
        <v>1.8860783350000001</v>
      </c>
      <c r="S653">
        <v>13.521553839999999</v>
      </c>
    </row>
    <row r="654" spans="1:19" x14ac:dyDescent="0.25">
      <c r="A654" s="12">
        <v>36678</v>
      </c>
      <c r="B654" t="s">
        <v>2003</v>
      </c>
      <c r="C654" t="s">
        <v>2004</v>
      </c>
      <c r="D654">
        <v>142504.97200000001</v>
      </c>
      <c r="E654">
        <v>41.74228411</v>
      </c>
      <c r="F654">
        <v>1.7129222E-2</v>
      </c>
      <c r="G654">
        <v>20.202388070000001</v>
      </c>
      <c r="H654">
        <v>91605.892089999994</v>
      </c>
      <c r="I654">
        <v>39.923835629999999</v>
      </c>
      <c r="J654">
        <v>0.60318327400000005</v>
      </c>
      <c r="K654">
        <v>21.120943359999998</v>
      </c>
      <c r="L654">
        <v>72856.505220000006</v>
      </c>
      <c r="M654">
        <v>38.045873039999996</v>
      </c>
      <c r="N654">
        <v>0.565707293</v>
      </c>
      <c r="O654">
        <v>20.136179120000001</v>
      </c>
      <c r="P654">
        <v>64773.739269999998</v>
      </c>
      <c r="Q654">
        <v>41.821503049999997</v>
      </c>
      <c r="R654">
        <v>0.80471863399999999</v>
      </c>
      <c r="S654">
        <v>22.65109971</v>
      </c>
    </row>
    <row r="655" spans="1:19" x14ac:dyDescent="0.25">
      <c r="A655" s="12">
        <v>36678</v>
      </c>
      <c r="B655" t="s">
        <v>2015</v>
      </c>
      <c r="C655" t="s">
        <v>2016</v>
      </c>
      <c r="D655">
        <v>145722.40650000001</v>
      </c>
      <c r="E655">
        <v>44.2347787</v>
      </c>
      <c r="F655">
        <v>1.3185793669999999</v>
      </c>
      <c r="G655">
        <v>21.052209680000001</v>
      </c>
      <c r="H655">
        <v>88753.595610000004</v>
      </c>
      <c r="I655">
        <v>41.690698329999996</v>
      </c>
      <c r="J655">
        <v>1.284458823</v>
      </c>
      <c r="K655">
        <v>21.503654239999999</v>
      </c>
      <c r="L655">
        <v>69732.606069999994</v>
      </c>
      <c r="M655">
        <v>39.407808289999998</v>
      </c>
      <c r="N655">
        <v>1.33996976</v>
      </c>
      <c r="O655">
        <v>20.597742440000001</v>
      </c>
      <c r="P655">
        <v>61688.856110000001</v>
      </c>
      <c r="Q655">
        <v>43.50944252</v>
      </c>
      <c r="R655">
        <v>2.1873035889999999</v>
      </c>
      <c r="S655">
        <v>23.840797469999998</v>
      </c>
    </row>
    <row r="656" spans="1:19" x14ac:dyDescent="0.25">
      <c r="A656" s="12">
        <v>36678</v>
      </c>
      <c r="B656" t="s">
        <v>2013</v>
      </c>
      <c r="C656" t="s">
        <v>2014</v>
      </c>
      <c r="D656">
        <v>206919.17360000001</v>
      </c>
      <c r="E656">
        <v>45.499767290000001</v>
      </c>
      <c r="F656">
        <v>1.5057312519999999</v>
      </c>
      <c r="G656">
        <v>24.35053095</v>
      </c>
      <c r="H656">
        <v>121208.7028</v>
      </c>
      <c r="I656">
        <v>43.434215309999999</v>
      </c>
      <c r="J656">
        <v>2.420347612</v>
      </c>
      <c r="K656">
        <v>25.084320680000001</v>
      </c>
      <c r="L656">
        <v>90667.851360000001</v>
      </c>
      <c r="M656">
        <v>41.145031340000003</v>
      </c>
      <c r="N656">
        <v>2.306394139</v>
      </c>
      <c r="O656">
        <v>23.87158999</v>
      </c>
      <c r="P656">
        <v>77157.528690000006</v>
      </c>
      <c r="Q656">
        <v>45.386639039999999</v>
      </c>
      <c r="R656">
        <v>2.893198865</v>
      </c>
      <c r="S656">
        <v>27.39027471</v>
      </c>
    </row>
    <row r="657" spans="1:19" x14ac:dyDescent="0.25">
      <c r="A657" s="12">
        <v>36678</v>
      </c>
      <c r="B657" t="s">
        <v>2007</v>
      </c>
      <c r="C657" t="s">
        <v>2008</v>
      </c>
      <c r="D657">
        <v>298774.17540000001</v>
      </c>
      <c r="E657">
        <v>40.186403730000002</v>
      </c>
      <c r="F657">
        <v>0.37087637200000001</v>
      </c>
      <c r="G657">
        <v>24.31166168</v>
      </c>
      <c r="H657">
        <v>179057.128</v>
      </c>
      <c r="I657">
        <v>37.943526519999999</v>
      </c>
      <c r="J657">
        <v>1.281064298</v>
      </c>
      <c r="K657">
        <v>24.912986279999998</v>
      </c>
      <c r="L657">
        <v>139574.99590000001</v>
      </c>
      <c r="M657">
        <v>34.130040340000001</v>
      </c>
      <c r="N657">
        <v>1.58235674</v>
      </c>
      <c r="O657">
        <v>25.017652940000001</v>
      </c>
      <c r="P657">
        <v>128869.7442</v>
      </c>
      <c r="Q657">
        <v>35.615145769999998</v>
      </c>
      <c r="R657">
        <v>2.4446830159999999</v>
      </c>
      <c r="S657">
        <v>28.541405229999999</v>
      </c>
    </row>
    <row r="658" spans="1:19" x14ac:dyDescent="0.25">
      <c r="A658" s="12">
        <v>36678</v>
      </c>
      <c r="B658" t="s">
        <v>2011</v>
      </c>
      <c r="C658" t="s">
        <v>2012</v>
      </c>
      <c r="D658">
        <v>99454.171350000004</v>
      </c>
      <c r="E658">
        <v>42.320778650000001</v>
      </c>
      <c r="F658">
        <v>-0.93845394800000004</v>
      </c>
      <c r="G658">
        <v>6.2360664239999997</v>
      </c>
      <c r="H658">
        <v>57160.137150000002</v>
      </c>
      <c r="I658">
        <v>39.999560580000001</v>
      </c>
      <c r="J658">
        <v>5.5140891999999997E-2</v>
      </c>
      <c r="K658">
        <v>7.3916359859999998</v>
      </c>
      <c r="L658">
        <v>38702.471469999997</v>
      </c>
      <c r="M658">
        <v>37.076048380000003</v>
      </c>
      <c r="N658">
        <v>-0.29005711499999998</v>
      </c>
      <c r="O658">
        <v>5.1581782929999997</v>
      </c>
      <c r="P658">
        <v>41805.863980000002</v>
      </c>
      <c r="Q658">
        <v>41.315289419999999</v>
      </c>
      <c r="R658">
        <v>0.372685029</v>
      </c>
      <c r="S658">
        <v>9.1657517970000004</v>
      </c>
    </row>
    <row r="659" spans="1:19" x14ac:dyDescent="0.25">
      <c r="A659" s="12">
        <v>36678</v>
      </c>
      <c r="B659" t="s">
        <v>2009</v>
      </c>
      <c r="C659" t="s">
        <v>2010</v>
      </c>
      <c r="D659">
        <v>86326.274170000004</v>
      </c>
      <c r="E659">
        <v>44.402649949999997</v>
      </c>
      <c r="F659">
        <v>-2.897854068</v>
      </c>
      <c r="G659">
        <v>1.8162934550000001</v>
      </c>
      <c r="H659">
        <v>50172.651810000003</v>
      </c>
      <c r="I659">
        <v>42.430839499999998</v>
      </c>
      <c r="J659">
        <v>-1.4729254469999999</v>
      </c>
      <c r="K659">
        <v>3.1977305920000001</v>
      </c>
      <c r="L659">
        <v>37967.872179999998</v>
      </c>
      <c r="M659">
        <v>39.834260139999998</v>
      </c>
      <c r="N659">
        <v>-1.1486921889999999</v>
      </c>
      <c r="O659">
        <v>2.2431928939999999</v>
      </c>
      <c r="P659">
        <v>35828.53933</v>
      </c>
      <c r="Q659">
        <v>42.751628160000003</v>
      </c>
      <c r="R659">
        <v>-0.54133695699999995</v>
      </c>
      <c r="S659">
        <v>5.2033453610000002</v>
      </c>
    </row>
    <row r="660" spans="1:19" x14ac:dyDescent="0.25">
      <c r="A660" s="12">
        <v>36678</v>
      </c>
      <c r="B660" t="s">
        <v>2019</v>
      </c>
      <c r="C660" t="s">
        <v>2020</v>
      </c>
      <c r="D660">
        <v>90569.140599999999</v>
      </c>
      <c r="E660">
        <v>41.567666600000003</v>
      </c>
      <c r="F660">
        <v>0.68361546799999995</v>
      </c>
      <c r="G660">
        <v>7.3202729020000001</v>
      </c>
      <c r="H660">
        <v>53057.271710000001</v>
      </c>
      <c r="I660">
        <v>39.633797889999997</v>
      </c>
      <c r="J660">
        <v>1.221488321</v>
      </c>
      <c r="K660">
        <v>7.5755337760000003</v>
      </c>
      <c r="L660">
        <v>40545.307659999999</v>
      </c>
      <c r="M660">
        <v>37.279849929999997</v>
      </c>
      <c r="N660">
        <v>1.352882097</v>
      </c>
      <c r="O660">
        <v>6.7450880910000004</v>
      </c>
      <c r="P660">
        <v>42800.469660000002</v>
      </c>
      <c r="Q660">
        <v>42.932116790000002</v>
      </c>
      <c r="R660">
        <v>2.528749473</v>
      </c>
      <c r="S660">
        <v>12.03576786</v>
      </c>
    </row>
    <row r="661" spans="1:19" x14ac:dyDescent="0.25">
      <c r="A661" s="12">
        <v>36678</v>
      </c>
      <c r="B661" t="s">
        <v>2001</v>
      </c>
      <c r="C661" t="s">
        <v>2002</v>
      </c>
      <c r="D661">
        <v>96025.918430000005</v>
      </c>
      <c r="E661">
        <v>42.834784339999999</v>
      </c>
      <c r="F661">
        <v>1.185633417</v>
      </c>
      <c r="G661">
        <v>13.528069840000001</v>
      </c>
      <c r="H661">
        <v>56245.738069999999</v>
      </c>
      <c r="I661">
        <v>40.003365600000002</v>
      </c>
      <c r="J661">
        <v>1.5677586480000001</v>
      </c>
      <c r="K661">
        <v>12.65725977</v>
      </c>
      <c r="L661">
        <v>44315.224880000002</v>
      </c>
      <c r="M661">
        <v>38.084989980000003</v>
      </c>
      <c r="N661">
        <v>2.076603505</v>
      </c>
      <c r="O661">
        <v>11.958675960000001</v>
      </c>
      <c r="P661">
        <v>41812.468339999999</v>
      </c>
      <c r="Q661">
        <v>44.413719350000001</v>
      </c>
      <c r="R661">
        <v>2.7376556970000001</v>
      </c>
      <c r="S661">
        <v>15.643868879999999</v>
      </c>
    </row>
    <row r="662" spans="1:19" x14ac:dyDescent="0.25">
      <c r="A662" s="12">
        <v>36708</v>
      </c>
      <c r="B662" t="s">
        <v>2005</v>
      </c>
      <c r="C662" t="s">
        <v>2006</v>
      </c>
      <c r="D662">
        <v>136331.4135</v>
      </c>
      <c r="E662">
        <v>44.63272284</v>
      </c>
      <c r="F662">
        <v>3.7723510340000002</v>
      </c>
      <c r="G662">
        <v>17.744952649999998</v>
      </c>
      <c r="H662">
        <v>77709.924969999993</v>
      </c>
      <c r="I662">
        <v>41.373042759999997</v>
      </c>
      <c r="J662">
        <v>1.4589661110000001</v>
      </c>
      <c r="K662">
        <v>15.85648018</v>
      </c>
      <c r="L662">
        <v>62320.962339999998</v>
      </c>
      <c r="M662">
        <v>37.972032710000001</v>
      </c>
      <c r="N662">
        <v>0.93905414300000001</v>
      </c>
      <c r="O662">
        <v>14.725758320000001</v>
      </c>
      <c r="P662">
        <v>77279.459950000004</v>
      </c>
      <c r="Q662">
        <v>40.611426489999999</v>
      </c>
      <c r="R662">
        <v>9.1341653999999994E-2</v>
      </c>
      <c r="S662">
        <v>22.19683255</v>
      </c>
    </row>
    <row r="663" spans="1:19" x14ac:dyDescent="0.25">
      <c r="A663" s="12">
        <v>36708</v>
      </c>
      <c r="B663" t="s">
        <v>2007</v>
      </c>
      <c r="C663" t="s">
        <v>2008</v>
      </c>
      <c r="D663">
        <v>313016.86190000002</v>
      </c>
      <c r="E663">
        <v>42.102105950000002</v>
      </c>
      <c r="F663">
        <v>4.76704069</v>
      </c>
      <c r="G663">
        <v>25.480996950000002</v>
      </c>
      <c r="H663">
        <v>183384.32310000001</v>
      </c>
      <c r="I663">
        <v>38.860491089999996</v>
      </c>
      <c r="J663">
        <v>2.4166561519999998</v>
      </c>
      <c r="K663">
        <v>24.53402397</v>
      </c>
      <c r="L663">
        <v>142701.64600000001</v>
      </c>
      <c r="M663">
        <v>34.894594859999998</v>
      </c>
      <c r="N663">
        <v>2.2401219189999999</v>
      </c>
      <c r="O663">
        <v>23.601133829999998</v>
      </c>
      <c r="P663">
        <v>130433.924</v>
      </c>
      <c r="Q663">
        <v>36.047431039999999</v>
      </c>
      <c r="R663">
        <v>1.2137680559999999</v>
      </c>
      <c r="S663">
        <v>25.902118269999999</v>
      </c>
    </row>
    <row r="664" spans="1:19" x14ac:dyDescent="0.25">
      <c r="A664" s="12">
        <v>36708</v>
      </c>
      <c r="B664" t="s">
        <v>2009</v>
      </c>
      <c r="C664" t="s">
        <v>2010</v>
      </c>
      <c r="D664">
        <v>91753.199919999999</v>
      </c>
      <c r="E664">
        <v>47.194035139999997</v>
      </c>
      <c r="F664">
        <v>6.2865283979999997</v>
      </c>
      <c r="G664">
        <v>7.2211088349999999</v>
      </c>
      <c r="H664">
        <v>51217.130899999996</v>
      </c>
      <c r="I664">
        <v>43.314151889999998</v>
      </c>
      <c r="J664">
        <v>2.0817697640000001</v>
      </c>
      <c r="K664">
        <v>5.6649048229999996</v>
      </c>
      <c r="L664">
        <v>38758.823279999997</v>
      </c>
      <c r="M664">
        <v>40.664092060000002</v>
      </c>
      <c r="N664">
        <v>2.0832115600000001</v>
      </c>
      <c r="O664">
        <v>3.967431361</v>
      </c>
      <c r="P664">
        <v>36320.323199999999</v>
      </c>
      <c r="Q664">
        <v>43.338438609999997</v>
      </c>
      <c r="R664">
        <v>1.3726037440000001</v>
      </c>
      <c r="S664">
        <v>7.3230230479999996</v>
      </c>
    </row>
    <row r="665" spans="1:19" x14ac:dyDescent="0.25">
      <c r="A665" s="12">
        <v>36708</v>
      </c>
      <c r="B665" t="s">
        <v>2015</v>
      </c>
      <c r="C665" t="s">
        <v>2016</v>
      </c>
      <c r="D665">
        <v>151733.6152</v>
      </c>
      <c r="E665">
        <v>46.059511710000002</v>
      </c>
      <c r="F665">
        <v>4.1251094080000001</v>
      </c>
      <c r="G665">
        <v>23.239767530000002</v>
      </c>
      <c r="H665">
        <v>90533.025959999999</v>
      </c>
      <c r="I665">
        <v>42.52655961</v>
      </c>
      <c r="J665">
        <v>2.0049107259999999</v>
      </c>
      <c r="K665">
        <v>21.860116420000001</v>
      </c>
      <c r="L665">
        <v>70559.296969999996</v>
      </c>
      <c r="M665">
        <v>39.87499399</v>
      </c>
      <c r="N665">
        <v>1.1855155660000001</v>
      </c>
      <c r="O665">
        <v>19.65294587</v>
      </c>
      <c r="P665">
        <v>61464.499389999997</v>
      </c>
      <c r="Q665">
        <v>43.351202659999998</v>
      </c>
      <c r="R665">
        <v>-0.36369082800000002</v>
      </c>
      <c r="S665">
        <v>22.704368840000001</v>
      </c>
    </row>
    <row r="666" spans="1:19" x14ac:dyDescent="0.25">
      <c r="A666" s="12">
        <v>36708</v>
      </c>
      <c r="B666" t="s">
        <v>2019</v>
      </c>
      <c r="C666" t="s">
        <v>2020</v>
      </c>
      <c r="D666">
        <v>93029.612850000005</v>
      </c>
      <c r="E666">
        <v>42.696926410000003</v>
      </c>
      <c r="F666">
        <v>2.716678371</v>
      </c>
      <c r="G666">
        <v>9.7719386270000008</v>
      </c>
      <c r="H666">
        <v>53315.465080000002</v>
      </c>
      <c r="I666">
        <v>39.826668410000003</v>
      </c>
      <c r="J666">
        <v>0.48663144699999999</v>
      </c>
      <c r="K666">
        <v>8.8309014930000007</v>
      </c>
      <c r="L666">
        <v>40600.878080000002</v>
      </c>
      <c r="M666">
        <v>37.330944789999997</v>
      </c>
      <c r="N666">
        <v>0.13705756599999999</v>
      </c>
      <c r="O666">
        <v>7.0271589839999997</v>
      </c>
      <c r="P666">
        <v>42351.66474</v>
      </c>
      <c r="Q666">
        <v>42.481931420000002</v>
      </c>
      <c r="R666">
        <v>-1.0485981280000001</v>
      </c>
      <c r="S666">
        <v>12.756560670000001</v>
      </c>
    </row>
    <row r="667" spans="1:19" x14ac:dyDescent="0.25">
      <c r="A667" s="12">
        <v>36708</v>
      </c>
      <c r="B667" t="s">
        <v>2011</v>
      </c>
      <c r="C667" t="s">
        <v>2012</v>
      </c>
      <c r="D667">
        <v>103706.6617</v>
      </c>
      <c r="E667">
        <v>44.13034279</v>
      </c>
      <c r="F667">
        <v>4.2758290299999997</v>
      </c>
      <c r="G667">
        <v>9.0306832030000006</v>
      </c>
      <c r="H667">
        <v>57981.837370000001</v>
      </c>
      <c r="I667">
        <v>40.574570530000003</v>
      </c>
      <c r="J667">
        <v>1.43754067</v>
      </c>
      <c r="K667">
        <v>7.8294661479999998</v>
      </c>
      <c r="L667">
        <v>38980.204760000001</v>
      </c>
      <c r="M667">
        <v>37.342110269999999</v>
      </c>
      <c r="N667">
        <v>0.71761124899999995</v>
      </c>
      <c r="O667">
        <v>4.1665668560000002</v>
      </c>
      <c r="P667">
        <v>41462.997629999998</v>
      </c>
      <c r="Q667">
        <v>40.976446459999998</v>
      </c>
      <c r="R667">
        <v>-0.82013939000000002</v>
      </c>
      <c r="S667">
        <v>7.3962393070000001</v>
      </c>
    </row>
    <row r="668" spans="1:19" x14ac:dyDescent="0.25">
      <c r="A668" s="12">
        <v>36708</v>
      </c>
      <c r="B668" t="s">
        <v>2003</v>
      </c>
      <c r="C668" t="s">
        <v>2004</v>
      </c>
      <c r="D668">
        <v>149228.79149999999</v>
      </c>
      <c r="E668">
        <v>43.71181249</v>
      </c>
      <c r="F668">
        <v>4.7183052419999996</v>
      </c>
      <c r="G668">
        <v>22.6963455</v>
      </c>
      <c r="H668">
        <v>93729.712929999994</v>
      </c>
      <c r="I668">
        <v>40.849442840000002</v>
      </c>
      <c r="J668">
        <v>2.3184325669999999</v>
      </c>
      <c r="K668">
        <v>22.105060900000002</v>
      </c>
      <c r="L668">
        <v>73977.039359999995</v>
      </c>
      <c r="M668">
        <v>38.631019139999999</v>
      </c>
      <c r="N668">
        <v>1.538001505</v>
      </c>
      <c r="O668">
        <v>19.83570199</v>
      </c>
      <c r="P668">
        <v>64812.980259999997</v>
      </c>
      <c r="Q668">
        <v>41.846839189999997</v>
      </c>
      <c r="R668">
        <v>6.0581632000000003E-2</v>
      </c>
      <c r="S668">
        <v>21.94604013</v>
      </c>
    </row>
    <row r="669" spans="1:19" x14ac:dyDescent="0.25">
      <c r="A669" s="12">
        <v>36708</v>
      </c>
      <c r="B669" t="s">
        <v>2001</v>
      </c>
      <c r="C669" t="s">
        <v>2002</v>
      </c>
      <c r="D669">
        <v>98816.818679999997</v>
      </c>
      <c r="E669">
        <v>44.079735829999997</v>
      </c>
      <c r="F669">
        <v>2.9064030860000001</v>
      </c>
      <c r="G669">
        <v>13.27650292</v>
      </c>
      <c r="H669">
        <v>57073.55053</v>
      </c>
      <c r="I669">
        <v>40.592126380000003</v>
      </c>
      <c r="J669">
        <v>1.47177811</v>
      </c>
      <c r="K669">
        <v>12.37475351</v>
      </c>
      <c r="L669">
        <v>44673.277170000001</v>
      </c>
      <c r="M669">
        <v>38.392704039999998</v>
      </c>
      <c r="N669">
        <v>0.807966764</v>
      </c>
      <c r="O669">
        <v>10.50480404</v>
      </c>
      <c r="P669">
        <v>41292.776610000001</v>
      </c>
      <c r="Q669">
        <v>43.861696389999999</v>
      </c>
      <c r="R669">
        <v>-1.2429109030000001</v>
      </c>
      <c r="S669">
        <v>12.733174590000001</v>
      </c>
    </row>
    <row r="670" spans="1:19" x14ac:dyDescent="0.25">
      <c r="A670" s="12">
        <v>36708</v>
      </c>
      <c r="B670" t="s">
        <v>2013</v>
      </c>
      <c r="C670" t="s">
        <v>2014</v>
      </c>
      <c r="D670">
        <v>214203.3708</v>
      </c>
      <c r="E670">
        <v>47.101500350000002</v>
      </c>
      <c r="F670">
        <v>3.520310432</v>
      </c>
      <c r="G670">
        <v>24.98927376</v>
      </c>
      <c r="H670">
        <v>122247.42080000001</v>
      </c>
      <c r="I670">
        <v>43.806431969999998</v>
      </c>
      <c r="J670">
        <v>0.85696645999999999</v>
      </c>
      <c r="K670">
        <v>24.119144840000001</v>
      </c>
      <c r="L670">
        <v>90595.287859999997</v>
      </c>
      <c r="M670">
        <v>41.112102059999998</v>
      </c>
      <c r="N670">
        <v>-8.0032220000000001E-2</v>
      </c>
      <c r="O670">
        <v>21.847799259999999</v>
      </c>
      <c r="P670">
        <v>76148.048980000007</v>
      </c>
      <c r="Q670">
        <v>44.792829310000002</v>
      </c>
      <c r="R670">
        <v>-1.308335984</v>
      </c>
      <c r="S670">
        <v>25.132280909999999</v>
      </c>
    </row>
    <row r="671" spans="1:19" x14ac:dyDescent="0.25">
      <c r="A671" s="12">
        <v>36708</v>
      </c>
      <c r="B671" t="s">
        <v>2017</v>
      </c>
      <c r="C671" t="s">
        <v>2018</v>
      </c>
      <c r="D671">
        <v>121801.09480000001</v>
      </c>
      <c r="E671">
        <v>46.618973359999998</v>
      </c>
      <c r="F671">
        <v>2.741480766</v>
      </c>
      <c r="G671">
        <v>13.895471519999999</v>
      </c>
      <c r="H671">
        <v>65828.106880000007</v>
      </c>
      <c r="I671">
        <v>43.151151290000001</v>
      </c>
      <c r="J671">
        <v>1.0298159769999999</v>
      </c>
      <c r="K671">
        <v>11.82296064</v>
      </c>
      <c r="L671">
        <v>50660.619480000001</v>
      </c>
      <c r="M671">
        <v>40.61491813</v>
      </c>
      <c r="N671">
        <v>0.42529758200000001</v>
      </c>
      <c r="O671">
        <v>9.6980808150000009</v>
      </c>
      <c r="P671">
        <v>47591.351219999997</v>
      </c>
      <c r="Q671">
        <v>45.3375822</v>
      </c>
      <c r="R671">
        <v>-1.0831737509999999</v>
      </c>
      <c r="S671">
        <v>12.52171074</v>
      </c>
    </row>
    <row r="672" spans="1:19" x14ac:dyDescent="0.25">
      <c r="A672" s="12">
        <v>36739</v>
      </c>
      <c r="B672" t="s">
        <v>2005</v>
      </c>
      <c r="C672" t="s">
        <v>2006</v>
      </c>
      <c r="D672">
        <v>137462.92499999999</v>
      </c>
      <c r="E672">
        <v>45.003161589999998</v>
      </c>
      <c r="F672">
        <v>0.82997121799999996</v>
      </c>
      <c r="G672">
        <v>17.151064089999998</v>
      </c>
      <c r="H672">
        <v>78603.257620000004</v>
      </c>
      <c r="I672">
        <v>41.848656259999998</v>
      </c>
      <c r="J672">
        <v>1.1495734310000001</v>
      </c>
      <c r="K672">
        <v>15.57458542</v>
      </c>
      <c r="L672">
        <v>62682.885920000001</v>
      </c>
      <c r="M672">
        <v>38.192551989999998</v>
      </c>
      <c r="N672">
        <v>0.58074131699999998</v>
      </c>
      <c r="O672">
        <v>13.680903410000001</v>
      </c>
      <c r="P672">
        <v>79329.210730000006</v>
      </c>
      <c r="Q672">
        <v>41.688598919999997</v>
      </c>
      <c r="R672">
        <v>2.652387563</v>
      </c>
      <c r="S672">
        <v>22.747597590000002</v>
      </c>
    </row>
    <row r="673" spans="1:19" x14ac:dyDescent="0.25">
      <c r="A673" s="12">
        <v>36739</v>
      </c>
      <c r="B673" t="s">
        <v>2017</v>
      </c>
      <c r="C673" t="s">
        <v>2018</v>
      </c>
      <c r="D673">
        <v>123071.4091</v>
      </c>
      <c r="E673">
        <v>47.105182020000001</v>
      </c>
      <c r="F673">
        <v>1.0429415900000001</v>
      </c>
      <c r="G673">
        <v>13.45081075</v>
      </c>
      <c r="H673">
        <v>66678.706810000003</v>
      </c>
      <c r="I673">
        <v>43.70873023</v>
      </c>
      <c r="J673">
        <v>1.2921531070000001</v>
      </c>
      <c r="K673">
        <v>11.7728544</v>
      </c>
      <c r="L673">
        <v>51192.222659999999</v>
      </c>
      <c r="M673">
        <v>41.041107539999999</v>
      </c>
      <c r="N673">
        <v>1.04934204</v>
      </c>
      <c r="O673">
        <v>9.5475782660000004</v>
      </c>
      <c r="P673">
        <v>49316.024819999999</v>
      </c>
      <c r="Q673">
        <v>46.980580959999998</v>
      </c>
      <c r="R673">
        <v>3.6239223090000001</v>
      </c>
      <c r="S673">
        <v>14.395281880000001</v>
      </c>
    </row>
    <row r="674" spans="1:19" x14ac:dyDescent="0.25">
      <c r="A674" s="12">
        <v>36739</v>
      </c>
      <c r="B674" t="s">
        <v>2009</v>
      </c>
      <c r="C674" t="s">
        <v>2010</v>
      </c>
      <c r="D674">
        <v>92282.225090000007</v>
      </c>
      <c r="E674">
        <v>47.466143719999998</v>
      </c>
      <c r="F674">
        <v>0.57657408700000001</v>
      </c>
      <c r="G674">
        <v>8.9764424330000008</v>
      </c>
      <c r="H674">
        <v>51715.957600000002</v>
      </c>
      <c r="I674">
        <v>43.736007909999998</v>
      </c>
      <c r="J674">
        <v>0.97394501899999997</v>
      </c>
      <c r="K674">
        <v>6.7325533799999997</v>
      </c>
      <c r="L674">
        <v>38697.756609999997</v>
      </c>
      <c r="M674">
        <v>40.600023520000001</v>
      </c>
      <c r="N674">
        <v>-0.15755555500000001</v>
      </c>
      <c r="O674">
        <v>3.669319481</v>
      </c>
      <c r="P674">
        <v>36918.197070000002</v>
      </c>
      <c r="Q674">
        <v>44.051838650000001</v>
      </c>
      <c r="R674">
        <v>1.6461138609999999</v>
      </c>
      <c r="S674">
        <v>7.9616349990000002</v>
      </c>
    </row>
    <row r="675" spans="1:19" x14ac:dyDescent="0.25">
      <c r="A675" s="12">
        <v>36739</v>
      </c>
      <c r="B675" t="s">
        <v>2011</v>
      </c>
      <c r="C675" t="s">
        <v>2012</v>
      </c>
      <c r="D675">
        <v>104671.3921</v>
      </c>
      <c r="E675">
        <v>44.540864970000001</v>
      </c>
      <c r="F675">
        <v>0.930249243</v>
      </c>
      <c r="G675">
        <v>8.759159339</v>
      </c>
      <c r="H675">
        <v>58807.047290000002</v>
      </c>
      <c r="I675">
        <v>41.152036500000001</v>
      </c>
      <c r="J675">
        <v>1.4232214059999999</v>
      </c>
      <c r="K675">
        <v>8.3600101339999995</v>
      </c>
      <c r="L675">
        <v>39313.708570000003</v>
      </c>
      <c r="M675">
        <v>37.661599010000003</v>
      </c>
      <c r="N675">
        <v>0.855572259</v>
      </c>
      <c r="O675">
        <v>4.2853519779999996</v>
      </c>
      <c r="P675">
        <v>43125.894249999998</v>
      </c>
      <c r="Q675">
        <v>42.619829680000002</v>
      </c>
      <c r="R675">
        <v>4.0105557249999997</v>
      </c>
      <c r="S675">
        <v>10.80507478</v>
      </c>
    </row>
    <row r="676" spans="1:19" x14ac:dyDescent="0.25">
      <c r="A676" s="12">
        <v>36739</v>
      </c>
      <c r="B676" t="s">
        <v>2007</v>
      </c>
      <c r="C676" t="s">
        <v>2008</v>
      </c>
      <c r="D676">
        <v>311885.21250000002</v>
      </c>
      <c r="E676">
        <v>41.949894260000001</v>
      </c>
      <c r="F676">
        <v>-0.361529873</v>
      </c>
      <c r="G676">
        <v>23.630716540000002</v>
      </c>
      <c r="H676">
        <v>184295.82320000001</v>
      </c>
      <c r="I676">
        <v>39.053644669999997</v>
      </c>
      <c r="J676">
        <v>0.497043603</v>
      </c>
      <c r="K676">
        <v>23.21012485</v>
      </c>
      <c r="L676">
        <v>142301.6874</v>
      </c>
      <c r="M676">
        <v>34.796793649999998</v>
      </c>
      <c r="N676">
        <v>-0.280276091</v>
      </c>
      <c r="O676">
        <v>20.873260590000001</v>
      </c>
      <c r="P676">
        <v>132453.48970000001</v>
      </c>
      <c r="Q676">
        <v>36.60556923</v>
      </c>
      <c r="R676">
        <v>1.5483438780000001</v>
      </c>
      <c r="S676">
        <v>25.037646110000001</v>
      </c>
    </row>
    <row r="677" spans="1:19" x14ac:dyDescent="0.25">
      <c r="A677" s="12">
        <v>36739</v>
      </c>
      <c r="B677" t="s">
        <v>2001</v>
      </c>
      <c r="C677" t="s">
        <v>2002</v>
      </c>
      <c r="D677">
        <v>100092.9705</v>
      </c>
      <c r="E677">
        <v>44.648995540000001</v>
      </c>
      <c r="F677">
        <v>1.2914317639999999</v>
      </c>
      <c r="G677">
        <v>13.765482540000001</v>
      </c>
      <c r="H677">
        <v>57624.744440000002</v>
      </c>
      <c r="I677">
        <v>40.984149170000002</v>
      </c>
      <c r="J677">
        <v>0.96576066999999999</v>
      </c>
      <c r="K677">
        <v>12.20428989</v>
      </c>
      <c r="L677">
        <v>44750.685250000002</v>
      </c>
      <c r="M677">
        <v>38.459229389999997</v>
      </c>
      <c r="N677">
        <v>0.173276021</v>
      </c>
      <c r="O677">
        <v>9.5262683450000001</v>
      </c>
      <c r="P677">
        <v>42452.385950000004</v>
      </c>
      <c r="Q677">
        <v>45.093447730000001</v>
      </c>
      <c r="R677">
        <v>2.8082619539999998</v>
      </c>
      <c r="S677">
        <v>14.4111218</v>
      </c>
    </row>
    <row r="678" spans="1:19" x14ac:dyDescent="0.25">
      <c r="A678" s="12">
        <v>36739</v>
      </c>
      <c r="B678" t="s">
        <v>2003</v>
      </c>
      <c r="C678" t="s">
        <v>2004</v>
      </c>
      <c r="D678">
        <v>150054.48569999999</v>
      </c>
      <c r="E678">
        <v>43.95367323</v>
      </c>
      <c r="F678">
        <v>0.55330752000000005</v>
      </c>
      <c r="G678">
        <v>21.519561169999999</v>
      </c>
      <c r="H678">
        <v>94928.853440000006</v>
      </c>
      <c r="I678">
        <v>41.372054300000002</v>
      </c>
      <c r="J678">
        <v>1.2793600679999999</v>
      </c>
      <c r="K678">
        <v>22.051138640000001</v>
      </c>
      <c r="L678">
        <v>74861.53357</v>
      </c>
      <c r="M678">
        <v>39.092904509999997</v>
      </c>
      <c r="N678">
        <v>1.1956334159999999</v>
      </c>
      <c r="O678">
        <v>19.64319652</v>
      </c>
      <c r="P678">
        <v>67102.319350000005</v>
      </c>
      <c r="Q678">
        <v>43.324962939999999</v>
      </c>
      <c r="R678">
        <v>3.532223154</v>
      </c>
      <c r="S678">
        <v>25.126392370000001</v>
      </c>
    </row>
    <row r="679" spans="1:19" x14ac:dyDescent="0.25">
      <c r="A679" s="12">
        <v>36739</v>
      </c>
      <c r="B679" t="s">
        <v>2013</v>
      </c>
      <c r="C679" t="s">
        <v>2014</v>
      </c>
      <c r="D679">
        <v>216913.886</v>
      </c>
      <c r="E679">
        <v>47.697519589999999</v>
      </c>
      <c r="F679">
        <v>1.2653933289999999</v>
      </c>
      <c r="G679">
        <v>23.822518729999999</v>
      </c>
      <c r="H679">
        <v>124015.0278</v>
      </c>
      <c r="I679">
        <v>44.43984047</v>
      </c>
      <c r="J679">
        <v>1.4459257919999999</v>
      </c>
      <c r="K679">
        <v>23.071050809999999</v>
      </c>
      <c r="L679">
        <v>91857.003400000001</v>
      </c>
      <c r="M679">
        <v>41.684668019999997</v>
      </c>
      <c r="N679">
        <v>1.392694439</v>
      </c>
      <c r="O679">
        <v>20.552944029999999</v>
      </c>
      <c r="P679">
        <v>79054.865409999999</v>
      </c>
      <c r="Q679">
        <v>46.502715950000002</v>
      </c>
      <c r="R679">
        <v>3.8173222689999999</v>
      </c>
      <c r="S679">
        <v>25.443057660000001</v>
      </c>
    </row>
    <row r="680" spans="1:19" x14ac:dyDescent="0.25">
      <c r="A680" s="12">
        <v>36739</v>
      </c>
      <c r="B680" t="s">
        <v>2015</v>
      </c>
      <c r="C680" t="s">
        <v>2016</v>
      </c>
      <c r="D680">
        <v>152513.62530000001</v>
      </c>
      <c r="E680">
        <v>46.296287769999999</v>
      </c>
      <c r="F680">
        <v>0.51406550100000004</v>
      </c>
      <c r="G680">
        <v>22.673711640000001</v>
      </c>
      <c r="H680">
        <v>91779.652489999993</v>
      </c>
      <c r="I680">
        <v>43.112144120000004</v>
      </c>
      <c r="J680">
        <v>1.3769853750000001</v>
      </c>
      <c r="K680">
        <v>21.966624230000001</v>
      </c>
      <c r="L680">
        <v>71094.482709999997</v>
      </c>
      <c r="M680">
        <v>40.177442130000003</v>
      </c>
      <c r="N680">
        <v>0.75849075399999999</v>
      </c>
      <c r="O680">
        <v>19.086231250000001</v>
      </c>
      <c r="P680">
        <v>63329.741730000002</v>
      </c>
      <c r="Q680">
        <v>44.666766920000001</v>
      </c>
      <c r="R680">
        <v>3.0346661159999999</v>
      </c>
      <c r="S680">
        <v>24.351305480000001</v>
      </c>
    </row>
    <row r="681" spans="1:19" x14ac:dyDescent="0.25">
      <c r="A681" s="12">
        <v>36739</v>
      </c>
      <c r="B681" t="s">
        <v>2019</v>
      </c>
      <c r="C681" t="s">
        <v>2020</v>
      </c>
      <c r="D681">
        <v>93337.132280000005</v>
      </c>
      <c r="E681">
        <v>42.838065710000002</v>
      </c>
      <c r="F681">
        <v>0.33056079599999999</v>
      </c>
      <c r="G681">
        <v>8.5809955420000001</v>
      </c>
      <c r="H681">
        <v>53606.368520000004</v>
      </c>
      <c r="I681">
        <v>40.043973370000003</v>
      </c>
      <c r="J681">
        <v>0.54562675500000002</v>
      </c>
      <c r="K681">
        <v>7.73266279</v>
      </c>
      <c r="L681">
        <v>40380.898930000003</v>
      </c>
      <c r="M681">
        <v>37.128682429999998</v>
      </c>
      <c r="N681">
        <v>-0.54180883099999999</v>
      </c>
      <c r="O681">
        <v>4.4578288239999999</v>
      </c>
      <c r="P681">
        <v>43432.341469999999</v>
      </c>
      <c r="Q681">
        <v>43.565932140000001</v>
      </c>
      <c r="R681">
        <v>2.5516747550000001</v>
      </c>
      <c r="S681">
        <v>12.84880484</v>
      </c>
    </row>
    <row r="682" spans="1:19" x14ac:dyDescent="0.25">
      <c r="A682" s="12">
        <v>36770</v>
      </c>
      <c r="B682" t="s">
        <v>2005</v>
      </c>
      <c r="C682" t="s">
        <v>2006</v>
      </c>
      <c r="D682">
        <v>138070.8751</v>
      </c>
      <c r="E682">
        <v>45.202194730000002</v>
      </c>
      <c r="F682">
        <v>0.44226477600000003</v>
      </c>
      <c r="G682">
        <v>15.548288550000001</v>
      </c>
      <c r="H682">
        <v>78329.703769999993</v>
      </c>
      <c r="I682">
        <v>41.703015209999997</v>
      </c>
      <c r="J682">
        <v>-0.34801846800000003</v>
      </c>
      <c r="K682">
        <v>14.02460321</v>
      </c>
      <c r="L682">
        <v>62939.70205</v>
      </c>
      <c r="M682">
        <v>38.349029530000003</v>
      </c>
      <c r="N682">
        <v>0.40970694000000002</v>
      </c>
      <c r="O682">
        <v>13.01599547</v>
      </c>
      <c r="P682">
        <v>79181.522440000001</v>
      </c>
      <c r="Q682">
        <v>41.610986680000003</v>
      </c>
      <c r="R682">
        <v>-0.18617138599999999</v>
      </c>
      <c r="S682">
        <v>18.585663690000001</v>
      </c>
    </row>
    <row r="683" spans="1:19" x14ac:dyDescent="0.25">
      <c r="A683" s="12">
        <v>36770</v>
      </c>
      <c r="B683" t="s">
        <v>2019</v>
      </c>
      <c r="C683" t="s">
        <v>2020</v>
      </c>
      <c r="D683">
        <v>94541.127670000002</v>
      </c>
      <c r="E683">
        <v>43.39065214</v>
      </c>
      <c r="F683">
        <v>1.2899425529999999</v>
      </c>
      <c r="G683">
        <v>10.245842400000001</v>
      </c>
      <c r="H683">
        <v>53944.076070000003</v>
      </c>
      <c r="I683">
        <v>40.296241010000003</v>
      </c>
      <c r="J683">
        <v>0.62997653399999998</v>
      </c>
      <c r="K683">
        <v>9.0638599410000005</v>
      </c>
      <c r="L683">
        <v>41170.693330000002</v>
      </c>
      <c r="M683">
        <v>37.854867980000002</v>
      </c>
      <c r="N683">
        <v>1.9558613490000001</v>
      </c>
      <c r="O683">
        <v>7.1077287980000001</v>
      </c>
      <c r="P683">
        <v>43446.677450000003</v>
      </c>
      <c r="Q683">
        <v>43.580312210000002</v>
      </c>
      <c r="R683">
        <v>3.3007594000000001E-2</v>
      </c>
      <c r="S683">
        <v>12.017447089999999</v>
      </c>
    </row>
    <row r="684" spans="1:19" x14ac:dyDescent="0.25">
      <c r="A684" s="12">
        <v>36770</v>
      </c>
      <c r="B684" t="s">
        <v>2007</v>
      </c>
      <c r="C684" t="s">
        <v>2008</v>
      </c>
      <c r="D684">
        <v>314775.283</v>
      </c>
      <c r="E684">
        <v>42.338621099999997</v>
      </c>
      <c r="F684">
        <v>0.92664557199999997</v>
      </c>
      <c r="G684">
        <v>20.905837250000001</v>
      </c>
      <c r="H684">
        <v>183346.5422</v>
      </c>
      <c r="I684">
        <v>38.852485039999998</v>
      </c>
      <c r="J684">
        <v>-0.51508543200000001</v>
      </c>
      <c r="K684">
        <v>20.21075295</v>
      </c>
      <c r="L684">
        <v>142656.16209999999</v>
      </c>
      <c r="M684">
        <v>34.883472740000002</v>
      </c>
      <c r="N684">
        <v>0.24910079800000001</v>
      </c>
      <c r="O684">
        <v>19.215293259999999</v>
      </c>
      <c r="P684">
        <v>132409.32279999999</v>
      </c>
      <c r="Q684">
        <v>36.593363029999999</v>
      </c>
      <c r="R684">
        <v>-3.3345198E-2</v>
      </c>
      <c r="S684">
        <v>20.422377340000001</v>
      </c>
    </row>
    <row r="685" spans="1:19" x14ac:dyDescent="0.25">
      <c r="A685" s="12">
        <v>36770</v>
      </c>
      <c r="B685" t="s">
        <v>2001</v>
      </c>
      <c r="C685" t="s">
        <v>2002</v>
      </c>
      <c r="D685">
        <v>101478.53389999999</v>
      </c>
      <c r="E685">
        <v>45.267061069999997</v>
      </c>
      <c r="F685">
        <v>1.384276434</v>
      </c>
      <c r="G685">
        <v>14.48278996</v>
      </c>
      <c r="H685">
        <v>58098.144970000001</v>
      </c>
      <c r="I685">
        <v>41.32084339</v>
      </c>
      <c r="J685">
        <v>0.821523012</v>
      </c>
      <c r="K685">
        <v>13.18323064</v>
      </c>
      <c r="L685">
        <v>45490.116520000003</v>
      </c>
      <c r="M685">
        <v>39.094704720000003</v>
      </c>
      <c r="N685">
        <v>1.6523350699999999</v>
      </c>
      <c r="O685">
        <v>11.894460499999999</v>
      </c>
      <c r="P685">
        <v>43270.514430000003</v>
      </c>
      <c r="Q685">
        <v>45.962473879999997</v>
      </c>
      <c r="R685">
        <v>1.927167243</v>
      </c>
      <c r="S685">
        <v>15.614145369999999</v>
      </c>
    </row>
    <row r="686" spans="1:19" x14ac:dyDescent="0.25">
      <c r="A686" s="12">
        <v>36770</v>
      </c>
      <c r="B686" t="s">
        <v>2003</v>
      </c>
      <c r="C686" t="s">
        <v>2004</v>
      </c>
      <c r="D686">
        <v>152150.73989999999</v>
      </c>
      <c r="E686">
        <v>44.567704030000002</v>
      </c>
      <c r="F686">
        <v>1.3969954170000001</v>
      </c>
      <c r="G686">
        <v>20.202077280000001</v>
      </c>
      <c r="H686">
        <v>94892.374899999995</v>
      </c>
      <c r="I686">
        <v>41.356156149999997</v>
      </c>
      <c r="J686">
        <v>-3.8427244999999999E-2</v>
      </c>
      <c r="K686">
        <v>19.79609374</v>
      </c>
      <c r="L686">
        <v>75119.782389999993</v>
      </c>
      <c r="M686">
        <v>39.227762779999999</v>
      </c>
      <c r="N686">
        <v>0.34496864999999999</v>
      </c>
      <c r="O686">
        <v>18.072820069999999</v>
      </c>
      <c r="P686">
        <v>67284.961339999994</v>
      </c>
      <c r="Q686">
        <v>43.442886690000002</v>
      </c>
      <c r="R686">
        <v>0.27218431700000001</v>
      </c>
      <c r="S686">
        <v>21.169764929999999</v>
      </c>
    </row>
    <row r="687" spans="1:19" x14ac:dyDescent="0.25">
      <c r="A687" s="12">
        <v>36770</v>
      </c>
      <c r="B687" t="s">
        <v>2017</v>
      </c>
      <c r="C687" t="s">
        <v>2018</v>
      </c>
      <c r="D687">
        <v>123355.8768</v>
      </c>
      <c r="E687">
        <v>47.214061110000003</v>
      </c>
      <c r="F687">
        <v>0.23114036299999999</v>
      </c>
      <c r="G687">
        <v>12.859328120000001</v>
      </c>
      <c r="H687">
        <v>66419.651039999997</v>
      </c>
      <c r="I687">
        <v>43.53891591</v>
      </c>
      <c r="J687">
        <v>-0.38851349099999999</v>
      </c>
      <c r="K687">
        <v>11.458203409999999</v>
      </c>
      <c r="L687">
        <v>51209.643600000003</v>
      </c>
      <c r="M687">
        <v>41.055074009999998</v>
      </c>
      <c r="N687">
        <v>3.4030444E-2</v>
      </c>
      <c r="O687">
        <v>10.22192737</v>
      </c>
      <c r="P687">
        <v>49007.37298</v>
      </c>
      <c r="Q687">
        <v>46.686545850000002</v>
      </c>
      <c r="R687">
        <v>-0.62586520400000001</v>
      </c>
      <c r="S687">
        <v>12.47880367</v>
      </c>
    </row>
    <row r="688" spans="1:19" x14ac:dyDescent="0.25">
      <c r="A688" s="12">
        <v>36770</v>
      </c>
      <c r="B688" t="s">
        <v>2011</v>
      </c>
      <c r="C688" t="s">
        <v>2012</v>
      </c>
      <c r="D688">
        <v>104757.53320000001</v>
      </c>
      <c r="E688">
        <v>44.577520640000003</v>
      </c>
      <c r="F688">
        <v>8.2296726000000001E-2</v>
      </c>
      <c r="G688">
        <v>7.9105078139999998</v>
      </c>
      <c r="H688">
        <v>58409.477509999997</v>
      </c>
      <c r="I688">
        <v>40.873824839999997</v>
      </c>
      <c r="J688">
        <v>-0.67605805200000002</v>
      </c>
      <c r="K688">
        <v>7.5463741510000002</v>
      </c>
      <c r="L688">
        <v>39402.36275</v>
      </c>
      <c r="M688">
        <v>37.7465276</v>
      </c>
      <c r="N688">
        <v>0.225504487</v>
      </c>
      <c r="O688">
        <v>4.1827283350000002</v>
      </c>
      <c r="P688">
        <v>43042.596239999999</v>
      </c>
      <c r="Q688">
        <v>42.537509139999997</v>
      </c>
      <c r="R688">
        <v>-0.19315079299999999</v>
      </c>
      <c r="S688">
        <v>9.3741090919999994</v>
      </c>
    </row>
    <row r="689" spans="1:19" x14ac:dyDescent="0.25">
      <c r="A689" s="12">
        <v>36770</v>
      </c>
      <c r="B689" t="s">
        <v>2009</v>
      </c>
      <c r="C689" t="s">
        <v>2010</v>
      </c>
      <c r="D689">
        <v>89594.035180000006</v>
      </c>
      <c r="E689">
        <v>46.083450480000003</v>
      </c>
      <c r="F689">
        <v>-2.9130094240000002</v>
      </c>
      <c r="G689">
        <v>5.1133182169999998</v>
      </c>
      <c r="H689">
        <v>50387.636590000002</v>
      </c>
      <c r="I689">
        <v>42.612651399999997</v>
      </c>
      <c r="J689">
        <v>-2.5684934909999999</v>
      </c>
      <c r="K689">
        <v>4.1481232500000003</v>
      </c>
      <c r="L689">
        <v>37849.550880000003</v>
      </c>
      <c r="M689">
        <v>39.710122519999999</v>
      </c>
      <c r="N689">
        <v>-2.19187311</v>
      </c>
      <c r="O689">
        <v>2.1775766440000002</v>
      </c>
      <c r="P689">
        <v>35992.83483</v>
      </c>
      <c r="Q689">
        <v>42.947670209999998</v>
      </c>
      <c r="R689">
        <v>-2.5065206830000002</v>
      </c>
      <c r="S689">
        <v>2.9709576709999999</v>
      </c>
    </row>
    <row r="690" spans="1:19" x14ac:dyDescent="0.25">
      <c r="A690" s="12">
        <v>36770</v>
      </c>
      <c r="B690" t="s">
        <v>2015</v>
      </c>
      <c r="C690" t="s">
        <v>2016</v>
      </c>
      <c r="D690">
        <v>153759.35980000001</v>
      </c>
      <c r="E690">
        <v>46.674436819999997</v>
      </c>
      <c r="F690">
        <v>0.81680209199999998</v>
      </c>
      <c r="G690">
        <v>19.778514550000001</v>
      </c>
      <c r="H690">
        <v>91446.482189999995</v>
      </c>
      <c r="I690">
        <v>42.955642259999998</v>
      </c>
      <c r="J690">
        <v>-0.36301107700000002</v>
      </c>
      <c r="K690">
        <v>18.496695800000001</v>
      </c>
      <c r="L690">
        <v>71737.786030000003</v>
      </c>
      <c r="M690">
        <v>40.540990489999999</v>
      </c>
      <c r="N690">
        <v>0.90485688399999997</v>
      </c>
      <c r="O690">
        <v>17.531894900000001</v>
      </c>
      <c r="P690">
        <v>63209.877350000002</v>
      </c>
      <c r="Q690">
        <v>44.582225999999999</v>
      </c>
      <c r="R690">
        <v>-0.18927028900000001</v>
      </c>
      <c r="S690">
        <v>18.771670950000001</v>
      </c>
    </row>
    <row r="691" spans="1:19" x14ac:dyDescent="0.25">
      <c r="A691" s="12">
        <v>36770</v>
      </c>
      <c r="B691" t="s">
        <v>2013</v>
      </c>
      <c r="C691" t="s">
        <v>2014</v>
      </c>
      <c r="D691">
        <v>215650.20319999999</v>
      </c>
      <c r="E691">
        <v>47.419646479999997</v>
      </c>
      <c r="F691">
        <v>-0.58257349700000005</v>
      </c>
      <c r="G691">
        <v>19.641936829999999</v>
      </c>
      <c r="H691">
        <v>123012.162</v>
      </c>
      <c r="I691">
        <v>44.080471150000001</v>
      </c>
      <c r="J691">
        <v>-0.80866472099999998</v>
      </c>
      <c r="K691">
        <v>19.17661588</v>
      </c>
      <c r="L691">
        <v>91759.827720000001</v>
      </c>
      <c r="M691">
        <v>41.640569739999997</v>
      </c>
      <c r="N691">
        <v>-0.10579016099999999</v>
      </c>
      <c r="O691">
        <v>17.657951539999999</v>
      </c>
      <c r="P691">
        <v>78672.005300000004</v>
      </c>
      <c r="Q691">
        <v>46.277504829999998</v>
      </c>
      <c r="R691">
        <v>-0.48429670200000002</v>
      </c>
      <c r="S691">
        <v>20.79421228</v>
      </c>
    </row>
    <row r="692" spans="1:19" x14ac:dyDescent="0.25">
      <c r="A692" s="12">
        <v>36800</v>
      </c>
      <c r="B692" t="s">
        <v>2005</v>
      </c>
      <c r="C692" t="s">
        <v>2006</v>
      </c>
      <c r="D692">
        <v>137865.96460000001</v>
      </c>
      <c r="E692">
        <v>45.135110300000001</v>
      </c>
      <c r="F692">
        <v>-0.14840967599999999</v>
      </c>
      <c r="G692">
        <v>14.79560384</v>
      </c>
      <c r="H692">
        <v>78817.946849999993</v>
      </c>
      <c r="I692">
        <v>41.962957580000001</v>
      </c>
      <c r="J692">
        <v>0.62331792399999997</v>
      </c>
      <c r="K692">
        <v>13.26079769</v>
      </c>
      <c r="L692">
        <v>62348.849679999999</v>
      </c>
      <c r="M692">
        <v>37.989024409999999</v>
      </c>
      <c r="N692">
        <v>-0.93875939900000005</v>
      </c>
      <c r="O692">
        <v>11.87491992</v>
      </c>
      <c r="P692">
        <v>78061.716969999994</v>
      </c>
      <c r="Q692">
        <v>41.02251339</v>
      </c>
      <c r="R692">
        <v>-1.4142257380000001</v>
      </c>
      <c r="S692">
        <v>16.106572379999999</v>
      </c>
    </row>
    <row r="693" spans="1:19" x14ac:dyDescent="0.25">
      <c r="A693" s="12">
        <v>36800</v>
      </c>
      <c r="B693" t="s">
        <v>2019</v>
      </c>
      <c r="C693" t="s">
        <v>2020</v>
      </c>
      <c r="D693">
        <v>94592.014519999997</v>
      </c>
      <c r="E693">
        <v>43.4140072</v>
      </c>
      <c r="F693">
        <v>5.3825092999999997E-2</v>
      </c>
      <c r="G693">
        <v>10.32287193</v>
      </c>
      <c r="H693">
        <v>54164.552499999998</v>
      </c>
      <c r="I693">
        <v>40.460936969999999</v>
      </c>
      <c r="J693">
        <v>0.40871297099999998</v>
      </c>
      <c r="K693">
        <v>8.8025742569999998</v>
      </c>
      <c r="L693">
        <v>40648.201269999998</v>
      </c>
      <c r="M693">
        <v>37.374456649999999</v>
      </c>
      <c r="N693">
        <v>-1.269087332</v>
      </c>
      <c r="O693">
        <v>6.4354522080000001</v>
      </c>
      <c r="P693">
        <v>43046.659469999999</v>
      </c>
      <c r="Q693">
        <v>43.179063849999999</v>
      </c>
      <c r="R693">
        <v>-0.920710154</v>
      </c>
      <c r="S693">
        <v>10.419104669999999</v>
      </c>
    </row>
    <row r="694" spans="1:19" x14ac:dyDescent="0.25">
      <c r="A694" s="12">
        <v>36800</v>
      </c>
      <c r="B694" t="s">
        <v>2001</v>
      </c>
      <c r="C694" t="s">
        <v>2002</v>
      </c>
      <c r="D694">
        <v>99817.487800000003</v>
      </c>
      <c r="E694">
        <v>44.52610954</v>
      </c>
      <c r="F694">
        <v>-1.636844771</v>
      </c>
      <c r="G694">
        <v>12.506034639999999</v>
      </c>
      <c r="H694">
        <v>57736.685060000003</v>
      </c>
      <c r="I694">
        <v>41.063764120000002</v>
      </c>
      <c r="J694">
        <v>-0.62215395799999995</v>
      </c>
      <c r="K694">
        <v>11.419229870000001</v>
      </c>
      <c r="L694">
        <v>44615.412409999997</v>
      </c>
      <c r="M694">
        <v>38.342974419999997</v>
      </c>
      <c r="N694">
        <v>-1.9228442880000001</v>
      </c>
      <c r="O694">
        <v>9.7021580140000001</v>
      </c>
      <c r="P694">
        <v>42178.312940000003</v>
      </c>
      <c r="Q694">
        <v>44.802323989999998</v>
      </c>
      <c r="R694">
        <v>-2.5241241149999998</v>
      </c>
      <c r="S694">
        <v>11.097250519999999</v>
      </c>
    </row>
    <row r="695" spans="1:19" x14ac:dyDescent="0.25">
      <c r="A695" s="12">
        <v>36800</v>
      </c>
      <c r="B695" t="s">
        <v>2017</v>
      </c>
      <c r="C695" t="s">
        <v>2018</v>
      </c>
      <c r="D695">
        <v>122613.8183</v>
      </c>
      <c r="E695">
        <v>46.93004062</v>
      </c>
      <c r="F695">
        <v>-0.60155910599999995</v>
      </c>
      <c r="G695">
        <v>11.26274109</v>
      </c>
      <c r="H695">
        <v>66607.397719999994</v>
      </c>
      <c r="I695">
        <v>43.661986220000003</v>
      </c>
      <c r="J695">
        <v>0.28266736999999997</v>
      </c>
      <c r="K695">
        <v>9.9929760139999999</v>
      </c>
      <c r="L695">
        <v>50629.937919999997</v>
      </c>
      <c r="M695">
        <v>40.59032054</v>
      </c>
      <c r="N695">
        <v>-1.1320244319999999</v>
      </c>
      <c r="O695">
        <v>8.4723669800000003</v>
      </c>
      <c r="P695">
        <v>48478.574820000002</v>
      </c>
      <c r="Q695">
        <v>46.182789820000004</v>
      </c>
      <c r="R695">
        <v>-1.0790175580000001</v>
      </c>
      <c r="S695">
        <v>10.10330478</v>
      </c>
    </row>
    <row r="696" spans="1:19" x14ac:dyDescent="0.25">
      <c r="A696" s="12">
        <v>36800</v>
      </c>
      <c r="B696" t="s">
        <v>2011</v>
      </c>
      <c r="C696" t="s">
        <v>2012</v>
      </c>
      <c r="D696">
        <v>106070.72500000001</v>
      </c>
      <c r="E696">
        <v>45.136323730000001</v>
      </c>
      <c r="F696">
        <v>1.2535535390000001</v>
      </c>
      <c r="G696">
        <v>9.6165129090000008</v>
      </c>
      <c r="H696">
        <v>59361.480080000001</v>
      </c>
      <c r="I696">
        <v>41.54001787</v>
      </c>
      <c r="J696">
        <v>1.629876884</v>
      </c>
      <c r="K696">
        <v>8.5858573899999993</v>
      </c>
      <c r="L696">
        <v>39163.716</v>
      </c>
      <c r="M696">
        <v>37.517909680000002</v>
      </c>
      <c r="N696">
        <v>-0.60566609599999999</v>
      </c>
      <c r="O696">
        <v>4.7127664469999999</v>
      </c>
      <c r="P696">
        <v>42999.076780000003</v>
      </c>
      <c r="Q696">
        <v>42.494500360000004</v>
      </c>
      <c r="R696">
        <v>-0.101107892</v>
      </c>
      <c r="S696">
        <v>9.4249892129999999</v>
      </c>
    </row>
    <row r="697" spans="1:19" x14ac:dyDescent="0.25">
      <c r="A697" s="12">
        <v>36800</v>
      </c>
      <c r="B697" t="s">
        <v>2007</v>
      </c>
      <c r="C697" t="s">
        <v>2008</v>
      </c>
      <c r="D697">
        <v>314817.09850000002</v>
      </c>
      <c r="E697">
        <v>42.344245460000003</v>
      </c>
      <c r="F697">
        <v>1.3284237000000001E-2</v>
      </c>
      <c r="G697">
        <v>20.287730580000002</v>
      </c>
      <c r="H697">
        <v>184698.32459999999</v>
      </c>
      <c r="I697">
        <v>39.1389377</v>
      </c>
      <c r="J697">
        <v>0.73728273300000002</v>
      </c>
      <c r="K697">
        <v>19.253394279999998</v>
      </c>
      <c r="L697">
        <v>141042.23980000001</v>
      </c>
      <c r="M697">
        <v>34.488823029999999</v>
      </c>
      <c r="N697">
        <v>-1.1313372310000001</v>
      </c>
      <c r="O697">
        <v>17.646324660000001</v>
      </c>
      <c r="P697">
        <v>129962.44070000001</v>
      </c>
      <c r="Q697">
        <v>35.917129340000002</v>
      </c>
      <c r="R697">
        <v>-1.8479681400000001</v>
      </c>
      <c r="S697">
        <v>18.28777637</v>
      </c>
    </row>
    <row r="698" spans="1:19" x14ac:dyDescent="0.25">
      <c r="A698" s="12">
        <v>36800</v>
      </c>
      <c r="B698" t="s">
        <v>2009</v>
      </c>
      <c r="C698" t="s">
        <v>2010</v>
      </c>
      <c r="D698">
        <v>89550.216090000002</v>
      </c>
      <c r="E698">
        <v>46.060911760000003</v>
      </c>
      <c r="F698">
        <v>-4.8908483000000003E-2</v>
      </c>
      <c r="G698">
        <v>2.3846338070000002</v>
      </c>
      <c r="H698">
        <v>50772.424679999996</v>
      </c>
      <c r="I698">
        <v>42.938065360000003</v>
      </c>
      <c r="J698">
        <v>0.76365575399999996</v>
      </c>
      <c r="K698">
        <v>1.544505579</v>
      </c>
      <c r="L698">
        <v>37635.873630000002</v>
      </c>
      <c r="M698">
        <v>39.485941519999997</v>
      </c>
      <c r="N698">
        <v>-0.56454370399999998</v>
      </c>
      <c r="O698">
        <v>-0.58960011800000001</v>
      </c>
      <c r="P698">
        <v>36314.386140000002</v>
      </c>
      <c r="Q698">
        <v>43.331354339999997</v>
      </c>
      <c r="R698">
        <v>0.89337588700000004</v>
      </c>
      <c r="S698">
        <v>2.4858692339999999</v>
      </c>
    </row>
    <row r="699" spans="1:19" x14ac:dyDescent="0.25">
      <c r="A699" s="12">
        <v>36800</v>
      </c>
      <c r="B699" t="s">
        <v>2015</v>
      </c>
      <c r="C699" t="s">
        <v>2016</v>
      </c>
      <c r="D699">
        <v>154364.40479999999</v>
      </c>
      <c r="E699">
        <v>46.858101300000001</v>
      </c>
      <c r="F699">
        <v>0.39350123300000001</v>
      </c>
      <c r="G699">
        <v>18.950616190000002</v>
      </c>
      <c r="H699">
        <v>92445.878909999999</v>
      </c>
      <c r="I699">
        <v>43.425094199999997</v>
      </c>
      <c r="J699">
        <v>1.0928760799999999</v>
      </c>
      <c r="K699">
        <v>17.88860644</v>
      </c>
      <c r="L699">
        <v>71152.502359999999</v>
      </c>
      <c r="M699">
        <v>40.210230629999998</v>
      </c>
      <c r="N699">
        <v>-0.81586525700000001</v>
      </c>
      <c r="O699">
        <v>15.833244929999999</v>
      </c>
      <c r="P699">
        <v>62569.231019999999</v>
      </c>
      <c r="Q699">
        <v>44.130375110000003</v>
      </c>
      <c r="R699">
        <v>-1.0135224970000001</v>
      </c>
      <c r="S699">
        <v>15.86256977</v>
      </c>
    </row>
    <row r="700" spans="1:19" x14ac:dyDescent="0.25">
      <c r="A700" s="12">
        <v>36800</v>
      </c>
      <c r="B700" t="s">
        <v>2013</v>
      </c>
      <c r="C700" t="s">
        <v>2014</v>
      </c>
      <c r="D700">
        <v>217059.8566</v>
      </c>
      <c r="E700">
        <v>47.729617279999999</v>
      </c>
      <c r="F700">
        <v>0.65367588799999998</v>
      </c>
      <c r="G700">
        <v>19.725995309999998</v>
      </c>
      <c r="H700">
        <v>124220.4679</v>
      </c>
      <c r="I700">
        <v>44.513458370000002</v>
      </c>
      <c r="J700">
        <v>0.98226539199999996</v>
      </c>
      <c r="K700">
        <v>18.58703349</v>
      </c>
      <c r="L700">
        <v>91668.314079999996</v>
      </c>
      <c r="M700">
        <v>41.599040889999998</v>
      </c>
      <c r="N700">
        <v>-9.9731705000000004E-2</v>
      </c>
      <c r="O700">
        <v>17.32051418</v>
      </c>
      <c r="P700">
        <v>77777.371929999994</v>
      </c>
      <c r="Q700">
        <v>45.75125156</v>
      </c>
      <c r="R700">
        <v>-1.1371686430000001</v>
      </c>
      <c r="S700">
        <v>17.657433309999998</v>
      </c>
    </row>
    <row r="701" spans="1:19" x14ac:dyDescent="0.25">
      <c r="A701" s="12">
        <v>36800</v>
      </c>
      <c r="B701" t="s">
        <v>2003</v>
      </c>
      <c r="C701" t="s">
        <v>2004</v>
      </c>
      <c r="D701">
        <v>150018.3504</v>
      </c>
      <c r="E701">
        <v>43.943088549999999</v>
      </c>
      <c r="F701">
        <v>-1.4014979970000001</v>
      </c>
      <c r="G701">
        <v>18.15064027</v>
      </c>
      <c r="H701">
        <v>94783.767699999997</v>
      </c>
      <c r="I701">
        <v>41.30882278</v>
      </c>
      <c r="J701">
        <v>-0.114453033</v>
      </c>
      <c r="K701">
        <v>18.253307759999998</v>
      </c>
      <c r="L701">
        <v>74011.894899999999</v>
      </c>
      <c r="M701">
        <v>38.649220800000002</v>
      </c>
      <c r="N701">
        <v>-1.474827865</v>
      </c>
      <c r="O701">
        <v>16.360088309999998</v>
      </c>
      <c r="P701">
        <v>65895.592499999999</v>
      </c>
      <c r="Q701">
        <v>42.545833440000003</v>
      </c>
      <c r="R701">
        <v>-2.0649024869999999</v>
      </c>
      <c r="S701">
        <v>17.109769759999999</v>
      </c>
    </row>
    <row r="702" spans="1:19" x14ac:dyDescent="0.25">
      <c r="A702" s="12">
        <v>36831</v>
      </c>
      <c r="B702" t="s">
        <v>2005</v>
      </c>
      <c r="C702" t="s">
        <v>2006</v>
      </c>
      <c r="D702">
        <v>138341.4106</v>
      </c>
      <c r="E702">
        <v>45.290763699999999</v>
      </c>
      <c r="F702">
        <v>0.34486102899999999</v>
      </c>
      <c r="G702">
        <v>14.296748210000001</v>
      </c>
      <c r="H702">
        <v>78451.403990000006</v>
      </c>
      <c r="I702">
        <v>41.767808840000001</v>
      </c>
      <c r="J702">
        <v>-0.46505000499999999</v>
      </c>
      <c r="K702">
        <v>11.576631320000001</v>
      </c>
      <c r="L702">
        <v>62457.296459999998</v>
      </c>
      <c r="M702">
        <v>38.055100809999999</v>
      </c>
      <c r="N702">
        <v>0.17393549799999999</v>
      </c>
      <c r="O702">
        <v>9.9933598430000004</v>
      </c>
      <c r="P702">
        <v>79683.495439999999</v>
      </c>
      <c r="Q702">
        <v>41.874780440000002</v>
      </c>
      <c r="R702">
        <v>2.077559312</v>
      </c>
      <c r="S702">
        <v>16.768126550000002</v>
      </c>
    </row>
    <row r="703" spans="1:19" x14ac:dyDescent="0.25">
      <c r="A703" s="12">
        <v>36831</v>
      </c>
      <c r="B703" t="s">
        <v>2003</v>
      </c>
      <c r="C703" t="s">
        <v>2004</v>
      </c>
      <c r="D703">
        <v>151247.16339999999</v>
      </c>
      <c r="E703">
        <v>44.303030110000002</v>
      </c>
      <c r="F703">
        <v>0.81910845300000001</v>
      </c>
      <c r="G703">
        <v>17.27419132</v>
      </c>
      <c r="H703">
        <v>94774.559250000006</v>
      </c>
      <c r="I703">
        <v>41.304809540000001</v>
      </c>
      <c r="J703">
        <v>-9.7152230000000003E-3</v>
      </c>
      <c r="K703">
        <v>15.76731463</v>
      </c>
      <c r="L703">
        <v>74573.829379999996</v>
      </c>
      <c r="M703">
        <v>38.942664569999998</v>
      </c>
      <c r="N703">
        <v>0.75924886599999997</v>
      </c>
      <c r="O703">
        <v>13.91629914</v>
      </c>
      <c r="P703">
        <v>66947.674069999994</v>
      </c>
      <c r="Q703">
        <v>43.2251154</v>
      </c>
      <c r="R703">
        <v>1.5965886709999999</v>
      </c>
      <c r="S703">
        <v>16.375241809999999</v>
      </c>
    </row>
    <row r="704" spans="1:19" x14ac:dyDescent="0.25">
      <c r="A704" s="12">
        <v>36831</v>
      </c>
      <c r="B704" t="s">
        <v>2001</v>
      </c>
      <c r="C704" t="s">
        <v>2002</v>
      </c>
      <c r="D704">
        <v>101403.86689999999</v>
      </c>
      <c r="E704">
        <v>45.233753999999998</v>
      </c>
      <c r="F704">
        <v>1.5892797729999999</v>
      </c>
      <c r="G704">
        <v>13.051487209999999</v>
      </c>
      <c r="H704">
        <v>58017.970979999998</v>
      </c>
      <c r="I704">
        <v>41.263821649999997</v>
      </c>
      <c r="J704">
        <v>0.48718750799999999</v>
      </c>
      <c r="K704">
        <v>10.395287310000001</v>
      </c>
      <c r="L704">
        <v>44940.05457</v>
      </c>
      <c r="M704">
        <v>38.621975450000001</v>
      </c>
      <c r="N704">
        <v>0.72764576700000005</v>
      </c>
      <c r="O704">
        <v>8.3078546820000003</v>
      </c>
      <c r="P704">
        <v>43226.704250000003</v>
      </c>
      <c r="Q704">
        <v>45.915938169999997</v>
      </c>
      <c r="R704">
        <v>2.4856169979999998</v>
      </c>
      <c r="S704">
        <v>12.355045799999999</v>
      </c>
    </row>
    <row r="705" spans="1:19" x14ac:dyDescent="0.25">
      <c r="A705" s="12">
        <v>36831</v>
      </c>
      <c r="B705" t="s">
        <v>2017</v>
      </c>
      <c r="C705" t="s">
        <v>2018</v>
      </c>
      <c r="D705">
        <v>125329.4957</v>
      </c>
      <c r="E705">
        <v>47.969457300000002</v>
      </c>
      <c r="F705">
        <v>2.2148216089999999</v>
      </c>
      <c r="G705">
        <v>14.08563661</v>
      </c>
      <c r="H705">
        <v>67326.057459999996</v>
      </c>
      <c r="I705">
        <v>44.133076709999997</v>
      </c>
      <c r="J705">
        <v>1.078948832</v>
      </c>
      <c r="K705">
        <v>10.871491130000001</v>
      </c>
      <c r="L705">
        <v>51419.206409999999</v>
      </c>
      <c r="M705">
        <v>41.223081759999999</v>
      </c>
      <c r="N705">
        <v>1.55889682</v>
      </c>
      <c r="O705">
        <v>9.0513057620000001</v>
      </c>
      <c r="P705">
        <v>50192.71112</v>
      </c>
      <c r="Q705">
        <v>47.815750289999997</v>
      </c>
      <c r="R705">
        <v>3.5358636309999998</v>
      </c>
      <c r="S705">
        <v>13.180223679999999</v>
      </c>
    </row>
    <row r="706" spans="1:19" x14ac:dyDescent="0.25">
      <c r="A706" s="12">
        <v>36831</v>
      </c>
      <c r="B706" t="s">
        <v>2015</v>
      </c>
      <c r="C706" t="s">
        <v>2016</v>
      </c>
      <c r="D706">
        <v>153920.63099999999</v>
      </c>
      <c r="E706">
        <v>46.72339152</v>
      </c>
      <c r="F706">
        <v>-0.28748451400000002</v>
      </c>
      <c r="G706">
        <v>17.78049846</v>
      </c>
      <c r="H706">
        <v>91678.223400000003</v>
      </c>
      <c r="I706">
        <v>43.064499290000001</v>
      </c>
      <c r="J706">
        <v>-0.83038370699999997</v>
      </c>
      <c r="K706">
        <v>15.717463459999999</v>
      </c>
      <c r="L706">
        <v>71074.391359999994</v>
      </c>
      <c r="M706">
        <v>40.166087959999999</v>
      </c>
      <c r="N706">
        <v>-0.10977969</v>
      </c>
      <c r="O706">
        <v>13.97260166</v>
      </c>
      <c r="P706">
        <v>63883.818330000002</v>
      </c>
      <c r="Q706">
        <v>45.057559779999998</v>
      </c>
      <c r="R706">
        <v>2.10101242</v>
      </c>
      <c r="S706">
        <v>16.57549019</v>
      </c>
    </row>
    <row r="707" spans="1:19" x14ac:dyDescent="0.25">
      <c r="A707" s="12">
        <v>36831</v>
      </c>
      <c r="B707" t="s">
        <v>2009</v>
      </c>
      <c r="C707" t="s">
        <v>2010</v>
      </c>
      <c r="D707">
        <v>88881.272450000004</v>
      </c>
      <c r="E707">
        <v>45.716834939999998</v>
      </c>
      <c r="F707">
        <v>-0.74700393600000004</v>
      </c>
      <c r="G707">
        <v>2.7716766910000001</v>
      </c>
      <c r="H707">
        <v>50040.902560000002</v>
      </c>
      <c r="I707">
        <v>42.319419619999998</v>
      </c>
      <c r="J707">
        <v>-1.4407862549999999</v>
      </c>
      <c r="K707">
        <v>0.95006539099999998</v>
      </c>
      <c r="L707">
        <v>37379.170910000001</v>
      </c>
      <c r="M707">
        <v>39.216620059999997</v>
      </c>
      <c r="N707">
        <v>-0.68206924999999996</v>
      </c>
      <c r="O707">
        <v>-1.3827920970000001</v>
      </c>
      <c r="P707">
        <v>36001.152370000003</v>
      </c>
      <c r="Q707">
        <v>42.957594929999999</v>
      </c>
      <c r="R707">
        <v>-0.862561099</v>
      </c>
      <c r="S707">
        <v>2.3678029760000001</v>
      </c>
    </row>
    <row r="708" spans="1:19" x14ac:dyDescent="0.25">
      <c r="A708" s="12">
        <v>36831</v>
      </c>
      <c r="B708" t="s">
        <v>2011</v>
      </c>
      <c r="C708" t="s">
        <v>2012</v>
      </c>
      <c r="D708">
        <v>106605.1351</v>
      </c>
      <c r="E708">
        <v>45.363731510000001</v>
      </c>
      <c r="F708">
        <v>0.50382432799999999</v>
      </c>
      <c r="G708">
        <v>9.7389012640000008</v>
      </c>
      <c r="H708">
        <v>59213.139920000001</v>
      </c>
      <c r="I708">
        <v>41.43621229</v>
      </c>
      <c r="J708">
        <v>-0.249892961</v>
      </c>
      <c r="K708">
        <v>7.8884847159999998</v>
      </c>
      <c r="L708">
        <v>39408.832909999997</v>
      </c>
      <c r="M708">
        <v>37.752725859999998</v>
      </c>
      <c r="N708">
        <v>0.62587756999999999</v>
      </c>
      <c r="O708">
        <v>3.83158625</v>
      </c>
      <c r="P708">
        <v>43575.709479999998</v>
      </c>
      <c r="Q708">
        <v>43.064366509999999</v>
      </c>
      <c r="R708">
        <v>1.3410350600000001</v>
      </c>
      <c r="S708">
        <v>11.75584104</v>
      </c>
    </row>
    <row r="709" spans="1:19" x14ac:dyDescent="0.25">
      <c r="A709" s="12">
        <v>36831</v>
      </c>
      <c r="B709" t="s">
        <v>2007</v>
      </c>
      <c r="C709" t="s">
        <v>2008</v>
      </c>
      <c r="D709">
        <v>314211.29379999998</v>
      </c>
      <c r="E709">
        <v>42.26276215</v>
      </c>
      <c r="F709">
        <v>-0.192430663</v>
      </c>
      <c r="G709">
        <v>17.60899847</v>
      </c>
      <c r="H709">
        <v>182742.04399999999</v>
      </c>
      <c r="I709">
        <v>38.724387419999999</v>
      </c>
      <c r="J709">
        <v>-1.059176133</v>
      </c>
      <c r="K709">
        <v>15.622269190000001</v>
      </c>
      <c r="L709">
        <v>141687.3401</v>
      </c>
      <c r="M709">
        <v>34.64656832</v>
      </c>
      <c r="N709">
        <v>0.457380915</v>
      </c>
      <c r="O709">
        <v>14.88548076</v>
      </c>
      <c r="P709">
        <v>133810.04190000001</v>
      </c>
      <c r="Q709">
        <v>36.980473379999999</v>
      </c>
      <c r="R709">
        <v>2.960548529</v>
      </c>
      <c r="S709">
        <v>19.493720870000001</v>
      </c>
    </row>
    <row r="710" spans="1:19" x14ac:dyDescent="0.25">
      <c r="A710" s="12">
        <v>36831</v>
      </c>
      <c r="B710" t="s">
        <v>2019</v>
      </c>
      <c r="C710" t="s">
        <v>2020</v>
      </c>
      <c r="D710">
        <v>93725.480049999998</v>
      </c>
      <c r="E710">
        <v>43.016302029999999</v>
      </c>
      <c r="F710">
        <v>-0.91607570699999996</v>
      </c>
      <c r="G710">
        <v>8.3909989070000002</v>
      </c>
      <c r="H710">
        <v>53348.493829999999</v>
      </c>
      <c r="I710">
        <v>39.851340899999997</v>
      </c>
      <c r="J710">
        <v>-1.506628657</v>
      </c>
      <c r="K710">
        <v>6.1863860390000003</v>
      </c>
      <c r="L710">
        <v>40078.022940000003</v>
      </c>
      <c r="M710">
        <v>36.850199619999998</v>
      </c>
      <c r="N710">
        <v>-1.402714794</v>
      </c>
      <c r="O710">
        <v>3.5233259129999999</v>
      </c>
      <c r="P710">
        <v>43582.065150000002</v>
      </c>
      <c r="Q710">
        <v>43.71611635</v>
      </c>
      <c r="R710">
        <v>1.243779857</v>
      </c>
      <c r="S710">
        <v>10.941003800000001</v>
      </c>
    </row>
    <row r="711" spans="1:19" x14ac:dyDescent="0.25">
      <c r="A711" s="12">
        <v>36831</v>
      </c>
      <c r="B711" t="s">
        <v>2013</v>
      </c>
      <c r="C711" t="s">
        <v>2014</v>
      </c>
      <c r="D711">
        <v>216053.63829999999</v>
      </c>
      <c r="E711">
        <v>47.508358430000001</v>
      </c>
      <c r="F711">
        <v>-0.46356718499999999</v>
      </c>
      <c r="G711">
        <v>18.050036949999999</v>
      </c>
      <c r="H711">
        <v>122781.4596</v>
      </c>
      <c r="I711">
        <v>43.99780071</v>
      </c>
      <c r="J711">
        <v>-1.1584308940000001</v>
      </c>
      <c r="K711">
        <v>15.867340090000001</v>
      </c>
      <c r="L711">
        <v>91219.960179999995</v>
      </c>
      <c r="M711">
        <v>41.395578090000001</v>
      </c>
      <c r="N711">
        <v>-0.489104555</v>
      </c>
      <c r="O711">
        <v>14.42551261</v>
      </c>
      <c r="P711">
        <v>78557.938020000001</v>
      </c>
      <c r="Q711">
        <v>46.210406640000002</v>
      </c>
      <c r="R711">
        <v>1.0035902130000001</v>
      </c>
      <c r="S711">
        <v>17.169538169999999</v>
      </c>
    </row>
    <row r="712" spans="1:19" x14ac:dyDescent="0.25">
      <c r="A712" s="12">
        <v>36861</v>
      </c>
      <c r="B712" t="s">
        <v>2005</v>
      </c>
      <c r="C712" t="s">
        <v>2006</v>
      </c>
      <c r="D712">
        <v>137312.614</v>
      </c>
      <c r="E712">
        <v>44.953952180000002</v>
      </c>
      <c r="F712">
        <v>-0.74366492799999995</v>
      </c>
      <c r="G712">
        <v>12.906453839999999</v>
      </c>
      <c r="H712">
        <v>79281.740520000007</v>
      </c>
      <c r="I712">
        <v>42.209882989999997</v>
      </c>
      <c r="J712">
        <v>1.058408762</v>
      </c>
      <c r="K712">
        <v>11.858921820000001</v>
      </c>
      <c r="L712">
        <v>63274.336430000003</v>
      </c>
      <c r="M712">
        <v>38.552921560000001</v>
      </c>
      <c r="N712">
        <v>1.3081577550000001</v>
      </c>
      <c r="O712">
        <v>10.1058637</v>
      </c>
      <c r="P712">
        <v>80779.426789999998</v>
      </c>
      <c r="Q712">
        <v>42.450707540000003</v>
      </c>
      <c r="R712">
        <v>1.375355511</v>
      </c>
      <c r="S712">
        <v>15.351339339999999</v>
      </c>
    </row>
    <row r="713" spans="1:19" x14ac:dyDescent="0.25">
      <c r="A713" s="12">
        <v>36861</v>
      </c>
      <c r="B713" t="s">
        <v>2015</v>
      </c>
      <c r="C713" t="s">
        <v>2016</v>
      </c>
      <c r="D713">
        <v>150425.212</v>
      </c>
      <c r="E713">
        <v>45.662339269999997</v>
      </c>
      <c r="F713">
        <v>-2.270923008</v>
      </c>
      <c r="G713">
        <v>13.539550500000001</v>
      </c>
      <c r="H713">
        <v>91279.507010000001</v>
      </c>
      <c r="I713">
        <v>42.87720813</v>
      </c>
      <c r="J713">
        <v>-0.434908501</v>
      </c>
      <c r="K713">
        <v>13.60083083</v>
      </c>
      <c r="L713">
        <v>71183.84719</v>
      </c>
      <c r="M713">
        <v>40.227944460000003</v>
      </c>
      <c r="N713">
        <v>0.154001788</v>
      </c>
      <c r="O713">
        <v>11.986914029999999</v>
      </c>
      <c r="P713">
        <v>64408.325299999997</v>
      </c>
      <c r="Q713">
        <v>45.427497029999998</v>
      </c>
      <c r="R713">
        <v>0.82103259399999995</v>
      </c>
      <c r="S713">
        <v>15.06335719</v>
      </c>
    </row>
    <row r="714" spans="1:19" x14ac:dyDescent="0.25">
      <c r="A714" s="12">
        <v>36861</v>
      </c>
      <c r="B714" t="s">
        <v>2001</v>
      </c>
      <c r="C714" t="s">
        <v>2002</v>
      </c>
      <c r="D714">
        <v>101206.9007</v>
      </c>
      <c r="E714">
        <v>45.145892250000003</v>
      </c>
      <c r="F714">
        <v>-0.19423934100000001</v>
      </c>
      <c r="G714">
        <v>12.979873169999999</v>
      </c>
      <c r="H714">
        <v>58816.694640000002</v>
      </c>
      <c r="I714">
        <v>41.831893749999999</v>
      </c>
      <c r="J714">
        <v>1.3766831989999999</v>
      </c>
      <c r="K714">
        <v>11.972543399999999</v>
      </c>
      <c r="L714">
        <v>45724.93965</v>
      </c>
      <c r="M714">
        <v>39.296514299999998</v>
      </c>
      <c r="N714">
        <v>1.746515649</v>
      </c>
      <c r="O714">
        <v>9.620044901</v>
      </c>
      <c r="P714">
        <v>44287.331530000003</v>
      </c>
      <c r="Q714">
        <v>47.042549549999997</v>
      </c>
      <c r="R714">
        <v>2.4536390180000001</v>
      </c>
      <c r="S714">
        <v>13.58176703</v>
      </c>
    </row>
    <row r="715" spans="1:19" x14ac:dyDescent="0.25">
      <c r="A715" s="12">
        <v>36861</v>
      </c>
      <c r="B715" t="s">
        <v>2011</v>
      </c>
      <c r="C715" t="s">
        <v>2012</v>
      </c>
      <c r="D715">
        <v>105463.4446</v>
      </c>
      <c r="E715">
        <v>44.87790742</v>
      </c>
      <c r="F715">
        <v>-1.0709526570000001</v>
      </c>
      <c r="G715">
        <v>8.6671638980000001</v>
      </c>
      <c r="H715">
        <v>59961.773450000001</v>
      </c>
      <c r="I715">
        <v>41.960091579999997</v>
      </c>
      <c r="J715">
        <v>1.264303049</v>
      </c>
      <c r="K715">
        <v>8.6038836990000007</v>
      </c>
      <c r="L715">
        <v>40133.386420000003</v>
      </c>
      <c r="M715">
        <v>38.446830910000003</v>
      </c>
      <c r="N715">
        <v>1.8385561079999999</v>
      </c>
      <c r="O715">
        <v>5.3286670029999996</v>
      </c>
      <c r="P715">
        <v>45212.037190000003</v>
      </c>
      <c r="Q715">
        <v>44.681492579999997</v>
      </c>
      <c r="R715">
        <v>3.7551372729999999</v>
      </c>
      <c r="S715">
        <v>12.529101900000001</v>
      </c>
    </row>
    <row r="716" spans="1:19" x14ac:dyDescent="0.25">
      <c r="A716" s="12">
        <v>36861</v>
      </c>
      <c r="B716" t="s">
        <v>2009</v>
      </c>
      <c r="C716" t="s">
        <v>2010</v>
      </c>
      <c r="D716">
        <v>90045.492360000004</v>
      </c>
      <c r="E716">
        <v>46.315661310000003</v>
      </c>
      <c r="F716">
        <v>1.3098596330000001</v>
      </c>
      <c r="G716">
        <v>4.949384877</v>
      </c>
      <c r="H716">
        <v>51537.041660000003</v>
      </c>
      <c r="I716">
        <v>43.584699319999999</v>
      </c>
      <c r="J716">
        <v>2.989832367</v>
      </c>
      <c r="K716">
        <v>5.0363043630000002</v>
      </c>
      <c r="L716">
        <v>38537.842060000003</v>
      </c>
      <c r="M716">
        <v>40.432248049999998</v>
      </c>
      <c r="N716">
        <v>3.099777553</v>
      </c>
      <c r="O716">
        <v>2.4428483220000001</v>
      </c>
      <c r="P716">
        <v>37270.81323</v>
      </c>
      <c r="Q716">
        <v>44.472590240000002</v>
      </c>
      <c r="R716">
        <v>3.5267228269999999</v>
      </c>
      <c r="S716">
        <v>6.4243622880000002</v>
      </c>
    </row>
    <row r="717" spans="1:19" x14ac:dyDescent="0.25">
      <c r="A717" s="12">
        <v>36861</v>
      </c>
      <c r="B717" t="s">
        <v>2017</v>
      </c>
      <c r="C717" t="s">
        <v>2018</v>
      </c>
      <c r="D717">
        <v>124250.60980000001</v>
      </c>
      <c r="E717">
        <v>47.556517239999998</v>
      </c>
      <c r="F717">
        <v>-0.860839562</v>
      </c>
      <c r="G717">
        <v>12.92003671</v>
      </c>
      <c r="H717">
        <v>68186.467820000005</v>
      </c>
      <c r="I717">
        <v>44.697086519999999</v>
      </c>
      <c r="J717">
        <v>1.277975262</v>
      </c>
      <c r="K717">
        <v>11.468173999999999</v>
      </c>
      <c r="L717">
        <v>52270.069739999999</v>
      </c>
      <c r="M717">
        <v>41.905223909999997</v>
      </c>
      <c r="N717">
        <v>1.6547577929999999</v>
      </c>
      <c r="O717">
        <v>9.5195589409999997</v>
      </c>
      <c r="P717">
        <v>51207.827680000002</v>
      </c>
      <c r="Q717">
        <v>48.782794299999999</v>
      </c>
      <c r="R717">
        <v>2.0224382090000002</v>
      </c>
      <c r="S717">
        <v>12.81665353</v>
      </c>
    </row>
    <row r="718" spans="1:19" x14ac:dyDescent="0.25">
      <c r="A718" s="12">
        <v>36861</v>
      </c>
      <c r="B718" t="s">
        <v>2013</v>
      </c>
      <c r="C718" t="s">
        <v>2014</v>
      </c>
      <c r="D718">
        <v>213823.095</v>
      </c>
      <c r="E718">
        <v>47.017880929999997</v>
      </c>
      <c r="F718">
        <v>-1.03240256</v>
      </c>
      <c r="G718">
        <v>15.52153352</v>
      </c>
      <c r="H718">
        <v>123963.4155</v>
      </c>
      <c r="I718">
        <v>44.421345600000002</v>
      </c>
      <c r="J718">
        <v>0.96265013499999996</v>
      </c>
      <c r="K718">
        <v>14.969327659999999</v>
      </c>
      <c r="L718">
        <v>92341.198969999998</v>
      </c>
      <c r="M718">
        <v>41.90439576</v>
      </c>
      <c r="N718">
        <v>1.229159476</v>
      </c>
      <c r="O718">
        <v>13.2177524</v>
      </c>
      <c r="P718">
        <v>80808.812690000006</v>
      </c>
      <c r="Q718">
        <v>47.534446410000001</v>
      </c>
      <c r="R718">
        <v>2.86524153</v>
      </c>
      <c r="S718">
        <v>17.271244620000001</v>
      </c>
    </row>
    <row r="719" spans="1:19" x14ac:dyDescent="0.25">
      <c r="A719" s="12">
        <v>36861</v>
      </c>
      <c r="B719" t="s">
        <v>2007</v>
      </c>
      <c r="C719" t="s">
        <v>2008</v>
      </c>
      <c r="D719">
        <v>307561.65669999999</v>
      </c>
      <c r="E719">
        <v>41.368357529999997</v>
      </c>
      <c r="F719">
        <v>-2.1162947619999999</v>
      </c>
      <c r="G719">
        <v>15.905584729999999</v>
      </c>
      <c r="H719">
        <v>182542.13819999999</v>
      </c>
      <c r="I719">
        <v>38.682025889999998</v>
      </c>
      <c r="J719">
        <v>-0.109392372</v>
      </c>
      <c r="K719">
        <v>14.700632410000001</v>
      </c>
      <c r="L719">
        <v>141992.98680000001</v>
      </c>
      <c r="M719">
        <v>34.721307609999997</v>
      </c>
      <c r="N719">
        <v>0.21571916799999999</v>
      </c>
      <c r="O719">
        <v>13.844119239999999</v>
      </c>
      <c r="P719">
        <v>133575.04190000001</v>
      </c>
      <c r="Q719">
        <v>36.915527519999998</v>
      </c>
      <c r="R719">
        <v>-0.17562203800000001</v>
      </c>
      <c r="S719">
        <v>16.080650309999999</v>
      </c>
    </row>
    <row r="720" spans="1:19" x14ac:dyDescent="0.25">
      <c r="A720" s="12">
        <v>36861</v>
      </c>
      <c r="B720" t="s">
        <v>2019</v>
      </c>
      <c r="C720" t="s">
        <v>2020</v>
      </c>
      <c r="D720">
        <v>93904.053759999995</v>
      </c>
      <c r="E720">
        <v>43.098260320000001</v>
      </c>
      <c r="F720">
        <v>0.19052845099999999</v>
      </c>
      <c r="G720">
        <v>9.8701411179999994</v>
      </c>
      <c r="H720">
        <v>54068.590089999998</v>
      </c>
      <c r="I720">
        <v>40.389253019999998</v>
      </c>
      <c r="J720">
        <v>1.349796797</v>
      </c>
      <c r="K720">
        <v>8.2823712589999996</v>
      </c>
      <c r="L720">
        <v>40797.274720000001</v>
      </c>
      <c r="M720">
        <v>37.511523949999997</v>
      </c>
      <c r="N720">
        <v>1.7946289</v>
      </c>
      <c r="O720">
        <v>5.6557886589999997</v>
      </c>
      <c r="P720">
        <v>44784.797760000001</v>
      </c>
      <c r="Q720">
        <v>44.92254836</v>
      </c>
      <c r="R720">
        <v>2.7596962170000001</v>
      </c>
      <c r="S720">
        <v>12.64114751</v>
      </c>
    </row>
    <row r="721" spans="1:19" x14ac:dyDescent="0.25">
      <c r="A721" s="12">
        <v>36861</v>
      </c>
      <c r="B721" t="s">
        <v>2003</v>
      </c>
      <c r="C721" t="s">
        <v>2004</v>
      </c>
      <c r="D721">
        <v>151333.20490000001</v>
      </c>
      <c r="E721">
        <v>44.328233230000002</v>
      </c>
      <c r="F721">
        <v>5.6888031999999998E-2</v>
      </c>
      <c r="G721">
        <v>15.88194122</v>
      </c>
      <c r="H721">
        <v>95976.809210000007</v>
      </c>
      <c r="I721">
        <v>41.828776159999997</v>
      </c>
      <c r="J721">
        <v>1.2685365930000001</v>
      </c>
      <c r="K721">
        <v>15.020906050000001</v>
      </c>
      <c r="L721">
        <v>75661.193580000006</v>
      </c>
      <c r="M721">
        <v>39.510489229999997</v>
      </c>
      <c r="N721">
        <v>1.458104286</v>
      </c>
      <c r="O721">
        <v>13.12378694</v>
      </c>
      <c r="P721">
        <v>68509.218269999998</v>
      </c>
      <c r="Q721">
        <v>44.233334569999997</v>
      </c>
      <c r="R721">
        <v>2.3324846259999998</v>
      </c>
      <c r="S721">
        <v>15.09759831</v>
      </c>
    </row>
    <row r="722" spans="1:19" x14ac:dyDescent="0.25">
      <c r="A722" s="12">
        <v>36892</v>
      </c>
      <c r="B722" t="s">
        <v>2005</v>
      </c>
      <c r="C722" t="s">
        <v>2006</v>
      </c>
      <c r="D722">
        <v>138723.7121</v>
      </c>
      <c r="E722">
        <v>45.415923120000002</v>
      </c>
      <c r="F722">
        <v>1.027653675</v>
      </c>
      <c r="G722">
        <v>12.089468889999999</v>
      </c>
      <c r="H722">
        <v>79196.003419999994</v>
      </c>
      <c r="I722">
        <v>42.164236250000002</v>
      </c>
      <c r="J722">
        <v>-0.10814230699999999</v>
      </c>
      <c r="K722">
        <v>11.31333517</v>
      </c>
      <c r="L722">
        <v>63510.961629999998</v>
      </c>
      <c r="M722">
        <v>38.697096799999997</v>
      </c>
      <c r="N722">
        <v>0.37396709900000003</v>
      </c>
      <c r="O722">
        <v>11.13198285</v>
      </c>
      <c r="P722">
        <v>80274.37182</v>
      </c>
      <c r="Q722">
        <v>42.185294159999998</v>
      </c>
      <c r="R722">
        <v>-0.62522723000000002</v>
      </c>
      <c r="S722">
        <v>15.866788140000001</v>
      </c>
    </row>
    <row r="723" spans="1:19" x14ac:dyDescent="0.25">
      <c r="A723" s="12">
        <v>36892</v>
      </c>
      <c r="B723" t="s">
        <v>2019</v>
      </c>
      <c r="C723" t="s">
        <v>2020</v>
      </c>
      <c r="D723">
        <v>94947.199349999995</v>
      </c>
      <c r="E723">
        <v>43.577023050000001</v>
      </c>
      <c r="F723">
        <v>1.110863221</v>
      </c>
      <c r="G723">
        <v>9.3650211310000007</v>
      </c>
      <c r="H723">
        <v>54186.931770000003</v>
      </c>
      <c r="I723">
        <v>40.477654289999997</v>
      </c>
      <c r="J723">
        <v>0.218873243</v>
      </c>
      <c r="K723">
        <v>8.5978252580000003</v>
      </c>
      <c r="L723">
        <v>41075.607300000003</v>
      </c>
      <c r="M723">
        <v>37.767440039999997</v>
      </c>
      <c r="N723">
        <v>0.68223325400000001</v>
      </c>
      <c r="O723">
        <v>8.0241773690000002</v>
      </c>
      <c r="P723">
        <v>44377.824549999998</v>
      </c>
      <c r="Q723">
        <v>44.514323359999999</v>
      </c>
      <c r="R723">
        <v>-0.90873071299999997</v>
      </c>
      <c r="S723">
        <v>15.61557445</v>
      </c>
    </row>
    <row r="724" spans="1:19" x14ac:dyDescent="0.25">
      <c r="A724" s="12">
        <v>36892</v>
      </c>
      <c r="B724" t="s">
        <v>2009</v>
      </c>
      <c r="C724" t="s">
        <v>2010</v>
      </c>
      <c r="D724">
        <v>90330.025869999998</v>
      </c>
      <c r="E724">
        <v>46.46201353</v>
      </c>
      <c r="F724">
        <v>0.315988622</v>
      </c>
      <c r="G724">
        <v>6.0322387649999998</v>
      </c>
      <c r="H724">
        <v>50798.084110000003</v>
      </c>
      <c r="I724">
        <v>42.959765449999999</v>
      </c>
      <c r="J724">
        <v>-1.433837743</v>
      </c>
      <c r="K724">
        <v>4.45949931</v>
      </c>
      <c r="L724">
        <v>38014.666920000003</v>
      </c>
      <c r="M724">
        <v>39.883355170000002</v>
      </c>
      <c r="N724">
        <v>-1.3575620960000001</v>
      </c>
      <c r="O724">
        <v>3.097244071</v>
      </c>
      <c r="P724">
        <v>36719.092490000003</v>
      </c>
      <c r="Q724">
        <v>43.814261420000001</v>
      </c>
      <c r="R724">
        <v>-1.480302386</v>
      </c>
      <c r="S724">
        <v>7.8756014590000003</v>
      </c>
    </row>
    <row r="725" spans="1:19" x14ac:dyDescent="0.25">
      <c r="A725" s="12">
        <v>36892</v>
      </c>
      <c r="B725" t="s">
        <v>2007</v>
      </c>
      <c r="C725" t="s">
        <v>2008</v>
      </c>
      <c r="D725">
        <v>313676.76160000003</v>
      </c>
      <c r="E725">
        <v>42.190865270000003</v>
      </c>
      <c r="F725">
        <v>1.9882533259999999</v>
      </c>
      <c r="G725">
        <v>11.63677818</v>
      </c>
      <c r="H725">
        <v>185344.49969999999</v>
      </c>
      <c r="I725">
        <v>39.275866970000003</v>
      </c>
      <c r="J725">
        <v>1.5351860770000001</v>
      </c>
      <c r="K725">
        <v>12.049362650000001</v>
      </c>
      <c r="L725">
        <v>144786.2458</v>
      </c>
      <c r="M725">
        <v>35.40433857</v>
      </c>
      <c r="N725">
        <v>1.967180972</v>
      </c>
      <c r="O725">
        <v>13.261936349999999</v>
      </c>
      <c r="P725">
        <v>134820.3695</v>
      </c>
      <c r="Q725">
        <v>37.259693030000001</v>
      </c>
      <c r="R725">
        <v>0.93230554099999996</v>
      </c>
      <c r="S725">
        <v>16.721547430000001</v>
      </c>
    </row>
    <row r="726" spans="1:19" x14ac:dyDescent="0.25">
      <c r="A726" s="12">
        <v>36892</v>
      </c>
      <c r="B726" t="s">
        <v>2017</v>
      </c>
      <c r="C726" t="s">
        <v>2018</v>
      </c>
      <c r="D726">
        <v>125108.3018</v>
      </c>
      <c r="E726">
        <v>47.88479607</v>
      </c>
      <c r="F726">
        <v>0.69029199900000004</v>
      </c>
      <c r="G726">
        <v>11.39092284</v>
      </c>
      <c r="H726">
        <v>67799.896110000001</v>
      </c>
      <c r="I726">
        <v>44.443683900000003</v>
      </c>
      <c r="J726">
        <v>-0.56693318199999998</v>
      </c>
      <c r="K726">
        <v>10.880194400000001</v>
      </c>
      <c r="L726">
        <v>52192.245510000001</v>
      </c>
      <c r="M726">
        <v>41.842831769999997</v>
      </c>
      <c r="N726">
        <v>-0.14888869800000001</v>
      </c>
      <c r="O726">
        <v>11.1163244</v>
      </c>
      <c r="P726">
        <v>50146.686430000002</v>
      </c>
      <c r="Q726">
        <v>47.771905179999997</v>
      </c>
      <c r="R726">
        <v>-2.0722247010000001</v>
      </c>
      <c r="S726">
        <v>14.02065582</v>
      </c>
    </row>
    <row r="727" spans="1:19" x14ac:dyDescent="0.25">
      <c r="A727" s="12">
        <v>36892</v>
      </c>
      <c r="B727" t="s">
        <v>2013</v>
      </c>
      <c r="C727" t="s">
        <v>2014</v>
      </c>
      <c r="D727">
        <v>215321.19810000001</v>
      </c>
      <c r="E727">
        <v>47.347301049999999</v>
      </c>
      <c r="F727">
        <v>0.70062733099999996</v>
      </c>
      <c r="G727">
        <v>12.90506134</v>
      </c>
      <c r="H727">
        <v>123393.03720000001</v>
      </c>
      <c r="I727">
        <v>44.216954899999998</v>
      </c>
      <c r="J727">
        <v>-0.46011822299999999</v>
      </c>
      <c r="K727">
        <v>12.80391843</v>
      </c>
      <c r="L727">
        <v>92639.986359999995</v>
      </c>
      <c r="M727">
        <v>42.039985340000001</v>
      </c>
      <c r="N727">
        <v>0.323568884</v>
      </c>
      <c r="O727">
        <v>13.671447690000001</v>
      </c>
      <c r="P727">
        <v>79102.31727</v>
      </c>
      <c r="Q727">
        <v>46.530628729999997</v>
      </c>
      <c r="R727">
        <v>-2.111768949</v>
      </c>
      <c r="S727">
        <v>16.096683070000001</v>
      </c>
    </row>
    <row r="728" spans="1:19" x14ac:dyDescent="0.25">
      <c r="A728" s="12">
        <v>36892</v>
      </c>
      <c r="B728" t="s">
        <v>2015</v>
      </c>
      <c r="C728" t="s">
        <v>2016</v>
      </c>
      <c r="D728">
        <v>151707.78219999999</v>
      </c>
      <c r="E728">
        <v>46.051669990000001</v>
      </c>
      <c r="F728">
        <v>0.85262982499999995</v>
      </c>
      <c r="G728">
        <v>12.89208268</v>
      </c>
      <c r="H728">
        <v>91156.10613</v>
      </c>
      <c r="I728">
        <v>42.819242369999998</v>
      </c>
      <c r="J728">
        <v>-0.13519013099999999</v>
      </c>
      <c r="K728">
        <v>12.634406480000001</v>
      </c>
      <c r="L728">
        <v>71430.326190000007</v>
      </c>
      <c r="M728">
        <v>40.367236499999997</v>
      </c>
      <c r="N728">
        <v>0.346256915</v>
      </c>
      <c r="O728">
        <v>12.83286653</v>
      </c>
      <c r="P728">
        <v>63298.321609999999</v>
      </c>
      <c r="Q728">
        <v>44.644606170000003</v>
      </c>
      <c r="R728">
        <v>-1.7233854239999999</v>
      </c>
      <c r="S728">
        <v>15.544672</v>
      </c>
    </row>
    <row r="729" spans="1:19" x14ac:dyDescent="0.25">
      <c r="A729" s="12">
        <v>36892</v>
      </c>
      <c r="B729" t="s">
        <v>2001</v>
      </c>
      <c r="C729" t="s">
        <v>2002</v>
      </c>
      <c r="D729">
        <v>102750.897</v>
      </c>
      <c r="E729">
        <v>45.834630740000001</v>
      </c>
      <c r="F729">
        <v>1.5255839529999999</v>
      </c>
      <c r="G729">
        <v>13.644185350000001</v>
      </c>
      <c r="H729">
        <v>58939.961990000003</v>
      </c>
      <c r="I729">
        <v>41.919564549999997</v>
      </c>
      <c r="J729">
        <v>0.20957884700000001</v>
      </c>
      <c r="K729">
        <v>13.021917849999999</v>
      </c>
      <c r="L729">
        <v>46078.469830000002</v>
      </c>
      <c r="M729">
        <v>39.600342009999999</v>
      </c>
      <c r="N729">
        <v>0.77316708000000001</v>
      </c>
      <c r="O729">
        <v>12.49939661</v>
      </c>
      <c r="P729">
        <v>43465.064899999998</v>
      </c>
      <c r="Q729">
        <v>46.169127789999997</v>
      </c>
      <c r="R729">
        <v>-1.856663312</v>
      </c>
      <c r="S729">
        <v>15.25366904</v>
      </c>
    </row>
    <row r="730" spans="1:19" x14ac:dyDescent="0.25">
      <c r="A730" s="12">
        <v>36892</v>
      </c>
      <c r="B730" t="s">
        <v>2003</v>
      </c>
      <c r="C730" t="s">
        <v>2004</v>
      </c>
      <c r="D730">
        <v>152718.29670000001</v>
      </c>
      <c r="E730">
        <v>44.733951670000003</v>
      </c>
      <c r="F730">
        <v>0.91525966400000003</v>
      </c>
      <c r="G730">
        <v>14.949053899999999</v>
      </c>
      <c r="H730">
        <v>96164.501539999997</v>
      </c>
      <c r="I730">
        <v>41.910576550000002</v>
      </c>
      <c r="J730">
        <v>0.195560084</v>
      </c>
      <c r="K730">
        <v>14.578165690000001</v>
      </c>
      <c r="L730">
        <v>76148.147859999997</v>
      </c>
      <c r="M730">
        <v>39.764778130000003</v>
      </c>
      <c r="N730">
        <v>0.64359846600000004</v>
      </c>
      <c r="O730">
        <v>13.839411610000001</v>
      </c>
      <c r="P730">
        <v>68293.144060000006</v>
      </c>
      <c r="Q730">
        <v>44.093825129999999</v>
      </c>
      <c r="R730">
        <v>-0.31539436599999998</v>
      </c>
      <c r="S730">
        <v>16.717713150000002</v>
      </c>
    </row>
    <row r="731" spans="1:19" x14ac:dyDescent="0.25">
      <c r="A731" s="12">
        <v>36892</v>
      </c>
      <c r="B731" t="s">
        <v>2011</v>
      </c>
      <c r="C731" t="s">
        <v>2012</v>
      </c>
      <c r="D731">
        <v>107218.25350000001</v>
      </c>
      <c r="E731">
        <v>45.624632060000003</v>
      </c>
      <c r="F731">
        <v>1.6639025489999999</v>
      </c>
      <c r="G731">
        <v>9.9561658099999999</v>
      </c>
      <c r="H731">
        <v>59731.194960000001</v>
      </c>
      <c r="I731">
        <v>41.798737199999998</v>
      </c>
      <c r="J731">
        <v>-0.38454248000000002</v>
      </c>
      <c r="K731">
        <v>9.8042887230000009</v>
      </c>
      <c r="L731">
        <v>39850.940519999996</v>
      </c>
      <c r="M731">
        <v>38.176254450000002</v>
      </c>
      <c r="N731">
        <v>-0.70376791800000005</v>
      </c>
      <c r="O731">
        <v>7.4989582539999997</v>
      </c>
      <c r="P731">
        <v>43875.455220000003</v>
      </c>
      <c r="Q731">
        <v>43.360594859999999</v>
      </c>
      <c r="R731">
        <v>-2.956252466</v>
      </c>
      <c r="S731">
        <v>14.20860381</v>
      </c>
    </row>
    <row r="732" spans="1:19" x14ac:dyDescent="0.25">
      <c r="A732" s="12">
        <v>36923</v>
      </c>
      <c r="B732" t="s">
        <v>2005</v>
      </c>
      <c r="C732" t="s">
        <v>2006</v>
      </c>
      <c r="D732">
        <v>138022.326</v>
      </c>
      <c r="E732">
        <v>45.186300529999997</v>
      </c>
      <c r="F732">
        <v>-0.505599295</v>
      </c>
      <c r="G732">
        <v>11.97355958</v>
      </c>
      <c r="H732">
        <v>79234.329440000001</v>
      </c>
      <c r="I732">
        <v>42.184641159999998</v>
      </c>
      <c r="J732">
        <v>4.8393883999999998E-2</v>
      </c>
      <c r="K732">
        <v>11.311971440000001</v>
      </c>
      <c r="L732">
        <v>63413.49583</v>
      </c>
      <c r="M732">
        <v>38.637711090000003</v>
      </c>
      <c r="N732">
        <v>-0.15346295900000001</v>
      </c>
      <c r="O732">
        <v>9.9600138579999999</v>
      </c>
      <c r="P732">
        <v>80251.014150000003</v>
      </c>
      <c r="Q732">
        <v>42.17301938</v>
      </c>
      <c r="R732">
        <v>-2.9097283000000002E-2</v>
      </c>
      <c r="S732">
        <v>13.51785265</v>
      </c>
    </row>
    <row r="733" spans="1:19" x14ac:dyDescent="0.25">
      <c r="A733" s="12">
        <v>36923</v>
      </c>
      <c r="B733" t="s">
        <v>2019</v>
      </c>
      <c r="C733" t="s">
        <v>2020</v>
      </c>
      <c r="D733">
        <v>93203.563609999997</v>
      </c>
      <c r="E733">
        <v>42.776762949999998</v>
      </c>
      <c r="F733">
        <v>-1.836426728</v>
      </c>
      <c r="G733">
        <v>8.0396338650000008</v>
      </c>
      <c r="H733">
        <v>53369.342340000003</v>
      </c>
      <c r="I733">
        <v>39.866914749999999</v>
      </c>
      <c r="J733">
        <v>-1.5088313719999999</v>
      </c>
      <c r="K733">
        <v>7.0688986590000003</v>
      </c>
      <c r="L733">
        <v>40330.100160000002</v>
      </c>
      <c r="M733">
        <v>37.08197491</v>
      </c>
      <c r="N733">
        <v>-1.8149631660000001</v>
      </c>
      <c r="O733">
        <v>5.2478681800000002</v>
      </c>
      <c r="P733">
        <v>43766.447119999997</v>
      </c>
      <c r="Q733">
        <v>43.901065440000004</v>
      </c>
      <c r="R733">
        <v>-1.377664249</v>
      </c>
      <c r="S733">
        <v>11.80031372</v>
      </c>
    </row>
    <row r="734" spans="1:19" x14ac:dyDescent="0.25">
      <c r="A734" s="12">
        <v>36923</v>
      </c>
      <c r="B734" t="s">
        <v>2015</v>
      </c>
      <c r="C734" t="s">
        <v>2016</v>
      </c>
      <c r="D734">
        <v>152041.50769999999</v>
      </c>
      <c r="E734">
        <v>46.152974069999999</v>
      </c>
      <c r="F734">
        <v>0.21997915300000001</v>
      </c>
      <c r="G734">
        <v>12.39347119</v>
      </c>
      <c r="H734">
        <v>92023.211869999999</v>
      </c>
      <c r="I734">
        <v>43.226552560000002</v>
      </c>
      <c r="J734">
        <v>0.95123166400000003</v>
      </c>
      <c r="K734">
        <v>12.592800280000001</v>
      </c>
      <c r="L734">
        <v>72099.364539999995</v>
      </c>
      <c r="M734">
        <v>40.74532842</v>
      </c>
      <c r="N734">
        <v>0.93663067899999997</v>
      </c>
      <c r="O734">
        <v>11.66275136</v>
      </c>
      <c r="P734">
        <v>63622.474909999997</v>
      </c>
      <c r="Q734">
        <v>44.873233020000001</v>
      </c>
      <c r="R734">
        <v>0.51210409700000004</v>
      </c>
      <c r="S734">
        <v>12.794871730000001</v>
      </c>
    </row>
    <row r="735" spans="1:19" x14ac:dyDescent="0.25">
      <c r="A735" s="12">
        <v>36923</v>
      </c>
      <c r="B735" t="s">
        <v>2017</v>
      </c>
      <c r="C735" t="s">
        <v>2018</v>
      </c>
      <c r="D735">
        <v>124461.41899999999</v>
      </c>
      <c r="E735">
        <v>47.637203769999999</v>
      </c>
      <c r="F735">
        <v>-0.51705828600000003</v>
      </c>
      <c r="G735">
        <v>11.2949704</v>
      </c>
      <c r="H735">
        <v>68149.091459999996</v>
      </c>
      <c r="I735">
        <v>44.672585840000004</v>
      </c>
      <c r="J735">
        <v>0.51503817799999996</v>
      </c>
      <c r="K735">
        <v>11.1790869</v>
      </c>
      <c r="L735">
        <v>52682.831160000002</v>
      </c>
      <c r="M735">
        <v>42.23613718</v>
      </c>
      <c r="N735">
        <v>0.939958878</v>
      </c>
      <c r="O735">
        <v>10.72393138</v>
      </c>
      <c r="P735">
        <v>50745.430379999998</v>
      </c>
      <c r="Q735">
        <v>48.342294600000002</v>
      </c>
      <c r="R735">
        <v>1.1939850780000001</v>
      </c>
      <c r="S735">
        <v>14.04648319</v>
      </c>
    </row>
    <row r="736" spans="1:19" x14ac:dyDescent="0.25">
      <c r="A736" s="12">
        <v>36923</v>
      </c>
      <c r="B736" t="s">
        <v>2003</v>
      </c>
      <c r="C736" t="s">
        <v>2004</v>
      </c>
      <c r="D736">
        <v>152368.8173</v>
      </c>
      <c r="E736">
        <v>44.631582850000001</v>
      </c>
      <c r="F736">
        <v>-0.22883919999999999</v>
      </c>
      <c r="G736">
        <v>15.61547013</v>
      </c>
      <c r="H736">
        <v>96541.702170000004</v>
      </c>
      <c r="I736">
        <v>42.074968769999998</v>
      </c>
      <c r="J736">
        <v>0.39224519299999999</v>
      </c>
      <c r="K736">
        <v>15.60791918</v>
      </c>
      <c r="L736">
        <v>76080.758790000007</v>
      </c>
      <c r="M736">
        <v>39.729587369999997</v>
      </c>
      <c r="N736">
        <v>-8.8497326000000001E-2</v>
      </c>
      <c r="O736">
        <v>13.72960591</v>
      </c>
      <c r="P736">
        <v>68311.698990000004</v>
      </c>
      <c r="Q736">
        <v>44.105805220000001</v>
      </c>
      <c r="R736">
        <v>2.7169538999999999E-2</v>
      </c>
      <c r="S736">
        <v>15.8431484</v>
      </c>
    </row>
    <row r="737" spans="1:19" x14ac:dyDescent="0.25">
      <c r="A737" s="12">
        <v>36923</v>
      </c>
      <c r="B737" t="s">
        <v>2011</v>
      </c>
      <c r="C737" t="s">
        <v>2012</v>
      </c>
      <c r="D737">
        <v>105721.65850000001</v>
      </c>
      <c r="E737">
        <v>44.987785279999997</v>
      </c>
      <c r="F737">
        <v>-1.3958398320000001</v>
      </c>
      <c r="G737">
        <v>9.6757541880000009</v>
      </c>
      <c r="H737">
        <v>59205.883730000001</v>
      </c>
      <c r="I737">
        <v>41.431134550000003</v>
      </c>
      <c r="J737">
        <v>-0.879458764</v>
      </c>
      <c r="K737">
        <v>9.4379525789999992</v>
      </c>
      <c r="L737">
        <v>39408.876700000001</v>
      </c>
      <c r="M737">
        <v>37.752767810000002</v>
      </c>
      <c r="N737">
        <v>-1.1092933110000001</v>
      </c>
      <c r="O737">
        <v>6.495026009</v>
      </c>
      <c r="P737">
        <v>44034.235639999999</v>
      </c>
      <c r="Q737">
        <v>43.517512050000001</v>
      </c>
      <c r="R737">
        <v>0.36188893100000002</v>
      </c>
      <c r="S737">
        <v>13.00424216</v>
      </c>
    </row>
    <row r="738" spans="1:19" x14ac:dyDescent="0.25">
      <c r="A738" s="12">
        <v>36923</v>
      </c>
      <c r="B738" t="s">
        <v>2007</v>
      </c>
      <c r="C738" t="s">
        <v>2008</v>
      </c>
      <c r="D738">
        <v>316858.5097</v>
      </c>
      <c r="E738">
        <v>42.618823999999996</v>
      </c>
      <c r="F738">
        <v>1.0143397620000001</v>
      </c>
      <c r="G738">
        <v>13.246307890000001</v>
      </c>
      <c r="H738">
        <v>187190.99059999999</v>
      </c>
      <c r="I738">
        <v>39.667152010000002</v>
      </c>
      <c r="J738">
        <v>0.99624800400000002</v>
      </c>
      <c r="K738">
        <v>13.1809329</v>
      </c>
      <c r="L738">
        <v>145438.0117</v>
      </c>
      <c r="M738">
        <v>35.56371378</v>
      </c>
      <c r="N738">
        <v>0.450157313</v>
      </c>
      <c r="O738">
        <v>12.12688816</v>
      </c>
      <c r="P738">
        <v>134243.73050000001</v>
      </c>
      <c r="Q738">
        <v>37.100329950000003</v>
      </c>
      <c r="R738">
        <v>-0.427709063</v>
      </c>
      <c r="S738">
        <v>13.151672120000001</v>
      </c>
    </row>
    <row r="739" spans="1:19" x14ac:dyDescent="0.25">
      <c r="A739" s="12">
        <v>36923</v>
      </c>
      <c r="B739" t="s">
        <v>2013</v>
      </c>
      <c r="C739" t="s">
        <v>2014</v>
      </c>
      <c r="D739">
        <v>215749.71410000001</v>
      </c>
      <c r="E739">
        <v>47.441528089999998</v>
      </c>
      <c r="F739">
        <v>0.19901248899999999</v>
      </c>
      <c r="G739">
        <v>14.208699340000001</v>
      </c>
      <c r="H739">
        <v>124644.001</v>
      </c>
      <c r="I739">
        <v>44.665228239999998</v>
      </c>
      <c r="J739">
        <v>1.0138042039999999</v>
      </c>
      <c r="K739">
        <v>13.98964016</v>
      </c>
      <c r="L739">
        <v>92857.950580000004</v>
      </c>
      <c r="M739">
        <v>42.138897409999998</v>
      </c>
      <c r="N739">
        <v>0.23528093</v>
      </c>
      <c r="O739">
        <v>12.72129395</v>
      </c>
      <c r="P739">
        <v>79336.787890000007</v>
      </c>
      <c r="Q739">
        <v>46.66855219</v>
      </c>
      <c r="R739">
        <v>0.29641434900000002</v>
      </c>
      <c r="S739">
        <v>14.72494631</v>
      </c>
    </row>
    <row r="740" spans="1:19" x14ac:dyDescent="0.25">
      <c r="A740" s="12">
        <v>36923</v>
      </c>
      <c r="B740" t="s">
        <v>2009</v>
      </c>
      <c r="C740" t="s">
        <v>2010</v>
      </c>
      <c r="D740">
        <v>88551.977209999997</v>
      </c>
      <c r="E740">
        <v>45.547459150000002</v>
      </c>
      <c r="F740">
        <v>-1.968391623</v>
      </c>
      <c r="G740">
        <v>3.741871637</v>
      </c>
      <c r="H740">
        <v>50008.89673</v>
      </c>
      <c r="I740">
        <v>42.292352399999999</v>
      </c>
      <c r="J740">
        <v>-1.553577049</v>
      </c>
      <c r="K740">
        <v>2.6811878440000001</v>
      </c>
      <c r="L740">
        <v>37429.383300000001</v>
      </c>
      <c r="M740">
        <v>39.269300739999998</v>
      </c>
      <c r="N740">
        <v>-1.5396258030000001</v>
      </c>
      <c r="O740">
        <v>1.186135366</v>
      </c>
      <c r="P740">
        <v>36290.599450000002</v>
      </c>
      <c r="Q740">
        <v>43.302971390000003</v>
      </c>
      <c r="R740">
        <v>-1.1669488889999999</v>
      </c>
      <c r="S740">
        <v>5.4898706610000003</v>
      </c>
    </row>
    <row r="741" spans="1:19" x14ac:dyDescent="0.25">
      <c r="A741" s="12">
        <v>36923</v>
      </c>
      <c r="B741" t="s">
        <v>2001</v>
      </c>
      <c r="C741" t="s">
        <v>2002</v>
      </c>
      <c r="D741">
        <v>101995.5782</v>
      </c>
      <c r="E741">
        <v>45.497701739999997</v>
      </c>
      <c r="F741">
        <v>-0.735097008</v>
      </c>
      <c r="G741">
        <v>12.45813358</v>
      </c>
      <c r="H741">
        <v>58924.28802</v>
      </c>
      <c r="I741">
        <v>41.908416840000001</v>
      </c>
      <c r="J741">
        <v>-2.6593105999999998E-2</v>
      </c>
      <c r="K741">
        <v>12.085230770000001</v>
      </c>
      <c r="L741">
        <v>46098.560420000002</v>
      </c>
      <c r="M741">
        <v>39.617608079999997</v>
      </c>
      <c r="N741">
        <v>4.3600815000000001E-2</v>
      </c>
      <c r="O741">
        <v>10.908945989999999</v>
      </c>
      <c r="P741">
        <v>43995.823680000001</v>
      </c>
      <c r="Q741">
        <v>46.732906309999997</v>
      </c>
      <c r="R741">
        <v>1.2211158200000001</v>
      </c>
      <c r="S741">
        <v>14.871017520000001</v>
      </c>
    </row>
    <row r="742" spans="1:19" x14ac:dyDescent="0.25">
      <c r="A742" s="12">
        <v>36951</v>
      </c>
      <c r="B742" t="s">
        <v>2005</v>
      </c>
      <c r="C742" t="s">
        <v>2006</v>
      </c>
      <c r="D742">
        <v>139141.2034</v>
      </c>
      <c r="E742">
        <v>45.552603089999998</v>
      </c>
      <c r="F742">
        <v>0.81064957900000001</v>
      </c>
      <c r="G742">
        <v>11.125151430000001</v>
      </c>
      <c r="H742">
        <v>80099.513309999995</v>
      </c>
      <c r="I742">
        <v>42.645268160000001</v>
      </c>
      <c r="J742">
        <v>1.0919305829999999</v>
      </c>
      <c r="K742">
        <v>10.084514950000001</v>
      </c>
      <c r="L742">
        <v>64203.99598</v>
      </c>
      <c r="M742">
        <v>39.119361189999999</v>
      </c>
      <c r="N742">
        <v>1.246580308</v>
      </c>
      <c r="O742">
        <v>9.1629431459999999</v>
      </c>
      <c r="P742">
        <v>81645.232189999995</v>
      </c>
      <c r="Q742">
        <v>42.905700269999997</v>
      </c>
      <c r="R742">
        <v>1.737321396</v>
      </c>
      <c r="S742">
        <v>14.090435810000001</v>
      </c>
    </row>
    <row r="743" spans="1:19" x14ac:dyDescent="0.25">
      <c r="A743" s="12">
        <v>36951</v>
      </c>
      <c r="B743" t="s">
        <v>2011</v>
      </c>
      <c r="C743" t="s">
        <v>2012</v>
      </c>
      <c r="D743">
        <v>105572.8388</v>
      </c>
      <c r="E743">
        <v>44.92445798</v>
      </c>
      <c r="F743">
        <v>-0.14076553999999999</v>
      </c>
      <c r="G743">
        <v>7.3567706050000004</v>
      </c>
      <c r="H743">
        <v>59682.304859999997</v>
      </c>
      <c r="I743">
        <v>41.764524850000001</v>
      </c>
      <c r="J743">
        <v>0.80468543699999995</v>
      </c>
      <c r="K743">
        <v>7.008566471</v>
      </c>
      <c r="L743">
        <v>39703.11131</v>
      </c>
      <c r="M743">
        <v>38.034637570000001</v>
      </c>
      <c r="N743">
        <v>0.74662012799999999</v>
      </c>
      <c r="O743">
        <v>4.0495191909999999</v>
      </c>
      <c r="P743">
        <v>44271.185189999997</v>
      </c>
      <c r="Q743">
        <v>43.751681089999998</v>
      </c>
      <c r="R743">
        <v>0.53810301299999996</v>
      </c>
      <c r="S743">
        <v>10.919468999999999</v>
      </c>
    </row>
    <row r="744" spans="1:19" x14ac:dyDescent="0.25">
      <c r="A744" s="12">
        <v>36951</v>
      </c>
      <c r="B744" t="s">
        <v>2007</v>
      </c>
      <c r="C744" t="s">
        <v>2008</v>
      </c>
      <c r="D744">
        <v>312590.31760000001</v>
      </c>
      <c r="E744">
        <v>42.044733909999998</v>
      </c>
      <c r="F744">
        <v>-1.347034082</v>
      </c>
      <c r="G744">
        <v>9.8317510660000007</v>
      </c>
      <c r="H744">
        <v>186612.50779999999</v>
      </c>
      <c r="I744">
        <v>39.544567239999999</v>
      </c>
      <c r="J744">
        <v>-0.30903344100000002</v>
      </c>
      <c r="K744">
        <v>10.793108269999999</v>
      </c>
      <c r="L744">
        <v>146148.7513</v>
      </c>
      <c r="M744">
        <v>35.737509760000002</v>
      </c>
      <c r="N744">
        <v>0.48868903699999999</v>
      </c>
      <c r="O744">
        <v>10.75524401</v>
      </c>
      <c r="P744">
        <v>136350.5325</v>
      </c>
      <c r="Q744">
        <v>37.682577240000001</v>
      </c>
      <c r="R744">
        <v>1.5693857529999999</v>
      </c>
      <c r="S744">
        <v>14.253681139999999</v>
      </c>
    </row>
    <row r="745" spans="1:19" x14ac:dyDescent="0.25">
      <c r="A745" s="12">
        <v>36951</v>
      </c>
      <c r="B745" t="s">
        <v>2009</v>
      </c>
      <c r="C745" t="s">
        <v>2010</v>
      </c>
      <c r="D745">
        <v>88422.064899999998</v>
      </c>
      <c r="E745">
        <v>45.480637649999998</v>
      </c>
      <c r="F745">
        <v>-0.14670741100000001</v>
      </c>
      <c r="G745">
        <v>1.589812215</v>
      </c>
      <c r="H745">
        <v>50565.804190000003</v>
      </c>
      <c r="I745">
        <v>42.76332712</v>
      </c>
      <c r="J745">
        <v>1.1136167589999999</v>
      </c>
      <c r="K745">
        <v>1.4585223970000001</v>
      </c>
      <c r="L745">
        <v>37871.067620000002</v>
      </c>
      <c r="M745">
        <v>39.732696949999998</v>
      </c>
      <c r="N745">
        <v>1.180047005</v>
      </c>
      <c r="O745">
        <v>0.37193652900000002</v>
      </c>
      <c r="P745">
        <v>37430.126880000003</v>
      </c>
      <c r="Q745">
        <v>44.6626878</v>
      </c>
      <c r="R745">
        <v>3.140007196</v>
      </c>
      <c r="S745">
        <v>8.290106969</v>
      </c>
    </row>
    <row r="746" spans="1:19" x14ac:dyDescent="0.25">
      <c r="A746" s="12">
        <v>36951</v>
      </c>
      <c r="B746" t="s">
        <v>2001</v>
      </c>
      <c r="C746" t="s">
        <v>2002</v>
      </c>
      <c r="D746">
        <v>101830.7058</v>
      </c>
      <c r="E746">
        <v>45.42415622</v>
      </c>
      <c r="F746">
        <v>-0.161646661</v>
      </c>
      <c r="G746">
        <v>11.77652269</v>
      </c>
      <c r="H746">
        <v>59365.633070000003</v>
      </c>
      <c r="I746">
        <v>42.2223124</v>
      </c>
      <c r="J746">
        <v>0.74900361299999996</v>
      </c>
      <c r="K746">
        <v>10.961026629999999</v>
      </c>
      <c r="L746">
        <v>46567.263140000003</v>
      </c>
      <c r="M746">
        <v>40.020416330000003</v>
      </c>
      <c r="N746">
        <v>1.016740459</v>
      </c>
      <c r="O746">
        <v>10.688482349999999</v>
      </c>
      <c r="P746">
        <v>44184.20248</v>
      </c>
      <c r="Q746">
        <v>46.933004599999997</v>
      </c>
      <c r="R746">
        <v>0.42817427200000002</v>
      </c>
      <c r="S746">
        <v>14.73238257</v>
      </c>
    </row>
    <row r="747" spans="1:19" x14ac:dyDescent="0.25">
      <c r="A747" s="12">
        <v>36951</v>
      </c>
      <c r="B747" t="s">
        <v>2015</v>
      </c>
      <c r="C747" t="s">
        <v>2016</v>
      </c>
      <c r="D747">
        <v>154954.5693</v>
      </c>
      <c r="E747">
        <v>47.037248759999997</v>
      </c>
      <c r="F747">
        <v>1.915964692</v>
      </c>
      <c r="G747">
        <v>12.59701387</v>
      </c>
      <c r="H747">
        <v>93918.277979999999</v>
      </c>
      <c r="I747">
        <v>44.116732040000002</v>
      </c>
      <c r="J747">
        <v>2.0593348890000001</v>
      </c>
      <c r="K747">
        <v>12.07018295</v>
      </c>
      <c r="L747">
        <v>73455.957280000002</v>
      </c>
      <c r="M747">
        <v>41.511976179999998</v>
      </c>
      <c r="N747">
        <v>1.88155991</v>
      </c>
      <c r="O747">
        <v>11.45508201</v>
      </c>
      <c r="P747">
        <v>65631.962740000003</v>
      </c>
      <c r="Q747">
        <v>46.290534309999998</v>
      </c>
      <c r="R747">
        <v>3.158455918</v>
      </c>
      <c r="S747">
        <v>14.998364199999999</v>
      </c>
    </row>
    <row r="748" spans="1:19" x14ac:dyDescent="0.25">
      <c r="A748" s="12">
        <v>36951</v>
      </c>
      <c r="B748" t="s">
        <v>2017</v>
      </c>
      <c r="C748" t="s">
        <v>2018</v>
      </c>
      <c r="D748">
        <v>127134.4822</v>
      </c>
      <c r="E748">
        <v>48.660310039999999</v>
      </c>
      <c r="F748">
        <v>2.1477042970000002</v>
      </c>
      <c r="G748">
        <v>12.913528749999999</v>
      </c>
      <c r="H748">
        <v>69477.407359999997</v>
      </c>
      <c r="I748">
        <v>45.543313609999998</v>
      </c>
      <c r="J748">
        <v>1.9491322280000001</v>
      </c>
      <c r="K748">
        <v>12.24169058</v>
      </c>
      <c r="L748">
        <v>53498.799879999999</v>
      </c>
      <c r="M748">
        <v>42.890304129999997</v>
      </c>
      <c r="N748">
        <v>1.5488323289999999</v>
      </c>
      <c r="O748">
        <v>11.725893640000001</v>
      </c>
      <c r="P748">
        <v>51483.613069999999</v>
      </c>
      <c r="Q748">
        <v>49.045519400000003</v>
      </c>
      <c r="R748">
        <v>1.454678149</v>
      </c>
      <c r="S748">
        <v>14.59004408</v>
      </c>
    </row>
    <row r="749" spans="1:19" x14ac:dyDescent="0.25">
      <c r="A749" s="12">
        <v>36951</v>
      </c>
      <c r="B749" t="s">
        <v>2013</v>
      </c>
      <c r="C749" t="s">
        <v>2014</v>
      </c>
      <c r="D749">
        <v>217567.36670000001</v>
      </c>
      <c r="E749">
        <v>47.841214440000002</v>
      </c>
      <c r="F749">
        <v>0.84248203200000005</v>
      </c>
      <c r="G749">
        <v>11.7535942</v>
      </c>
      <c r="H749">
        <v>125995.1439</v>
      </c>
      <c r="I749">
        <v>45.1494</v>
      </c>
      <c r="J749">
        <v>1.0840015190000001</v>
      </c>
      <c r="K749">
        <v>11.65191317</v>
      </c>
      <c r="L749">
        <v>94206.116299999994</v>
      </c>
      <c r="M749">
        <v>42.750694430000003</v>
      </c>
      <c r="N749">
        <v>1.451858146</v>
      </c>
      <c r="O749">
        <v>11.11956254</v>
      </c>
      <c r="P749">
        <v>80985.009810000003</v>
      </c>
      <c r="Q749">
        <v>47.638091449999997</v>
      </c>
      <c r="R749">
        <v>2.077500192</v>
      </c>
      <c r="S749">
        <v>14.47319897</v>
      </c>
    </row>
    <row r="750" spans="1:19" x14ac:dyDescent="0.25">
      <c r="A750" s="12">
        <v>36951</v>
      </c>
      <c r="B750" t="s">
        <v>2003</v>
      </c>
      <c r="C750" t="s">
        <v>2004</v>
      </c>
      <c r="D750">
        <v>153957.57889999999</v>
      </c>
      <c r="E750">
        <v>45.096959849999998</v>
      </c>
      <c r="F750">
        <v>1.0427078089999999</v>
      </c>
      <c r="G750">
        <v>14.72708018</v>
      </c>
      <c r="H750">
        <v>97735.360100000005</v>
      </c>
      <c r="I750">
        <v>42.595190799999997</v>
      </c>
      <c r="J750">
        <v>1.2364169060000001</v>
      </c>
      <c r="K750">
        <v>13.88338428</v>
      </c>
      <c r="L750">
        <v>77462.958360000004</v>
      </c>
      <c r="M750">
        <v>40.451375890000001</v>
      </c>
      <c r="N750">
        <v>1.8167531370000001</v>
      </c>
      <c r="O750">
        <v>12.87977899</v>
      </c>
      <c r="P750">
        <v>69390.427240000005</v>
      </c>
      <c r="Q750">
        <v>44.802291750000002</v>
      </c>
      <c r="R750">
        <v>1.5791266639999999</v>
      </c>
      <c r="S750">
        <v>15.67483178</v>
      </c>
    </row>
    <row r="751" spans="1:19" x14ac:dyDescent="0.25">
      <c r="A751" s="12">
        <v>36951</v>
      </c>
      <c r="B751" t="s">
        <v>2019</v>
      </c>
      <c r="C751" t="s">
        <v>2020</v>
      </c>
      <c r="D751">
        <v>93891.869839999999</v>
      </c>
      <c r="E751">
        <v>43.09266839</v>
      </c>
      <c r="F751">
        <v>0.73849777100000003</v>
      </c>
      <c r="G751">
        <v>8.9305616130000001</v>
      </c>
      <c r="H751">
        <v>53896.043469999997</v>
      </c>
      <c r="I751">
        <v>40.260360640000002</v>
      </c>
      <c r="J751">
        <v>0.98689828499999999</v>
      </c>
      <c r="K751">
        <v>7.4680389079999996</v>
      </c>
      <c r="L751">
        <v>40861.751759999999</v>
      </c>
      <c r="M751">
        <v>37.570808100000001</v>
      </c>
      <c r="N751">
        <v>1.3182501449999999</v>
      </c>
      <c r="O751">
        <v>6.3316637189999998</v>
      </c>
      <c r="P751">
        <v>43700.884480000001</v>
      </c>
      <c r="Q751">
        <v>43.835301139999999</v>
      </c>
      <c r="R751">
        <v>-0.14980115299999999</v>
      </c>
      <c r="S751">
        <v>11.255337259999999</v>
      </c>
    </row>
    <row r="752" spans="1:19" x14ac:dyDescent="0.25">
      <c r="A752" s="12">
        <v>36982</v>
      </c>
      <c r="B752" t="s">
        <v>2005</v>
      </c>
      <c r="C752" t="s">
        <v>2006</v>
      </c>
      <c r="D752">
        <v>143795.31200000001</v>
      </c>
      <c r="E752">
        <v>47.076283760000003</v>
      </c>
      <c r="F752">
        <v>3.3448816749999999</v>
      </c>
      <c r="G752">
        <v>11.49132708</v>
      </c>
      <c r="H752">
        <v>81804.798209999994</v>
      </c>
      <c r="I752">
        <v>43.553167950000002</v>
      </c>
      <c r="J752">
        <v>2.128957872</v>
      </c>
      <c r="K752">
        <v>9.3694157400000009</v>
      </c>
      <c r="L752">
        <v>66068.82733</v>
      </c>
      <c r="M752">
        <v>40.255599050000001</v>
      </c>
      <c r="N752">
        <v>2.9045409339999999</v>
      </c>
      <c r="O752">
        <v>8.7529431100000004</v>
      </c>
      <c r="P752">
        <v>82989.825769999996</v>
      </c>
      <c r="Q752">
        <v>43.612302819999996</v>
      </c>
      <c r="R752">
        <v>1.6468733609999999</v>
      </c>
      <c r="S752">
        <v>10.212655720000001</v>
      </c>
    </row>
    <row r="753" spans="1:19" x14ac:dyDescent="0.25">
      <c r="A753" s="12">
        <v>36982</v>
      </c>
      <c r="B753" t="s">
        <v>2019</v>
      </c>
      <c r="C753" t="s">
        <v>2020</v>
      </c>
      <c r="D753">
        <v>96796.165970000002</v>
      </c>
      <c r="E753">
        <v>44.425625859999997</v>
      </c>
      <c r="F753">
        <v>3.0932349399999999</v>
      </c>
      <c r="G753">
        <v>8.7863900489999995</v>
      </c>
      <c r="H753">
        <v>55167.084150000002</v>
      </c>
      <c r="I753">
        <v>41.209828420000001</v>
      </c>
      <c r="J753">
        <v>2.3583190969999999</v>
      </c>
      <c r="K753">
        <v>6.7074283609999998</v>
      </c>
      <c r="L753">
        <v>42080.31465</v>
      </c>
      <c r="M753">
        <v>38.69122978</v>
      </c>
      <c r="N753">
        <v>2.982160178</v>
      </c>
      <c r="O753">
        <v>5.5322378560000001</v>
      </c>
      <c r="P753">
        <v>45389.674420000003</v>
      </c>
      <c r="Q753">
        <v>45.529285510000001</v>
      </c>
      <c r="R753">
        <v>3.8644296429999998</v>
      </c>
      <c r="S753">
        <v>9.3377790300000001</v>
      </c>
    </row>
    <row r="754" spans="1:19" x14ac:dyDescent="0.25">
      <c r="A754" s="12">
        <v>36982</v>
      </c>
      <c r="B754" t="s">
        <v>2003</v>
      </c>
      <c r="C754" t="s">
        <v>2004</v>
      </c>
      <c r="D754">
        <v>157902.28529999999</v>
      </c>
      <c r="E754">
        <v>46.25243571</v>
      </c>
      <c r="F754">
        <v>2.5622034509999998</v>
      </c>
      <c r="G754">
        <v>13.3765108</v>
      </c>
      <c r="H754">
        <v>99067.618229999993</v>
      </c>
      <c r="I754">
        <v>43.175817799999997</v>
      </c>
      <c r="J754">
        <v>1.3631280699999999</v>
      </c>
      <c r="K754">
        <v>11.55924628</v>
      </c>
      <c r="L754">
        <v>78952.434080000006</v>
      </c>
      <c r="M754">
        <v>41.229184330000002</v>
      </c>
      <c r="N754">
        <v>1.9228231790000001</v>
      </c>
      <c r="O754">
        <v>10.95858514</v>
      </c>
      <c r="P754">
        <v>69841.679139999993</v>
      </c>
      <c r="Q754">
        <v>45.09364489</v>
      </c>
      <c r="R754">
        <v>0.650308569</v>
      </c>
      <c r="S754">
        <v>11.06748091</v>
      </c>
    </row>
    <row r="755" spans="1:19" x14ac:dyDescent="0.25">
      <c r="A755" s="12">
        <v>36982</v>
      </c>
      <c r="B755" t="s">
        <v>2001</v>
      </c>
      <c r="C755" t="s">
        <v>2002</v>
      </c>
      <c r="D755">
        <v>105833.516</v>
      </c>
      <c r="E755">
        <v>47.209710739999998</v>
      </c>
      <c r="F755">
        <v>3.9308479470000002</v>
      </c>
      <c r="G755">
        <v>13.395771939999999</v>
      </c>
      <c r="H755">
        <v>60795.148099999999</v>
      </c>
      <c r="I755">
        <v>43.239018979999997</v>
      </c>
      <c r="J755">
        <v>2.4079841449999999</v>
      </c>
      <c r="K755">
        <v>10.986781219999999</v>
      </c>
      <c r="L755">
        <v>47934.171000000002</v>
      </c>
      <c r="M755">
        <v>41.195151940000002</v>
      </c>
      <c r="N755">
        <v>2.9353407840000001</v>
      </c>
      <c r="O755">
        <v>10.152911960000001</v>
      </c>
      <c r="P755">
        <v>45604.904549999999</v>
      </c>
      <c r="Q755">
        <v>48.442091849999997</v>
      </c>
      <c r="R755">
        <v>3.2154072990000002</v>
      </c>
      <c r="S755">
        <v>12.35835127</v>
      </c>
    </row>
    <row r="756" spans="1:19" x14ac:dyDescent="0.25">
      <c r="A756" s="12">
        <v>36982</v>
      </c>
      <c r="B756" t="s">
        <v>2007</v>
      </c>
      <c r="C756" t="s">
        <v>2008</v>
      </c>
      <c r="D756">
        <v>317567.85869999998</v>
      </c>
      <c r="E756">
        <v>42.714234470000001</v>
      </c>
      <c r="F756">
        <v>1.592352948</v>
      </c>
      <c r="G756">
        <v>8.0360694600000002</v>
      </c>
      <c r="H756">
        <v>187982.00630000001</v>
      </c>
      <c r="I756">
        <v>39.834774080000003</v>
      </c>
      <c r="J756">
        <v>0.73387283299999995</v>
      </c>
      <c r="K756">
        <v>7.8897860120000001</v>
      </c>
      <c r="L756">
        <v>148476.5931</v>
      </c>
      <c r="M756">
        <v>36.306733010000002</v>
      </c>
      <c r="N756">
        <v>1.592789354</v>
      </c>
      <c r="O756">
        <v>8.6475945250000006</v>
      </c>
      <c r="P756">
        <v>137995.66250000001</v>
      </c>
      <c r="Q756">
        <v>38.137234339999999</v>
      </c>
      <c r="R756">
        <v>1.2065445969999999</v>
      </c>
      <c r="S756">
        <v>8.9945012210000002</v>
      </c>
    </row>
    <row r="757" spans="1:19" x14ac:dyDescent="0.25">
      <c r="A757" s="12">
        <v>36982</v>
      </c>
      <c r="B757" t="s">
        <v>2011</v>
      </c>
      <c r="C757" t="s">
        <v>2012</v>
      </c>
      <c r="D757">
        <v>109481.86659999999</v>
      </c>
      <c r="E757">
        <v>46.587868350000001</v>
      </c>
      <c r="F757">
        <v>3.702683231</v>
      </c>
      <c r="G757">
        <v>8.7502991360000006</v>
      </c>
      <c r="H757">
        <v>61256.750809999998</v>
      </c>
      <c r="I757">
        <v>42.866291740000001</v>
      </c>
      <c r="J757">
        <v>2.6380448219999999</v>
      </c>
      <c r="K757">
        <v>7.7876491019999996</v>
      </c>
      <c r="L757">
        <v>41140.939030000001</v>
      </c>
      <c r="M757">
        <v>39.412042380000003</v>
      </c>
      <c r="N757">
        <v>3.6214484819999999</v>
      </c>
      <c r="O757">
        <v>5.4048608360000001</v>
      </c>
      <c r="P757">
        <v>45538.21084</v>
      </c>
      <c r="Q757">
        <v>45.003838719999997</v>
      </c>
      <c r="R757">
        <v>2.8619646009999999</v>
      </c>
      <c r="S757">
        <v>9.8804806539999994</v>
      </c>
    </row>
    <row r="758" spans="1:19" x14ac:dyDescent="0.25">
      <c r="A758" s="12">
        <v>36982</v>
      </c>
      <c r="B758" t="s">
        <v>2009</v>
      </c>
      <c r="C758" t="s">
        <v>2010</v>
      </c>
      <c r="D758">
        <v>93612.426779999994</v>
      </c>
      <c r="E758">
        <v>48.150344220000001</v>
      </c>
      <c r="F758">
        <v>5.8699849259999999</v>
      </c>
      <c r="G758">
        <v>5.7158822450000004</v>
      </c>
      <c r="H758">
        <v>52546.870430000003</v>
      </c>
      <c r="I758">
        <v>44.438708040000002</v>
      </c>
      <c r="J758">
        <v>3.9177983529999998</v>
      </c>
      <c r="K758">
        <v>4.4046734970000001</v>
      </c>
      <c r="L758">
        <v>39622.880620000004</v>
      </c>
      <c r="M758">
        <v>41.570623879999999</v>
      </c>
      <c r="N758">
        <v>4.6257291199999999</v>
      </c>
      <c r="O758">
        <v>3.0891136339999998</v>
      </c>
      <c r="P758">
        <v>38107.452290000001</v>
      </c>
      <c r="Q758">
        <v>45.47089167</v>
      </c>
      <c r="R758">
        <v>1.8095728310000001</v>
      </c>
      <c r="S758">
        <v>7.6615213109999996</v>
      </c>
    </row>
    <row r="759" spans="1:19" x14ac:dyDescent="0.25">
      <c r="A759" s="12">
        <v>36982</v>
      </c>
      <c r="B759" t="s">
        <v>2013</v>
      </c>
      <c r="C759" t="s">
        <v>2014</v>
      </c>
      <c r="D759">
        <v>224126.53570000001</v>
      </c>
      <c r="E759">
        <v>49.283519939999998</v>
      </c>
      <c r="F759">
        <v>3.014776092</v>
      </c>
      <c r="G759">
        <v>11.16959454</v>
      </c>
      <c r="H759">
        <v>128377.07550000001</v>
      </c>
      <c r="I759">
        <v>46.002947030000001</v>
      </c>
      <c r="J759">
        <v>1.8904947519999999</v>
      </c>
      <c r="K759">
        <v>9.8227676699999993</v>
      </c>
      <c r="L759">
        <v>96932.154649999997</v>
      </c>
      <c r="M759">
        <v>43.987769440000001</v>
      </c>
      <c r="N759">
        <v>2.8936957219999999</v>
      </c>
      <c r="O759">
        <v>10.261792720000001</v>
      </c>
      <c r="P759">
        <v>82551.369980000003</v>
      </c>
      <c r="Q759">
        <v>48.559476889999999</v>
      </c>
      <c r="R759">
        <v>1.9341359199999999</v>
      </c>
      <c r="S759">
        <v>11.14356443</v>
      </c>
    </row>
    <row r="760" spans="1:19" x14ac:dyDescent="0.25">
      <c r="A760" s="12">
        <v>36982</v>
      </c>
      <c r="B760" t="s">
        <v>2015</v>
      </c>
      <c r="C760" t="s">
        <v>2016</v>
      </c>
      <c r="D760">
        <v>161434.62450000001</v>
      </c>
      <c r="E760">
        <v>49.004302510000002</v>
      </c>
      <c r="F760">
        <v>4.1819064739999998</v>
      </c>
      <c r="G760">
        <v>14.03701266</v>
      </c>
      <c r="H760">
        <v>96520.783899999995</v>
      </c>
      <c r="I760">
        <v>45.339220990000001</v>
      </c>
      <c r="J760">
        <v>2.7710324129999999</v>
      </c>
      <c r="K760">
        <v>12.090606319999999</v>
      </c>
      <c r="L760">
        <v>76147.88738</v>
      </c>
      <c r="M760">
        <v>43.033259719999997</v>
      </c>
      <c r="N760">
        <v>3.6646858980000001</v>
      </c>
      <c r="O760">
        <v>11.80144823</v>
      </c>
      <c r="P760">
        <v>66632.490470000004</v>
      </c>
      <c r="Q760">
        <v>46.996211260000003</v>
      </c>
      <c r="R760">
        <v>1.5244519489999999</v>
      </c>
      <c r="S760">
        <v>11.84442378</v>
      </c>
    </row>
    <row r="761" spans="1:19" x14ac:dyDescent="0.25">
      <c r="A761" s="12">
        <v>36982</v>
      </c>
      <c r="B761" t="s">
        <v>2017</v>
      </c>
      <c r="C761" t="s">
        <v>2018</v>
      </c>
      <c r="D761">
        <v>130197.6684</v>
      </c>
      <c r="E761">
        <v>49.832734590000001</v>
      </c>
      <c r="F761">
        <v>2.4094062570000001</v>
      </c>
      <c r="G761">
        <v>12.517498979999999</v>
      </c>
      <c r="H761">
        <v>70661.344809999995</v>
      </c>
      <c r="I761">
        <v>46.319399480000001</v>
      </c>
      <c r="J761">
        <v>1.7040610599999999</v>
      </c>
      <c r="K761">
        <v>11.03650137</v>
      </c>
      <c r="L761">
        <v>55115.955119999999</v>
      </c>
      <c r="M761">
        <v>44.18678705</v>
      </c>
      <c r="N761">
        <v>3.0227878800000001</v>
      </c>
      <c r="O761">
        <v>11.26782233</v>
      </c>
      <c r="P761">
        <v>52959.808429999997</v>
      </c>
      <c r="Q761">
        <v>50.451807029999998</v>
      </c>
      <c r="R761">
        <v>2.8673111200000001</v>
      </c>
      <c r="S761">
        <v>12.754421539999999</v>
      </c>
    </row>
    <row r="762" spans="1:19" x14ac:dyDescent="0.25">
      <c r="A762" s="12">
        <v>37012</v>
      </c>
      <c r="B762" t="s">
        <v>2005</v>
      </c>
      <c r="C762" t="s">
        <v>2006</v>
      </c>
      <c r="D762">
        <v>144165.7886</v>
      </c>
      <c r="E762">
        <v>47.197571859999996</v>
      </c>
      <c r="F762">
        <v>0.25764162099999999</v>
      </c>
      <c r="G762">
        <v>10.45105047</v>
      </c>
      <c r="H762">
        <v>83198.258050000004</v>
      </c>
      <c r="I762">
        <v>44.295050969999998</v>
      </c>
      <c r="J762">
        <v>1.703396218</v>
      </c>
      <c r="K762">
        <v>9.7707456270000002</v>
      </c>
      <c r="L762">
        <v>67081.81439</v>
      </c>
      <c r="M762">
        <v>40.872809959999998</v>
      </c>
      <c r="N762">
        <v>1.5332299819999999</v>
      </c>
      <c r="O762">
        <v>9.8374236289999999</v>
      </c>
      <c r="P762">
        <v>85152.205679999999</v>
      </c>
      <c r="Q762">
        <v>44.748663409999999</v>
      </c>
      <c r="R762">
        <v>2.6055963950000001</v>
      </c>
      <c r="S762">
        <v>12.608129160000001</v>
      </c>
    </row>
    <row r="763" spans="1:19" x14ac:dyDescent="0.25">
      <c r="A763" s="12">
        <v>37012</v>
      </c>
      <c r="B763" t="s">
        <v>2011</v>
      </c>
      <c r="C763" t="s">
        <v>2012</v>
      </c>
      <c r="D763">
        <v>108356.74649999999</v>
      </c>
      <c r="E763">
        <v>46.109095500000002</v>
      </c>
      <c r="F763">
        <v>-1.027677084</v>
      </c>
      <c r="G763">
        <v>7.92897564</v>
      </c>
      <c r="H763">
        <v>61677.303679999997</v>
      </c>
      <c r="I763">
        <v>43.160586520000003</v>
      </c>
      <c r="J763">
        <v>0.68654125499999996</v>
      </c>
      <c r="K763">
        <v>7.9621501500000003</v>
      </c>
      <c r="L763">
        <v>41399.088199999998</v>
      </c>
      <c r="M763">
        <v>39.659343149999998</v>
      </c>
      <c r="N763">
        <v>0.62747515200000004</v>
      </c>
      <c r="O763">
        <v>6.6572899190000001</v>
      </c>
      <c r="P763">
        <v>45964.658309999999</v>
      </c>
      <c r="Q763">
        <v>45.425282009999997</v>
      </c>
      <c r="R763">
        <v>0.93646075699999998</v>
      </c>
      <c r="S763">
        <v>10.357632430000001</v>
      </c>
    </row>
    <row r="764" spans="1:19" x14ac:dyDescent="0.25">
      <c r="A764" s="12">
        <v>37012</v>
      </c>
      <c r="B764" t="s">
        <v>2013</v>
      </c>
      <c r="C764" t="s">
        <v>2014</v>
      </c>
      <c r="D764">
        <v>224512.69560000001</v>
      </c>
      <c r="E764">
        <v>49.368433230000001</v>
      </c>
      <c r="F764">
        <v>0.17229550900000001</v>
      </c>
      <c r="G764">
        <v>10.13636363</v>
      </c>
      <c r="H764">
        <v>130321.9541</v>
      </c>
      <c r="I764">
        <v>46.69987948</v>
      </c>
      <c r="J764">
        <v>1.514973484</v>
      </c>
      <c r="K764">
        <v>10.120969280000001</v>
      </c>
      <c r="L764">
        <v>97839.368189999994</v>
      </c>
      <c r="M764">
        <v>44.399462550000003</v>
      </c>
      <c r="N764">
        <v>0.93592631199999998</v>
      </c>
      <c r="O764">
        <v>10.398479890000001</v>
      </c>
      <c r="P764">
        <v>84097.298630000005</v>
      </c>
      <c r="Q764">
        <v>49.468843829999997</v>
      </c>
      <c r="R764">
        <v>1.8726868569999999</v>
      </c>
      <c r="S764">
        <v>12.14770897</v>
      </c>
    </row>
    <row r="765" spans="1:19" x14ac:dyDescent="0.25">
      <c r="A765" s="12">
        <v>37012</v>
      </c>
      <c r="B765" t="s">
        <v>2007</v>
      </c>
      <c r="C765" t="s">
        <v>2008</v>
      </c>
      <c r="D765">
        <v>320126.25309999997</v>
      </c>
      <c r="E765">
        <v>43.058349450000001</v>
      </c>
      <c r="F765">
        <v>0.80562131599999998</v>
      </c>
      <c r="G765">
        <v>7.5439419230000002</v>
      </c>
      <c r="H765">
        <v>192149.64170000001</v>
      </c>
      <c r="I765">
        <v>40.717926769999998</v>
      </c>
      <c r="J765">
        <v>2.2170395520000001</v>
      </c>
      <c r="K765">
        <v>8.6866545590000008</v>
      </c>
      <c r="L765">
        <v>152402.09839999999</v>
      </c>
      <c r="M765">
        <v>37.266630259999999</v>
      </c>
      <c r="N765">
        <v>2.643854669</v>
      </c>
      <c r="O765">
        <v>10.91789204</v>
      </c>
      <c r="P765">
        <v>142572.10209999999</v>
      </c>
      <c r="Q765">
        <v>39.402004169999998</v>
      </c>
      <c r="R765">
        <v>3.3163648530000001</v>
      </c>
      <c r="S765">
        <v>13.337338369999999</v>
      </c>
    </row>
    <row r="766" spans="1:19" x14ac:dyDescent="0.25">
      <c r="A766" s="12">
        <v>37012</v>
      </c>
      <c r="B766" t="s">
        <v>2009</v>
      </c>
      <c r="C766" t="s">
        <v>2010</v>
      </c>
      <c r="D766">
        <v>93612.653720000002</v>
      </c>
      <c r="E766">
        <v>48.150460950000003</v>
      </c>
      <c r="F766">
        <v>2.4242E-4</v>
      </c>
      <c r="G766">
        <v>5.298064224</v>
      </c>
      <c r="H766">
        <v>53387.881889999997</v>
      </c>
      <c r="I766">
        <v>45.149948549999998</v>
      </c>
      <c r="J766">
        <v>1.600497716</v>
      </c>
      <c r="K766">
        <v>4.8410165709999999</v>
      </c>
      <c r="L766">
        <v>40222.313569999998</v>
      </c>
      <c r="M766">
        <v>42.19952318</v>
      </c>
      <c r="N766">
        <v>1.5128454680000001</v>
      </c>
      <c r="O766">
        <v>4.7208619079999998</v>
      </c>
      <c r="P766">
        <v>38947.941200000001</v>
      </c>
      <c r="Q766">
        <v>46.473786850000003</v>
      </c>
      <c r="R766">
        <v>2.2055762379999999</v>
      </c>
      <c r="S766">
        <v>8.1180040489999996</v>
      </c>
    </row>
    <row r="767" spans="1:19" x14ac:dyDescent="0.25">
      <c r="A767" s="12">
        <v>37012</v>
      </c>
      <c r="B767" t="s">
        <v>2015</v>
      </c>
      <c r="C767" t="s">
        <v>2016</v>
      </c>
      <c r="D767">
        <v>160687.0508</v>
      </c>
      <c r="E767">
        <v>48.777372710000002</v>
      </c>
      <c r="F767">
        <v>-0.46308137799999999</v>
      </c>
      <c r="G767">
        <v>11.723269650000001</v>
      </c>
      <c r="H767">
        <v>97381.786500000002</v>
      </c>
      <c r="I767">
        <v>45.74366431</v>
      </c>
      <c r="J767">
        <v>0.89203854599999999</v>
      </c>
      <c r="K767">
        <v>11.130839010000001</v>
      </c>
      <c r="L767">
        <v>76795.032330000002</v>
      </c>
      <c r="M767">
        <v>43.398979079999997</v>
      </c>
      <c r="N767">
        <v>0.84985279599999997</v>
      </c>
      <c r="O767">
        <v>11.60354809</v>
      </c>
      <c r="P767">
        <v>68434.382310000001</v>
      </c>
      <c r="Q767">
        <v>48.267094110000002</v>
      </c>
      <c r="R767">
        <v>2.7042240519999998</v>
      </c>
      <c r="S767">
        <v>13.361236399999999</v>
      </c>
    </row>
    <row r="768" spans="1:19" x14ac:dyDescent="0.25">
      <c r="A768" s="12">
        <v>37012</v>
      </c>
      <c r="B768" t="s">
        <v>2001</v>
      </c>
      <c r="C768" t="s">
        <v>2002</v>
      </c>
      <c r="D768">
        <v>106419.1488</v>
      </c>
      <c r="E768">
        <v>47.470947049999999</v>
      </c>
      <c r="F768">
        <v>0.55335292199999997</v>
      </c>
      <c r="G768">
        <v>12.137318309999999</v>
      </c>
      <c r="H768">
        <v>62088.717830000001</v>
      </c>
      <c r="I768">
        <v>44.15903789</v>
      </c>
      <c r="J768">
        <v>2.1277515789999999</v>
      </c>
      <c r="K768">
        <v>12.11892888</v>
      </c>
      <c r="L768">
        <v>48878.916259999998</v>
      </c>
      <c r="M768">
        <v>42.007076359999999</v>
      </c>
      <c r="N768">
        <v>1.9709222689999999</v>
      </c>
      <c r="O768">
        <v>12.58870439</v>
      </c>
      <c r="P768">
        <v>46732.379800000002</v>
      </c>
      <c r="Q768">
        <v>49.639709959999998</v>
      </c>
      <c r="R768">
        <v>2.4722675349999998</v>
      </c>
      <c r="S768">
        <v>14.82639835</v>
      </c>
    </row>
    <row r="769" spans="1:19" x14ac:dyDescent="0.25">
      <c r="A769" s="12">
        <v>37012</v>
      </c>
      <c r="B769" t="s">
        <v>2003</v>
      </c>
      <c r="C769" t="s">
        <v>2004</v>
      </c>
      <c r="D769">
        <v>159685.03640000001</v>
      </c>
      <c r="E769">
        <v>46.774635760000002</v>
      </c>
      <c r="F769">
        <v>1.129021735</v>
      </c>
      <c r="G769">
        <v>12.074959229999999</v>
      </c>
      <c r="H769">
        <v>101412.8126</v>
      </c>
      <c r="I769">
        <v>44.197904379999997</v>
      </c>
      <c r="J769">
        <v>2.3672662959999999</v>
      </c>
      <c r="K769">
        <v>11.37331384</v>
      </c>
      <c r="L769">
        <v>80616.131290000005</v>
      </c>
      <c r="M769">
        <v>42.097971710000003</v>
      </c>
      <c r="N769">
        <v>2.1072145920000001</v>
      </c>
      <c r="O769">
        <v>11.276518660000001</v>
      </c>
      <c r="P769">
        <v>71936.935870000001</v>
      </c>
      <c r="Q769">
        <v>46.44645834</v>
      </c>
      <c r="R769">
        <v>3.000009108</v>
      </c>
      <c r="S769">
        <v>11.952508249999999</v>
      </c>
    </row>
    <row r="770" spans="1:19" x14ac:dyDescent="0.25">
      <c r="A770" s="12">
        <v>37012</v>
      </c>
      <c r="B770" t="s">
        <v>2017</v>
      </c>
      <c r="C770" t="s">
        <v>2018</v>
      </c>
      <c r="D770">
        <v>131009.49099999999</v>
      </c>
      <c r="E770">
        <v>50.143457079999997</v>
      </c>
      <c r="F770">
        <v>0.62353088199999995</v>
      </c>
      <c r="G770">
        <v>12.34880304</v>
      </c>
      <c r="H770">
        <v>72070.041930000007</v>
      </c>
      <c r="I770">
        <v>47.242818149999998</v>
      </c>
      <c r="J770">
        <v>1.9935894569999999</v>
      </c>
      <c r="K770">
        <v>11.97201484</v>
      </c>
      <c r="L770">
        <v>55871.889179999998</v>
      </c>
      <c r="M770">
        <v>44.792823849999998</v>
      </c>
      <c r="N770">
        <v>1.3715339929999999</v>
      </c>
      <c r="O770">
        <v>11.902134029999999</v>
      </c>
      <c r="P770">
        <v>53660.712579999999</v>
      </c>
      <c r="Q770">
        <v>51.119518669999998</v>
      </c>
      <c r="R770">
        <v>1.3234642720000001</v>
      </c>
      <c r="S770">
        <v>13.63534106</v>
      </c>
    </row>
    <row r="771" spans="1:19" x14ac:dyDescent="0.25">
      <c r="A771" s="12">
        <v>37012</v>
      </c>
      <c r="B771" t="s">
        <v>2019</v>
      </c>
      <c r="C771" t="s">
        <v>2020</v>
      </c>
      <c r="D771">
        <v>97650.878479999999</v>
      </c>
      <c r="E771">
        <v>44.817905230000001</v>
      </c>
      <c r="F771">
        <v>0.883002442</v>
      </c>
      <c r="G771">
        <v>8.5562194149999993</v>
      </c>
      <c r="H771">
        <v>56502.513850000003</v>
      </c>
      <c r="I771">
        <v>42.207394800000003</v>
      </c>
      <c r="J771">
        <v>2.42070016</v>
      </c>
      <c r="K771">
        <v>7.7942449920000003</v>
      </c>
      <c r="L771">
        <v>42982.538460000003</v>
      </c>
      <c r="M771">
        <v>39.52078985</v>
      </c>
      <c r="N771">
        <v>2.1440519669999998</v>
      </c>
      <c r="O771">
        <v>7.4453347140000004</v>
      </c>
      <c r="P771">
        <v>46519.236380000002</v>
      </c>
      <c r="Q771">
        <v>46.662321820000003</v>
      </c>
      <c r="R771">
        <v>2.4885879399999999</v>
      </c>
      <c r="S771">
        <v>11.437074640000001</v>
      </c>
    </row>
    <row r="772" spans="1:19" x14ac:dyDescent="0.25">
      <c r="A772" s="12">
        <v>37043</v>
      </c>
      <c r="B772" t="s">
        <v>2005</v>
      </c>
      <c r="C772" t="s">
        <v>2006</v>
      </c>
      <c r="D772">
        <v>145754.19870000001</v>
      </c>
      <c r="E772">
        <v>47.717591890000001</v>
      </c>
      <c r="F772">
        <v>1.1017940429999999</v>
      </c>
      <c r="G772">
        <v>10.94475939</v>
      </c>
      <c r="H772">
        <v>84256.468330000003</v>
      </c>
      <c r="I772">
        <v>44.858445920000001</v>
      </c>
      <c r="J772">
        <v>1.271913987</v>
      </c>
      <c r="K772">
        <v>10.00620793</v>
      </c>
      <c r="L772">
        <v>67942.504700000005</v>
      </c>
      <c r="M772">
        <v>41.397226779999997</v>
      </c>
      <c r="N772">
        <v>1.283045655</v>
      </c>
      <c r="O772">
        <v>10.04406709</v>
      </c>
      <c r="P772">
        <v>87206.822979999997</v>
      </c>
      <c r="Q772">
        <v>45.828393259999999</v>
      </c>
      <c r="R772">
        <v>2.4128761980000002</v>
      </c>
      <c r="S772">
        <v>12.94913189</v>
      </c>
    </row>
    <row r="773" spans="1:19" x14ac:dyDescent="0.25">
      <c r="A773" s="12">
        <v>37043</v>
      </c>
      <c r="B773" t="s">
        <v>2003</v>
      </c>
      <c r="C773" t="s">
        <v>2004</v>
      </c>
      <c r="D773">
        <v>161102.3787</v>
      </c>
      <c r="E773">
        <v>47.189800939999998</v>
      </c>
      <c r="F773">
        <v>0.88758612999999997</v>
      </c>
      <c r="G773">
        <v>13.05035638</v>
      </c>
      <c r="H773">
        <v>102279.30160000001</v>
      </c>
      <c r="I773">
        <v>44.575539110000001</v>
      </c>
      <c r="J773">
        <v>0.85441771899999996</v>
      </c>
      <c r="K773">
        <v>11.65144433</v>
      </c>
      <c r="L773">
        <v>81501.210040000005</v>
      </c>
      <c r="M773">
        <v>42.560162339999998</v>
      </c>
      <c r="N773">
        <v>1.097892869</v>
      </c>
      <c r="O773">
        <v>11.86538498</v>
      </c>
      <c r="P773">
        <v>73802.874840000004</v>
      </c>
      <c r="Q773">
        <v>47.651211580000002</v>
      </c>
      <c r="R773">
        <v>2.5938538329999998</v>
      </c>
      <c r="S773">
        <v>13.93950029</v>
      </c>
    </row>
    <row r="774" spans="1:19" x14ac:dyDescent="0.25">
      <c r="A774" s="12">
        <v>37043</v>
      </c>
      <c r="B774" t="s">
        <v>2019</v>
      </c>
      <c r="C774" t="s">
        <v>2020</v>
      </c>
      <c r="D774">
        <v>98255.781170000002</v>
      </c>
      <c r="E774">
        <v>45.095531729999998</v>
      </c>
      <c r="F774">
        <v>0.61945443300000003</v>
      </c>
      <c r="G774">
        <v>8.4870415319999992</v>
      </c>
      <c r="H774">
        <v>56981.433210000003</v>
      </c>
      <c r="I774">
        <v>42.565147699999997</v>
      </c>
      <c r="J774">
        <v>0.84760717100000005</v>
      </c>
      <c r="K774">
        <v>7.3960860930000001</v>
      </c>
      <c r="L774">
        <v>43476.440820000003</v>
      </c>
      <c r="M774">
        <v>39.974914060000003</v>
      </c>
      <c r="N774">
        <v>1.1490767420000001</v>
      </c>
      <c r="O774">
        <v>7.229278356</v>
      </c>
      <c r="P774">
        <v>47955.920290000002</v>
      </c>
      <c r="Q774">
        <v>48.103424740000001</v>
      </c>
      <c r="R774">
        <v>3.0883652129999999</v>
      </c>
      <c r="S774">
        <v>12.045313220000001</v>
      </c>
    </row>
    <row r="775" spans="1:19" x14ac:dyDescent="0.25">
      <c r="A775" s="12">
        <v>37043</v>
      </c>
      <c r="B775" t="s">
        <v>2007</v>
      </c>
      <c r="C775" t="s">
        <v>2008</v>
      </c>
      <c r="D775">
        <v>321945.8861</v>
      </c>
      <c r="E775">
        <v>43.303097860000001</v>
      </c>
      <c r="F775">
        <v>0.56841104799999997</v>
      </c>
      <c r="G775">
        <v>7.755593535</v>
      </c>
      <c r="H775">
        <v>193753.59220000001</v>
      </c>
      <c r="I775">
        <v>41.05781571</v>
      </c>
      <c r="J775">
        <v>0.83474027399999995</v>
      </c>
      <c r="K775">
        <v>8.2076956810000006</v>
      </c>
      <c r="L775">
        <v>152837.83530000001</v>
      </c>
      <c r="M775">
        <v>37.37318028</v>
      </c>
      <c r="N775">
        <v>0.28591267799999998</v>
      </c>
      <c r="O775">
        <v>9.5023032740000009</v>
      </c>
      <c r="P775">
        <v>144946.3351</v>
      </c>
      <c r="Q775">
        <v>40.058160149999999</v>
      </c>
      <c r="R775">
        <v>1.665285793</v>
      </c>
      <c r="S775">
        <v>12.475070029999999</v>
      </c>
    </row>
    <row r="776" spans="1:19" x14ac:dyDescent="0.25">
      <c r="A776" s="12">
        <v>37043</v>
      </c>
      <c r="B776" t="s">
        <v>2011</v>
      </c>
      <c r="C776" t="s">
        <v>2012</v>
      </c>
      <c r="D776">
        <v>110982.29369999999</v>
      </c>
      <c r="E776">
        <v>47.226345780000003</v>
      </c>
      <c r="F776">
        <v>2.4230583220000002</v>
      </c>
      <c r="G776">
        <v>11.59139148</v>
      </c>
      <c r="H776">
        <v>63247.671090000003</v>
      </c>
      <c r="I776">
        <v>44.259499320000003</v>
      </c>
      <c r="J776">
        <v>2.546102571</v>
      </c>
      <c r="K776">
        <v>10.649963850000001</v>
      </c>
      <c r="L776">
        <v>42649.305319999999</v>
      </c>
      <c r="M776">
        <v>40.857021459999999</v>
      </c>
      <c r="N776">
        <v>3.0199146309999998</v>
      </c>
      <c r="O776">
        <v>10.197885830000001</v>
      </c>
      <c r="P776">
        <v>47396.550080000001</v>
      </c>
      <c r="Q776">
        <v>46.84037112</v>
      </c>
      <c r="R776">
        <v>3.1152015980000001</v>
      </c>
      <c r="S776">
        <v>13.37297107</v>
      </c>
    </row>
    <row r="777" spans="1:19" x14ac:dyDescent="0.25">
      <c r="A777" s="12">
        <v>37043</v>
      </c>
      <c r="B777" t="s">
        <v>2015</v>
      </c>
      <c r="C777" t="s">
        <v>2016</v>
      </c>
      <c r="D777">
        <v>162132.625</v>
      </c>
      <c r="E777">
        <v>49.216184130000002</v>
      </c>
      <c r="F777">
        <v>0.89962085999999997</v>
      </c>
      <c r="G777">
        <v>11.26128711</v>
      </c>
      <c r="H777">
        <v>98659.507150000005</v>
      </c>
      <c r="I777">
        <v>46.343854829999998</v>
      </c>
      <c r="J777">
        <v>1.3120735400000001</v>
      </c>
      <c r="K777">
        <v>11.161138299999999</v>
      </c>
      <c r="L777">
        <v>77673.211439999999</v>
      </c>
      <c r="M777">
        <v>43.895262180000003</v>
      </c>
      <c r="N777">
        <v>1.143536345</v>
      </c>
      <c r="O777">
        <v>11.38722016</v>
      </c>
      <c r="P777">
        <v>70013.878490000003</v>
      </c>
      <c r="Q777">
        <v>49.381120250000002</v>
      </c>
      <c r="R777">
        <v>2.30804477</v>
      </c>
      <c r="S777">
        <v>13.495180339999999</v>
      </c>
    </row>
    <row r="778" spans="1:19" x14ac:dyDescent="0.25">
      <c r="A778" s="12">
        <v>37043</v>
      </c>
      <c r="B778" t="s">
        <v>2009</v>
      </c>
      <c r="C778" t="s">
        <v>2010</v>
      </c>
      <c r="D778">
        <v>93358.189410000006</v>
      </c>
      <c r="E778">
        <v>48.019575080000003</v>
      </c>
      <c r="F778">
        <v>-0.27182682499999999</v>
      </c>
      <c r="G778">
        <v>8.145741611</v>
      </c>
      <c r="H778">
        <v>53113.422879999998</v>
      </c>
      <c r="I778">
        <v>44.91783951</v>
      </c>
      <c r="J778">
        <v>-0.51408484499999996</v>
      </c>
      <c r="K778">
        <v>5.8613028610000004</v>
      </c>
      <c r="L778">
        <v>40058.663229999998</v>
      </c>
      <c r="M778">
        <v>42.027828280000001</v>
      </c>
      <c r="N778">
        <v>-0.40686456599999998</v>
      </c>
      <c r="O778">
        <v>5.50673748</v>
      </c>
      <c r="P778">
        <v>39259.33524</v>
      </c>
      <c r="Q778">
        <v>46.845351030000003</v>
      </c>
      <c r="R778">
        <v>0.79951346499999998</v>
      </c>
      <c r="S778">
        <v>9.5755952430000004</v>
      </c>
    </row>
    <row r="779" spans="1:19" x14ac:dyDescent="0.25">
      <c r="A779" s="12">
        <v>37043</v>
      </c>
      <c r="B779" t="s">
        <v>2013</v>
      </c>
      <c r="C779" t="s">
        <v>2014</v>
      </c>
      <c r="D779">
        <v>227416.13010000001</v>
      </c>
      <c r="E779">
        <v>50.00687379</v>
      </c>
      <c r="F779">
        <v>1.2932161630000001</v>
      </c>
      <c r="G779">
        <v>9.9057792209999995</v>
      </c>
      <c r="H779">
        <v>132615.43979999999</v>
      </c>
      <c r="I779">
        <v>47.521732589999999</v>
      </c>
      <c r="J779">
        <v>1.7598612950000001</v>
      </c>
      <c r="K779">
        <v>9.4108233499999994</v>
      </c>
      <c r="L779">
        <v>99756.276989999998</v>
      </c>
      <c r="M779">
        <v>45.269354929999999</v>
      </c>
      <c r="N779">
        <v>1.959240774</v>
      </c>
      <c r="O779">
        <v>10.023867879999999</v>
      </c>
      <c r="P779">
        <v>87290.699290000004</v>
      </c>
      <c r="Q779">
        <v>51.347308900000002</v>
      </c>
      <c r="R779">
        <v>3.7972690089999999</v>
      </c>
      <c r="S779">
        <v>13.133093779999999</v>
      </c>
    </row>
    <row r="780" spans="1:19" x14ac:dyDescent="0.25">
      <c r="A780" s="12">
        <v>37043</v>
      </c>
      <c r="B780" t="s">
        <v>2001</v>
      </c>
      <c r="C780" t="s">
        <v>2002</v>
      </c>
      <c r="D780">
        <v>108024.1044</v>
      </c>
      <c r="E780">
        <v>48.186877989999999</v>
      </c>
      <c r="F780">
        <v>1.508145474</v>
      </c>
      <c r="G780">
        <v>12.494737000000001</v>
      </c>
      <c r="H780">
        <v>63006.260929999997</v>
      </c>
      <c r="I780">
        <v>44.811617329999997</v>
      </c>
      <c r="J780">
        <v>1.4777936030000001</v>
      </c>
      <c r="K780">
        <v>12.01961799</v>
      </c>
      <c r="L780">
        <v>49435.503700000001</v>
      </c>
      <c r="M780">
        <v>42.485413710000003</v>
      </c>
      <c r="N780">
        <v>1.138706598</v>
      </c>
      <c r="O780">
        <v>11.554220539999999</v>
      </c>
      <c r="P780">
        <v>47996.99972</v>
      </c>
      <c r="Q780">
        <v>50.983004829999999</v>
      </c>
      <c r="R780">
        <v>2.7060892820000002</v>
      </c>
      <c r="S780">
        <v>14.79111764</v>
      </c>
    </row>
    <row r="781" spans="1:19" x14ac:dyDescent="0.25">
      <c r="A781" s="12">
        <v>37043</v>
      </c>
      <c r="B781" t="s">
        <v>2017</v>
      </c>
      <c r="C781" t="s">
        <v>2018</v>
      </c>
      <c r="D781">
        <v>131739.98540000001</v>
      </c>
      <c r="E781">
        <v>50.42305142</v>
      </c>
      <c r="F781">
        <v>0.55758887300000004</v>
      </c>
      <c r="G781">
        <v>11.125119120000001</v>
      </c>
      <c r="H781">
        <v>72485.890230000005</v>
      </c>
      <c r="I781">
        <v>47.51541194</v>
      </c>
      <c r="J781">
        <v>0.57700577900000005</v>
      </c>
      <c r="K781">
        <v>11.24786201</v>
      </c>
      <c r="L781">
        <v>56213.223890000001</v>
      </c>
      <c r="M781">
        <v>45.066473909999999</v>
      </c>
      <c r="N781">
        <v>0.61092388200000003</v>
      </c>
      <c r="O781">
        <v>11.432307679999999</v>
      </c>
      <c r="P781">
        <v>54857.829599999997</v>
      </c>
      <c r="Q781">
        <v>52.259944189999999</v>
      </c>
      <c r="R781">
        <v>2.2309003459999999</v>
      </c>
      <c r="S781">
        <v>14.019927129999999</v>
      </c>
    </row>
    <row r="782" spans="1:19" x14ac:dyDescent="0.25">
      <c r="A782" s="12">
        <v>37073</v>
      </c>
      <c r="B782" t="s">
        <v>2005</v>
      </c>
      <c r="C782" t="s">
        <v>2006</v>
      </c>
      <c r="D782">
        <v>150362.54509999999</v>
      </c>
      <c r="E782">
        <v>49.226290759999998</v>
      </c>
      <c r="F782">
        <v>3.1617246479999999</v>
      </c>
      <c r="G782">
        <v>10.29192849</v>
      </c>
      <c r="H782">
        <v>85675.909239999994</v>
      </c>
      <c r="I782">
        <v>45.614161350000003</v>
      </c>
      <c r="J782">
        <v>1.684666993</v>
      </c>
      <c r="K782">
        <v>10.25092261</v>
      </c>
      <c r="L782">
        <v>68903.551829999997</v>
      </c>
      <c r="M782">
        <v>41.982790790000003</v>
      </c>
      <c r="N782">
        <v>1.4145005900000001</v>
      </c>
      <c r="O782">
        <v>10.56240026</v>
      </c>
      <c r="P782">
        <v>86990.104070000001</v>
      </c>
      <c r="Q782">
        <v>45.714504470000001</v>
      </c>
      <c r="R782">
        <v>-0.24851141900000001</v>
      </c>
      <c r="S782">
        <v>12.5656211</v>
      </c>
    </row>
    <row r="783" spans="1:19" x14ac:dyDescent="0.25">
      <c r="A783" s="12">
        <v>37073</v>
      </c>
      <c r="B783" t="s">
        <v>2003</v>
      </c>
      <c r="C783" t="s">
        <v>2004</v>
      </c>
      <c r="D783">
        <v>166600.41699999999</v>
      </c>
      <c r="E783">
        <v>48.800275820000003</v>
      </c>
      <c r="F783">
        <v>3.4127604859999998</v>
      </c>
      <c r="G783">
        <v>11.64093422</v>
      </c>
      <c r="H783">
        <v>104639.095</v>
      </c>
      <c r="I783">
        <v>45.603988280000003</v>
      </c>
      <c r="J783">
        <v>2.3072052260000002</v>
      </c>
      <c r="K783">
        <v>11.63919288</v>
      </c>
      <c r="L783">
        <v>83073.036980000004</v>
      </c>
      <c r="M783">
        <v>43.380974809999998</v>
      </c>
      <c r="N783">
        <v>1.9285933689999999</v>
      </c>
      <c r="O783">
        <v>12.29570376</v>
      </c>
      <c r="P783">
        <v>73624.510160000005</v>
      </c>
      <c r="Q783">
        <v>47.536049490000003</v>
      </c>
      <c r="R783">
        <v>-0.24167715200000001</v>
      </c>
      <c r="S783">
        <v>13.595316649999999</v>
      </c>
    </row>
    <row r="784" spans="1:19" x14ac:dyDescent="0.25">
      <c r="A784" s="12">
        <v>37073</v>
      </c>
      <c r="B784" t="s">
        <v>2013</v>
      </c>
      <c r="C784" t="s">
        <v>2014</v>
      </c>
      <c r="D784">
        <v>235453.4143</v>
      </c>
      <c r="E784">
        <v>51.774204259999998</v>
      </c>
      <c r="F784">
        <v>3.534175077</v>
      </c>
      <c r="G784">
        <v>9.9204990819999992</v>
      </c>
      <c r="H784">
        <v>134817.9094</v>
      </c>
      <c r="I784">
        <v>48.310970820000001</v>
      </c>
      <c r="J784">
        <v>1.660794323</v>
      </c>
      <c r="K784">
        <v>10.28282527</v>
      </c>
      <c r="L784">
        <v>101353.0831</v>
      </c>
      <c r="M784">
        <v>45.993984830000002</v>
      </c>
      <c r="N784">
        <v>1.6007073869999999</v>
      </c>
      <c r="O784">
        <v>11.874563759999999</v>
      </c>
      <c r="P784">
        <v>86490.962820000001</v>
      </c>
      <c r="Q784">
        <v>50.876877159999999</v>
      </c>
      <c r="R784">
        <v>-0.916176035</v>
      </c>
      <c r="S784">
        <v>13.58263801</v>
      </c>
    </row>
    <row r="785" spans="1:19" x14ac:dyDescent="0.25">
      <c r="A785" s="12">
        <v>37073</v>
      </c>
      <c r="B785" t="s">
        <v>2017</v>
      </c>
      <c r="C785" t="s">
        <v>2018</v>
      </c>
      <c r="D785">
        <v>134393.51790000001</v>
      </c>
      <c r="E785">
        <v>51.438682360000001</v>
      </c>
      <c r="F785">
        <v>2.0142195119999999</v>
      </c>
      <c r="G785">
        <v>10.338513819999999</v>
      </c>
      <c r="H785">
        <v>72830.658549999993</v>
      </c>
      <c r="I785">
        <v>47.741411900000003</v>
      </c>
      <c r="J785">
        <v>0.47563506799999999</v>
      </c>
      <c r="K785">
        <v>10.63763185</v>
      </c>
      <c r="L785">
        <v>56359.52635</v>
      </c>
      <c r="M785">
        <v>45.183765459999996</v>
      </c>
      <c r="N785">
        <v>0.26026342200000002</v>
      </c>
      <c r="O785">
        <v>11.249185130000001</v>
      </c>
      <c r="P785">
        <v>53844.246769999998</v>
      </c>
      <c r="Q785">
        <v>51.294361289999998</v>
      </c>
      <c r="R785">
        <v>-1.847653897</v>
      </c>
      <c r="S785">
        <v>13.138722449999999</v>
      </c>
    </row>
    <row r="786" spans="1:19" x14ac:dyDescent="0.25">
      <c r="A786" s="12">
        <v>37073</v>
      </c>
      <c r="B786" t="s">
        <v>2015</v>
      </c>
      <c r="C786" t="s">
        <v>2016</v>
      </c>
      <c r="D786">
        <v>168736.15590000001</v>
      </c>
      <c r="E786">
        <v>51.220719539999997</v>
      </c>
      <c r="F786">
        <v>4.072919207</v>
      </c>
      <c r="G786">
        <v>11.20552007</v>
      </c>
      <c r="H786">
        <v>101365.5242</v>
      </c>
      <c r="I786">
        <v>47.614966619999997</v>
      </c>
      <c r="J786">
        <v>2.7427839110000001</v>
      </c>
      <c r="K786">
        <v>11.965244909999999</v>
      </c>
      <c r="L786">
        <v>79767.793130000005</v>
      </c>
      <c r="M786">
        <v>45.078967740000003</v>
      </c>
      <c r="N786">
        <v>2.6966590560000001</v>
      </c>
      <c r="O786">
        <v>13.05071983</v>
      </c>
      <c r="P786">
        <v>70160.83786</v>
      </c>
      <c r="Q786">
        <v>49.484771389999999</v>
      </c>
      <c r="R786">
        <v>0.20990034699999999</v>
      </c>
      <c r="S786">
        <v>14.14855494</v>
      </c>
    </row>
    <row r="787" spans="1:19" x14ac:dyDescent="0.25">
      <c r="A787" s="12">
        <v>37073</v>
      </c>
      <c r="B787" t="s">
        <v>2007</v>
      </c>
      <c r="C787" t="s">
        <v>2008</v>
      </c>
      <c r="D787">
        <v>337102.1251</v>
      </c>
      <c r="E787">
        <v>45.341676800000002</v>
      </c>
      <c r="F787">
        <v>4.7076976950000002</v>
      </c>
      <c r="G787">
        <v>7.6945577399999996</v>
      </c>
      <c r="H787">
        <v>199554.4909</v>
      </c>
      <c r="I787">
        <v>42.287068939999997</v>
      </c>
      <c r="J787">
        <v>2.9939567139999999</v>
      </c>
      <c r="K787">
        <v>8.8176390809999994</v>
      </c>
      <c r="L787">
        <v>156017.65580000001</v>
      </c>
      <c r="M787">
        <v>38.150736459999997</v>
      </c>
      <c r="N787">
        <v>2.0805191710000002</v>
      </c>
      <c r="O787">
        <v>9.3313638399999999</v>
      </c>
      <c r="P787">
        <v>145314.90710000001</v>
      </c>
      <c r="Q787">
        <v>40.160020719999999</v>
      </c>
      <c r="R787">
        <v>0.254281692</v>
      </c>
      <c r="S787">
        <v>11.40882877</v>
      </c>
    </row>
    <row r="788" spans="1:19" x14ac:dyDescent="0.25">
      <c r="A788" s="12">
        <v>37073</v>
      </c>
      <c r="B788" t="s">
        <v>2011</v>
      </c>
      <c r="C788" t="s">
        <v>2012</v>
      </c>
      <c r="D788">
        <v>114745.79090000001</v>
      </c>
      <c r="E788">
        <v>48.827828459999999</v>
      </c>
      <c r="F788">
        <v>3.391078974</v>
      </c>
      <c r="G788">
        <v>10.64457101</v>
      </c>
      <c r="H788">
        <v>64160.266080000001</v>
      </c>
      <c r="I788">
        <v>44.898115679999997</v>
      </c>
      <c r="J788">
        <v>1.442891055</v>
      </c>
      <c r="K788">
        <v>10.655800149999999</v>
      </c>
      <c r="L788">
        <v>42853.087639999998</v>
      </c>
      <c r="M788">
        <v>41.052240079999997</v>
      </c>
      <c r="N788">
        <v>0.477809225</v>
      </c>
      <c r="O788">
        <v>9.9355118939999993</v>
      </c>
      <c r="P788">
        <v>47441.836719999999</v>
      </c>
      <c r="Q788">
        <v>46.885126339999999</v>
      </c>
      <c r="R788">
        <v>9.5548385999999999E-2</v>
      </c>
      <c r="S788">
        <v>14.41969813</v>
      </c>
    </row>
    <row r="789" spans="1:19" x14ac:dyDescent="0.25">
      <c r="A789" s="12">
        <v>37073</v>
      </c>
      <c r="B789" t="s">
        <v>2019</v>
      </c>
      <c r="C789" t="s">
        <v>2020</v>
      </c>
      <c r="D789">
        <v>101052.78909999999</v>
      </c>
      <c r="E789">
        <v>46.379248130000001</v>
      </c>
      <c r="F789">
        <v>2.8466598570000001</v>
      </c>
      <c r="G789">
        <v>8.6243250489999994</v>
      </c>
      <c r="H789">
        <v>57741.200900000003</v>
      </c>
      <c r="I789">
        <v>43.132694399999998</v>
      </c>
      <c r="J789">
        <v>1.333360101</v>
      </c>
      <c r="K789">
        <v>8.3010357579999994</v>
      </c>
      <c r="L789">
        <v>43816.589</v>
      </c>
      <c r="M789">
        <v>40.287667220000003</v>
      </c>
      <c r="N789">
        <v>0.78237357900000004</v>
      </c>
      <c r="O789">
        <v>7.9202989639999997</v>
      </c>
      <c r="P789">
        <v>47224.959849999999</v>
      </c>
      <c r="Q789">
        <v>47.370215979999998</v>
      </c>
      <c r="R789">
        <v>-1.524233993</v>
      </c>
      <c r="S789">
        <v>11.50673804</v>
      </c>
    </row>
    <row r="790" spans="1:19" x14ac:dyDescent="0.25">
      <c r="A790" s="12">
        <v>37073</v>
      </c>
      <c r="B790" t="s">
        <v>2001</v>
      </c>
      <c r="C790" t="s">
        <v>2002</v>
      </c>
      <c r="D790">
        <v>109924.61350000001</v>
      </c>
      <c r="E790">
        <v>49.034648050000001</v>
      </c>
      <c r="F790">
        <v>1.759338015</v>
      </c>
      <c r="G790">
        <v>11.24079381</v>
      </c>
      <c r="H790">
        <v>63535.903120000003</v>
      </c>
      <c r="I790">
        <v>45.188312009999997</v>
      </c>
      <c r="J790">
        <v>0.84061834599999996</v>
      </c>
      <c r="K790">
        <v>11.32285012</v>
      </c>
      <c r="L790">
        <v>49931.82776</v>
      </c>
      <c r="M790">
        <v>42.911960039999997</v>
      </c>
      <c r="N790">
        <v>1.0039830089999999</v>
      </c>
      <c r="O790">
        <v>11.771132359999999</v>
      </c>
      <c r="P790">
        <v>47198.39228</v>
      </c>
      <c r="Q790">
        <v>50.134714170000002</v>
      </c>
      <c r="R790">
        <v>-1.6638694940000001</v>
      </c>
      <c r="S790">
        <v>14.30181294</v>
      </c>
    </row>
    <row r="791" spans="1:19" x14ac:dyDescent="0.25">
      <c r="A791" s="12">
        <v>37073</v>
      </c>
      <c r="B791" t="s">
        <v>2009</v>
      </c>
      <c r="C791" t="s">
        <v>2010</v>
      </c>
      <c r="D791">
        <v>96822.266629999998</v>
      </c>
      <c r="E791">
        <v>49.801352520000002</v>
      </c>
      <c r="F791">
        <v>3.710523137</v>
      </c>
      <c r="G791">
        <v>5.524675673</v>
      </c>
      <c r="H791">
        <v>54239.973290000002</v>
      </c>
      <c r="I791">
        <v>45.870559329999999</v>
      </c>
      <c r="J791">
        <v>2.1210276979999998</v>
      </c>
      <c r="K791">
        <v>5.9020143029999996</v>
      </c>
      <c r="L791">
        <v>40714.949180000003</v>
      </c>
      <c r="M791">
        <v>42.716375300000003</v>
      </c>
      <c r="N791">
        <v>1.638312159</v>
      </c>
      <c r="O791">
        <v>5.0469176569999998</v>
      </c>
      <c r="P791">
        <v>39452.16158</v>
      </c>
      <c r="Q791">
        <v>47.075436889999999</v>
      </c>
      <c r="R791">
        <v>0.491160494</v>
      </c>
      <c r="S791">
        <v>8.6228262969999996</v>
      </c>
    </row>
    <row r="792" spans="1:19" x14ac:dyDescent="0.25">
      <c r="A792" s="12">
        <v>37104</v>
      </c>
      <c r="B792" t="s">
        <v>2005</v>
      </c>
      <c r="C792" t="s">
        <v>2006</v>
      </c>
      <c r="D792">
        <v>153197.16399999999</v>
      </c>
      <c r="E792">
        <v>50.154299610000002</v>
      </c>
      <c r="F792">
        <v>1.88518947</v>
      </c>
      <c r="G792">
        <v>11.44616918</v>
      </c>
      <c r="H792">
        <v>87058.863599999997</v>
      </c>
      <c r="I792">
        <v>46.350451210000003</v>
      </c>
      <c r="J792">
        <v>1.6141694559999999</v>
      </c>
      <c r="K792">
        <v>10.75732258</v>
      </c>
      <c r="L792">
        <v>70368.140459999995</v>
      </c>
      <c r="M792">
        <v>42.875161599999998</v>
      </c>
      <c r="N792">
        <v>2.1255633309999999</v>
      </c>
      <c r="O792">
        <v>12.26053082</v>
      </c>
      <c r="P792">
        <v>89665.785759999999</v>
      </c>
      <c r="Q792">
        <v>47.120612250000001</v>
      </c>
      <c r="R792">
        <v>3.0758460599999999</v>
      </c>
      <c r="S792">
        <v>13.02997336</v>
      </c>
    </row>
    <row r="793" spans="1:19" x14ac:dyDescent="0.25">
      <c r="A793" s="12">
        <v>37104</v>
      </c>
      <c r="B793" t="s">
        <v>2009</v>
      </c>
      <c r="C793" t="s">
        <v>2010</v>
      </c>
      <c r="D793">
        <v>100002.7647</v>
      </c>
      <c r="E793">
        <v>51.437268619999998</v>
      </c>
      <c r="F793">
        <v>3.2848828710000002</v>
      </c>
      <c r="G793">
        <v>8.3662260899999996</v>
      </c>
      <c r="H793">
        <v>56012.73287</v>
      </c>
      <c r="I793">
        <v>47.369776020000003</v>
      </c>
      <c r="J793">
        <v>3.2683636639999998</v>
      </c>
      <c r="K793">
        <v>8.3084128649999993</v>
      </c>
      <c r="L793">
        <v>42377.317459999998</v>
      </c>
      <c r="M793">
        <v>44.460460670000003</v>
      </c>
      <c r="N793">
        <v>4.0829432749999999</v>
      </c>
      <c r="O793">
        <v>9.5084603800000007</v>
      </c>
      <c r="P793">
        <v>41846.37055</v>
      </c>
      <c r="Q793">
        <v>49.93227486</v>
      </c>
      <c r="R793">
        <v>6.0686382559999998</v>
      </c>
      <c r="S793">
        <v>13.34890072</v>
      </c>
    </row>
    <row r="794" spans="1:19" x14ac:dyDescent="0.25">
      <c r="A794" s="12">
        <v>37104</v>
      </c>
      <c r="B794" t="s">
        <v>2003</v>
      </c>
      <c r="C794" t="s">
        <v>2004</v>
      </c>
      <c r="D794">
        <v>171013.98610000001</v>
      </c>
      <c r="E794">
        <v>50.09309004</v>
      </c>
      <c r="F794">
        <v>2.6491944969999999</v>
      </c>
      <c r="G794">
        <v>13.967926589999999</v>
      </c>
      <c r="H794">
        <v>107140.69990000001</v>
      </c>
      <c r="I794">
        <v>46.694241990000002</v>
      </c>
      <c r="J794">
        <v>2.3906981589999998</v>
      </c>
      <c r="K794">
        <v>12.86420938</v>
      </c>
      <c r="L794">
        <v>85316.949980000005</v>
      </c>
      <c r="M794">
        <v>44.552752529999999</v>
      </c>
      <c r="N794">
        <v>2.701132748</v>
      </c>
      <c r="O794">
        <v>13.966340150000001</v>
      </c>
      <c r="P794">
        <v>76514.163629999995</v>
      </c>
      <c r="Q794">
        <v>49.401769350000002</v>
      </c>
      <c r="R794">
        <v>3.9248525619999999</v>
      </c>
      <c r="S794">
        <v>14.02610874</v>
      </c>
    </row>
    <row r="795" spans="1:19" x14ac:dyDescent="0.25">
      <c r="A795" s="12">
        <v>37104</v>
      </c>
      <c r="B795" t="s">
        <v>2011</v>
      </c>
      <c r="C795" t="s">
        <v>2012</v>
      </c>
      <c r="D795">
        <v>115775.6568</v>
      </c>
      <c r="E795">
        <v>49.26606778</v>
      </c>
      <c r="F795">
        <v>0.89751956799999999</v>
      </c>
      <c r="G795">
        <v>10.60869117</v>
      </c>
      <c r="H795">
        <v>64629.290889999997</v>
      </c>
      <c r="I795">
        <v>45.226330179999998</v>
      </c>
      <c r="J795">
        <v>0.73102066799999998</v>
      </c>
      <c r="K795">
        <v>9.900588226</v>
      </c>
      <c r="L795">
        <v>43338.354399999997</v>
      </c>
      <c r="M795">
        <v>41.517114110000001</v>
      </c>
      <c r="N795">
        <v>1.1323962729999999</v>
      </c>
      <c r="O795">
        <v>10.237258130000001</v>
      </c>
      <c r="P795">
        <v>48776.712890000003</v>
      </c>
      <c r="Q795">
        <v>48.204338290000003</v>
      </c>
      <c r="R795">
        <v>2.8137109859999998</v>
      </c>
      <c r="S795">
        <v>13.103075860000001</v>
      </c>
    </row>
    <row r="796" spans="1:19" x14ac:dyDescent="0.25">
      <c r="A796" s="12">
        <v>37104</v>
      </c>
      <c r="B796" t="s">
        <v>2007</v>
      </c>
      <c r="C796" t="s">
        <v>2008</v>
      </c>
      <c r="D796">
        <v>340859.53720000002</v>
      </c>
      <c r="E796">
        <v>45.847064779999997</v>
      </c>
      <c r="F796">
        <v>1.1146212849999999</v>
      </c>
      <c r="G796">
        <v>9.2900604199999997</v>
      </c>
      <c r="H796">
        <v>201832.5692</v>
      </c>
      <c r="I796">
        <v>42.769810540000002</v>
      </c>
      <c r="J796">
        <v>1.1415820889999999</v>
      </c>
      <c r="K796">
        <v>9.515541764</v>
      </c>
      <c r="L796">
        <v>159357.09950000001</v>
      </c>
      <c r="M796">
        <v>38.967325049999999</v>
      </c>
      <c r="N796">
        <v>2.1404268040000001</v>
      </c>
      <c r="O796">
        <v>11.98538993</v>
      </c>
      <c r="P796">
        <v>149187.9711</v>
      </c>
      <c r="Q796">
        <v>41.230401819999997</v>
      </c>
      <c r="R796">
        <v>2.6652902250000001</v>
      </c>
      <c r="S796">
        <v>12.634232150000001</v>
      </c>
    </row>
    <row r="797" spans="1:19" x14ac:dyDescent="0.25">
      <c r="A797" s="12">
        <v>37104</v>
      </c>
      <c r="B797" t="s">
        <v>2019</v>
      </c>
      <c r="C797" t="s">
        <v>2020</v>
      </c>
      <c r="D797">
        <v>103067.5589</v>
      </c>
      <c r="E797">
        <v>47.30394811</v>
      </c>
      <c r="F797">
        <v>1.9937795899999999</v>
      </c>
      <c r="G797">
        <v>10.425032809999999</v>
      </c>
      <c r="H797">
        <v>58722.723319999997</v>
      </c>
      <c r="I797">
        <v>43.865891939999997</v>
      </c>
      <c r="J797">
        <v>1.6998649260000001</v>
      </c>
      <c r="K797">
        <v>9.5443040470000007</v>
      </c>
      <c r="L797">
        <v>44833.74106</v>
      </c>
      <c r="M797">
        <v>41.222899390000002</v>
      </c>
      <c r="N797">
        <v>2.3213857610000002</v>
      </c>
      <c r="O797">
        <v>11.02710005</v>
      </c>
      <c r="P797">
        <v>48937.775079999999</v>
      </c>
      <c r="Q797">
        <v>49.088299550000002</v>
      </c>
      <c r="R797">
        <v>3.6269278699999998</v>
      </c>
      <c r="S797">
        <v>12.675884890000001</v>
      </c>
    </row>
    <row r="798" spans="1:19" x14ac:dyDescent="0.25">
      <c r="A798" s="12">
        <v>37104</v>
      </c>
      <c r="B798" t="s">
        <v>2001</v>
      </c>
      <c r="C798" t="s">
        <v>2002</v>
      </c>
      <c r="D798">
        <v>112564.5537</v>
      </c>
      <c r="E798">
        <v>50.212259969999998</v>
      </c>
      <c r="F798">
        <v>2.401591459</v>
      </c>
      <c r="G798">
        <v>12.45999907</v>
      </c>
      <c r="H798">
        <v>64568.906569999999</v>
      </c>
      <c r="I798">
        <v>45.923009710000002</v>
      </c>
      <c r="J798">
        <v>1.6258578239999999</v>
      </c>
      <c r="K798">
        <v>12.050660179999999</v>
      </c>
      <c r="L798">
        <v>50778.409659999998</v>
      </c>
      <c r="M798">
        <v>43.639521809999998</v>
      </c>
      <c r="N798">
        <v>1.6954754940000001</v>
      </c>
      <c r="O798">
        <v>13.46956896</v>
      </c>
      <c r="P798">
        <v>48614.954669999999</v>
      </c>
      <c r="Q798">
        <v>51.639404200000001</v>
      </c>
      <c r="R798">
        <v>3.0012937329999998</v>
      </c>
      <c r="S798">
        <v>14.516424900000001</v>
      </c>
    </row>
    <row r="799" spans="1:19" x14ac:dyDescent="0.25">
      <c r="A799" s="12">
        <v>37104</v>
      </c>
      <c r="B799" t="s">
        <v>2015</v>
      </c>
      <c r="C799" t="s">
        <v>2016</v>
      </c>
      <c r="D799">
        <v>171764.28159999999</v>
      </c>
      <c r="E799">
        <v>52.13992253</v>
      </c>
      <c r="F799">
        <v>1.794592092</v>
      </c>
      <c r="G799">
        <v>12.622253389999999</v>
      </c>
      <c r="H799">
        <v>102876.8232</v>
      </c>
      <c r="I799">
        <v>48.324877100000002</v>
      </c>
      <c r="J799">
        <v>1.490939778</v>
      </c>
      <c r="K799">
        <v>12.09110121</v>
      </c>
      <c r="L799">
        <v>81352.404909999997</v>
      </c>
      <c r="M799">
        <v>45.974475320000003</v>
      </c>
      <c r="N799">
        <v>1.9865308070000001</v>
      </c>
      <c r="O799">
        <v>14.42857703</v>
      </c>
      <c r="P799">
        <v>72017.803589999996</v>
      </c>
      <c r="Q799">
        <v>50.79449812</v>
      </c>
      <c r="R799">
        <v>2.646726846</v>
      </c>
      <c r="S799">
        <v>13.71877039</v>
      </c>
    </row>
    <row r="800" spans="1:19" x14ac:dyDescent="0.25">
      <c r="A800" s="12">
        <v>37104</v>
      </c>
      <c r="B800" t="s">
        <v>2013</v>
      </c>
      <c r="C800" t="s">
        <v>2014</v>
      </c>
      <c r="D800">
        <v>237576.0134</v>
      </c>
      <c r="E800">
        <v>52.240945750000002</v>
      </c>
      <c r="F800">
        <v>0.90149429199999997</v>
      </c>
      <c r="G800">
        <v>9.5254977650000008</v>
      </c>
      <c r="H800">
        <v>136221.21720000001</v>
      </c>
      <c r="I800">
        <v>48.813835480000002</v>
      </c>
      <c r="J800">
        <v>1.040891217</v>
      </c>
      <c r="K800">
        <v>9.8425083529999995</v>
      </c>
      <c r="L800">
        <v>103054.89109999999</v>
      </c>
      <c r="M800">
        <v>46.766264569999997</v>
      </c>
      <c r="N800">
        <v>1.6790885659999999</v>
      </c>
      <c r="O800">
        <v>12.19056501</v>
      </c>
      <c r="P800">
        <v>88966.617190000004</v>
      </c>
      <c r="Q800">
        <v>52.333139869999997</v>
      </c>
      <c r="R800">
        <v>2.8623272150000001</v>
      </c>
      <c r="S800">
        <v>12.537813740000001</v>
      </c>
    </row>
    <row r="801" spans="1:19" x14ac:dyDescent="0.25">
      <c r="A801" s="12">
        <v>37104</v>
      </c>
      <c r="B801" t="s">
        <v>2017</v>
      </c>
      <c r="C801" t="s">
        <v>2018</v>
      </c>
      <c r="D801">
        <v>138068.6764</v>
      </c>
      <c r="E801">
        <v>52.845337360000002</v>
      </c>
      <c r="F801">
        <v>2.7346248700000002</v>
      </c>
      <c r="G801">
        <v>12.18582563</v>
      </c>
      <c r="H801">
        <v>74638.561700000006</v>
      </c>
      <c r="I801">
        <v>48.926515129999999</v>
      </c>
      <c r="J801">
        <v>2.4823380560000001</v>
      </c>
      <c r="K801">
        <v>11.93762637</v>
      </c>
      <c r="L801">
        <v>58021.714359999998</v>
      </c>
      <c r="M801">
        <v>46.516351409999999</v>
      </c>
      <c r="N801">
        <v>2.9492583040000002</v>
      </c>
      <c r="O801">
        <v>13.34087748</v>
      </c>
      <c r="P801">
        <v>56169.549800000001</v>
      </c>
      <c r="Q801">
        <v>53.509545660000001</v>
      </c>
      <c r="R801">
        <v>4.3185728570000004</v>
      </c>
      <c r="S801">
        <v>13.89715616</v>
      </c>
    </row>
    <row r="802" spans="1:19" x14ac:dyDescent="0.25">
      <c r="A802" s="12">
        <v>37135</v>
      </c>
      <c r="B802" t="s">
        <v>2005</v>
      </c>
      <c r="C802" t="s">
        <v>2006</v>
      </c>
      <c r="D802">
        <v>154474.44870000001</v>
      </c>
      <c r="E802">
        <v>50.572462190000003</v>
      </c>
      <c r="F802">
        <v>0.83375221799999999</v>
      </c>
      <c r="G802">
        <v>11.880545850000001</v>
      </c>
      <c r="H802">
        <v>87146.956640000004</v>
      </c>
      <c r="I802">
        <v>46.397352259999998</v>
      </c>
      <c r="J802">
        <v>0.101187904</v>
      </c>
      <c r="K802">
        <v>11.25658906</v>
      </c>
      <c r="L802">
        <v>70500.652520000003</v>
      </c>
      <c r="M802">
        <v>42.955900919999998</v>
      </c>
      <c r="N802">
        <v>0.18831258200000001</v>
      </c>
      <c r="O802">
        <v>12.01300646</v>
      </c>
      <c r="P802">
        <v>90201.333549999996</v>
      </c>
      <c r="Q802">
        <v>47.402050029999998</v>
      </c>
      <c r="R802">
        <v>0.59727105599999997</v>
      </c>
      <c r="S802">
        <v>13.917149820000001</v>
      </c>
    </row>
    <row r="803" spans="1:19" x14ac:dyDescent="0.25">
      <c r="A803" s="12">
        <v>37135</v>
      </c>
      <c r="B803" t="s">
        <v>2013</v>
      </c>
      <c r="C803" t="s">
        <v>2014</v>
      </c>
      <c r="D803">
        <v>240193.88269999999</v>
      </c>
      <c r="E803">
        <v>52.816592960000001</v>
      </c>
      <c r="F803">
        <v>1.101908095</v>
      </c>
      <c r="G803">
        <v>11.38124571</v>
      </c>
      <c r="H803">
        <v>136746.71470000001</v>
      </c>
      <c r="I803">
        <v>49.002143490000002</v>
      </c>
      <c r="J803">
        <v>0.38576769599999999</v>
      </c>
      <c r="K803">
        <v>11.16519901</v>
      </c>
      <c r="L803">
        <v>103492.09789999999</v>
      </c>
      <c r="M803">
        <v>46.964668830000001</v>
      </c>
      <c r="N803">
        <v>0.42424653000000001</v>
      </c>
      <c r="O803">
        <v>12.78584592</v>
      </c>
      <c r="P803">
        <v>89995.932820000002</v>
      </c>
      <c r="Q803">
        <v>52.938617749999999</v>
      </c>
      <c r="R803">
        <v>1.156968381</v>
      </c>
      <c r="S803">
        <v>14.393846290000001</v>
      </c>
    </row>
    <row r="804" spans="1:19" x14ac:dyDescent="0.25">
      <c r="A804" s="12">
        <v>37135</v>
      </c>
      <c r="B804" t="s">
        <v>2011</v>
      </c>
      <c r="C804" t="s">
        <v>2012</v>
      </c>
      <c r="D804">
        <v>117479.5471</v>
      </c>
      <c r="E804">
        <v>49.991124970000001</v>
      </c>
      <c r="F804">
        <v>1.4717172009999999</v>
      </c>
      <c r="G804">
        <v>12.14424726</v>
      </c>
      <c r="H804">
        <v>64999.315620000001</v>
      </c>
      <c r="I804">
        <v>45.485266350000003</v>
      </c>
      <c r="J804">
        <v>0.57253411099999996</v>
      </c>
      <c r="K804">
        <v>11.282138440000001</v>
      </c>
      <c r="L804">
        <v>43694.457820000003</v>
      </c>
      <c r="M804">
        <v>41.858252729999997</v>
      </c>
      <c r="N804">
        <v>0.82168191800000001</v>
      </c>
      <c r="O804">
        <v>10.89298908</v>
      </c>
      <c r="P804">
        <v>49406.570169999999</v>
      </c>
      <c r="Q804">
        <v>48.826804449999997</v>
      </c>
      <c r="R804">
        <v>1.2913073429999999</v>
      </c>
      <c r="S804">
        <v>14.785292889999999</v>
      </c>
    </row>
    <row r="805" spans="1:19" x14ac:dyDescent="0.25">
      <c r="A805" s="12">
        <v>37135</v>
      </c>
      <c r="B805" t="s">
        <v>2007</v>
      </c>
      <c r="C805" t="s">
        <v>2008</v>
      </c>
      <c r="D805">
        <v>344116.17589999997</v>
      </c>
      <c r="E805">
        <v>46.285096619999997</v>
      </c>
      <c r="F805">
        <v>0.95541957700000002</v>
      </c>
      <c r="G805">
        <v>9.3212188190000003</v>
      </c>
      <c r="H805">
        <v>202791.52069999999</v>
      </c>
      <c r="I805">
        <v>42.973019440000002</v>
      </c>
      <c r="J805">
        <v>0.47512226899999999</v>
      </c>
      <c r="K805">
        <v>10.605587760000001</v>
      </c>
      <c r="L805">
        <v>159497.5735</v>
      </c>
      <c r="M805">
        <v>39.001674909999998</v>
      </c>
      <c r="N805">
        <v>8.8150424000000005E-2</v>
      </c>
      <c r="O805">
        <v>11.80559689</v>
      </c>
      <c r="P805">
        <v>149093.00020000001</v>
      </c>
      <c r="Q805">
        <v>41.204155139999997</v>
      </c>
      <c r="R805">
        <v>-6.3658572999999996E-2</v>
      </c>
      <c r="S805">
        <v>12.60007753</v>
      </c>
    </row>
    <row r="806" spans="1:19" x14ac:dyDescent="0.25">
      <c r="A806" s="12">
        <v>37135</v>
      </c>
      <c r="B806" t="s">
        <v>2001</v>
      </c>
      <c r="C806" t="s">
        <v>2002</v>
      </c>
      <c r="D806">
        <v>113248.57120000001</v>
      </c>
      <c r="E806">
        <v>50.517383279999997</v>
      </c>
      <c r="F806">
        <v>0.60766694600000004</v>
      </c>
      <c r="G806">
        <v>11.598548900000001</v>
      </c>
      <c r="H806">
        <v>64781.982929999998</v>
      </c>
      <c r="I806">
        <v>46.074554910000003</v>
      </c>
      <c r="J806">
        <v>0.32999840600000002</v>
      </c>
      <c r="K806">
        <v>11.50439134</v>
      </c>
      <c r="L806">
        <v>51210.579279999998</v>
      </c>
      <c r="M806">
        <v>44.010933119999997</v>
      </c>
      <c r="N806">
        <v>0.85108932299999995</v>
      </c>
      <c r="O806">
        <v>12.57517722</v>
      </c>
      <c r="P806">
        <v>49379.97651</v>
      </c>
      <c r="Q806">
        <v>52.452019829999998</v>
      </c>
      <c r="R806">
        <v>1.5736347820000001</v>
      </c>
      <c r="S806">
        <v>14.11922684</v>
      </c>
    </row>
    <row r="807" spans="1:19" x14ac:dyDescent="0.25">
      <c r="A807" s="12">
        <v>37135</v>
      </c>
      <c r="B807" t="s">
        <v>2003</v>
      </c>
      <c r="C807" t="s">
        <v>2004</v>
      </c>
      <c r="D807">
        <v>172938.25020000001</v>
      </c>
      <c r="E807">
        <v>50.65674181</v>
      </c>
      <c r="F807">
        <v>1.1252086160000001</v>
      </c>
      <c r="G807">
        <v>13.66244438</v>
      </c>
      <c r="H807">
        <v>107332.5294</v>
      </c>
      <c r="I807">
        <v>46.77784544</v>
      </c>
      <c r="J807">
        <v>0.17904446199999999</v>
      </c>
      <c r="K807">
        <v>13.10975146</v>
      </c>
      <c r="L807">
        <v>85203.495420000007</v>
      </c>
      <c r="M807">
        <v>44.493506240000002</v>
      </c>
      <c r="N807">
        <v>-0.13298009199999999</v>
      </c>
      <c r="O807">
        <v>13.423512049999999</v>
      </c>
      <c r="P807">
        <v>77068.665869999997</v>
      </c>
      <c r="Q807">
        <v>49.759786609999999</v>
      </c>
      <c r="R807">
        <v>0.724705351</v>
      </c>
      <c r="S807">
        <v>14.54070022</v>
      </c>
    </row>
    <row r="808" spans="1:19" x14ac:dyDescent="0.25">
      <c r="A808" s="12">
        <v>37135</v>
      </c>
      <c r="B808" t="s">
        <v>2009</v>
      </c>
      <c r="C808" t="s">
        <v>2010</v>
      </c>
      <c r="D808">
        <v>97483.36778</v>
      </c>
      <c r="E808">
        <v>50.141395500000002</v>
      </c>
      <c r="F808">
        <v>-2.5193272520000001</v>
      </c>
      <c r="G808">
        <v>8.8056449150000002</v>
      </c>
      <c r="H808">
        <v>54350.139750000002</v>
      </c>
      <c r="I808">
        <v>45.963726719999997</v>
      </c>
      <c r="J808">
        <v>-2.9682413950000002</v>
      </c>
      <c r="K808">
        <v>7.8640385290000001</v>
      </c>
      <c r="L808">
        <v>41145.086199999998</v>
      </c>
      <c r="M808">
        <v>43.167656569999998</v>
      </c>
      <c r="N808">
        <v>-2.9077613640000002</v>
      </c>
      <c r="O808">
        <v>8.7069337269999991</v>
      </c>
      <c r="P808">
        <v>39791.498890000003</v>
      </c>
      <c r="Q808">
        <v>47.480343779999998</v>
      </c>
      <c r="R808">
        <v>-4.9105134589999997</v>
      </c>
      <c r="S808">
        <v>10.553945199999999</v>
      </c>
    </row>
    <row r="809" spans="1:19" x14ac:dyDescent="0.25">
      <c r="A809" s="12">
        <v>37135</v>
      </c>
      <c r="B809" t="s">
        <v>2019</v>
      </c>
      <c r="C809" t="s">
        <v>2020</v>
      </c>
      <c r="D809">
        <v>104099.8627</v>
      </c>
      <c r="E809">
        <v>47.777734850000002</v>
      </c>
      <c r="F809">
        <v>1.001579695</v>
      </c>
      <c r="G809">
        <v>10.11066321</v>
      </c>
      <c r="H809">
        <v>58719.318659999997</v>
      </c>
      <c r="I809">
        <v>43.86334866</v>
      </c>
      <c r="J809">
        <v>-5.7978689999999998E-3</v>
      </c>
      <c r="K809">
        <v>8.8522094350000007</v>
      </c>
      <c r="L809">
        <v>44865.987580000001</v>
      </c>
      <c r="M809">
        <v>41.252548830000002</v>
      </c>
      <c r="N809">
        <v>7.1924668999999997E-2</v>
      </c>
      <c r="O809">
        <v>8.9755453519999993</v>
      </c>
      <c r="P809">
        <v>49797.471669999999</v>
      </c>
      <c r="Q809">
        <v>49.950640419999999</v>
      </c>
      <c r="R809">
        <v>1.7567136670000001</v>
      </c>
      <c r="S809">
        <v>14.617445099999999</v>
      </c>
    </row>
    <row r="810" spans="1:19" x14ac:dyDescent="0.25">
      <c r="A810" s="12">
        <v>37135</v>
      </c>
      <c r="B810" t="s">
        <v>2017</v>
      </c>
      <c r="C810" t="s">
        <v>2018</v>
      </c>
      <c r="D810">
        <v>138495.4841</v>
      </c>
      <c r="E810">
        <v>53.0086966</v>
      </c>
      <c r="F810">
        <v>0.30912705499999998</v>
      </c>
      <c r="G810">
        <v>12.27311388</v>
      </c>
      <c r="H810">
        <v>74487.625679999997</v>
      </c>
      <c r="I810">
        <v>48.827574669999997</v>
      </c>
      <c r="J810">
        <v>-0.20222257699999999</v>
      </c>
      <c r="K810">
        <v>12.14696932</v>
      </c>
      <c r="L810">
        <v>57934.289570000001</v>
      </c>
      <c r="M810">
        <v>46.446262439999998</v>
      </c>
      <c r="N810">
        <v>-0.15067598400000001</v>
      </c>
      <c r="O810">
        <v>13.13160081</v>
      </c>
      <c r="P810">
        <v>56625.910470000003</v>
      </c>
      <c r="Q810">
        <v>53.944294599999999</v>
      </c>
      <c r="R810">
        <v>0.812469887</v>
      </c>
      <c r="S810">
        <v>15.54569656</v>
      </c>
    </row>
    <row r="811" spans="1:19" x14ac:dyDescent="0.25">
      <c r="A811" s="12">
        <v>37135</v>
      </c>
      <c r="B811" t="s">
        <v>2015</v>
      </c>
      <c r="C811" t="s">
        <v>2016</v>
      </c>
      <c r="D811">
        <v>173697.0852</v>
      </c>
      <c r="E811">
        <v>52.726634910000001</v>
      </c>
      <c r="F811">
        <v>1.1252651680000001</v>
      </c>
      <c r="G811">
        <v>12.96683689</v>
      </c>
      <c r="H811">
        <v>103257.24</v>
      </c>
      <c r="I811">
        <v>48.503572300000002</v>
      </c>
      <c r="J811">
        <v>0.36977890299999999</v>
      </c>
      <c r="K811">
        <v>12.91548618</v>
      </c>
      <c r="L811">
        <v>82094.695869999996</v>
      </c>
      <c r="M811">
        <v>46.3939643</v>
      </c>
      <c r="N811">
        <v>0.91243886500000004</v>
      </c>
      <c r="O811">
        <v>14.43717519</v>
      </c>
      <c r="P811">
        <v>74054.213279999996</v>
      </c>
      <c r="Q811">
        <v>52.23078752</v>
      </c>
      <c r="R811">
        <v>2.827647593</v>
      </c>
      <c r="S811">
        <v>17.15607812</v>
      </c>
    </row>
    <row r="812" spans="1:19" x14ac:dyDescent="0.25">
      <c r="A812" s="12">
        <v>37165</v>
      </c>
      <c r="B812" t="s">
        <v>2005</v>
      </c>
      <c r="C812" t="s">
        <v>2006</v>
      </c>
      <c r="D812">
        <v>154928.42730000001</v>
      </c>
      <c r="E812">
        <v>50.721087500000003</v>
      </c>
      <c r="F812">
        <v>0.29388584699999998</v>
      </c>
      <c r="G812">
        <v>12.376123979999999</v>
      </c>
      <c r="H812">
        <v>88243.215519999998</v>
      </c>
      <c r="I812">
        <v>46.981004419999998</v>
      </c>
      <c r="J812">
        <v>1.25794282</v>
      </c>
      <c r="K812">
        <v>11.95827733</v>
      </c>
      <c r="L812">
        <v>70661.328580000001</v>
      </c>
      <c r="M812">
        <v>43.053800510000002</v>
      </c>
      <c r="N812">
        <v>0.22790718800000001</v>
      </c>
      <c r="O812">
        <v>13.332208919999999</v>
      </c>
      <c r="P812">
        <v>90277.784599999999</v>
      </c>
      <c r="Q812">
        <v>47.442226120000001</v>
      </c>
      <c r="R812">
        <v>8.4756011000000006E-2</v>
      </c>
      <c r="S812">
        <v>15.649242810000001</v>
      </c>
    </row>
    <row r="813" spans="1:19" x14ac:dyDescent="0.25">
      <c r="A813" s="12">
        <v>37165</v>
      </c>
      <c r="B813" t="s">
        <v>2019</v>
      </c>
      <c r="C813" t="s">
        <v>2020</v>
      </c>
      <c r="D813">
        <v>102918.0632</v>
      </c>
      <c r="E813">
        <v>47.23533544</v>
      </c>
      <c r="F813">
        <v>-1.1352556009999999</v>
      </c>
      <c r="G813">
        <v>8.8020629279999998</v>
      </c>
      <c r="H813">
        <v>58613.565580000002</v>
      </c>
      <c r="I813">
        <v>43.78435108</v>
      </c>
      <c r="J813">
        <v>-0.180099287</v>
      </c>
      <c r="K813">
        <v>8.2138832050000001</v>
      </c>
      <c r="L813">
        <v>44361.934979999998</v>
      </c>
      <c r="M813">
        <v>40.789091859999999</v>
      </c>
      <c r="N813">
        <v>-1.1234626169999999</v>
      </c>
      <c r="O813">
        <v>9.1362805490000003</v>
      </c>
      <c r="P813">
        <v>48300.297400000003</v>
      </c>
      <c r="Q813">
        <v>48.448861090000001</v>
      </c>
      <c r="R813">
        <v>-3.0065266629999998</v>
      </c>
      <c r="S813">
        <v>12.204519449999999</v>
      </c>
    </row>
    <row r="814" spans="1:19" x14ac:dyDescent="0.25">
      <c r="A814" s="12">
        <v>37165</v>
      </c>
      <c r="B814" t="s">
        <v>2017</v>
      </c>
      <c r="C814" t="s">
        <v>2018</v>
      </c>
      <c r="D814">
        <v>138529.1801</v>
      </c>
      <c r="E814">
        <v>53.02159365</v>
      </c>
      <c r="F814">
        <v>2.4330075999999999E-2</v>
      </c>
      <c r="G814">
        <v>12.980071929999999</v>
      </c>
      <c r="H814">
        <v>75044.178939999998</v>
      </c>
      <c r="I814">
        <v>49.19240233</v>
      </c>
      <c r="J814">
        <v>0.74717546700000004</v>
      </c>
      <c r="K814">
        <v>12.66643272</v>
      </c>
      <c r="L814">
        <v>57571.12356</v>
      </c>
      <c r="M814">
        <v>46.155110100000002</v>
      </c>
      <c r="N814">
        <v>-0.62685849800000004</v>
      </c>
      <c r="O814">
        <v>13.70964674</v>
      </c>
      <c r="P814">
        <v>56090.111850000001</v>
      </c>
      <c r="Q814">
        <v>53.433869629999997</v>
      </c>
      <c r="R814">
        <v>-0.94620752200000002</v>
      </c>
      <c r="S814">
        <v>15.70082672</v>
      </c>
    </row>
    <row r="815" spans="1:19" x14ac:dyDescent="0.25">
      <c r="A815" s="12">
        <v>37165</v>
      </c>
      <c r="B815" t="s">
        <v>2015</v>
      </c>
      <c r="C815" t="s">
        <v>2016</v>
      </c>
      <c r="D815">
        <v>175873.88339999999</v>
      </c>
      <c r="E815">
        <v>53.387413090000003</v>
      </c>
      <c r="F815">
        <v>1.2532151549999999</v>
      </c>
      <c r="G815">
        <v>13.934221839999999</v>
      </c>
      <c r="H815">
        <v>105675.6188</v>
      </c>
      <c r="I815">
        <v>49.63957027</v>
      </c>
      <c r="J815">
        <v>2.3420913520000002</v>
      </c>
      <c r="K815">
        <v>14.310794680000001</v>
      </c>
      <c r="L815">
        <v>82661.939849999995</v>
      </c>
      <c r="M815">
        <v>46.714529429999999</v>
      </c>
      <c r="N815">
        <v>0.69096300099999997</v>
      </c>
      <c r="O815">
        <v>16.175731150000001</v>
      </c>
      <c r="P815">
        <v>73662.283920000002</v>
      </c>
      <c r="Q815">
        <v>51.954357889999997</v>
      </c>
      <c r="R815">
        <v>-0.52924653300000002</v>
      </c>
      <c r="S815">
        <v>17.729246029999999</v>
      </c>
    </row>
    <row r="816" spans="1:19" x14ac:dyDescent="0.25">
      <c r="A816" s="12">
        <v>37165</v>
      </c>
      <c r="B816" t="s">
        <v>2003</v>
      </c>
      <c r="C816" t="s">
        <v>2004</v>
      </c>
      <c r="D816">
        <v>173667.7844</v>
      </c>
      <c r="E816">
        <v>50.87043559</v>
      </c>
      <c r="F816">
        <v>0.42184667599999998</v>
      </c>
      <c r="G816">
        <v>15.764360829999999</v>
      </c>
      <c r="H816">
        <v>108888.155</v>
      </c>
      <c r="I816">
        <v>47.455820840000001</v>
      </c>
      <c r="J816">
        <v>1.4493514890000001</v>
      </c>
      <c r="K816">
        <v>14.88059365</v>
      </c>
      <c r="L816">
        <v>85642.711160000006</v>
      </c>
      <c r="M816">
        <v>44.722865929999998</v>
      </c>
      <c r="N816">
        <v>0.515490275</v>
      </c>
      <c r="O816">
        <v>15.714793240000001</v>
      </c>
      <c r="P816">
        <v>76891.356079999998</v>
      </c>
      <c r="Q816">
        <v>49.645305620000002</v>
      </c>
      <c r="R816">
        <v>-0.23006728800000001</v>
      </c>
      <c r="S816">
        <v>16.686644980000001</v>
      </c>
    </row>
    <row r="817" spans="1:19" x14ac:dyDescent="0.25">
      <c r="A817" s="12">
        <v>37165</v>
      </c>
      <c r="B817" t="s">
        <v>2007</v>
      </c>
      <c r="C817" t="s">
        <v>2008</v>
      </c>
      <c r="D817">
        <v>348353.5417</v>
      </c>
      <c r="E817">
        <v>46.855040430000003</v>
      </c>
      <c r="F817">
        <v>1.231376531</v>
      </c>
      <c r="G817">
        <v>10.652675289999999</v>
      </c>
      <c r="H817">
        <v>205976.89079999999</v>
      </c>
      <c r="I817">
        <v>43.648022859999998</v>
      </c>
      <c r="J817">
        <v>1.5707609950000001</v>
      </c>
      <c r="K817">
        <v>11.52071422</v>
      </c>
      <c r="L817">
        <v>161134.1177</v>
      </c>
      <c r="M817">
        <v>39.401856330000001</v>
      </c>
      <c r="N817">
        <v>1.026062121</v>
      </c>
      <c r="O817">
        <v>14.245291290000001</v>
      </c>
      <c r="P817">
        <v>149680.1961</v>
      </c>
      <c r="Q817">
        <v>41.366435809999999</v>
      </c>
      <c r="R817">
        <v>0.39384539299999999</v>
      </c>
      <c r="S817">
        <v>15.171887529999999</v>
      </c>
    </row>
    <row r="818" spans="1:19" x14ac:dyDescent="0.25">
      <c r="A818" s="12">
        <v>37165</v>
      </c>
      <c r="B818" t="s">
        <v>2013</v>
      </c>
      <c r="C818" t="s">
        <v>2014</v>
      </c>
      <c r="D818">
        <v>241111.3677</v>
      </c>
      <c r="E818">
        <v>53.018340109999997</v>
      </c>
      <c r="F818">
        <v>0.38197683599999999</v>
      </c>
      <c r="G818">
        <v>11.08058924</v>
      </c>
      <c r="H818">
        <v>139360.89309999999</v>
      </c>
      <c r="I818">
        <v>49.938914410000002</v>
      </c>
      <c r="J818">
        <v>1.9116937620000001</v>
      </c>
      <c r="K818">
        <v>12.18834985</v>
      </c>
      <c r="L818">
        <v>104436.10430000001</v>
      </c>
      <c r="M818">
        <v>47.393058539999998</v>
      </c>
      <c r="N818">
        <v>0.91215315299999999</v>
      </c>
      <c r="O818">
        <v>13.92824815</v>
      </c>
      <c r="P818">
        <v>90655.79436</v>
      </c>
      <c r="Q818">
        <v>53.326770369999998</v>
      </c>
      <c r="R818">
        <v>0.73321261699999996</v>
      </c>
      <c r="S818">
        <v>16.558058089999999</v>
      </c>
    </row>
    <row r="819" spans="1:19" x14ac:dyDescent="0.25">
      <c r="A819" s="12">
        <v>37165</v>
      </c>
      <c r="B819" t="s">
        <v>2009</v>
      </c>
      <c r="C819" t="s">
        <v>2010</v>
      </c>
      <c r="D819">
        <v>97883.79694</v>
      </c>
      <c r="E819">
        <v>50.347359619999999</v>
      </c>
      <c r="F819">
        <v>0.41076664800000001</v>
      </c>
      <c r="G819">
        <v>9.3060421420000008</v>
      </c>
      <c r="H819">
        <v>55026.901590000001</v>
      </c>
      <c r="I819">
        <v>46.536061889999999</v>
      </c>
      <c r="J819">
        <v>1.245188789</v>
      </c>
      <c r="K819">
        <v>8.379503132</v>
      </c>
      <c r="L819">
        <v>41344.822970000001</v>
      </c>
      <c r="M819">
        <v>43.377211819999999</v>
      </c>
      <c r="N819">
        <v>0.485445034</v>
      </c>
      <c r="O819">
        <v>9.8548246349999999</v>
      </c>
      <c r="P819">
        <v>40642.680410000001</v>
      </c>
      <c r="Q819">
        <v>48.495997690000003</v>
      </c>
      <c r="R819">
        <v>2.1391039319999998</v>
      </c>
      <c r="S819">
        <v>11.918952060000001</v>
      </c>
    </row>
    <row r="820" spans="1:19" x14ac:dyDescent="0.25">
      <c r="A820" s="12">
        <v>37165</v>
      </c>
      <c r="B820" t="s">
        <v>2001</v>
      </c>
      <c r="C820" t="s">
        <v>2002</v>
      </c>
      <c r="D820">
        <v>114015.8609</v>
      </c>
      <c r="E820">
        <v>50.859652189999998</v>
      </c>
      <c r="F820">
        <v>0.67752700799999999</v>
      </c>
      <c r="G820">
        <v>14.22433425</v>
      </c>
      <c r="H820">
        <v>65881.995349999997</v>
      </c>
      <c r="I820">
        <v>46.856911060000002</v>
      </c>
      <c r="J820">
        <v>1.6980221449999999</v>
      </c>
      <c r="K820">
        <v>14.107686080000001</v>
      </c>
      <c r="L820">
        <v>51508.523670000002</v>
      </c>
      <c r="M820">
        <v>44.266989789999997</v>
      </c>
      <c r="N820">
        <v>0.58180241700000002</v>
      </c>
      <c r="O820">
        <v>15.45006734</v>
      </c>
      <c r="P820">
        <v>49319.152399999999</v>
      </c>
      <c r="Q820">
        <v>52.387411700000001</v>
      </c>
      <c r="R820">
        <v>-0.123175665</v>
      </c>
      <c r="S820">
        <v>16.930121100000001</v>
      </c>
    </row>
    <row r="821" spans="1:19" x14ac:dyDescent="0.25">
      <c r="A821" s="12">
        <v>37165</v>
      </c>
      <c r="B821" t="s">
        <v>2011</v>
      </c>
      <c r="C821" t="s">
        <v>2012</v>
      </c>
      <c r="D821">
        <v>116882.20630000001</v>
      </c>
      <c r="E821">
        <v>49.736938250000001</v>
      </c>
      <c r="F821">
        <v>-0.50846368799999997</v>
      </c>
      <c r="G821">
        <v>10.19270987</v>
      </c>
      <c r="H821">
        <v>65455.57849</v>
      </c>
      <c r="I821">
        <v>45.804550300000002</v>
      </c>
      <c r="J821">
        <v>0.70195026500000002</v>
      </c>
      <c r="K821">
        <v>10.266082320000001</v>
      </c>
      <c r="L821">
        <v>43411.852780000001</v>
      </c>
      <c r="M821">
        <v>41.58752381</v>
      </c>
      <c r="N821">
        <v>-0.64677548699999998</v>
      </c>
      <c r="O821">
        <v>10.84712386</v>
      </c>
      <c r="P821">
        <v>48766.28875</v>
      </c>
      <c r="Q821">
        <v>48.19403647</v>
      </c>
      <c r="R821">
        <v>-1.295943861</v>
      </c>
      <c r="S821">
        <v>13.41240882</v>
      </c>
    </row>
    <row r="822" spans="1:19" x14ac:dyDescent="0.25">
      <c r="A822" s="12">
        <v>37196</v>
      </c>
      <c r="B822" t="s">
        <v>2005</v>
      </c>
      <c r="C822" t="s">
        <v>2006</v>
      </c>
      <c r="D822">
        <v>155737.14540000001</v>
      </c>
      <c r="E822">
        <v>50.985848859999997</v>
      </c>
      <c r="F822">
        <v>0.52199463999999995</v>
      </c>
      <c r="G822">
        <v>12.57449576</v>
      </c>
      <c r="H822">
        <v>89168.084210000001</v>
      </c>
      <c r="I822">
        <v>47.473407829999999</v>
      </c>
      <c r="J822">
        <v>1.0480904170000001</v>
      </c>
      <c r="K822">
        <v>13.66027843</v>
      </c>
      <c r="L822">
        <v>71251.191720000003</v>
      </c>
      <c r="M822">
        <v>43.413202900000002</v>
      </c>
      <c r="N822">
        <v>0.83477505399999996</v>
      </c>
      <c r="O822">
        <v>14.07985257</v>
      </c>
      <c r="P822">
        <v>91895.242410000006</v>
      </c>
      <c r="Q822">
        <v>48.292222600000002</v>
      </c>
      <c r="R822">
        <v>1.7916454369999999</v>
      </c>
      <c r="S822">
        <v>15.325315359999999</v>
      </c>
    </row>
    <row r="823" spans="1:19" x14ac:dyDescent="0.25">
      <c r="A823" s="12">
        <v>37196</v>
      </c>
      <c r="B823" t="s">
        <v>2007</v>
      </c>
      <c r="C823" t="s">
        <v>2008</v>
      </c>
      <c r="D823">
        <v>346500.8125</v>
      </c>
      <c r="E823">
        <v>46.605840440000001</v>
      </c>
      <c r="F823">
        <v>-0.53185312600000001</v>
      </c>
      <c r="G823">
        <v>10.276371129999999</v>
      </c>
      <c r="H823">
        <v>206766.0753</v>
      </c>
      <c r="I823">
        <v>43.81525688</v>
      </c>
      <c r="J823">
        <v>0.38314225699999999</v>
      </c>
      <c r="K823">
        <v>13.14641705</v>
      </c>
      <c r="L823">
        <v>161178.97510000001</v>
      </c>
      <c r="M823">
        <v>39.412825230000003</v>
      </c>
      <c r="N823">
        <v>2.7838535000000001E-2</v>
      </c>
      <c r="O823">
        <v>13.75679364</v>
      </c>
      <c r="P823">
        <v>151526.5515</v>
      </c>
      <c r="Q823">
        <v>41.876704680000003</v>
      </c>
      <c r="R823">
        <v>1.2335335650000001</v>
      </c>
      <c r="S823">
        <v>13.240044940000001</v>
      </c>
    </row>
    <row r="824" spans="1:19" x14ac:dyDescent="0.25">
      <c r="A824" s="12">
        <v>37196</v>
      </c>
      <c r="B824" t="s">
        <v>2017</v>
      </c>
      <c r="C824" t="s">
        <v>2018</v>
      </c>
      <c r="D824">
        <v>139967.5539</v>
      </c>
      <c r="E824">
        <v>53.572126560000001</v>
      </c>
      <c r="F824">
        <v>1.0383183</v>
      </c>
      <c r="G824">
        <v>11.67965946</v>
      </c>
      <c r="H824">
        <v>76147.914499999999</v>
      </c>
      <c r="I824">
        <v>49.915914860000001</v>
      </c>
      <c r="J824">
        <v>1.4707810370000001</v>
      </c>
      <c r="K824">
        <v>13.103183769999999</v>
      </c>
      <c r="L824">
        <v>58574.961710000003</v>
      </c>
      <c r="M824">
        <v>46.959893080000001</v>
      </c>
      <c r="N824">
        <v>1.743648718</v>
      </c>
      <c r="O824">
        <v>13.9165028</v>
      </c>
      <c r="P824">
        <v>57258.622049999998</v>
      </c>
      <c r="Q824">
        <v>54.54704306</v>
      </c>
      <c r="R824">
        <v>2.0832730879999999</v>
      </c>
      <c r="S824">
        <v>14.07756382</v>
      </c>
    </row>
    <row r="825" spans="1:19" x14ac:dyDescent="0.25">
      <c r="A825" s="12">
        <v>37196</v>
      </c>
      <c r="B825" t="s">
        <v>2001</v>
      </c>
      <c r="C825" t="s">
        <v>2002</v>
      </c>
      <c r="D825">
        <v>115235.8366</v>
      </c>
      <c r="E825">
        <v>51.403853150000003</v>
      </c>
      <c r="F825">
        <v>1.0700052739999999</v>
      </c>
      <c r="G825">
        <v>13.64047556</v>
      </c>
      <c r="H825">
        <v>66941.845199999996</v>
      </c>
      <c r="I825">
        <v>47.610702590000002</v>
      </c>
      <c r="J825">
        <v>1.6087094019999999</v>
      </c>
      <c r="K825">
        <v>15.38122424</v>
      </c>
      <c r="L825">
        <v>52294.301140000003</v>
      </c>
      <c r="M825">
        <v>44.942295569999999</v>
      </c>
      <c r="N825">
        <v>1.5255290100000001</v>
      </c>
      <c r="O825">
        <v>16.364569750000001</v>
      </c>
      <c r="P825">
        <v>50583.612359999999</v>
      </c>
      <c r="Q825">
        <v>53.730536659999999</v>
      </c>
      <c r="R825">
        <v>2.5638314919999998</v>
      </c>
      <c r="S825">
        <v>17.019359290000001</v>
      </c>
    </row>
    <row r="826" spans="1:19" x14ac:dyDescent="0.25">
      <c r="A826" s="12">
        <v>37196</v>
      </c>
      <c r="B826" t="s">
        <v>2019</v>
      </c>
      <c r="C826" t="s">
        <v>2020</v>
      </c>
      <c r="D826">
        <v>103977.0347</v>
      </c>
      <c r="E826">
        <v>47.721361629999997</v>
      </c>
      <c r="F826">
        <v>1.0289462170000001</v>
      </c>
      <c r="G826">
        <v>10.93785235</v>
      </c>
      <c r="H826">
        <v>59606.708610000001</v>
      </c>
      <c r="I826">
        <v>44.526229219999998</v>
      </c>
      <c r="J826">
        <v>1.694391081</v>
      </c>
      <c r="K826">
        <v>11.73081812</v>
      </c>
      <c r="L826">
        <v>44964.25116</v>
      </c>
      <c r="M826">
        <v>41.342898409999997</v>
      </c>
      <c r="N826">
        <v>1.357731982</v>
      </c>
      <c r="O826">
        <v>12.19178956</v>
      </c>
      <c r="P826">
        <v>50128.11002</v>
      </c>
      <c r="Q826">
        <v>50.282295750000003</v>
      </c>
      <c r="R826">
        <v>3.7842678209999998</v>
      </c>
      <c r="S826">
        <v>15.020042849999999</v>
      </c>
    </row>
    <row r="827" spans="1:19" x14ac:dyDescent="0.25">
      <c r="A827" s="12">
        <v>37196</v>
      </c>
      <c r="B827" t="s">
        <v>2011</v>
      </c>
      <c r="C827" t="s">
        <v>2012</v>
      </c>
      <c r="D827">
        <v>117388.5848</v>
      </c>
      <c r="E827">
        <v>49.952417730000001</v>
      </c>
      <c r="F827">
        <v>0.43323831699999998</v>
      </c>
      <c r="G827">
        <v>10.115319149999999</v>
      </c>
      <c r="H827">
        <v>65973.334130000003</v>
      </c>
      <c r="I827">
        <v>46.166865700000002</v>
      </c>
      <c r="J827">
        <v>0.79100308100000005</v>
      </c>
      <c r="K827">
        <v>11.416712950000001</v>
      </c>
      <c r="L827">
        <v>43537.981800000001</v>
      </c>
      <c r="M827">
        <v>41.708352419999997</v>
      </c>
      <c r="N827">
        <v>0.29054050799999998</v>
      </c>
      <c r="O827">
        <v>10.47772436</v>
      </c>
      <c r="P827">
        <v>49524.467239999998</v>
      </c>
      <c r="Q827">
        <v>48.943318050000002</v>
      </c>
      <c r="R827">
        <v>1.55471844</v>
      </c>
      <c r="S827">
        <v>13.651545390000001</v>
      </c>
    </row>
    <row r="828" spans="1:19" x14ac:dyDescent="0.25">
      <c r="A828" s="12">
        <v>37196</v>
      </c>
      <c r="B828" t="s">
        <v>2009</v>
      </c>
      <c r="C828" t="s">
        <v>2010</v>
      </c>
      <c r="D828">
        <v>98578.680770000006</v>
      </c>
      <c r="E828">
        <v>50.704779000000002</v>
      </c>
      <c r="F828">
        <v>0.70990689799999995</v>
      </c>
      <c r="G828">
        <v>10.910519219999999</v>
      </c>
      <c r="H828">
        <v>55742.923929999997</v>
      </c>
      <c r="I828">
        <v>47.14159952</v>
      </c>
      <c r="J828">
        <v>1.301222332</v>
      </c>
      <c r="K828">
        <v>11.394721260000001</v>
      </c>
      <c r="L828">
        <v>41712.358919999999</v>
      </c>
      <c r="M828">
        <v>43.762814740000003</v>
      </c>
      <c r="N828">
        <v>0.88895275100000004</v>
      </c>
      <c r="O828">
        <v>11.592520390000001</v>
      </c>
      <c r="P828">
        <v>41243.542249999999</v>
      </c>
      <c r="Q828">
        <v>49.212963049999999</v>
      </c>
      <c r="R828">
        <v>1.478401109</v>
      </c>
      <c r="S828">
        <v>14.56172799</v>
      </c>
    </row>
    <row r="829" spans="1:19" x14ac:dyDescent="0.25">
      <c r="A829" s="12">
        <v>37196</v>
      </c>
      <c r="B829" t="s">
        <v>2013</v>
      </c>
      <c r="C829" t="s">
        <v>2014</v>
      </c>
      <c r="D829">
        <v>242918.84710000001</v>
      </c>
      <c r="E829">
        <v>53.415789480000001</v>
      </c>
      <c r="F829">
        <v>0.749645059</v>
      </c>
      <c r="G829">
        <v>12.434508879999999</v>
      </c>
      <c r="H829">
        <v>140401.4785</v>
      </c>
      <c r="I829">
        <v>50.311800269999999</v>
      </c>
      <c r="J829">
        <v>0.74668396599999998</v>
      </c>
      <c r="K829">
        <v>14.3507163</v>
      </c>
      <c r="L829">
        <v>105195.26489999999</v>
      </c>
      <c r="M829">
        <v>47.737565269999997</v>
      </c>
      <c r="N829">
        <v>0.726913912</v>
      </c>
      <c r="O829">
        <v>15.32044599</v>
      </c>
      <c r="P829">
        <v>92238.668850000002</v>
      </c>
      <c r="Q829">
        <v>54.257870089999997</v>
      </c>
      <c r="R829">
        <v>1.7460268320000001</v>
      </c>
      <c r="S829">
        <v>17.41482933</v>
      </c>
    </row>
    <row r="830" spans="1:19" x14ac:dyDescent="0.25">
      <c r="A830" s="12">
        <v>37196</v>
      </c>
      <c r="B830" t="s">
        <v>2015</v>
      </c>
      <c r="C830" t="s">
        <v>2016</v>
      </c>
      <c r="D830">
        <v>175256.5515</v>
      </c>
      <c r="E830">
        <v>53.200018870000001</v>
      </c>
      <c r="F830">
        <v>-0.35100824899999999</v>
      </c>
      <c r="G830">
        <v>13.8616379</v>
      </c>
      <c r="H830">
        <v>106076.79640000001</v>
      </c>
      <c r="I830">
        <v>49.828017549999998</v>
      </c>
      <c r="J830">
        <v>0.37963115800000002</v>
      </c>
      <c r="K830">
        <v>15.705554149999999</v>
      </c>
      <c r="L830">
        <v>83017.750190000006</v>
      </c>
      <c r="M830">
        <v>46.915607620000003</v>
      </c>
      <c r="N830">
        <v>0.430440349</v>
      </c>
      <c r="O830">
        <v>16.804025469999999</v>
      </c>
      <c r="P830">
        <v>75199.46084</v>
      </c>
      <c r="Q830">
        <v>53.038536049999998</v>
      </c>
      <c r="R830">
        <v>2.0867896419999998</v>
      </c>
      <c r="S830">
        <v>17.712846219999999</v>
      </c>
    </row>
    <row r="831" spans="1:19" x14ac:dyDescent="0.25">
      <c r="A831" s="12">
        <v>37196</v>
      </c>
      <c r="B831" t="s">
        <v>2003</v>
      </c>
      <c r="C831" t="s">
        <v>2004</v>
      </c>
      <c r="D831">
        <v>173896.94990000001</v>
      </c>
      <c r="E831">
        <v>50.937562300000003</v>
      </c>
      <c r="F831">
        <v>0.131956238</v>
      </c>
      <c r="G831">
        <v>14.97534634</v>
      </c>
      <c r="H831">
        <v>110202.0811</v>
      </c>
      <c r="I831">
        <v>48.028458329999999</v>
      </c>
      <c r="J831">
        <v>1.2066749219999999</v>
      </c>
      <c r="K831">
        <v>16.278125639999999</v>
      </c>
      <c r="L831">
        <v>86865.060559999998</v>
      </c>
      <c r="M831">
        <v>45.361180249999997</v>
      </c>
      <c r="N831">
        <v>1.4272661259999999</v>
      </c>
      <c r="O831">
        <v>16.4819633</v>
      </c>
      <c r="P831">
        <v>79250.754879999993</v>
      </c>
      <c r="Q831">
        <v>51.168663780000003</v>
      </c>
      <c r="R831">
        <v>3.068483794</v>
      </c>
      <c r="S831">
        <v>18.377159450000001</v>
      </c>
    </row>
    <row r="832" spans="1:19" x14ac:dyDescent="0.25">
      <c r="A832" s="12">
        <v>37226</v>
      </c>
      <c r="B832" t="s">
        <v>2005</v>
      </c>
      <c r="C832" t="s">
        <v>2006</v>
      </c>
      <c r="D832">
        <v>156223.32999999999</v>
      </c>
      <c r="E832">
        <v>51.145017930000002</v>
      </c>
      <c r="F832">
        <v>0.31218284000000002</v>
      </c>
      <c r="G832">
        <v>13.772016600000001</v>
      </c>
      <c r="H832">
        <v>89944.751489999995</v>
      </c>
      <c r="I832">
        <v>47.886908269999999</v>
      </c>
      <c r="J832">
        <v>0.87101488100000002</v>
      </c>
      <c r="K832">
        <v>13.449516750000001</v>
      </c>
      <c r="L832">
        <v>71754.133400000006</v>
      </c>
      <c r="M832">
        <v>43.719644219999999</v>
      </c>
      <c r="N832">
        <v>0.70587125799999995</v>
      </c>
      <c r="O832">
        <v>13.401637150000001</v>
      </c>
      <c r="P832">
        <v>94209.669800000003</v>
      </c>
      <c r="Q832">
        <v>49.508486240000003</v>
      </c>
      <c r="R832">
        <v>2.5185497400000001</v>
      </c>
      <c r="S832">
        <v>16.625821129999999</v>
      </c>
    </row>
    <row r="833" spans="1:19" x14ac:dyDescent="0.25">
      <c r="A833" s="12">
        <v>37226</v>
      </c>
      <c r="B833" t="s">
        <v>2013</v>
      </c>
      <c r="C833" t="s">
        <v>2014</v>
      </c>
      <c r="D833">
        <v>242666.86410000001</v>
      </c>
      <c r="E833">
        <v>53.360380550000002</v>
      </c>
      <c r="F833">
        <v>-0.103731368</v>
      </c>
      <c r="G833">
        <v>13.489548020000001</v>
      </c>
      <c r="H833">
        <v>141449.90820000001</v>
      </c>
      <c r="I833">
        <v>50.687497059999998</v>
      </c>
      <c r="J833">
        <v>0.74673692700000005</v>
      </c>
      <c r="K833">
        <v>14.1061721</v>
      </c>
      <c r="L833">
        <v>105847.6397</v>
      </c>
      <c r="M833">
        <v>48.033612669999997</v>
      </c>
      <c r="N833">
        <v>0.62015604499999999</v>
      </c>
      <c r="O833">
        <v>14.62666815</v>
      </c>
      <c r="P833">
        <v>94785.560889999993</v>
      </c>
      <c r="Q833">
        <v>55.756037169999999</v>
      </c>
      <c r="R833">
        <v>2.7611977419999998</v>
      </c>
      <c r="S833">
        <v>17.296069249999999</v>
      </c>
    </row>
    <row r="834" spans="1:19" x14ac:dyDescent="0.25">
      <c r="A834" s="12">
        <v>37226</v>
      </c>
      <c r="B834" t="s">
        <v>2015</v>
      </c>
      <c r="C834" t="s">
        <v>2016</v>
      </c>
      <c r="D834">
        <v>174645.1758</v>
      </c>
      <c r="E834">
        <v>53.014432659999997</v>
      </c>
      <c r="F834">
        <v>-0.348846139</v>
      </c>
      <c r="G834">
        <v>16.101000299999999</v>
      </c>
      <c r="H834">
        <v>106018.82550000001</v>
      </c>
      <c r="I834">
        <v>49.800786559999999</v>
      </c>
      <c r="J834">
        <v>-5.4649946999999997E-2</v>
      </c>
      <c r="K834">
        <v>16.147456290000001</v>
      </c>
      <c r="L834">
        <v>83427.203850000005</v>
      </c>
      <c r="M834">
        <v>47.147001109999998</v>
      </c>
      <c r="N834">
        <v>0.49321219100000002</v>
      </c>
      <c r="O834">
        <v>17.199627639999999</v>
      </c>
      <c r="P834">
        <v>76966.882559999998</v>
      </c>
      <c r="Q834">
        <v>54.285106970000001</v>
      </c>
      <c r="R834">
        <v>2.3503116980000001</v>
      </c>
      <c r="S834">
        <v>19.498344660000001</v>
      </c>
    </row>
    <row r="835" spans="1:19" x14ac:dyDescent="0.25">
      <c r="A835" s="12">
        <v>37226</v>
      </c>
      <c r="B835" t="s">
        <v>2011</v>
      </c>
      <c r="C835" t="s">
        <v>2012</v>
      </c>
      <c r="D835">
        <v>117961.1922</v>
      </c>
      <c r="E835">
        <v>50.196079619999999</v>
      </c>
      <c r="F835">
        <v>0.48778798299999998</v>
      </c>
      <c r="G835">
        <v>11.85031233</v>
      </c>
      <c r="H835">
        <v>66881.399590000001</v>
      </c>
      <c r="I835">
        <v>46.802312379999996</v>
      </c>
      <c r="J835">
        <v>1.3764128659999999</v>
      </c>
      <c r="K835">
        <v>11.54006251</v>
      </c>
      <c r="L835">
        <v>44056.628199999999</v>
      </c>
      <c r="M835">
        <v>42.205203349999998</v>
      </c>
      <c r="N835">
        <v>1.191250439</v>
      </c>
      <c r="O835">
        <v>9.7755064590000007</v>
      </c>
      <c r="P835">
        <v>51597.978470000002</v>
      </c>
      <c r="Q835">
        <v>50.992497479999997</v>
      </c>
      <c r="R835">
        <v>4.1868420750000004</v>
      </c>
      <c r="S835">
        <v>14.1244272</v>
      </c>
    </row>
    <row r="836" spans="1:19" x14ac:dyDescent="0.25">
      <c r="A836" s="12">
        <v>37226</v>
      </c>
      <c r="B836" t="s">
        <v>2009</v>
      </c>
      <c r="C836" t="s">
        <v>2010</v>
      </c>
      <c r="D836">
        <v>99347.513560000007</v>
      </c>
      <c r="E836">
        <v>51.100234659999998</v>
      </c>
      <c r="F836">
        <v>0.77991791300000002</v>
      </c>
      <c r="G836">
        <v>10.33035741</v>
      </c>
      <c r="H836">
        <v>56624.963929999998</v>
      </c>
      <c r="I836">
        <v>47.887537729999998</v>
      </c>
      <c r="J836">
        <v>1.582335381</v>
      </c>
      <c r="K836">
        <v>9.8723599699999998</v>
      </c>
      <c r="L836">
        <v>42273.28484</v>
      </c>
      <c r="M836">
        <v>44.351314109999997</v>
      </c>
      <c r="N836">
        <v>1.3447475499999999</v>
      </c>
      <c r="O836">
        <v>9.6929215119999999</v>
      </c>
      <c r="P836">
        <v>44507.839010000003</v>
      </c>
      <c r="Q836">
        <v>53.108014420000003</v>
      </c>
      <c r="R836">
        <v>7.9146857390000003</v>
      </c>
      <c r="S836">
        <v>19.41740776</v>
      </c>
    </row>
    <row r="837" spans="1:19" x14ac:dyDescent="0.25">
      <c r="A837" s="12">
        <v>37226</v>
      </c>
      <c r="B837" t="s">
        <v>2007</v>
      </c>
      <c r="C837" t="s">
        <v>2008</v>
      </c>
      <c r="D837">
        <v>340664.05670000002</v>
      </c>
      <c r="E837">
        <v>45.820771829999998</v>
      </c>
      <c r="F837">
        <v>-1.6844854570000001</v>
      </c>
      <c r="G837">
        <v>10.762850090000001</v>
      </c>
      <c r="H837">
        <v>205384.14230000001</v>
      </c>
      <c r="I837">
        <v>43.522415080000002</v>
      </c>
      <c r="J837">
        <v>-0.66835577899999998</v>
      </c>
      <c r="K837">
        <v>12.513277370000001</v>
      </c>
      <c r="L837">
        <v>160380.94159999999</v>
      </c>
      <c r="M837">
        <v>39.217683450000003</v>
      </c>
      <c r="N837">
        <v>-0.49512253499999997</v>
      </c>
      <c r="O837">
        <v>12.94990353</v>
      </c>
      <c r="P837">
        <v>153616.8432</v>
      </c>
      <c r="Q837">
        <v>42.454389079999999</v>
      </c>
      <c r="R837">
        <v>1.3794887</v>
      </c>
      <c r="S837">
        <v>15.004151200000001</v>
      </c>
    </row>
    <row r="838" spans="1:19" x14ac:dyDescent="0.25">
      <c r="A838" s="12">
        <v>37226</v>
      </c>
      <c r="B838" t="s">
        <v>2003</v>
      </c>
      <c r="C838" t="s">
        <v>2004</v>
      </c>
      <c r="D838">
        <v>175132.53400000001</v>
      </c>
      <c r="E838">
        <v>51.299487229999997</v>
      </c>
      <c r="F838">
        <v>0.71052660199999995</v>
      </c>
      <c r="G838">
        <v>15.72644227</v>
      </c>
      <c r="H838">
        <v>111051.5578</v>
      </c>
      <c r="I838">
        <v>48.398678740000001</v>
      </c>
      <c r="J838">
        <v>0.77083550000000001</v>
      </c>
      <c r="K838">
        <v>15.70665743</v>
      </c>
      <c r="L838">
        <v>87490.197230000005</v>
      </c>
      <c r="M838">
        <v>45.68762839</v>
      </c>
      <c r="N838">
        <v>0.71966411600000002</v>
      </c>
      <c r="O838">
        <v>15.634175320000001</v>
      </c>
      <c r="P838">
        <v>81200.256389999995</v>
      </c>
      <c r="Q838">
        <v>52.42736961</v>
      </c>
      <c r="R838">
        <v>2.4599153820000002</v>
      </c>
      <c r="S838">
        <v>18.52457003</v>
      </c>
    </row>
    <row r="839" spans="1:19" x14ac:dyDescent="0.25">
      <c r="A839" s="12">
        <v>37226</v>
      </c>
      <c r="B839" t="s">
        <v>2017</v>
      </c>
      <c r="C839" t="s">
        <v>2018</v>
      </c>
      <c r="D839">
        <v>140664.3199</v>
      </c>
      <c r="E839">
        <v>53.838811460000002</v>
      </c>
      <c r="F839">
        <v>0.49780532799999999</v>
      </c>
      <c r="G839">
        <v>13.21016464</v>
      </c>
      <c r="H839">
        <v>77103.132559999998</v>
      </c>
      <c r="I839">
        <v>50.542072300000001</v>
      </c>
      <c r="J839">
        <v>1.2544244609999999</v>
      </c>
      <c r="K839">
        <v>13.076883179999999</v>
      </c>
      <c r="L839">
        <v>59136.612889999997</v>
      </c>
      <c r="M839">
        <v>47.410172150000001</v>
      </c>
      <c r="N839">
        <v>0.95885880300000004</v>
      </c>
      <c r="O839">
        <v>13.136663459999999</v>
      </c>
      <c r="P839">
        <v>59399.539669999998</v>
      </c>
      <c r="Q839">
        <v>56.586573889999997</v>
      </c>
      <c r="R839">
        <v>3.7390309679999998</v>
      </c>
      <c r="S839">
        <v>15.996991769999999</v>
      </c>
    </row>
    <row r="840" spans="1:19" x14ac:dyDescent="0.25">
      <c r="A840" s="12">
        <v>37226</v>
      </c>
      <c r="B840" t="s">
        <v>2019</v>
      </c>
      <c r="C840" t="s">
        <v>2020</v>
      </c>
      <c r="D840">
        <v>104851.14049999999</v>
      </c>
      <c r="E840">
        <v>48.122541759999997</v>
      </c>
      <c r="F840">
        <v>0.840671999</v>
      </c>
      <c r="G840">
        <v>11.65773606</v>
      </c>
      <c r="H840">
        <v>60419.44455</v>
      </c>
      <c r="I840">
        <v>45.13334321</v>
      </c>
      <c r="J840">
        <v>1.3634974360000001</v>
      </c>
      <c r="K840">
        <v>11.74592208</v>
      </c>
      <c r="L840">
        <v>45366.947090000001</v>
      </c>
      <c r="M840">
        <v>41.713161810000003</v>
      </c>
      <c r="N840">
        <v>0.895591307</v>
      </c>
      <c r="O840">
        <v>11.200925529999999</v>
      </c>
      <c r="P840">
        <v>51898.789479999999</v>
      </c>
      <c r="Q840">
        <v>52.058421529999997</v>
      </c>
      <c r="R840">
        <v>3.5323084370000002</v>
      </c>
      <c r="S840">
        <v>15.88483609</v>
      </c>
    </row>
    <row r="841" spans="1:19" x14ac:dyDescent="0.25">
      <c r="A841" s="12">
        <v>37226</v>
      </c>
      <c r="B841" t="s">
        <v>2001</v>
      </c>
      <c r="C841" t="s">
        <v>2002</v>
      </c>
      <c r="D841">
        <v>116146.24460000001</v>
      </c>
      <c r="E841">
        <v>51.809963590000002</v>
      </c>
      <c r="F841">
        <v>0.79003889999999999</v>
      </c>
      <c r="G841">
        <v>14.761190900000001</v>
      </c>
      <c r="H841">
        <v>67741.662949999998</v>
      </c>
      <c r="I841">
        <v>48.179552839999999</v>
      </c>
      <c r="J841">
        <v>1.194794895</v>
      </c>
      <c r="K841">
        <v>15.174209230000001</v>
      </c>
      <c r="L841">
        <v>53087.262479999998</v>
      </c>
      <c r="M841">
        <v>45.62377523</v>
      </c>
      <c r="N841">
        <v>1.5163436969999999</v>
      </c>
      <c r="O841">
        <v>16.101328689999999</v>
      </c>
      <c r="P841">
        <v>53382.862520000002</v>
      </c>
      <c r="Q841">
        <v>56.703934689999997</v>
      </c>
      <c r="R841">
        <v>5.5339071850000003</v>
      </c>
      <c r="S841">
        <v>20.53754576</v>
      </c>
    </row>
    <row r="842" spans="1:19" x14ac:dyDescent="0.25">
      <c r="A842" s="12">
        <v>37257</v>
      </c>
      <c r="B842" t="s">
        <v>2005</v>
      </c>
      <c r="C842" t="s">
        <v>2006</v>
      </c>
      <c r="D842">
        <v>158542.9203</v>
      </c>
      <c r="E842">
        <v>51.90441466</v>
      </c>
      <c r="F842">
        <v>1.4847912009999999</v>
      </c>
      <c r="G842">
        <v>14.286820779999999</v>
      </c>
      <c r="H842">
        <v>90175.914739999993</v>
      </c>
      <c r="I842">
        <v>48.009980419999998</v>
      </c>
      <c r="J842">
        <v>0.25700582900000002</v>
      </c>
      <c r="K842">
        <v>13.86422402</v>
      </c>
      <c r="L842">
        <v>71799.244680000003</v>
      </c>
      <c r="M842">
        <v>43.747130429999999</v>
      </c>
      <c r="N842">
        <v>6.2869241000000006E-2</v>
      </c>
      <c r="O842">
        <v>13.050161490000001</v>
      </c>
      <c r="P842">
        <v>93085.964189999999</v>
      </c>
      <c r="Q842">
        <v>48.917963380000003</v>
      </c>
      <c r="R842">
        <v>-1.1927709879999999</v>
      </c>
      <c r="S842">
        <v>15.95975413</v>
      </c>
    </row>
    <row r="843" spans="1:19" x14ac:dyDescent="0.25">
      <c r="A843" s="12">
        <v>37257</v>
      </c>
      <c r="B843" t="s">
        <v>2019</v>
      </c>
      <c r="C843" t="s">
        <v>2020</v>
      </c>
      <c r="D843">
        <v>105681.0956</v>
      </c>
      <c r="E843">
        <v>48.503458459999997</v>
      </c>
      <c r="F843">
        <v>0.79155566300000002</v>
      </c>
      <c r="G843">
        <v>11.305121529999999</v>
      </c>
      <c r="H843">
        <v>60047.30575</v>
      </c>
      <c r="I843">
        <v>44.855355410000001</v>
      </c>
      <c r="J843">
        <v>-0.61592557000000003</v>
      </c>
      <c r="K843">
        <v>10.81510576</v>
      </c>
      <c r="L843">
        <v>45113.118040000001</v>
      </c>
      <c r="M843">
        <v>41.479775770000003</v>
      </c>
      <c r="N843">
        <v>-0.55950215400000003</v>
      </c>
      <c r="O843">
        <v>9.8294608530000005</v>
      </c>
      <c r="P843">
        <v>50221.257919999996</v>
      </c>
      <c r="Q843">
        <v>50.375730160000003</v>
      </c>
      <c r="R843">
        <v>-3.2323134609999999</v>
      </c>
      <c r="S843">
        <v>13.16746242</v>
      </c>
    </row>
    <row r="844" spans="1:19" x14ac:dyDescent="0.25">
      <c r="A844" s="12">
        <v>37257</v>
      </c>
      <c r="B844" t="s">
        <v>2001</v>
      </c>
      <c r="C844" t="s">
        <v>2002</v>
      </c>
      <c r="D844">
        <v>117447.0191</v>
      </c>
      <c r="E844">
        <v>52.390206910000003</v>
      </c>
      <c r="F844">
        <v>1.1199454310000001</v>
      </c>
      <c r="G844">
        <v>14.30267042</v>
      </c>
      <c r="H844">
        <v>67603.031239999997</v>
      </c>
      <c r="I844">
        <v>48.080954519999999</v>
      </c>
      <c r="J844">
        <v>-0.204647627</v>
      </c>
      <c r="K844">
        <v>14.69812494</v>
      </c>
      <c r="L844">
        <v>52612.55356</v>
      </c>
      <c r="M844">
        <v>45.215805179999997</v>
      </c>
      <c r="N844">
        <v>-0.89420493400000001</v>
      </c>
      <c r="O844">
        <v>14.180340080000001</v>
      </c>
      <c r="P844">
        <v>51138.703320000001</v>
      </c>
      <c r="Q844">
        <v>54.320161120000002</v>
      </c>
      <c r="R844">
        <v>-4.2038944569999996</v>
      </c>
      <c r="S844">
        <v>17.654726700000001</v>
      </c>
    </row>
    <row r="845" spans="1:19" x14ac:dyDescent="0.25">
      <c r="A845" s="12">
        <v>37257</v>
      </c>
      <c r="B845" t="s">
        <v>2013</v>
      </c>
      <c r="C845" t="s">
        <v>2014</v>
      </c>
      <c r="D845">
        <v>245942.33420000001</v>
      </c>
      <c r="E845">
        <v>54.080628580000003</v>
      </c>
      <c r="F845">
        <v>1.349780532</v>
      </c>
      <c r="G845">
        <v>14.2211433</v>
      </c>
      <c r="H845">
        <v>142581.45550000001</v>
      </c>
      <c r="I845">
        <v>51.092978430000002</v>
      </c>
      <c r="J845">
        <v>0.79996327700000003</v>
      </c>
      <c r="K845">
        <v>15.55064917</v>
      </c>
      <c r="L845">
        <v>106459.66959999999</v>
      </c>
      <c r="M845">
        <v>48.311351569999999</v>
      </c>
      <c r="N845">
        <v>0.57821780499999997</v>
      </c>
      <c r="O845">
        <v>14.917622290000001</v>
      </c>
      <c r="P845">
        <v>93711.194229999994</v>
      </c>
      <c r="Q845">
        <v>55.124058769999998</v>
      </c>
      <c r="R845">
        <v>-1.133470805</v>
      </c>
      <c r="S845">
        <v>18.468329959999998</v>
      </c>
    </row>
    <row r="846" spans="1:19" x14ac:dyDescent="0.25">
      <c r="A846" s="12">
        <v>37257</v>
      </c>
      <c r="B846" t="s">
        <v>2003</v>
      </c>
      <c r="C846" t="s">
        <v>2004</v>
      </c>
      <c r="D846">
        <v>178530.8927</v>
      </c>
      <c r="E846">
        <v>52.294927979999997</v>
      </c>
      <c r="F846">
        <v>1.940449694</v>
      </c>
      <c r="G846">
        <v>16.902097909999998</v>
      </c>
      <c r="H846">
        <v>111860.42230000001</v>
      </c>
      <c r="I846">
        <v>48.751199419999999</v>
      </c>
      <c r="J846">
        <v>0.72836840700000005</v>
      </c>
      <c r="K846">
        <v>16.321948859999999</v>
      </c>
      <c r="L846">
        <v>88035.026459999994</v>
      </c>
      <c r="M846">
        <v>45.972139749999997</v>
      </c>
      <c r="N846">
        <v>0.62273173400000004</v>
      </c>
      <c r="O846">
        <v>15.61020055</v>
      </c>
      <c r="P846">
        <v>79582.528609999994</v>
      </c>
      <c r="Q846">
        <v>51.382875220000003</v>
      </c>
      <c r="R846">
        <v>-1.9922693010000001</v>
      </c>
      <c r="S846">
        <v>16.530772899999999</v>
      </c>
    </row>
    <row r="847" spans="1:19" x14ac:dyDescent="0.25">
      <c r="A847" s="12">
        <v>37257</v>
      </c>
      <c r="B847" t="s">
        <v>2007</v>
      </c>
      <c r="C847" t="s">
        <v>2008</v>
      </c>
      <c r="D847">
        <v>352527.77010000002</v>
      </c>
      <c r="E847">
        <v>47.416491999999998</v>
      </c>
      <c r="F847">
        <v>3.4825257220000001</v>
      </c>
      <c r="G847">
        <v>12.38568276</v>
      </c>
      <c r="H847">
        <v>210722.2236</v>
      </c>
      <c r="I847">
        <v>44.653593890000003</v>
      </c>
      <c r="J847">
        <v>2.5990717870000002</v>
      </c>
      <c r="K847">
        <v>13.692191530000001</v>
      </c>
      <c r="L847">
        <v>163445.00580000001</v>
      </c>
      <c r="M847">
        <v>39.966933939999997</v>
      </c>
      <c r="N847">
        <v>1.910491462</v>
      </c>
      <c r="O847">
        <v>12.887108080000001</v>
      </c>
      <c r="P847">
        <v>153883.44620000001</v>
      </c>
      <c r="Q847">
        <v>42.528068939999997</v>
      </c>
      <c r="R847">
        <v>0.17355062600000001</v>
      </c>
      <c r="S847">
        <v>14.1396117</v>
      </c>
    </row>
    <row r="848" spans="1:19" x14ac:dyDescent="0.25">
      <c r="A848" s="12">
        <v>37257</v>
      </c>
      <c r="B848" t="s">
        <v>2017</v>
      </c>
      <c r="C848" t="s">
        <v>2018</v>
      </c>
      <c r="D848">
        <v>142316.61559999999</v>
      </c>
      <c r="E848">
        <v>54.471222269999998</v>
      </c>
      <c r="F848">
        <v>1.1746373910000001</v>
      </c>
      <c r="G848">
        <v>13.754733740000001</v>
      </c>
      <c r="H848">
        <v>77007.677519999997</v>
      </c>
      <c r="I848">
        <v>50.47950033</v>
      </c>
      <c r="J848">
        <v>-0.12380176399999999</v>
      </c>
      <c r="K848">
        <v>13.58081936</v>
      </c>
      <c r="L848">
        <v>58823.999830000001</v>
      </c>
      <c r="M848">
        <v>47.15954842</v>
      </c>
      <c r="N848">
        <v>-0.52862861100000003</v>
      </c>
      <c r="O848">
        <v>12.70639778</v>
      </c>
      <c r="P848">
        <v>57812.08481</v>
      </c>
      <c r="Q848">
        <v>55.074295640000003</v>
      </c>
      <c r="R848">
        <v>-2.6725036370000002</v>
      </c>
      <c r="S848">
        <v>15.28595192</v>
      </c>
    </row>
    <row r="849" spans="1:19" x14ac:dyDescent="0.25">
      <c r="A849" s="12">
        <v>37257</v>
      </c>
      <c r="B849" t="s">
        <v>2009</v>
      </c>
      <c r="C849" t="s">
        <v>2010</v>
      </c>
      <c r="D849">
        <v>100018.41740000001</v>
      </c>
      <c r="E849">
        <v>51.445319740000002</v>
      </c>
      <c r="F849">
        <v>0.67531017800000004</v>
      </c>
      <c r="G849">
        <v>10.725549409999999</v>
      </c>
      <c r="H849">
        <v>55670.438240000003</v>
      </c>
      <c r="I849">
        <v>47.080298620000001</v>
      </c>
      <c r="J849">
        <v>-1.685697671</v>
      </c>
      <c r="K849">
        <v>9.5916100249999996</v>
      </c>
      <c r="L849">
        <v>41339.145199999999</v>
      </c>
      <c r="M849">
        <v>43.371254950000001</v>
      </c>
      <c r="N849">
        <v>-2.2097635379999998</v>
      </c>
      <c r="O849">
        <v>8.7452516459999998</v>
      </c>
      <c r="P849">
        <v>41365.932419999997</v>
      </c>
      <c r="Q849">
        <v>49.359002480000001</v>
      </c>
      <c r="R849">
        <v>-7.0592206920000002</v>
      </c>
      <c r="S849">
        <v>12.65510561</v>
      </c>
    </row>
    <row r="850" spans="1:19" x14ac:dyDescent="0.25">
      <c r="A850" s="12">
        <v>37257</v>
      </c>
      <c r="B850" t="s">
        <v>2011</v>
      </c>
      <c r="C850" t="s">
        <v>2012</v>
      </c>
      <c r="D850">
        <v>119063.6237</v>
      </c>
      <c r="E850">
        <v>50.665197800000001</v>
      </c>
      <c r="F850">
        <v>0.93457135999999996</v>
      </c>
      <c r="G850">
        <v>11.047904409999999</v>
      </c>
      <c r="H850">
        <v>66393.823449999996</v>
      </c>
      <c r="I850">
        <v>46.461116009999998</v>
      </c>
      <c r="J850">
        <v>-0.729016055</v>
      </c>
      <c r="K850">
        <v>11.15435325</v>
      </c>
      <c r="L850">
        <v>43592.193769999998</v>
      </c>
      <c r="M850">
        <v>41.760286200000003</v>
      </c>
      <c r="N850">
        <v>-1.0541760549999999</v>
      </c>
      <c r="O850">
        <v>9.3881178349999992</v>
      </c>
      <c r="P850">
        <v>49754.563690000003</v>
      </c>
      <c r="Q850">
        <v>49.170714410000002</v>
      </c>
      <c r="R850">
        <v>-3.572649229</v>
      </c>
      <c r="S850">
        <v>13.39953839</v>
      </c>
    </row>
    <row r="851" spans="1:19" x14ac:dyDescent="0.25">
      <c r="A851" s="12">
        <v>37257</v>
      </c>
      <c r="B851" t="s">
        <v>2015</v>
      </c>
      <c r="C851" t="s">
        <v>2016</v>
      </c>
      <c r="D851">
        <v>179029.09880000001</v>
      </c>
      <c r="E851">
        <v>54.345194800000002</v>
      </c>
      <c r="F851">
        <v>2.5101884079999999</v>
      </c>
      <c r="G851">
        <v>18.009172750000001</v>
      </c>
      <c r="H851">
        <v>107559.056</v>
      </c>
      <c r="I851">
        <v>50.524287209999997</v>
      </c>
      <c r="J851">
        <v>1.452789602</v>
      </c>
      <c r="K851">
        <v>17.994351170000002</v>
      </c>
      <c r="L851">
        <v>84014.912930000006</v>
      </c>
      <c r="M851">
        <v>47.479131629999998</v>
      </c>
      <c r="N851">
        <v>0.70445735499999995</v>
      </c>
      <c r="O851">
        <v>17.617988619999998</v>
      </c>
      <c r="P851">
        <v>76679.5769</v>
      </c>
      <c r="Q851">
        <v>54.082468919999997</v>
      </c>
      <c r="R851">
        <v>-0.37328478700000001</v>
      </c>
      <c r="S851">
        <v>21.139984349999999</v>
      </c>
    </row>
    <row r="852" spans="1:19" x14ac:dyDescent="0.25">
      <c r="A852" s="12">
        <v>37288</v>
      </c>
      <c r="B852" t="s">
        <v>2005</v>
      </c>
      <c r="C852" t="s">
        <v>2006</v>
      </c>
      <c r="D852">
        <v>158183.56349999999</v>
      </c>
      <c r="E852">
        <v>51.786767019999999</v>
      </c>
      <c r="F852">
        <v>-0.22666209900000001</v>
      </c>
      <c r="G852">
        <v>14.60722921</v>
      </c>
      <c r="H852">
        <v>90125.686520000003</v>
      </c>
      <c r="I852">
        <v>47.983238729999997</v>
      </c>
      <c r="J852">
        <v>-5.5700271000000003E-2</v>
      </c>
      <c r="K852">
        <v>13.74575535</v>
      </c>
      <c r="L852">
        <v>72696.268779999999</v>
      </c>
      <c r="M852">
        <v>44.293685340000003</v>
      </c>
      <c r="N852">
        <v>1.249350328</v>
      </c>
      <c r="O852">
        <v>14.638481649999999</v>
      </c>
      <c r="P852">
        <v>93891.964519999994</v>
      </c>
      <c r="Q852">
        <v>49.341527720000002</v>
      </c>
      <c r="R852">
        <v>0.86586666700000003</v>
      </c>
      <c r="S852">
        <v>16.997854190000002</v>
      </c>
    </row>
    <row r="853" spans="1:19" x14ac:dyDescent="0.25">
      <c r="A853" s="12">
        <v>37288</v>
      </c>
      <c r="B853" t="s">
        <v>2013</v>
      </c>
      <c r="C853" t="s">
        <v>2014</v>
      </c>
      <c r="D853">
        <v>243120.4503</v>
      </c>
      <c r="E853">
        <v>53.4601203</v>
      </c>
      <c r="F853">
        <v>-1.147376237</v>
      </c>
      <c r="G853">
        <v>12.686337160000001</v>
      </c>
      <c r="H853">
        <v>141292.2579</v>
      </c>
      <c r="I853">
        <v>50.631004269999998</v>
      </c>
      <c r="J853">
        <v>-0.90418324800000005</v>
      </c>
      <c r="K853">
        <v>13.35664512</v>
      </c>
      <c r="L853">
        <v>107298.04240000001</v>
      </c>
      <c r="M853">
        <v>48.691804779999998</v>
      </c>
      <c r="N853">
        <v>0.78750271900000002</v>
      </c>
      <c r="O853">
        <v>15.550732849999999</v>
      </c>
      <c r="P853">
        <v>93936.65827</v>
      </c>
      <c r="Q853">
        <v>55.25668426</v>
      </c>
      <c r="R853">
        <v>0.24059456000000001</v>
      </c>
      <c r="S853">
        <v>18.402396620000001</v>
      </c>
    </row>
    <row r="854" spans="1:19" x14ac:dyDescent="0.25">
      <c r="A854" s="12">
        <v>37288</v>
      </c>
      <c r="B854" t="s">
        <v>2017</v>
      </c>
      <c r="C854" t="s">
        <v>2018</v>
      </c>
      <c r="D854">
        <v>142017.446</v>
      </c>
      <c r="E854">
        <v>54.356716089999999</v>
      </c>
      <c r="F854">
        <v>-0.21021408799999999</v>
      </c>
      <c r="G854">
        <v>14.10559771</v>
      </c>
      <c r="H854">
        <v>76774.202990000005</v>
      </c>
      <c r="I854">
        <v>50.326454839999997</v>
      </c>
      <c r="J854">
        <v>-0.30318344800000002</v>
      </c>
      <c r="K854">
        <v>12.65623847</v>
      </c>
      <c r="L854">
        <v>59407.543899999997</v>
      </c>
      <c r="M854">
        <v>47.627379140000002</v>
      </c>
      <c r="N854">
        <v>0.99201697099999997</v>
      </c>
      <c r="O854">
        <v>12.764524209999999</v>
      </c>
      <c r="P854">
        <v>58628.000460000003</v>
      </c>
      <c r="Q854">
        <v>55.851572230000002</v>
      </c>
      <c r="R854">
        <v>1.4113237030000001</v>
      </c>
      <c r="S854">
        <v>15.53355646</v>
      </c>
    </row>
    <row r="855" spans="1:19" x14ac:dyDescent="0.25">
      <c r="A855" s="12">
        <v>37288</v>
      </c>
      <c r="B855" t="s">
        <v>2001</v>
      </c>
      <c r="C855" t="s">
        <v>2002</v>
      </c>
      <c r="D855">
        <v>118189.2271</v>
      </c>
      <c r="E855">
        <v>52.721287500000003</v>
      </c>
      <c r="F855">
        <v>0.63195128599999995</v>
      </c>
      <c r="G855">
        <v>15.87681461</v>
      </c>
      <c r="H855">
        <v>68292.406959999993</v>
      </c>
      <c r="I855">
        <v>48.571255659999998</v>
      </c>
      <c r="J855">
        <v>1.019740841</v>
      </c>
      <c r="K855">
        <v>15.898569589999999</v>
      </c>
      <c r="L855">
        <v>54165.688419999999</v>
      </c>
      <c r="M855">
        <v>46.550586299999999</v>
      </c>
      <c r="N855">
        <v>2.9520233359999999</v>
      </c>
      <c r="O855">
        <v>17.499739519999999</v>
      </c>
      <c r="P855">
        <v>53107.629330000003</v>
      </c>
      <c r="Q855">
        <v>56.411578609999999</v>
      </c>
      <c r="R855">
        <v>3.8501680509999998</v>
      </c>
      <c r="S855">
        <v>20.71061499</v>
      </c>
    </row>
    <row r="856" spans="1:19" x14ac:dyDescent="0.25">
      <c r="A856" s="12">
        <v>37288</v>
      </c>
      <c r="B856" t="s">
        <v>2007</v>
      </c>
      <c r="C856" t="s">
        <v>2008</v>
      </c>
      <c r="D856">
        <v>347519.78590000002</v>
      </c>
      <c r="E856">
        <v>46.742896709999997</v>
      </c>
      <c r="F856">
        <v>-1.420592836</v>
      </c>
      <c r="G856">
        <v>9.6766459690000008</v>
      </c>
      <c r="H856">
        <v>209277.7947</v>
      </c>
      <c r="I856">
        <v>44.347508759999997</v>
      </c>
      <c r="J856">
        <v>-0.68546585599999998</v>
      </c>
      <c r="K856">
        <v>11.79907433</v>
      </c>
      <c r="L856">
        <v>164720.50709999999</v>
      </c>
      <c r="M856">
        <v>40.278830130000003</v>
      </c>
      <c r="N856">
        <v>0.78038557200000003</v>
      </c>
      <c r="O856">
        <v>13.258222610000001</v>
      </c>
      <c r="P856">
        <v>154884.23699999999</v>
      </c>
      <c r="Q856">
        <v>42.804652949999998</v>
      </c>
      <c r="R856">
        <v>0.65035636600000002</v>
      </c>
      <c r="S856">
        <v>15.37539696</v>
      </c>
    </row>
    <row r="857" spans="1:19" x14ac:dyDescent="0.25">
      <c r="A857" s="12">
        <v>37288</v>
      </c>
      <c r="B857" t="s">
        <v>2003</v>
      </c>
      <c r="C857" t="s">
        <v>2004</v>
      </c>
      <c r="D857">
        <v>178238.78769999999</v>
      </c>
      <c r="E857">
        <v>52.209365130000002</v>
      </c>
      <c r="F857">
        <v>-0.16361595800000001</v>
      </c>
      <c r="G857">
        <v>16.97852013</v>
      </c>
      <c r="H857">
        <v>112471.65089999999</v>
      </c>
      <c r="I857">
        <v>49.017586110000003</v>
      </c>
      <c r="J857">
        <v>0.54642079399999999</v>
      </c>
      <c r="K857">
        <v>16.500588220000001</v>
      </c>
      <c r="L857">
        <v>89546.287540000005</v>
      </c>
      <c r="M857">
        <v>46.761324559999998</v>
      </c>
      <c r="N857">
        <v>1.716658859</v>
      </c>
      <c r="O857">
        <v>17.69899376</v>
      </c>
      <c r="P857">
        <v>81159.184559999994</v>
      </c>
      <c r="Q857">
        <v>52.400851369999998</v>
      </c>
      <c r="R857">
        <v>1.9811584</v>
      </c>
      <c r="S857">
        <v>18.807152739999999</v>
      </c>
    </row>
    <row r="858" spans="1:19" x14ac:dyDescent="0.25">
      <c r="A858" s="12">
        <v>37288</v>
      </c>
      <c r="B858" t="s">
        <v>2009</v>
      </c>
      <c r="C858" t="s">
        <v>2010</v>
      </c>
      <c r="D858">
        <v>98863.512010000006</v>
      </c>
      <c r="E858">
        <v>50.851284370000002</v>
      </c>
      <c r="F858">
        <v>-1.1546927490000001</v>
      </c>
      <c r="G858">
        <v>11.64461272</v>
      </c>
      <c r="H858">
        <v>55529.11997</v>
      </c>
      <c r="I858">
        <v>46.960786249999998</v>
      </c>
      <c r="J858">
        <v>-0.25384795199999999</v>
      </c>
      <c r="K858">
        <v>11.03848234</v>
      </c>
      <c r="L858">
        <v>41848.717479999999</v>
      </c>
      <c r="M858">
        <v>43.905876280000001</v>
      </c>
      <c r="N858">
        <v>1.232662825</v>
      </c>
      <c r="O858">
        <v>11.80712529</v>
      </c>
      <c r="P858">
        <v>42473.970200000003</v>
      </c>
      <c r="Q858">
        <v>50.681144539999998</v>
      </c>
      <c r="R858">
        <v>2.6786239479999998</v>
      </c>
      <c r="S858">
        <v>17.038491629999999</v>
      </c>
    </row>
    <row r="859" spans="1:19" x14ac:dyDescent="0.25">
      <c r="A859" s="12">
        <v>37288</v>
      </c>
      <c r="B859" t="s">
        <v>2011</v>
      </c>
      <c r="C859" t="s">
        <v>2012</v>
      </c>
      <c r="D859">
        <v>117356.06389999999</v>
      </c>
      <c r="E859">
        <v>49.938579099999998</v>
      </c>
      <c r="F859">
        <v>-1.4341574349999999</v>
      </c>
      <c r="G859">
        <v>11.00475116</v>
      </c>
      <c r="H859">
        <v>65729.974010000005</v>
      </c>
      <c r="I859">
        <v>45.996566989999998</v>
      </c>
      <c r="J859">
        <v>-0.99986625900000003</v>
      </c>
      <c r="K859">
        <v>11.01932759</v>
      </c>
      <c r="L859">
        <v>43688.431799999998</v>
      </c>
      <c r="M859">
        <v>41.852479940000002</v>
      </c>
      <c r="N859">
        <v>0.220768939</v>
      </c>
      <c r="O859">
        <v>10.859368379999999</v>
      </c>
      <c r="P859">
        <v>50168.819750000002</v>
      </c>
      <c r="Q859">
        <v>49.580109350000001</v>
      </c>
      <c r="R859">
        <v>0.83259911900000005</v>
      </c>
      <c r="S859">
        <v>13.931396830000001</v>
      </c>
    </row>
    <row r="860" spans="1:19" x14ac:dyDescent="0.25">
      <c r="A860" s="12">
        <v>37288</v>
      </c>
      <c r="B860" t="s">
        <v>2019</v>
      </c>
      <c r="C860" t="s">
        <v>2020</v>
      </c>
      <c r="D860">
        <v>107599.0612</v>
      </c>
      <c r="E860">
        <v>49.383729090000003</v>
      </c>
      <c r="F860">
        <v>1.814861565</v>
      </c>
      <c r="G860">
        <v>15.445222319999999</v>
      </c>
      <c r="H860">
        <v>60947.463430000003</v>
      </c>
      <c r="I860">
        <v>45.52777347</v>
      </c>
      <c r="J860">
        <v>1.4990808929999999</v>
      </c>
      <c r="K860">
        <v>14.199390060000001</v>
      </c>
      <c r="L860">
        <v>46055.122459999999</v>
      </c>
      <c r="M860">
        <v>42.345912589999998</v>
      </c>
      <c r="N860">
        <v>2.0880942509999998</v>
      </c>
      <c r="O860">
        <v>14.195408110000001</v>
      </c>
      <c r="P860">
        <v>51404.71228</v>
      </c>
      <c r="Q860">
        <v>51.562824630000001</v>
      </c>
      <c r="R860">
        <v>2.356480919</v>
      </c>
      <c r="S860">
        <v>17.452330849999999</v>
      </c>
    </row>
    <row r="861" spans="1:19" x14ac:dyDescent="0.25">
      <c r="A861" s="12">
        <v>37288</v>
      </c>
      <c r="B861" t="s">
        <v>2015</v>
      </c>
      <c r="C861" t="s">
        <v>2016</v>
      </c>
      <c r="D861">
        <v>179453.46890000001</v>
      </c>
      <c r="E861">
        <v>54.474014490000002</v>
      </c>
      <c r="F861">
        <v>0.23703971500000001</v>
      </c>
      <c r="G861">
        <v>18.029261590000001</v>
      </c>
      <c r="H861">
        <v>107741.37729999999</v>
      </c>
      <c r="I861">
        <v>50.609929989999998</v>
      </c>
      <c r="J861">
        <v>0.16950812800000001</v>
      </c>
      <c r="K861">
        <v>17.08065294</v>
      </c>
      <c r="L861">
        <v>85395.134730000005</v>
      </c>
      <c r="M861">
        <v>48.259132829999999</v>
      </c>
      <c r="N861">
        <v>1.6428295390000001</v>
      </c>
      <c r="O861">
        <v>18.4408979</v>
      </c>
      <c r="P861">
        <v>76567.762419999999</v>
      </c>
      <c r="Q861">
        <v>54.003605640000004</v>
      </c>
      <c r="R861">
        <v>-0.14582041000000001</v>
      </c>
      <c r="S861">
        <v>20.347035429999998</v>
      </c>
    </row>
    <row r="862" spans="1:19" x14ac:dyDescent="0.25">
      <c r="A862" s="12">
        <v>37316</v>
      </c>
      <c r="B862" t="s">
        <v>2005</v>
      </c>
      <c r="C862" t="s">
        <v>2006</v>
      </c>
      <c r="D862">
        <v>160668.08609999999</v>
      </c>
      <c r="E862">
        <v>52.600159929999997</v>
      </c>
      <c r="F862">
        <v>1.570657822</v>
      </c>
      <c r="G862">
        <v>15.47124943</v>
      </c>
      <c r="H862">
        <v>92788.982600000003</v>
      </c>
      <c r="I862">
        <v>49.401187120000003</v>
      </c>
      <c r="J862">
        <v>2.9550910379999999</v>
      </c>
      <c r="K862">
        <v>15.842130320000001</v>
      </c>
      <c r="L862">
        <v>74384.854810000004</v>
      </c>
      <c r="M862">
        <v>45.3225373</v>
      </c>
      <c r="N862">
        <v>2.3227960109999999</v>
      </c>
      <c r="O862">
        <v>15.857048580000001</v>
      </c>
      <c r="P862">
        <v>96263.662890000007</v>
      </c>
      <c r="Q862">
        <v>50.587888059999997</v>
      </c>
      <c r="R862">
        <v>2.5259865260000001</v>
      </c>
      <c r="S862">
        <v>17.904818580000001</v>
      </c>
    </row>
    <row r="863" spans="1:19" x14ac:dyDescent="0.25">
      <c r="A863" s="12">
        <v>37316</v>
      </c>
      <c r="B863" t="s">
        <v>2019</v>
      </c>
      <c r="C863" t="s">
        <v>2020</v>
      </c>
      <c r="D863">
        <v>107967.4647</v>
      </c>
      <c r="E863">
        <v>49.552811749999996</v>
      </c>
      <c r="F863">
        <v>0.34238536899999999</v>
      </c>
      <c r="G863">
        <v>14.991281819999999</v>
      </c>
      <c r="H863">
        <v>62157.867359999997</v>
      </c>
      <c r="I863">
        <v>46.431945570000003</v>
      </c>
      <c r="J863">
        <v>1.98597917</v>
      </c>
      <c r="K863">
        <v>15.32918441</v>
      </c>
      <c r="L863">
        <v>46799.316509999997</v>
      </c>
      <c r="M863">
        <v>43.03017037</v>
      </c>
      <c r="N863">
        <v>1.6158768189999999</v>
      </c>
      <c r="O863">
        <v>14.530861979999999</v>
      </c>
      <c r="P863">
        <v>52757.17265</v>
      </c>
      <c r="Q863">
        <v>52.919444949999999</v>
      </c>
      <c r="R863">
        <v>2.631004656</v>
      </c>
      <c r="S863">
        <v>20.723352120000001</v>
      </c>
    </row>
    <row r="864" spans="1:19" x14ac:dyDescent="0.25">
      <c r="A864" s="12">
        <v>37316</v>
      </c>
      <c r="B864" t="s">
        <v>2011</v>
      </c>
      <c r="C864" t="s">
        <v>2012</v>
      </c>
      <c r="D864">
        <v>120155.245</v>
      </c>
      <c r="E864">
        <v>51.12971589</v>
      </c>
      <c r="F864">
        <v>2.3852036069999998</v>
      </c>
      <c r="G864">
        <v>13.812649479999999</v>
      </c>
      <c r="H864">
        <v>68313.834510000001</v>
      </c>
      <c r="I864">
        <v>47.804702679999998</v>
      </c>
      <c r="J864">
        <v>3.9310231510000002</v>
      </c>
      <c r="K864">
        <v>14.462460310000001</v>
      </c>
      <c r="L864">
        <v>45141.20824</v>
      </c>
      <c r="M864">
        <v>43.244205260000001</v>
      </c>
      <c r="N864">
        <v>3.325311487</v>
      </c>
      <c r="O864">
        <v>13.69690372</v>
      </c>
      <c r="P864">
        <v>52201.52936</v>
      </c>
      <c r="Q864">
        <v>51.588965950000002</v>
      </c>
      <c r="R864">
        <v>4.0517389479999997</v>
      </c>
      <c r="S864">
        <v>17.913105640000001</v>
      </c>
    </row>
    <row r="865" spans="1:19" x14ac:dyDescent="0.25">
      <c r="A865" s="12">
        <v>37316</v>
      </c>
      <c r="B865" t="s">
        <v>2009</v>
      </c>
      <c r="C865" t="s">
        <v>2010</v>
      </c>
      <c r="D865">
        <v>100273.8854</v>
      </c>
      <c r="E865">
        <v>51.576721859999999</v>
      </c>
      <c r="F865">
        <v>1.4265863809999999</v>
      </c>
      <c r="G865">
        <v>13.403691179999999</v>
      </c>
      <c r="H865">
        <v>57309.321470000003</v>
      </c>
      <c r="I865">
        <v>48.466296550000003</v>
      </c>
      <c r="J865">
        <v>3.2058881979999998</v>
      </c>
      <c r="K865">
        <v>13.3361219</v>
      </c>
      <c r="L865">
        <v>42983.121709999999</v>
      </c>
      <c r="M865">
        <v>45.096044460000002</v>
      </c>
      <c r="N865">
        <v>2.710726395</v>
      </c>
      <c r="O865">
        <v>13.49857402</v>
      </c>
      <c r="P865">
        <v>44277.541510000003</v>
      </c>
      <c r="Q865">
        <v>52.833216919999998</v>
      </c>
      <c r="R865">
        <v>4.2462979159999996</v>
      </c>
      <c r="S865">
        <v>18.293858969999999</v>
      </c>
    </row>
    <row r="866" spans="1:19" x14ac:dyDescent="0.25">
      <c r="A866" s="12">
        <v>37316</v>
      </c>
      <c r="B866" t="s">
        <v>2001</v>
      </c>
      <c r="C866" t="s">
        <v>2002</v>
      </c>
      <c r="D866">
        <v>120128.90429999999</v>
      </c>
      <c r="E866">
        <v>53.586529470000002</v>
      </c>
      <c r="F866">
        <v>1.641162451</v>
      </c>
      <c r="G866">
        <v>17.969234709999999</v>
      </c>
      <c r="H866">
        <v>70527.097840000002</v>
      </c>
      <c r="I866">
        <v>50.160623299999997</v>
      </c>
      <c r="J866">
        <v>3.2722391590000002</v>
      </c>
      <c r="K866">
        <v>18.80122252</v>
      </c>
      <c r="L866">
        <v>55378.406540000004</v>
      </c>
      <c r="M866">
        <v>47.592809549999998</v>
      </c>
      <c r="N866">
        <v>2.2389046559999999</v>
      </c>
      <c r="O866">
        <v>18.92132543</v>
      </c>
      <c r="P866">
        <v>54642.734700000001</v>
      </c>
      <c r="Q866">
        <v>58.042186460000003</v>
      </c>
      <c r="R866">
        <v>2.8905552449999998</v>
      </c>
      <c r="S866">
        <v>23.670297600000001</v>
      </c>
    </row>
    <row r="867" spans="1:19" x14ac:dyDescent="0.25">
      <c r="A867" s="12">
        <v>37316</v>
      </c>
      <c r="B867" t="s">
        <v>2017</v>
      </c>
      <c r="C867" t="s">
        <v>2018</v>
      </c>
      <c r="D867">
        <v>144076.54569999999</v>
      </c>
      <c r="E867">
        <v>55.144829809999997</v>
      </c>
      <c r="F867">
        <v>1.4498920829999999</v>
      </c>
      <c r="G867">
        <v>13.3260963</v>
      </c>
      <c r="H867">
        <v>79665.607980000001</v>
      </c>
      <c r="I867">
        <v>52.221807140000003</v>
      </c>
      <c r="J867">
        <v>3.7661152709999999</v>
      </c>
      <c r="K867">
        <v>14.66404835</v>
      </c>
      <c r="L867">
        <v>61557.055769999999</v>
      </c>
      <c r="M867">
        <v>49.350655519999997</v>
      </c>
      <c r="N867">
        <v>3.6182473339999999</v>
      </c>
      <c r="O867">
        <v>15.06249843</v>
      </c>
      <c r="P867">
        <v>60853.468159999997</v>
      </c>
      <c r="Q867">
        <v>57.971649130000003</v>
      </c>
      <c r="R867">
        <v>3.7959126599999999</v>
      </c>
      <c r="S867">
        <v>18.199684380000001</v>
      </c>
    </row>
    <row r="868" spans="1:19" x14ac:dyDescent="0.25">
      <c r="A868" s="12">
        <v>37316</v>
      </c>
      <c r="B868" t="s">
        <v>2007</v>
      </c>
      <c r="C868" t="s">
        <v>2008</v>
      </c>
      <c r="D868">
        <v>351801.07770000002</v>
      </c>
      <c r="E868">
        <v>47.318748749999997</v>
      </c>
      <c r="F868">
        <v>1.2319562630000001</v>
      </c>
      <c r="G868">
        <v>12.543817860000001</v>
      </c>
      <c r="H868">
        <v>211962.2843</v>
      </c>
      <c r="I868">
        <v>44.916371920000003</v>
      </c>
      <c r="J868">
        <v>1.282739842</v>
      </c>
      <c r="K868">
        <v>13.58417869</v>
      </c>
      <c r="L868">
        <v>166555.2665</v>
      </c>
      <c r="M868">
        <v>40.72748077</v>
      </c>
      <c r="N868">
        <v>1.113862151</v>
      </c>
      <c r="O868">
        <v>13.96283918</v>
      </c>
      <c r="P868">
        <v>157187.4712</v>
      </c>
      <c r="Q868">
        <v>43.441187319999997</v>
      </c>
      <c r="R868">
        <v>1.4870681830000001</v>
      </c>
      <c r="S868">
        <v>15.28189021</v>
      </c>
    </row>
    <row r="869" spans="1:19" x14ac:dyDescent="0.25">
      <c r="A869" s="12">
        <v>37316</v>
      </c>
      <c r="B869" t="s">
        <v>2015</v>
      </c>
      <c r="C869" t="s">
        <v>2016</v>
      </c>
      <c r="D869">
        <v>182705.905</v>
      </c>
      <c r="E869">
        <v>55.461308039999999</v>
      </c>
      <c r="F869">
        <v>1.812411955</v>
      </c>
      <c r="G869">
        <v>17.909336769999999</v>
      </c>
      <c r="H869">
        <v>111918.5016</v>
      </c>
      <c r="I869">
        <v>52.572072800000001</v>
      </c>
      <c r="J869">
        <v>3.876991748</v>
      </c>
      <c r="K869">
        <v>19.165836550000002</v>
      </c>
      <c r="L869">
        <v>88405.494980000003</v>
      </c>
      <c r="M869">
        <v>49.960369970000002</v>
      </c>
      <c r="N869">
        <v>3.525212829</v>
      </c>
      <c r="O869">
        <v>20.351702240000002</v>
      </c>
      <c r="P869">
        <v>80580.447310000003</v>
      </c>
      <c r="Q869">
        <v>56.833771310000003</v>
      </c>
      <c r="R869">
        <v>5.2406975989999998</v>
      </c>
      <c r="S869">
        <v>22.77622663</v>
      </c>
    </row>
    <row r="870" spans="1:19" x14ac:dyDescent="0.25">
      <c r="A870" s="12">
        <v>37316</v>
      </c>
      <c r="B870" t="s">
        <v>2013</v>
      </c>
      <c r="C870" t="s">
        <v>2014</v>
      </c>
      <c r="D870">
        <v>247237.54829999999</v>
      </c>
      <c r="E870">
        <v>54.365435159999997</v>
      </c>
      <c r="F870">
        <v>1.693439634</v>
      </c>
      <c r="G870">
        <v>13.637238930000001</v>
      </c>
      <c r="H870">
        <v>144686.1942</v>
      </c>
      <c r="I870">
        <v>51.847195499999998</v>
      </c>
      <c r="J870">
        <v>2.4020681420000001</v>
      </c>
      <c r="K870">
        <v>14.83473867</v>
      </c>
      <c r="L870">
        <v>108935.8465</v>
      </c>
      <c r="M870">
        <v>49.43503956</v>
      </c>
      <c r="N870">
        <v>1.526406312</v>
      </c>
      <c r="O870">
        <v>15.635641059999999</v>
      </c>
      <c r="P870">
        <v>95940.360780000003</v>
      </c>
      <c r="Q870">
        <v>56.435329090000003</v>
      </c>
      <c r="R870">
        <v>2.133035762</v>
      </c>
      <c r="S870">
        <v>18.466813800000001</v>
      </c>
    </row>
    <row r="871" spans="1:19" x14ac:dyDescent="0.25">
      <c r="A871" s="12">
        <v>37316</v>
      </c>
      <c r="B871" t="s">
        <v>2003</v>
      </c>
      <c r="C871" t="s">
        <v>2004</v>
      </c>
      <c r="D871">
        <v>180883.16219999999</v>
      </c>
      <c r="E871">
        <v>52.983950270000001</v>
      </c>
      <c r="F871">
        <v>1.4836134009999999</v>
      </c>
      <c r="G871">
        <v>17.48896255</v>
      </c>
      <c r="H871">
        <v>115426.36900000001</v>
      </c>
      <c r="I871">
        <v>50.305316349999998</v>
      </c>
      <c r="J871">
        <v>2.6270780409999999</v>
      </c>
      <c r="K871">
        <v>18.100929730000001</v>
      </c>
      <c r="L871">
        <v>91346.969689999998</v>
      </c>
      <c r="M871">
        <v>47.70164587</v>
      </c>
      <c r="N871">
        <v>2.010895374</v>
      </c>
      <c r="O871">
        <v>17.92341995</v>
      </c>
      <c r="P871">
        <v>83336.303260000001</v>
      </c>
      <c r="Q871">
        <v>53.806519430000002</v>
      </c>
      <c r="R871">
        <v>2.6825290490000002</v>
      </c>
      <c r="S871">
        <v>20.097694409999999</v>
      </c>
    </row>
    <row r="872" spans="1:19" x14ac:dyDescent="0.25">
      <c r="A872" s="12">
        <v>37347</v>
      </c>
      <c r="B872" t="s">
        <v>2005</v>
      </c>
      <c r="C872" t="s">
        <v>2006</v>
      </c>
      <c r="D872">
        <v>164901.86379999999</v>
      </c>
      <c r="E872">
        <v>53.986231009999997</v>
      </c>
      <c r="F872">
        <v>2.6351081180000002</v>
      </c>
      <c r="G872">
        <v>14.678191869999999</v>
      </c>
      <c r="H872">
        <v>94623.968640000006</v>
      </c>
      <c r="I872">
        <v>50.378140270000003</v>
      </c>
      <c r="J872">
        <v>1.9775904280000001</v>
      </c>
      <c r="K872">
        <v>15.670438300000001</v>
      </c>
      <c r="L872">
        <v>76047.334149999995</v>
      </c>
      <c r="M872">
        <v>46.335482499999998</v>
      </c>
      <c r="N872">
        <v>2.2349701949999998</v>
      </c>
      <c r="O872">
        <v>15.10319954</v>
      </c>
      <c r="P872">
        <v>99400.905419999996</v>
      </c>
      <c r="Q872">
        <v>52.236552459999999</v>
      </c>
      <c r="R872">
        <v>3.2590101310000001</v>
      </c>
      <c r="S872">
        <v>19.774809139999999</v>
      </c>
    </row>
    <row r="873" spans="1:19" x14ac:dyDescent="0.25">
      <c r="A873" s="12">
        <v>37347</v>
      </c>
      <c r="B873" t="s">
        <v>2001</v>
      </c>
      <c r="C873" t="s">
        <v>2002</v>
      </c>
      <c r="D873">
        <v>123474.43799999999</v>
      </c>
      <c r="E873">
        <v>55.07888921</v>
      </c>
      <c r="F873">
        <v>2.7849531449999998</v>
      </c>
      <c r="G873">
        <v>16.668558969999999</v>
      </c>
      <c r="H873">
        <v>71848.395770000003</v>
      </c>
      <c r="I873">
        <v>51.100363199999997</v>
      </c>
      <c r="J873">
        <v>1.8734613630000001</v>
      </c>
      <c r="K873">
        <v>18.181134539999999</v>
      </c>
      <c r="L873">
        <v>56611.376550000001</v>
      </c>
      <c r="M873">
        <v>48.652437480000003</v>
      </c>
      <c r="N873">
        <v>2.2264454389999999</v>
      </c>
      <c r="O873">
        <v>18.102337769999998</v>
      </c>
      <c r="P873">
        <v>55759.513290000003</v>
      </c>
      <c r="Q873">
        <v>59.228442450000003</v>
      </c>
      <c r="R873">
        <v>2.0437824</v>
      </c>
      <c r="S873">
        <v>22.26648393</v>
      </c>
    </row>
    <row r="874" spans="1:19" x14ac:dyDescent="0.25">
      <c r="A874" s="12">
        <v>37347</v>
      </c>
      <c r="B874" t="s">
        <v>2003</v>
      </c>
      <c r="C874" t="s">
        <v>2004</v>
      </c>
      <c r="D874">
        <v>188269.40760000001</v>
      </c>
      <c r="E874">
        <v>55.147515159999998</v>
      </c>
      <c r="F874">
        <v>4.0834344680000001</v>
      </c>
      <c r="G874">
        <v>19.231591389999998</v>
      </c>
      <c r="H874">
        <v>119163.41989999999</v>
      </c>
      <c r="I874">
        <v>51.934004270000003</v>
      </c>
      <c r="J874">
        <v>3.2376059509999999</v>
      </c>
      <c r="K874">
        <v>20.284934750000001</v>
      </c>
      <c r="L874">
        <v>94555.171499999997</v>
      </c>
      <c r="M874">
        <v>49.376977920000002</v>
      </c>
      <c r="N874">
        <v>3.5121053450000002</v>
      </c>
      <c r="O874">
        <v>19.76219936</v>
      </c>
      <c r="P874">
        <v>86739.147899999996</v>
      </c>
      <c r="Q874">
        <v>56.003583839999997</v>
      </c>
      <c r="R874">
        <v>4.0832680410000002</v>
      </c>
      <c r="S874">
        <v>24.193961210000001</v>
      </c>
    </row>
    <row r="875" spans="1:19" x14ac:dyDescent="0.25">
      <c r="A875" s="12">
        <v>37347</v>
      </c>
      <c r="B875" t="s">
        <v>2007</v>
      </c>
      <c r="C875" t="s">
        <v>2008</v>
      </c>
      <c r="D875">
        <v>359915.9094</v>
      </c>
      <c r="E875">
        <v>48.410228310000001</v>
      </c>
      <c r="F875">
        <v>2.306653464</v>
      </c>
      <c r="G875">
        <v>13.33511863</v>
      </c>
      <c r="H875">
        <v>217091.66190000001</v>
      </c>
      <c r="I875">
        <v>46.00332487</v>
      </c>
      <c r="J875">
        <v>2.4199482489999999</v>
      </c>
      <c r="K875">
        <v>15.48534149</v>
      </c>
      <c r="L875">
        <v>170602.46170000001</v>
      </c>
      <c r="M875">
        <v>41.717134649999998</v>
      </c>
      <c r="N875">
        <v>2.4299413140000001</v>
      </c>
      <c r="O875">
        <v>14.90192369</v>
      </c>
      <c r="P875">
        <v>163549.1807</v>
      </c>
      <c r="Q875">
        <v>45.199344080000003</v>
      </c>
      <c r="R875">
        <v>4.0472115779999998</v>
      </c>
      <c r="S875">
        <v>18.517624229999999</v>
      </c>
    </row>
    <row r="876" spans="1:19" x14ac:dyDescent="0.25">
      <c r="A876" s="12">
        <v>37347</v>
      </c>
      <c r="B876" t="s">
        <v>2019</v>
      </c>
      <c r="C876" t="s">
        <v>2020</v>
      </c>
      <c r="D876">
        <v>111523.8829</v>
      </c>
      <c r="E876">
        <v>51.185067570000001</v>
      </c>
      <c r="F876">
        <v>3.2939721560000002</v>
      </c>
      <c r="G876">
        <v>15.21518623</v>
      </c>
      <c r="H876">
        <v>63705.103629999998</v>
      </c>
      <c r="I876">
        <v>47.587731529999999</v>
      </c>
      <c r="J876">
        <v>2.4892042349999999</v>
      </c>
      <c r="K876">
        <v>15.476655340000001</v>
      </c>
      <c r="L876">
        <v>48148.278780000001</v>
      </c>
      <c r="M876">
        <v>44.270489259999998</v>
      </c>
      <c r="N876">
        <v>2.882440098</v>
      </c>
      <c r="O876">
        <v>14.41995902</v>
      </c>
      <c r="P876">
        <v>54643.438529999999</v>
      </c>
      <c r="Q876">
        <v>54.811512669999999</v>
      </c>
      <c r="R876">
        <v>3.5753733240000001</v>
      </c>
      <c r="S876">
        <v>20.38737716</v>
      </c>
    </row>
    <row r="877" spans="1:19" x14ac:dyDescent="0.25">
      <c r="A877" s="12">
        <v>37347</v>
      </c>
      <c r="B877" t="s">
        <v>2015</v>
      </c>
      <c r="C877" t="s">
        <v>2016</v>
      </c>
      <c r="D877">
        <v>187168.42720000001</v>
      </c>
      <c r="E877">
        <v>56.815929390000001</v>
      </c>
      <c r="F877">
        <v>2.442461948</v>
      </c>
      <c r="G877">
        <v>15.94069599</v>
      </c>
      <c r="H877">
        <v>113559.9504</v>
      </c>
      <c r="I877">
        <v>53.34311924</v>
      </c>
      <c r="J877">
        <v>1.466646468</v>
      </c>
      <c r="K877">
        <v>17.6533652</v>
      </c>
      <c r="L877">
        <v>89667.37775</v>
      </c>
      <c r="M877">
        <v>50.67349454</v>
      </c>
      <c r="N877">
        <v>1.427380474</v>
      </c>
      <c r="O877">
        <v>17.754255350000001</v>
      </c>
      <c r="P877">
        <v>81808.963870000007</v>
      </c>
      <c r="Q877">
        <v>57.70024986</v>
      </c>
      <c r="R877">
        <v>1.5245839370000001</v>
      </c>
      <c r="S877">
        <v>22.776386240000001</v>
      </c>
    </row>
    <row r="878" spans="1:19" x14ac:dyDescent="0.25">
      <c r="A878" s="12">
        <v>37347</v>
      </c>
      <c r="B878" t="s">
        <v>2013</v>
      </c>
      <c r="C878" t="s">
        <v>2014</v>
      </c>
      <c r="D878">
        <v>251075.5422</v>
      </c>
      <c r="E878">
        <v>55.20937739</v>
      </c>
      <c r="F878">
        <v>1.552350713</v>
      </c>
      <c r="G878">
        <v>12.02401422</v>
      </c>
      <c r="H878">
        <v>146694.14569999999</v>
      </c>
      <c r="I878">
        <v>52.566729600000002</v>
      </c>
      <c r="J878">
        <v>1.3877975380000001</v>
      </c>
      <c r="K878">
        <v>14.268178430000001</v>
      </c>
      <c r="L878">
        <v>110795.4869</v>
      </c>
      <c r="M878">
        <v>50.278943570000003</v>
      </c>
      <c r="N878">
        <v>1.7070968639999999</v>
      </c>
      <c r="O878">
        <v>14.30209853</v>
      </c>
      <c r="P878">
        <v>98415.534750000006</v>
      </c>
      <c r="Q878">
        <v>57.891309210000003</v>
      </c>
      <c r="R878">
        <v>2.5799089620000002</v>
      </c>
      <c r="S878">
        <v>19.217324649999998</v>
      </c>
    </row>
    <row r="879" spans="1:19" x14ac:dyDescent="0.25">
      <c r="A879" s="12">
        <v>37347</v>
      </c>
      <c r="B879" t="s">
        <v>2017</v>
      </c>
      <c r="C879" t="s">
        <v>2018</v>
      </c>
      <c r="D879">
        <v>148678.6139</v>
      </c>
      <c r="E879">
        <v>56.906256460000002</v>
      </c>
      <c r="F879">
        <v>3.1941827620000001</v>
      </c>
      <c r="G879">
        <v>14.19452881</v>
      </c>
      <c r="H879">
        <v>81312.512700000007</v>
      </c>
      <c r="I879">
        <v>53.30137388</v>
      </c>
      <c r="J879">
        <v>2.0672718909999999</v>
      </c>
      <c r="K879">
        <v>15.073542570000001</v>
      </c>
      <c r="L879">
        <v>62944.074000000001</v>
      </c>
      <c r="M879">
        <v>50.462636230000001</v>
      </c>
      <c r="N879">
        <v>2.2532237940000002</v>
      </c>
      <c r="O879">
        <v>14.202999589999999</v>
      </c>
      <c r="P879">
        <v>62427.938710000002</v>
      </c>
      <c r="Q879">
        <v>59.471557969999999</v>
      </c>
      <c r="R879">
        <v>2.5873144149999998</v>
      </c>
      <c r="S879">
        <v>17.877954160000002</v>
      </c>
    </row>
    <row r="880" spans="1:19" x14ac:dyDescent="0.25">
      <c r="A880" s="12">
        <v>37347</v>
      </c>
      <c r="B880" t="s">
        <v>2011</v>
      </c>
      <c r="C880" t="s">
        <v>2012</v>
      </c>
      <c r="D880">
        <v>121967.4042</v>
      </c>
      <c r="E880">
        <v>51.900844820000003</v>
      </c>
      <c r="F880">
        <v>1.508181532</v>
      </c>
      <c r="G880">
        <v>11.404205989999999</v>
      </c>
      <c r="H880">
        <v>69157.231230000005</v>
      </c>
      <c r="I880">
        <v>48.394895429999998</v>
      </c>
      <c r="J880">
        <v>1.2345913959999999</v>
      </c>
      <c r="K880">
        <v>12.897322040000001</v>
      </c>
      <c r="L880">
        <v>45810.407200000001</v>
      </c>
      <c r="M880">
        <v>43.885281970000001</v>
      </c>
      <c r="N880">
        <v>1.4824569139999999</v>
      </c>
      <c r="O880">
        <v>11.349930949999999</v>
      </c>
      <c r="P880">
        <v>53467.25503</v>
      </c>
      <c r="Q880">
        <v>52.83983886</v>
      </c>
      <c r="R880">
        <v>2.4246907960000001</v>
      </c>
      <c r="S880">
        <v>17.411848320000001</v>
      </c>
    </row>
    <row r="881" spans="1:19" x14ac:dyDescent="0.25">
      <c r="A881" s="12">
        <v>37347</v>
      </c>
      <c r="B881" t="s">
        <v>2009</v>
      </c>
      <c r="C881" t="s">
        <v>2010</v>
      </c>
      <c r="D881">
        <v>103425.36440000001</v>
      </c>
      <c r="E881">
        <v>53.197711750000003</v>
      </c>
      <c r="F881">
        <v>3.1428710959999999</v>
      </c>
      <c r="G881">
        <v>10.482515980000001</v>
      </c>
      <c r="H881">
        <v>58711.085729999999</v>
      </c>
      <c r="I881">
        <v>49.651763770000002</v>
      </c>
      <c r="J881">
        <v>2.4459620520000001</v>
      </c>
      <c r="K881">
        <v>11.73088948</v>
      </c>
      <c r="L881">
        <v>44308.928050000002</v>
      </c>
      <c r="M881">
        <v>46.48702351</v>
      </c>
      <c r="N881">
        <v>3.0844812749999999</v>
      </c>
      <c r="O881">
        <v>11.826619770000001</v>
      </c>
      <c r="P881">
        <v>45872.669840000002</v>
      </c>
      <c r="Q881">
        <v>54.736569240000001</v>
      </c>
      <c r="R881">
        <v>3.602567525</v>
      </c>
      <c r="S881">
        <v>20.377162689999999</v>
      </c>
    </row>
    <row r="882" spans="1:19" x14ac:dyDescent="0.25">
      <c r="A882" s="12">
        <v>37377</v>
      </c>
      <c r="B882" t="s">
        <v>2005</v>
      </c>
      <c r="C882" t="s">
        <v>2006</v>
      </c>
      <c r="D882">
        <v>168824.93539999999</v>
      </c>
      <c r="E882">
        <v>55.270581839999998</v>
      </c>
      <c r="F882">
        <v>2.3790340740000002</v>
      </c>
      <c r="G882">
        <v>17.104714640000001</v>
      </c>
      <c r="H882">
        <v>97970.601859999995</v>
      </c>
      <c r="I882">
        <v>52.159899789999997</v>
      </c>
      <c r="J882">
        <v>3.5367711439999998</v>
      </c>
      <c r="K882">
        <v>17.755592669999999</v>
      </c>
      <c r="L882">
        <v>78655.822589999996</v>
      </c>
      <c r="M882">
        <v>47.924829080000002</v>
      </c>
      <c r="N882">
        <v>3.4300853180000002</v>
      </c>
      <c r="O882">
        <v>17.253570589999999</v>
      </c>
      <c r="P882">
        <v>101840.799</v>
      </c>
      <c r="Q882">
        <v>53.518750349999998</v>
      </c>
      <c r="R882">
        <v>2.4545989800000001</v>
      </c>
      <c r="S882">
        <v>19.598545000000001</v>
      </c>
    </row>
    <row r="883" spans="1:19" x14ac:dyDescent="0.25">
      <c r="A883" s="12">
        <v>37377</v>
      </c>
      <c r="B883" t="s">
        <v>2007</v>
      </c>
      <c r="C883" t="s">
        <v>2008</v>
      </c>
      <c r="D883">
        <v>367527.07280000002</v>
      </c>
      <c r="E883">
        <v>49.43396233</v>
      </c>
      <c r="F883">
        <v>2.114706033</v>
      </c>
      <c r="G883">
        <v>14.80691425</v>
      </c>
      <c r="H883">
        <v>223779.0913</v>
      </c>
      <c r="I883">
        <v>47.420440499999998</v>
      </c>
      <c r="J883">
        <v>3.0804634819999999</v>
      </c>
      <c r="K883">
        <v>16.460842320000001</v>
      </c>
      <c r="L883">
        <v>175772.03520000001</v>
      </c>
      <c r="M883">
        <v>42.981241820000001</v>
      </c>
      <c r="N883">
        <v>3.0301869340000001</v>
      </c>
      <c r="O883">
        <v>15.334393029999999</v>
      </c>
      <c r="P883">
        <v>166996.8928</v>
      </c>
      <c r="Q883">
        <v>46.152172610000001</v>
      </c>
      <c r="R883">
        <v>2.108058293</v>
      </c>
      <c r="S883">
        <v>17.131535750000001</v>
      </c>
    </row>
    <row r="884" spans="1:19" x14ac:dyDescent="0.25">
      <c r="A884" s="12">
        <v>37377</v>
      </c>
      <c r="B884" t="s">
        <v>2019</v>
      </c>
      <c r="C884" t="s">
        <v>2020</v>
      </c>
      <c r="D884">
        <v>113968.1578</v>
      </c>
      <c r="E884">
        <v>52.306893449999997</v>
      </c>
      <c r="F884">
        <v>2.1917053709999998</v>
      </c>
      <c r="G884">
        <v>16.709813149999999</v>
      </c>
      <c r="H884">
        <v>65871.096090000006</v>
      </c>
      <c r="I884">
        <v>49.205728540000003</v>
      </c>
      <c r="J884">
        <v>3.4000297239999999</v>
      </c>
      <c r="K884">
        <v>16.580823760000001</v>
      </c>
      <c r="L884">
        <v>49686.369379999996</v>
      </c>
      <c r="M884">
        <v>45.684704369999999</v>
      </c>
      <c r="N884">
        <v>3.1944871959999999</v>
      </c>
      <c r="O884">
        <v>15.59663797</v>
      </c>
      <c r="P884">
        <v>56132.985849999997</v>
      </c>
      <c r="Q884">
        <v>56.30564159</v>
      </c>
      <c r="R884">
        <v>2.7259399470000001</v>
      </c>
      <c r="S884">
        <v>20.666180740000001</v>
      </c>
    </row>
    <row r="885" spans="1:19" x14ac:dyDescent="0.25">
      <c r="A885" s="12">
        <v>37377</v>
      </c>
      <c r="B885" t="s">
        <v>2015</v>
      </c>
      <c r="C885" t="s">
        <v>2016</v>
      </c>
      <c r="D885">
        <v>191764.52420000001</v>
      </c>
      <c r="E885">
        <v>58.211098059999998</v>
      </c>
      <c r="F885">
        <v>2.4555941990000001</v>
      </c>
      <c r="G885">
        <v>19.340372030000001</v>
      </c>
      <c r="H885">
        <v>117311.3115</v>
      </c>
      <c r="I885">
        <v>55.105266069999999</v>
      </c>
      <c r="J885">
        <v>3.3034191700000002</v>
      </c>
      <c r="K885">
        <v>20.465351640000002</v>
      </c>
      <c r="L885">
        <v>92617.468909999996</v>
      </c>
      <c r="M885">
        <v>52.340671960000002</v>
      </c>
      <c r="N885">
        <v>3.2900383940000002</v>
      </c>
      <c r="O885">
        <v>20.603463659999999</v>
      </c>
      <c r="P885">
        <v>84120.822530000005</v>
      </c>
      <c r="Q885">
        <v>59.33081473</v>
      </c>
      <c r="R885">
        <v>2.825923414</v>
      </c>
      <c r="S885">
        <v>22.92187011</v>
      </c>
    </row>
    <row r="886" spans="1:19" x14ac:dyDescent="0.25">
      <c r="A886" s="12">
        <v>37377</v>
      </c>
      <c r="B886" t="s">
        <v>2013</v>
      </c>
      <c r="C886" t="s">
        <v>2014</v>
      </c>
      <c r="D886">
        <v>256410.46609999999</v>
      </c>
      <c r="E886">
        <v>56.38248179</v>
      </c>
      <c r="F886">
        <v>2.124828178</v>
      </c>
      <c r="G886">
        <v>14.207557550000001</v>
      </c>
      <c r="H886">
        <v>151647.46350000001</v>
      </c>
      <c r="I886">
        <v>54.341713319999997</v>
      </c>
      <c r="J886">
        <v>3.376629533</v>
      </c>
      <c r="K886">
        <v>16.363712110000002</v>
      </c>
      <c r="L886">
        <v>114668.575</v>
      </c>
      <c r="M886">
        <v>52.036549239999999</v>
      </c>
      <c r="N886">
        <v>3.4957092369999998</v>
      </c>
      <c r="O886">
        <v>17.200853909999999</v>
      </c>
      <c r="P886">
        <v>100854.7595</v>
      </c>
      <c r="Q886">
        <v>59.326142769999997</v>
      </c>
      <c r="R886">
        <v>2.4784956180000002</v>
      </c>
      <c r="S886">
        <v>19.92627718</v>
      </c>
    </row>
    <row r="887" spans="1:19" x14ac:dyDescent="0.25">
      <c r="A887" s="12">
        <v>37377</v>
      </c>
      <c r="B887" t="s">
        <v>2017</v>
      </c>
      <c r="C887" t="s">
        <v>2018</v>
      </c>
      <c r="D887">
        <v>152077.1588</v>
      </c>
      <c r="E887">
        <v>58.207038490000002</v>
      </c>
      <c r="F887">
        <v>2.2858330659999999</v>
      </c>
      <c r="G887">
        <v>16.081024070000002</v>
      </c>
      <c r="H887">
        <v>84083.248829999997</v>
      </c>
      <c r="I887">
        <v>55.11762624</v>
      </c>
      <c r="J887">
        <v>3.4075150879999998</v>
      </c>
      <c r="K887">
        <v>16.66879411</v>
      </c>
      <c r="L887">
        <v>64835.856760000002</v>
      </c>
      <c r="M887">
        <v>51.979289649999998</v>
      </c>
      <c r="N887">
        <v>3.0054978019999998</v>
      </c>
      <c r="O887">
        <v>16.043788230000001</v>
      </c>
      <c r="P887">
        <v>64472.085379999997</v>
      </c>
      <c r="Q887">
        <v>61.418900610000001</v>
      </c>
      <c r="R887">
        <v>3.274410005</v>
      </c>
      <c r="S887">
        <v>20.147650460000001</v>
      </c>
    </row>
    <row r="888" spans="1:19" x14ac:dyDescent="0.25">
      <c r="A888" s="12">
        <v>37377</v>
      </c>
      <c r="B888" t="s">
        <v>2009</v>
      </c>
      <c r="C888" t="s">
        <v>2010</v>
      </c>
      <c r="D888">
        <v>105961.00870000001</v>
      </c>
      <c r="E888">
        <v>54.501941899999998</v>
      </c>
      <c r="F888">
        <v>2.4516658819999999</v>
      </c>
      <c r="G888">
        <v>13.19090373</v>
      </c>
      <c r="H888">
        <v>60886.704089999999</v>
      </c>
      <c r="I888">
        <v>51.491676750000003</v>
      </c>
      <c r="J888">
        <v>3.705634688</v>
      </c>
      <c r="K888">
        <v>14.04592564</v>
      </c>
      <c r="L888">
        <v>45949.74235</v>
      </c>
      <c r="M888">
        <v>48.208495370000001</v>
      </c>
      <c r="N888">
        <v>3.7031234419999999</v>
      </c>
      <c r="O888">
        <v>14.23943148</v>
      </c>
      <c r="P888">
        <v>47451.156300000002</v>
      </c>
      <c r="Q888">
        <v>56.620063999999999</v>
      </c>
      <c r="R888">
        <v>3.4410172029999999</v>
      </c>
      <c r="S888">
        <v>21.832258230000001</v>
      </c>
    </row>
    <row r="889" spans="1:19" x14ac:dyDescent="0.25">
      <c r="A889" s="12">
        <v>37377</v>
      </c>
      <c r="B889" t="s">
        <v>2001</v>
      </c>
      <c r="C889" t="s">
        <v>2002</v>
      </c>
      <c r="D889">
        <v>126195.6686</v>
      </c>
      <c r="E889">
        <v>56.292762789999998</v>
      </c>
      <c r="F889">
        <v>2.203881735</v>
      </c>
      <c r="G889">
        <v>18.583610159999999</v>
      </c>
      <c r="H889">
        <v>74540.181719999993</v>
      </c>
      <c r="I889">
        <v>53.014828209999997</v>
      </c>
      <c r="J889">
        <v>3.746480236</v>
      </c>
      <c r="K889">
        <v>20.054309910000001</v>
      </c>
      <c r="L889">
        <v>58682.268640000002</v>
      </c>
      <c r="M889">
        <v>50.432184849999999</v>
      </c>
      <c r="N889">
        <v>3.6580846789999999</v>
      </c>
      <c r="O889">
        <v>20.056402909999999</v>
      </c>
      <c r="P889">
        <v>57815.050369999997</v>
      </c>
      <c r="Q889">
        <v>61.411859270000001</v>
      </c>
      <c r="R889">
        <v>3.686432956</v>
      </c>
      <c r="S889">
        <v>23.715185519999999</v>
      </c>
    </row>
    <row r="890" spans="1:19" x14ac:dyDescent="0.25">
      <c r="A890" s="12">
        <v>37377</v>
      </c>
      <c r="B890" t="s">
        <v>2011</v>
      </c>
      <c r="C890" t="s">
        <v>2012</v>
      </c>
      <c r="D890">
        <v>126586.42849999999</v>
      </c>
      <c r="E890">
        <v>53.86638035</v>
      </c>
      <c r="F890">
        <v>3.7870973590000001</v>
      </c>
      <c r="G890">
        <v>16.823762769999998</v>
      </c>
      <c r="H890">
        <v>72290.479080000005</v>
      </c>
      <c r="I890">
        <v>50.587481789999998</v>
      </c>
      <c r="J890">
        <v>4.5306149419999997</v>
      </c>
      <c r="K890">
        <v>17.207586540000001</v>
      </c>
      <c r="L890">
        <v>47917.958259999999</v>
      </c>
      <c r="M890">
        <v>45.90426583</v>
      </c>
      <c r="N890">
        <v>4.6005944650000004</v>
      </c>
      <c r="O890">
        <v>15.74640975</v>
      </c>
      <c r="P890">
        <v>54861.494310000002</v>
      </c>
      <c r="Q890">
        <v>54.217717309999998</v>
      </c>
      <c r="R890">
        <v>2.6076507539999998</v>
      </c>
      <c r="S890">
        <v>19.355818859999999</v>
      </c>
    </row>
    <row r="891" spans="1:19" x14ac:dyDescent="0.25">
      <c r="A891" s="12">
        <v>37377</v>
      </c>
      <c r="B891" t="s">
        <v>2003</v>
      </c>
      <c r="C891" t="s">
        <v>2004</v>
      </c>
      <c r="D891">
        <v>191945.16380000001</v>
      </c>
      <c r="E891">
        <v>56.224210650000003</v>
      </c>
      <c r="F891">
        <v>1.952391674</v>
      </c>
      <c r="G891">
        <v>20.202348409999999</v>
      </c>
      <c r="H891">
        <v>122685.4477</v>
      </c>
      <c r="I891">
        <v>53.468980389999999</v>
      </c>
      <c r="J891">
        <v>2.95562828</v>
      </c>
      <c r="K891">
        <v>20.976279600000002</v>
      </c>
      <c r="L891">
        <v>97167.815719999999</v>
      </c>
      <c r="M891">
        <v>50.74130813</v>
      </c>
      <c r="N891">
        <v>2.76308972</v>
      </c>
      <c r="O891">
        <v>20.531479449999999</v>
      </c>
      <c r="P891">
        <v>88700.795029999994</v>
      </c>
      <c r="Q891">
        <v>57.270131560000003</v>
      </c>
      <c r="R891">
        <v>2.2615476160000001</v>
      </c>
      <c r="S891">
        <v>23.30354908</v>
      </c>
    </row>
    <row r="892" spans="1:19" x14ac:dyDescent="0.25">
      <c r="A892" s="12">
        <v>37408</v>
      </c>
      <c r="B892" t="s">
        <v>2005</v>
      </c>
      <c r="C892" t="s">
        <v>2006</v>
      </c>
      <c r="D892">
        <v>172644.80650000001</v>
      </c>
      <c r="E892">
        <v>56.521146530000003</v>
      </c>
      <c r="F892">
        <v>2.2626226100000002</v>
      </c>
      <c r="G892">
        <v>18.449285230000001</v>
      </c>
      <c r="H892">
        <v>99568.916500000007</v>
      </c>
      <c r="I892">
        <v>53.010848240000001</v>
      </c>
      <c r="J892">
        <v>1.6314227020000001</v>
      </c>
      <c r="K892">
        <v>18.17361738</v>
      </c>
      <c r="L892">
        <v>80514.744569999995</v>
      </c>
      <c r="M892">
        <v>49.05746637</v>
      </c>
      <c r="N892">
        <v>2.3633621929999999</v>
      </c>
      <c r="O892">
        <v>18.504233719999998</v>
      </c>
      <c r="P892">
        <v>105005.7947</v>
      </c>
      <c r="Q892">
        <v>55.181999400000002</v>
      </c>
      <c r="R892">
        <v>3.1077875370000001</v>
      </c>
      <c r="S892">
        <v>20.410067810000001</v>
      </c>
    </row>
    <row r="893" spans="1:19" x14ac:dyDescent="0.25">
      <c r="A893" s="12">
        <v>37408</v>
      </c>
      <c r="B893" t="s">
        <v>2009</v>
      </c>
      <c r="C893" t="s">
        <v>2010</v>
      </c>
      <c r="D893">
        <v>107743.8793</v>
      </c>
      <c r="E893">
        <v>55.418976469999997</v>
      </c>
      <c r="F893">
        <v>1.682572299</v>
      </c>
      <c r="G893">
        <v>15.40913551</v>
      </c>
      <c r="H893">
        <v>61435.050139999999</v>
      </c>
      <c r="I893">
        <v>51.955411130000002</v>
      </c>
      <c r="J893">
        <v>0.90060065099999997</v>
      </c>
      <c r="K893">
        <v>15.667653870000001</v>
      </c>
      <c r="L893">
        <v>46487.285210000002</v>
      </c>
      <c r="M893">
        <v>48.772462249999997</v>
      </c>
      <c r="N893">
        <v>1.1698495659999999</v>
      </c>
      <c r="O893">
        <v>16.048019239999999</v>
      </c>
      <c r="P893">
        <v>48543.447950000002</v>
      </c>
      <c r="Q893">
        <v>57.923417350000001</v>
      </c>
      <c r="R893">
        <v>2.3019284189999998</v>
      </c>
      <c r="S893">
        <v>23.64816587</v>
      </c>
    </row>
    <row r="894" spans="1:19" x14ac:dyDescent="0.25">
      <c r="A894" s="12">
        <v>37408</v>
      </c>
      <c r="B894" t="s">
        <v>2019</v>
      </c>
      <c r="C894" t="s">
        <v>2020</v>
      </c>
      <c r="D894">
        <v>117533.8798</v>
      </c>
      <c r="E894">
        <v>53.943419319999997</v>
      </c>
      <c r="F894">
        <v>3.128700185</v>
      </c>
      <c r="G894">
        <v>19.62031992</v>
      </c>
      <c r="H894">
        <v>67747.681559999997</v>
      </c>
      <c r="I894">
        <v>50.607538460000001</v>
      </c>
      <c r="J894">
        <v>2.848875434</v>
      </c>
      <c r="K894">
        <v>18.894309509999999</v>
      </c>
      <c r="L894">
        <v>51563.035900000003</v>
      </c>
      <c r="M894">
        <v>47.41022701</v>
      </c>
      <c r="N894">
        <v>3.7770248550000001</v>
      </c>
      <c r="O894">
        <v>18.5999473</v>
      </c>
      <c r="P894">
        <v>58981.9931</v>
      </c>
      <c r="Q894">
        <v>59.163411910000001</v>
      </c>
      <c r="R894">
        <v>5.0754600209999996</v>
      </c>
      <c r="S894">
        <v>22.992099289999999</v>
      </c>
    </row>
    <row r="895" spans="1:19" x14ac:dyDescent="0.25">
      <c r="A895" s="12">
        <v>37408</v>
      </c>
      <c r="B895" t="s">
        <v>2011</v>
      </c>
      <c r="C895" t="s">
        <v>2012</v>
      </c>
      <c r="D895">
        <v>129146.3469</v>
      </c>
      <c r="E895">
        <v>54.955703579999998</v>
      </c>
      <c r="F895">
        <v>2.0222692329999998</v>
      </c>
      <c r="G895">
        <v>16.36662265</v>
      </c>
      <c r="H895">
        <v>73280.071219999998</v>
      </c>
      <c r="I895">
        <v>51.279979259999998</v>
      </c>
      <c r="J895">
        <v>1.3689107410000001</v>
      </c>
      <c r="K895">
        <v>15.862086229999999</v>
      </c>
      <c r="L895">
        <v>48626.607920000002</v>
      </c>
      <c r="M895">
        <v>46.583135370000001</v>
      </c>
      <c r="N895">
        <v>1.4788811580000001</v>
      </c>
      <c r="O895">
        <v>14.01500575</v>
      </c>
      <c r="P895">
        <v>56786.591339999999</v>
      </c>
      <c r="Q895">
        <v>56.120224120000003</v>
      </c>
      <c r="R895">
        <v>3.5090131019999999</v>
      </c>
      <c r="S895">
        <v>19.81165558</v>
      </c>
    </row>
    <row r="896" spans="1:19" x14ac:dyDescent="0.25">
      <c r="A896" s="12">
        <v>37408</v>
      </c>
      <c r="B896" t="s">
        <v>2017</v>
      </c>
      <c r="C896" t="s">
        <v>2018</v>
      </c>
      <c r="D896">
        <v>156623.00880000001</v>
      </c>
      <c r="E896">
        <v>59.946947809999998</v>
      </c>
      <c r="F896">
        <v>2.9891734190000001</v>
      </c>
      <c r="G896">
        <v>18.88798104</v>
      </c>
      <c r="H896">
        <v>86247.497289999999</v>
      </c>
      <c r="I896">
        <v>56.536318289999997</v>
      </c>
      <c r="J896">
        <v>2.573935332</v>
      </c>
      <c r="K896">
        <v>18.98522182</v>
      </c>
      <c r="L896">
        <v>67081.18651</v>
      </c>
      <c r="M896">
        <v>53.779383789999997</v>
      </c>
      <c r="N896">
        <v>3.4630987649999998</v>
      </c>
      <c r="O896">
        <v>19.333462610000002</v>
      </c>
      <c r="P896">
        <v>66646.459270000007</v>
      </c>
      <c r="Q896">
        <v>63.490303339999997</v>
      </c>
      <c r="R896">
        <v>3.3725819050000001</v>
      </c>
      <c r="S896">
        <v>21.48942048</v>
      </c>
    </row>
    <row r="897" spans="1:19" x14ac:dyDescent="0.25">
      <c r="A897" s="12">
        <v>37408</v>
      </c>
      <c r="B897" t="s">
        <v>2001</v>
      </c>
      <c r="C897" t="s">
        <v>2002</v>
      </c>
      <c r="D897">
        <v>129138.2291</v>
      </c>
      <c r="E897">
        <v>57.605366179999997</v>
      </c>
      <c r="F897">
        <v>2.3317444940000001</v>
      </c>
      <c r="G897">
        <v>19.545753090000002</v>
      </c>
      <c r="H897">
        <v>75867.068620000005</v>
      </c>
      <c r="I897">
        <v>53.958543120000002</v>
      </c>
      <c r="J897">
        <v>1.7800961479999999</v>
      </c>
      <c r="K897">
        <v>20.411951940000002</v>
      </c>
      <c r="L897">
        <v>60303.501530000001</v>
      </c>
      <c r="M897">
        <v>51.825490170000002</v>
      </c>
      <c r="N897">
        <v>2.7627304349999999</v>
      </c>
      <c r="O897">
        <v>21.98419561</v>
      </c>
      <c r="P897">
        <v>59511.071949999998</v>
      </c>
      <c r="Q897">
        <v>63.213394299999997</v>
      </c>
      <c r="R897">
        <v>2.9335295380000002</v>
      </c>
      <c r="S897">
        <v>23.98914993</v>
      </c>
    </row>
    <row r="898" spans="1:19" x14ac:dyDescent="0.25">
      <c r="A898" s="12">
        <v>37408</v>
      </c>
      <c r="B898" t="s">
        <v>2007</v>
      </c>
      <c r="C898" t="s">
        <v>2008</v>
      </c>
      <c r="D898">
        <v>369726.17290000001</v>
      </c>
      <c r="E898">
        <v>49.729750680000002</v>
      </c>
      <c r="F898">
        <v>0.59835048899999999</v>
      </c>
      <c r="G898">
        <v>14.841092529999999</v>
      </c>
      <c r="H898">
        <v>224528.5238</v>
      </c>
      <c r="I898">
        <v>47.579250780000002</v>
      </c>
      <c r="J898">
        <v>0.334898374</v>
      </c>
      <c r="K898">
        <v>15.8835412</v>
      </c>
      <c r="L898">
        <v>178282.5453</v>
      </c>
      <c r="M898">
        <v>43.595132659999997</v>
      </c>
      <c r="N898">
        <v>1.428276197</v>
      </c>
      <c r="O898">
        <v>16.648174789999999</v>
      </c>
      <c r="P898">
        <v>171396.43890000001</v>
      </c>
      <c r="Q898">
        <v>47.368055169999998</v>
      </c>
      <c r="R898">
        <v>2.6345077479999999</v>
      </c>
      <c r="S898">
        <v>18.24820459</v>
      </c>
    </row>
    <row r="899" spans="1:19" x14ac:dyDescent="0.25">
      <c r="A899" s="12">
        <v>37408</v>
      </c>
      <c r="B899" t="s">
        <v>2003</v>
      </c>
      <c r="C899" t="s">
        <v>2004</v>
      </c>
      <c r="D899">
        <v>193890.44</v>
      </c>
      <c r="E899">
        <v>56.794017240000002</v>
      </c>
      <c r="F899">
        <v>1.013454131</v>
      </c>
      <c r="G899">
        <v>20.352313639999998</v>
      </c>
      <c r="H899">
        <v>123767.6636</v>
      </c>
      <c r="I899">
        <v>53.940633560000002</v>
      </c>
      <c r="J899">
        <v>0.88210616500000005</v>
      </c>
      <c r="K899">
        <v>21.00949228</v>
      </c>
      <c r="L899">
        <v>99257.093169999993</v>
      </c>
      <c r="M899">
        <v>51.832334719999999</v>
      </c>
      <c r="N899">
        <v>2.1501743470000001</v>
      </c>
      <c r="O899">
        <v>21.786036200000002</v>
      </c>
      <c r="P899">
        <v>91488.740550000002</v>
      </c>
      <c r="Q899">
        <v>59.070183139999997</v>
      </c>
      <c r="R899">
        <v>3.1430896659999998</v>
      </c>
      <c r="S899">
        <v>23.96365419</v>
      </c>
    </row>
    <row r="900" spans="1:19" x14ac:dyDescent="0.25">
      <c r="A900" s="12">
        <v>37408</v>
      </c>
      <c r="B900" t="s">
        <v>2015</v>
      </c>
      <c r="C900" t="s">
        <v>2016</v>
      </c>
      <c r="D900">
        <v>198047.4039</v>
      </c>
      <c r="E900">
        <v>60.118298189999997</v>
      </c>
      <c r="F900">
        <v>3.2763514109999998</v>
      </c>
      <c r="G900">
        <v>22.151481780000001</v>
      </c>
      <c r="H900">
        <v>120215.101</v>
      </c>
      <c r="I900">
        <v>56.469278520000003</v>
      </c>
      <c r="J900">
        <v>2.4752851100000002</v>
      </c>
      <c r="K900">
        <v>21.848471010000001</v>
      </c>
      <c r="L900">
        <v>95652.637140000006</v>
      </c>
      <c r="M900">
        <v>54.055928780000002</v>
      </c>
      <c r="N900">
        <v>3.2771012470000001</v>
      </c>
      <c r="O900">
        <v>23.147524570000002</v>
      </c>
      <c r="P900">
        <v>87356.406539999996</v>
      </c>
      <c r="Q900">
        <v>61.612887460000003</v>
      </c>
      <c r="R900">
        <v>3.846353277</v>
      </c>
      <c r="S900">
        <v>24.770129059999999</v>
      </c>
    </row>
    <row r="901" spans="1:19" x14ac:dyDescent="0.25">
      <c r="A901" s="12">
        <v>37408</v>
      </c>
      <c r="B901" t="s">
        <v>2013</v>
      </c>
      <c r="C901" t="s">
        <v>2014</v>
      </c>
      <c r="D901">
        <v>261775.1894</v>
      </c>
      <c r="E901">
        <v>57.562138859999997</v>
      </c>
      <c r="F901">
        <v>2.0922404019999998</v>
      </c>
      <c r="G901">
        <v>15.108453089999999</v>
      </c>
      <c r="H901">
        <v>153540.31779999999</v>
      </c>
      <c r="I901">
        <v>55.02000323</v>
      </c>
      <c r="J901">
        <v>1.248193839</v>
      </c>
      <c r="K901">
        <v>15.778613780000001</v>
      </c>
      <c r="L901">
        <v>117183.1617</v>
      </c>
      <c r="M901">
        <v>53.177667579999998</v>
      </c>
      <c r="N901">
        <v>2.1929169960000001</v>
      </c>
      <c r="O901">
        <v>17.469461769999999</v>
      </c>
      <c r="P901">
        <v>104230.6829</v>
      </c>
      <c r="Q901">
        <v>61.311973870000003</v>
      </c>
      <c r="R901">
        <v>3.3473120070000002</v>
      </c>
      <c r="S901">
        <v>19.406401580000001</v>
      </c>
    </row>
    <row r="902" spans="1:19" x14ac:dyDescent="0.25">
      <c r="A902" s="12">
        <v>37438</v>
      </c>
      <c r="B902" t="s">
        <v>2005</v>
      </c>
      <c r="C902" t="s">
        <v>2006</v>
      </c>
      <c r="D902">
        <v>180006.64629999999</v>
      </c>
      <c r="E902">
        <v>58.931295040000002</v>
      </c>
      <c r="F902">
        <v>4.2641536110000002</v>
      </c>
      <c r="G902">
        <v>19.715083400000001</v>
      </c>
      <c r="H902">
        <v>102813.076</v>
      </c>
      <c r="I902">
        <v>54.738050389999998</v>
      </c>
      <c r="J902">
        <v>3.258205088</v>
      </c>
      <c r="K902">
        <v>20.00231677</v>
      </c>
      <c r="L902">
        <v>82772.927660000001</v>
      </c>
      <c r="M902">
        <v>50.433372630000001</v>
      </c>
      <c r="N902">
        <v>2.8046826760000001</v>
      </c>
      <c r="O902">
        <v>20.128680540000001</v>
      </c>
      <c r="P902">
        <v>106186.32309999999</v>
      </c>
      <c r="Q902">
        <v>55.802383399999997</v>
      </c>
      <c r="R902">
        <v>1.1242506839999999</v>
      </c>
      <c r="S902">
        <v>22.06712958</v>
      </c>
    </row>
    <row r="903" spans="1:19" x14ac:dyDescent="0.25">
      <c r="A903" s="12">
        <v>37438</v>
      </c>
      <c r="B903" t="s">
        <v>2015</v>
      </c>
      <c r="C903" t="s">
        <v>2016</v>
      </c>
      <c r="D903">
        <v>205471.09700000001</v>
      </c>
      <c r="E903">
        <v>62.371798030000001</v>
      </c>
      <c r="F903">
        <v>3.7484425030000001</v>
      </c>
      <c r="G903">
        <v>21.770640060000002</v>
      </c>
      <c r="H903">
        <v>124397.0258</v>
      </c>
      <c r="I903">
        <v>58.433676319999996</v>
      </c>
      <c r="J903">
        <v>3.4787017929999999</v>
      </c>
      <c r="K903">
        <v>22.721237599999998</v>
      </c>
      <c r="L903">
        <v>98603.173540000003</v>
      </c>
      <c r="M903">
        <v>55.723357819999997</v>
      </c>
      <c r="N903">
        <v>3.084636755</v>
      </c>
      <c r="O903">
        <v>23.61276359</v>
      </c>
      <c r="P903">
        <v>88760.092529999994</v>
      </c>
      <c r="Q903">
        <v>62.602913839999999</v>
      </c>
      <c r="R903">
        <v>1.606849502</v>
      </c>
      <c r="S903">
        <v>26.50945347</v>
      </c>
    </row>
    <row r="904" spans="1:19" x14ac:dyDescent="0.25">
      <c r="A904" s="12">
        <v>37438</v>
      </c>
      <c r="B904" t="s">
        <v>2009</v>
      </c>
      <c r="C904" t="s">
        <v>2010</v>
      </c>
      <c r="D904">
        <v>113166.5186</v>
      </c>
      <c r="E904">
        <v>58.208156889999998</v>
      </c>
      <c r="F904">
        <v>5.0328977459999997</v>
      </c>
      <c r="G904">
        <v>16.880674809999999</v>
      </c>
      <c r="H904">
        <v>63760.43576</v>
      </c>
      <c r="I904">
        <v>53.921981770000002</v>
      </c>
      <c r="J904">
        <v>3.7851122629999998</v>
      </c>
      <c r="K904">
        <v>17.552483689999999</v>
      </c>
      <c r="L904">
        <v>48259.487670000002</v>
      </c>
      <c r="M904">
        <v>50.631780919999997</v>
      </c>
      <c r="N904">
        <v>3.812230477</v>
      </c>
      <c r="O904">
        <v>18.530143450000001</v>
      </c>
      <c r="P904">
        <v>49514.386259999999</v>
      </c>
      <c r="Q904">
        <v>59.081968439999997</v>
      </c>
      <c r="R904">
        <v>2.0001428570000002</v>
      </c>
      <c r="S904">
        <v>25.504875460000001</v>
      </c>
    </row>
    <row r="905" spans="1:19" x14ac:dyDescent="0.25">
      <c r="A905" s="12">
        <v>37438</v>
      </c>
      <c r="B905" t="s">
        <v>2003</v>
      </c>
      <c r="C905" t="s">
        <v>2004</v>
      </c>
      <c r="D905">
        <v>203803.04490000001</v>
      </c>
      <c r="E905">
        <v>59.69759852</v>
      </c>
      <c r="F905">
        <v>5.1124773870000002</v>
      </c>
      <c r="G905">
        <v>22.330453089999999</v>
      </c>
      <c r="H905">
        <v>128440.4278</v>
      </c>
      <c r="I905">
        <v>55.97712559</v>
      </c>
      <c r="J905">
        <v>3.7754321609999999</v>
      </c>
      <c r="K905">
        <v>22.746118710000001</v>
      </c>
      <c r="L905">
        <v>102023.6532</v>
      </c>
      <c r="M905">
        <v>53.277040159999999</v>
      </c>
      <c r="N905">
        <v>2.7872667820000001</v>
      </c>
      <c r="O905">
        <v>22.811993959999999</v>
      </c>
      <c r="P905">
        <v>92543.834080000001</v>
      </c>
      <c r="Q905">
        <v>59.751409789999997</v>
      </c>
      <c r="R905">
        <v>1.1532495949999999</v>
      </c>
      <c r="S905">
        <v>25.69704557</v>
      </c>
    </row>
    <row r="906" spans="1:19" x14ac:dyDescent="0.25">
      <c r="A906" s="12">
        <v>37438</v>
      </c>
      <c r="B906" t="s">
        <v>2013</v>
      </c>
      <c r="C906" t="s">
        <v>2014</v>
      </c>
      <c r="D906">
        <v>272711.42139999999</v>
      </c>
      <c r="E906">
        <v>59.966923289999997</v>
      </c>
      <c r="F906">
        <v>4.1777190400000004</v>
      </c>
      <c r="G906">
        <v>15.823940029999999</v>
      </c>
      <c r="H906">
        <v>158707.85550000001</v>
      </c>
      <c r="I906">
        <v>56.871751009999997</v>
      </c>
      <c r="J906">
        <v>3.3655900920000001</v>
      </c>
      <c r="K906">
        <v>17.72015764</v>
      </c>
      <c r="L906">
        <v>120048.0851</v>
      </c>
      <c r="M906">
        <v>54.477768570000002</v>
      </c>
      <c r="N906">
        <v>2.4448251640000001</v>
      </c>
      <c r="O906">
        <v>18.44542014</v>
      </c>
      <c r="P906">
        <v>104671.67570000001</v>
      </c>
      <c r="Q906">
        <v>61.571380580000003</v>
      </c>
      <c r="R906">
        <v>0.42309306400000002</v>
      </c>
      <c r="S906">
        <v>21.02036133</v>
      </c>
    </row>
    <row r="907" spans="1:19" x14ac:dyDescent="0.25">
      <c r="A907" s="12">
        <v>37438</v>
      </c>
      <c r="B907" t="s">
        <v>2019</v>
      </c>
      <c r="C907" t="s">
        <v>2020</v>
      </c>
      <c r="D907">
        <v>121046.9477</v>
      </c>
      <c r="E907">
        <v>55.555779039999997</v>
      </c>
      <c r="F907">
        <v>2.9889831660000001</v>
      </c>
      <c r="G907">
        <v>19.785855290000001</v>
      </c>
      <c r="H907">
        <v>69073.127529999998</v>
      </c>
      <c r="I907">
        <v>51.597646990000001</v>
      </c>
      <c r="J907">
        <v>1.9564447570000001</v>
      </c>
      <c r="K907">
        <v>19.62537399</v>
      </c>
      <c r="L907">
        <v>52257.565289999999</v>
      </c>
      <c r="M907">
        <v>48.048820050000003</v>
      </c>
      <c r="N907">
        <v>1.3469520960000001</v>
      </c>
      <c r="O907">
        <v>19.264339100000001</v>
      </c>
      <c r="P907">
        <v>58822.810169999997</v>
      </c>
      <c r="Q907">
        <v>59.003739359999997</v>
      </c>
      <c r="R907">
        <v>-0.26988394900000001</v>
      </c>
      <c r="S907">
        <v>24.55872986</v>
      </c>
    </row>
    <row r="908" spans="1:19" x14ac:dyDescent="0.25">
      <c r="A908" s="12">
        <v>37438</v>
      </c>
      <c r="B908" t="s">
        <v>2017</v>
      </c>
      <c r="C908" t="s">
        <v>2018</v>
      </c>
      <c r="D908">
        <v>161176.01</v>
      </c>
      <c r="E908">
        <v>61.689594219999996</v>
      </c>
      <c r="F908">
        <v>2.9069810440000001</v>
      </c>
      <c r="G908">
        <v>19.928410660000001</v>
      </c>
      <c r="H908">
        <v>87862.236579999997</v>
      </c>
      <c r="I908">
        <v>57.594800190000001</v>
      </c>
      <c r="J908">
        <v>1.8722158259999999</v>
      </c>
      <c r="K908">
        <v>20.639080199999999</v>
      </c>
      <c r="L908">
        <v>68175.197039999999</v>
      </c>
      <c r="M908">
        <v>54.656458499999999</v>
      </c>
      <c r="N908">
        <v>1.6308753330000001</v>
      </c>
      <c r="O908">
        <v>20.964815439999999</v>
      </c>
      <c r="P908">
        <v>66994.79853</v>
      </c>
      <c r="Q908">
        <v>63.822146410000002</v>
      </c>
      <c r="R908">
        <v>0.52266732199999999</v>
      </c>
      <c r="S908">
        <v>24.423318269999999</v>
      </c>
    </row>
    <row r="909" spans="1:19" x14ac:dyDescent="0.25">
      <c r="A909" s="12">
        <v>37438</v>
      </c>
      <c r="B909" t="s">
        <v>2001</v>
      </c>
      <c r="C909" t="s">
        <v>2002</v>
      </c>
      <c r="D909">
        <v>136120.46739999999</v>
      </c>
      <c r="E909">
        <v>60.719969769999999</v>
      </c>
      <c r="F909">
        <v>5.4067941819999996</v>
      </c>
      <c r="G909">
        <v>23.830744549999999</v>
      </c>
      <c r="H909">
        <v>79083.305909999995</v>
      </c>
      <c r="I909">
        <v>56.246010939999998</v>
      </c>
      <c r="J909">
        <v>4.2393061200000002</v>
      </c>
      <c r="K909">
        <v>24.47026331</v>
      </c>
      <c r="L909">
        <v>62444.978629999998</v>
      </c>
      <c r="M909">
        <v>53.66589905</v>
      </c>
      <c r="N909">
        <v>3.551165417</v>
      </c>
      <c r="O909">
        <v>25.060470309999999</v>
      </c>
      <c r="P909">
        <v>60452.903120000003</v>
      </c>
      <c r="Q909">
        <v>64.213818979999999</v>
      </c>
      <c r="R909">
        <v>1.5826150349999999</v>
      </c>
      <c r="S909">
        <v>28.082547290000001</v>
      </c>
    </row>
    <row r="910" spans="1:19" x14ac:dyDescent="0.25">
      <c r="A910" s="12">
        <v>37438</v>
      </c>
      <c r="B910" t="s">
        <v>2007</v>
      </c>
      <c r="C910" t="s">
        <v>2008</v>
      </c>
      <c r="D910">
        <v>389898.52980000002</v>
      </c>
      <c r="E910">
        <v>52.443018909999999</v>
      </c>
      <c r="F910">
        <v>5.4560262020000003</v>
      </c>
      <c r="G910">
        <v>15.661842719999999</v>
      </c>
      <c r="H910">
        <v>233907.7905</v>
      </c>
      <c r="I910">
        <v>49.5667866</v>
      </c>
      <c r="J910">
        <v>4.1773163310000001</v>
      </c>
      <c r="K910">
        <v>17.214997019999998</v>
      </c>
      <c r="L910">
        <v>184737.4877</v>
      </c>
      <c r="M910">
        <v>45.173548920000002</v>
      </c>
      <c r="N910">
        <v>3.6206249719999999</v>
      </c>
      <c r="O910">
        <v>18.408065239999999</v>
      </c>
      <c r="P910">
        <v>173793.36730000001</v>
      </c>
      <c r="Q910">
        <v>48.03048338</v>
      </c>
      <c r="R910">
        <v>1.398470367</v>
      </c>
      <c r="S910">
        <v>19.597755490000001</v>
      </c>
    </row>
    <row r="911" spans="1:19" x14ac:dyDescent="0.25">
      <c r="A911" s="12">
        <v>37438</v>
      </c>
      <c r="B911" t="s">
        <v>2011</v>
      </c>
      <c r="C911" t="s">
        <v>2012</v>
      </c>
      <c r="D911">
        <v>134867.47200000001</v>
      </c>
      <c r="E911">
        <v>57.390216529999996</v>
      </c>
      <c r="F911">
        <v>4.4299550099999996</v>
      </c>
      <c r="G911">
        <v>17.535877259999999</v>
      </c>
      <c r="H911">
        <v>75660.760070000004</v>
      </c>
      <c r="I911">
        <v>52.945939369999998</v>
      </c>
      <c r="J911">
        <v>3.2487534710000001</v>
      </c>
      <c r="K911">
        <v>17.92463575</v>
      </c>
      <c r="L911">
        <v>50190.489139999998</v>
      </c>
      <c r="M911">
        <v>48.081296430000002</v>
      </c>
      <c r="N911">
        <v>3.2161018280000002</v>
      </c>
      <c r="O911">
        <v>17.122223649999999</v>
      </c>
      <c r="P911">
        <v>57612.03976</v>
      </c>
      <c r="Q911">
        <v>56.935986239999998</v>
      </c>
      <c r="R911">
        <v>1.453597407</v>
      </c>
      <c r="S911">
        <v>21.437203409999999</v>
      </c>
    </row>
    <row r="912" spans="1:19" x14ac:dyDescent="0.25">
      <c r="A912" s="12">
        <v>37469</v>
      </c>
      <c r="B912" t="s">
        <v>2005</v>
      </c>
      <c r="C912" t="s">
        <v>2006</v>
      </c>
      <c r="D912">
        <v>183576.03279999999</v>
      </c>
      <c r="E912">
        <v>60.099855060000003</v>
      </c>
      <c r="F912">
        <v>1.9829192929999999</v>
      </c>
      <c r="G912">
        <v>19.829915929999999</v>
      </c>
      <c r="H912">
        <v>105599.87519999999</v>
      </c>
      <c r="I912">
        <v>56.221752279999997</v>
      </c>
      <c r="J912">
        <v>2.7105493759999999</v>
      </c>
      <c r="K912">
        <v>21.29709811</v>
      </c>
      <c r="L912">
        <v>85000.997780000005</v>
      </c>
      <c r="M912">
        <v>51.790931120000003</v>
      </c>
      <c r="N912">
        <v>2.6917860519999999</v>
      </c>
      <c r="O912">
        <v>20.794719350000001</v>
      </c>
      <c r="P912">
        <v>109291.6327</v>
      </c>
      <c r="Q912">
        <v>57.434266620000002</v>
      </c>
      <c r="R912">
        <v>2.9243969750000001</v>
      </c>
      <c r="S912">
        <v>21.887776649999999</v>
      </c>
    </row>
    <row r="913" spans="1:19" x14ac:dyDescent="0.25">
      <c r="A913" s="12">
        <v>37469</v>
      </c>
      <c r="B913" t="s">
        <v>2013</v>
      </c>
      <c r="C913" t="s">
        <v>2014</v>
      </c>
      <c r="D913">
        <v>277903.44380000001</v>
      </c>
      <c r="E913">
        <v>61.108604890000002</v>
      </c>
      <c r="F913">
        <v>1.9038522090000001</v>
      </c>
      <c r="G913">
        <v>16.974537890000001</v>
      </c>
      <c r="H913">
        <v>162931.8615</v>
      </c>
      <c r="I913">
        <v>58.385391390000002</v>
      </c>
      <c r="J913">
        <v>2.661497754</v>
      </c>
      <c r="K913">
        <v>19.608284860000001</v>
      </c>
      <c r="L913">
        <v>124117.9758</v>
      </c>
      <c r="M913">
        <v>56.324683200000003</v>
      </c>
      <c r="N913">
        <v>3.3902171079999999</v>
      </c>
      <c r="O913">
        <v>20.438704520000002</v>
      </c>
      <c r="P913">
        <v>108764.5702</v>
      </c>
      <c r="Q913">
        <v>63.978958030000001</v>
      </c>
      <c r="R913">
        <v>3.910221645</v>
      </c>
      <c r="S913">
        <v>22.253237989999999</v>
      </c>
    </row>
    <row r="914" spans="1:19" x14ac:dyDescent="0.25">
      <c r="A914" s="12">
        <v>37469</v>
      </c>
      <c r="B914" t="s">
        <v>2001</v>
      </c>
      <c r="C914" t="s">
        <v>2002</v>
      </c>
      <c r="D914">
        <v>139574.611</v>
      </c>
      <c r="E914">
        <v>62.260777730000001</v>
      </c>
      <c r="F914">
        <v>2.5375637769999999</v>
      </c>
      <c r="G914">
        <v>23.99517123</v>
      </c>
      <c r="H914">
        <v>81822.715209999995</v>
      </c>
      <c r="I914">
        <v>58.194346869999997</v>
      </c>
      <c r="J914">
        <v>3.4639539589999999</v>
      </c>
      <c r="K914">
        <v>26.721543789999998</v>
      </c>
      <c r="L914">
        <v>64698.483370000002</v>
      </c>
      <c r="M914">
        <v>55.602585730000001</v>
      </c>
      <c r="N914">
        <v>3.6087845609999998</v>
      </c>
      <c r="O914">
        <v>27.413370780000001</v>
      </c>
      <c r="P914">
        <v>63386.334840000003</v>
      </c>
      <c r="Q914">
        <v>67.329746319999998</v>
      </c>
      <c r="R914">
        <v>4.8524248920000002</v>
      </c>
      <c r="S914">
        <v>30.384436770000001</v>
      </c>
    </row>
    <row r="915" spans="1:19" x14ac:dyDescent="0.25">
      <c r="A915" s="12">
        <v>37469</v>
      </c>
      <c r="B915" t="s">
        <v>2009</v>
      </c>
      <c r="C915" t="s">
        <v>2010</v>
      </c>
      <c r="D915">
        <v>114559.495</v>
      </c>
      <c r="E915">
        <v>58.924646099999997</v>
      </c>
      <c r="F915">
        <v>1.230908608</v>
      </c>
      <c r="G915">
        <v>14.556327899999999</v>
      </c>
      <c r="H915">
        <v>65777.31078</v>
      </c>
      <c r="I915">
        <v>55.627646059999996</v>
      </c>
      <c r="J915">
        <v>3.1632077139999999</v>
      </c>
      <c r="K915">
        <v>17.43278252</v>
      </c>
      <c r="L915">
        <v>49649.42542</v>
      </c>
      <c r="M915">
        <v>52.090043880000003</v>
      </c>
      <c r="N915">
        <v>2.8801336640000001</v>
      </c>
      <c r="O915">
        <v>17.160378229999999</v>
      </c>
      <c r="P915">
        <v>51340.43404</v>
      </c>
      <c r="Q915">
        <v>61.260860389999998</v>
      </c>
      <c r="R915">
        <v>3.687913591</v>
      </c>
      <c r="S915">
        <v>22.687901870000001</v>
      </c>
    </row>
    <row r="916" spans="1:19" x14ac:dyDescent="0.25">
      <c r="A916" s="12">
        <v>37469</v>
      </c>
      <c r="B916" t="s">
        <v>2007</v>
      </c>
      <c r="C916" t="s">
        <v>2008</v>
      </c>
      <c r="D916">
        <v>394661.66230000003</v>
      </c>
      <c r="E916">
        <v>53.083680610000002</v>
      </c>
      <c r="F916">
        <v>1.221633894</v>
      </c>
      <c r="G916">
        <v>15.784251080000001</v>
      </c>
      <c r="H916">
        <v>239196.67290000001</v>
      </c>
      <c r="I916">
        <v>50.687539800000003</v>
      </c>
      <c r="J916">
        <v>2.2610971590000002</v>
      </c>
      <c r="K916">
        <v>18.512425369999999</v>
      </c>
      <c r="L916">
        <v>189141.62479999999</v>
      </c>
      <c r="M916">
        <v>46.2504852</v>
      </c>
      <c r="N916">
        <v>2.3839975089999998</v>
      </c>
      <c r="O916">
        <v>18.690428820000001</v>
      </c>
      <c r="P916">
        <v>177432.4748</v>
      </c>
      <c r="Q916">
        <v>49.036206989999997</v>
      </c>
      <c r="R916">
        <v>2.093927726</v>
      </c>
      <c r="S916">
        <v>18.93215885</v>
      </c>
    </row>
    <row r="917" spans="1:19" x14ac:dyDescent="0.25">
      <c r="A917" s="12">
        <v>37469</v>
      </c>
      <c r="B917" t="s">
        <v>2003</v>
      </c>
      <c r="C917" t="s">
        <v>2004</v>
      </c>
      <c r="D917">
        <v>207877.0888</v>
      </c>
      <c r="E917">
        <v>60.890959649999999</v>
      </c>
      <c r="F917">
        <v>1.9990102759999999</v>
      </c>
      <c r="G917">
        <v>21.555606969999999</v>
      </c>
      <c r="H917">
        <v>131920.7721</v>
      </c>
      <c r="I917">
        <v>57.49393517</v>
      </c>
      <c r="J917">
        <v>2.7096953840000002</v>
      </c>
      <c r="K917">
        <v>23.128533050000001</v>
      </c>
      <c r="L917">
        <v>105097.5064</v>
      </c>
      <c r="M917">
        <v>54.882215019999997</v>
      </c>
      <c r="N917">
        <v>3.0128829339999998</v>
      </c>
      <c r="O917">
        <v>23.184790840000002</v>
      </c>
      <c r="P917">
        <v>95692.576929999996</v>
      </c>
      <c r="Q917">
        <v>61.784412060000001</v>
      </c>
      <c r="R917">
        <v>3.4024339729999999</v>
      </c>
      <c r="S917">
        <v>25.065180600000001</v>
      </c>
    </row>
    <row r="918" spans="1:19" x14ac:dyDescent="0.25">
      <c r="A918" s="12">
        <v>37469</v>
      </c>
      <c r="B918" t="s">
        <v>2015</v>
      </c>
      <c r="C918" t="s">
        <v>2016</v>
      </c>
      <c r="D918">
        <v>210320.7052</v>
      </c>
      <c r="E918">
        <v>63.843921309999999</v>
      </c>
      <c r="F918">
        <v>2.3602386480000002</v>
      </c>
      <c r="G918">
        <v>22.447288409999999</v>
      </c>
      <c r="H918">
        <v>128227.5264</v>
      </c>
      <c r="I918">
        <v>60.232997709999999</v>
      </c>
      <c r="J918">
        <v>3.0792541180000002</v>
      </c>
      <c r="K918">
        <v>24.64180215</v>
      </c>
      <c r="L918">
        <v>101529.0275</v>
      </c>
      <c r="M918">
        <v>57.376838149999998</v>
      </c>
      <c r="N918">
        <v>2.9673020380000001</v>
      </c>
      <c r="O918">
        <v>24.80150725</v>
      </c>
      <c r="P918">
        <v>91296.639339999994</v>
      </c>
      <c r="Q918">
        <v>64.391952320000001</v>
      </c>
      <c r="R918">
        <v>2.8577559300000002</v>
      </c>
      <c r="S918">
        <v>26.769541400000001</v>
      </c>
    </row>
    <row r="919" spans="1:19" x14ac:dyDescent="0.25">
      <c r="A919" s="12">
        <v>37469</v>
      </c>
      <c r="B919" t="s">
        <v>2011</v>
      </c>
      <c r="C919" t="s">
        <v>2012</v>
      </c>
      <c r="D919">
        <v>135938.20869999999</v>
      </c>
      <c r="E919">
        <v>57.84584761</v>
      </c>
      <c r="F919">
        <v>0.79391769800000001</v>
      </c>
      <c r="G919">
        <v>17.415191069999999</v>
      </c>
      <c r="H919">
        <v>77024.820569999996</v>
      </c>
      <c r="I919">
        <v>53.900482570000001</v>
      </c>
      <c r="J919">
        <v>1.802863852</v>
      </c>
      <c r="K919">
        <v>19.179430119999999</v>
      </c>
      <c r="L919">
        <v>50754.869559999999</v>
      </c>
      <c r="M919">
        <v>48.62195947</v>
      </c>
      <c r="N919">
        <v>1.1244768300000001</v>
      </c>
      <c r="O919">
        <v>17.113052079999999</v>
      </c>
      <c r="P919">
        <v>59013.52867</v>
      </c>
      <c r="Q919">
        <v>58.321029250000002</v>
      </c>
      <c r="R919">
        <v>2.4326319920000001</v>
      </c>
      <c r="S919">
        <v>20.987096439999998</v>
      </c>
    </row>
    <row r="920" spans="1:19" x14ac:dyDescent="0.25">
      <c r="A920" s="12">
        <v>37469</v>
      </c>
      <c r="B920" t="s">
        <v>2017</v>
      </c>
      <c r="C920" t="s">
        <v>2018</v>
      </c>
      <c r="D920">
        <v>165245.69099999999</v>
      </c>
      <c r="E920">
        <v>63.247251390000002</v>
      </c>
      <c r="F920">
        <v>2.5249917669999999</v>
      </c>
      <c r="G920">
        <v>19.683693120000001</v>
      </c>
      <c r="H920">
        <v>90589.564119999995</v>
      </c>
      <c r="I920">
        <v>59.382597660000002</v>
      </c>
      <c r="J920">
        <v>3.1040952769999999</v>
      </c>
      <c r="K920">
        <v>21.37099383</v>
      </c>
      <c r="L920">
        <v>70107.918380000003</v>
      </c>
      <c r="M920">
        <v>56.205932619999999</v>
      </c>
      <c r="N920">
        <v>2.8349332669999998</v>
      </c>
      <c r="O920">
        <v>20.83048415</v>
      </c>
      <c r="P920">
        <v>69419.581850000002</v>
      </c>
      <c r="Q920">
        <v>66.132100010000002</v>
      </c>
      <c r="R920">
        <v>3.619360565</v>
      </c>
      <c r="S920">
        <v>23.589350629999998</v>
      </c>
    </row>
    <row r="921" spans="1:19" x14ac:dyDescent="0.25">
      <c r="A921" s="12">
        <v>37469</v>
      </c>
      <c r="B921" t="s">
        <v>2019</v>
      </c>
      <c r="C921" t="s">
        <v>2020</v>
      </c>
      <c r="D921">
        <v>123640.5868</v>
      </c>
      <c r="E921">
        <v>56.746157189999998</v>
      </c>
      <c r="F921">
        <v>2.1426720509999999</v>
      </c>
      <c r="G921">
        <v>19.96072096</v>
      </c>
      <c r="H921">
        <v>70979.779550000007</v>
      </c>
      <c r="I921">
        <v>53.021916619999999</v>
      </c>
      <c r="J921">
        <v>2.7603383379999999</v>
      </c>
      <c r="K921">
        <v>20.872765309999998</v>
      </c>
      <c r="L921">
        <v>53680.812230000003</v>
      </c>
      <c r="M921">
        <v>49.357440840000002</v>
      </c>
      <c r="N921">
        <v>2.7235232439999999</v>
      </c>
      <c r="O921">
        <v>19.733064779999999</v>
      </c>
      <c r="P921">
        <v>60722.337780000002</v>
      </c>
      <c r="Q921">
        <v>60.909109600000001</v>
      </c>
      <c r="R921">
        <v>3.2292364220000001</v>
      </c>
      <c r="S921">
        <v>24.080707960000002</v>
      </c>
    </row>
    <row r="922" spans="1:19" x14ac:dyDescent="0.25">
      <c r="A922" s="12">
        <v>37500</v>
      </c>
      <c r="B922" t="s">
        <v>2005</v>
      </c>
      <c r="C922" t="s">
        <v>2006</v>
      </c>
      <c r="D922">
        <v>185992.87770000001</v>
      </c>
      <c r="E922">
        <v>60.891091410000001</v>
      </c>
      <c r="F922">
        <v>1.3165362119999999</v>
      </c>
      <c r="G922">
        <v>20.403652050000002</v>
      </c>
      <c r="H922">
        <v>106870.8412</v>
      </c>
      <c r="I922">
        <v>56.89841912</v>
      </c>
      <c r="J922">
        <v>1.2035676870000001</v>
      </c>
      <c r="K922">
        <v>22.63290112</v>
      </c>
      <c r="L922">
        <v>85388.27966</v>
      </c>
      <c r="M922">
        <v>52.026901170000002</v>
      </c>
      <c r="N922">
        <v>0.45562038700000002</v>
      </c>
      <c r="O922">
        <v>21.117006159999999</v>
      </c>
      <c r="P922">
        <v>110436.4632</v>
      </c>
      <c r="Q922">
        <v>58.035890889999997</v>
      </c>
      <c r="R922">
        <v>1.047500571</v>
      </c>
      <c r="S922">
        <v>22.43329318</v>
      </c>
    </row>
    <row r="923" spans="1:19" x14ac:dyDescent="0.25">
      <c r="A923" s="12">
        <v>37500</v>
      </c>
      <c r="B923" t="s">
        <v>2013</v>
      </c>
      <c r="C923" t="s">
        <v>2014</v>
      </c>
      <c r="D923">
        <v>282820.94939999998</v>
      </c>
      <c r="E923">
        <v>62.189922559999999</v>
      </c>
      <c r="F923">
        <v>1.769501494</v>
      </c>
      <c r="G923">
        <v>17.74694101</v>
      </c>
      <c r="H923">
        <v>165576.64499999999</v>
      </c>
      <c r="I923">
        <v>59.333129390000003</v>
      </c>
      <c r="J923">
        <v>1.6232450979999999</v>
      </c>
      <c r="K923">
        <v>21.082722449999999</v>
      </c>
      <c r="L923">
        <v>125110.94379999999</v>
      </c>
      <c r="M923">
        <v>56.775291660000001</v>
      </c>
      <c r="N923">
        <v>0.80001951500000001</v>
      </c>
      <c r="O923">
        <v>20.889368709999999</v>
      </c>
      <c r="P923">
        <v>110289.2216</v>
      </c>
      <c r="Q923">
        <v>64.875808960000001</v>
      </c>
      <c r="R923">
        <v>1.4017904619999999</v>
      </c>
      <c r="S923">
        <v>22.549117679999998</v>
      </c>
    </row>
    <row r="924" spans="1:19" x14ac:dyDescent="0.25">
      <c r="A924" s="12">
        <v>37500</v>
      </c>
      <c r="B924" t="s">
        <v>2011</v>
      </c>
      <c r="C924" t="s">
        <v>2012</v>
      </c>
      <c r="D924">
        <v>136329.45559999999</v>
      </c>
      <c r="E924">
        <v>58.012335069999999</v>
      </c>
      <c r="F924">
        <v>0.28781229699999999</v>
      </c>
      <c r="G924">
        <v>16.04526826</v>
      </c>
      <c r="H924">
        <v>77252.989300000001</v>
      </c>
      <c r="I924">
        <v>54.060150649999997</v>
      </c>
      <c r="J924">
        <v>0.29622754099999998</v>
      </c>
      <c r="K924">
        <v>18.852004149999999</v>
      </c>
      <c r="L924">
        <v>50567.009270000002</v>
      </c>
      <c r="M924">
        <v>48.441993779999997</v>
      </c>
      <c r="N924">
        <v>-0.37013254800000001</v>
      </c>
      <c r="O924">
        <v>15.72865711</v>
      </c>
      <c r="P924">
        <v>58868.283369999997</v>
      </c>
      <c r="Q924">
        <v>58.177488349999997</v>
      </c>
      <c r="R924">
        <v>-0.24612203099999999</v>
      </c>
      <c r="S924">
        <v>19.150718560000001</v>
      </c>
    </row>
    <row r="925" spans="1:19" x14ac:dyDescent="0.25">
      <c r="A925" s="12">
        <v>37500</v>
      </c>
      <c r="B925" t="s">
        <v>2009</v>
      </c>
      <c r="C925" t="s">
        <v>2010</v>
      </c>
      <c r="D925">
        <v>114556.27099999999</v>
      </c>
      <c r="E925">
        <v>58.922987820000003</v>
      </c>
      <c r="F925">
        <v>-2.81424E-3</v>
      </c>
      <c r="G925">
        <v>17.513657609999999</v>
      </c>
      <c r="H925">
        <v>65391.710319999998</v>
      </c>
      <c r="I925">
        <v>55.301545070000003</v>
      </c>
      <c r="J925">
        <v>-0.58622107400000001</v>
      </c>
      <c r="K925">
        <v>20.31562499</v>
      </c>
      <c r="L925">
        <v>48867.34289</v>
      </c>
      <c r="M925">
        <v>51.269516490000001</v>
      </c>
      <c r="N925">
        <v>-1.5752096330000001</v>
      </c>
      <c r="O925">
        <v>18.76835706</v>
      </c>
      <c r="P925">
        <v>50839.961369999997</v>
      </c>
      <c r="Q925">
        <v>60.663682219999998</v>
      </c>
      <c r="R925">
        <v>-0.97481190699999998</v>
      </c>
      <c r="S925">
        <v>27.76588666</v>
      </c>
    </row>
    <row r="926" spans="1:19" x14ac:dyDescent="0.25">
      <c r="A926" s="12">
        <v>37500</v>
      </c>
      <c r="B926" t="s">
        <v>2015</v>
      </c>
      <c r="C926" t="s">
        <v>2016</v>
      </c>
      <c r="D926">
        <v>214740.52859999999</v>
      </c>
      <c r="E926">
        <v>65.185581220000003</v>
      </c>
      <c r="F926">
        <v>2.1014685219999998</v>
      </c>
      <c r="G926">
        <v>23.629321940000001</v>
      </c>
      <c r="H926">
        <v>130239.6925</v>
      </c>
      <c r="I926">
        <v>61.178183169999997</v>
      </c>
      <c r="J926">
        <v>1.569215386</v>
      </c>
      <c r="K926">
        <v>26.13129357</v>
      </c>
      <c r="L926">
        <v>102626.1139</v>
      </c>
      <c r="M926">
        <v>57.996831729999997</v>
      </c>
      <c r="N926">
        <v>1.0805642120000001</v>
      </c>
      <c r="O926">
        <v>25.009433019999999</v>
      </c>
      <c r="P926">
        <v>94143.391350000005</v>
      </c>
      <c r="Q926">
        <v>66.399780000000007</v>
      </c>
      <c r="R926">
        <v>3.1181345020000002</v>
      </c>
      <c r="S926">
        <v>27.12766388</v>
      </c>
    </row>
    <row r="927" spans="1:19" x14ac:dyDescent="0.25">
      <c r="A927" s="12">
        <v>37500</v>
      </c>
      <c r="B927" t="s">
        <v>2007</v>
      </c>
      <c r="C927" t="s">
        <v>2008</v>
      </c>
      <c r="D927">
        <v>399193.58600000001</v>
      </c>
      <c r="E927">
        <v>53.693243709999997</v>
      </c>
      <c r="F927">
        <v>1.1483060220000001</v>
      </c>
      <c r="G927">
        <v>16.005469649999998</v>
      </c>
      <c r="H927">
        <v>242635.86180000001</v>
      </c>
      <c r="I927">
        <v>51.41632929</v>
      </c>
      <c r="J927">
        <v>1.437807982</v>
      </c>
      <c r="K927">
        <v>19.64793251</v>
      </c>
      <c r="L927">
        <v>190416.36</v>
      </c>
      <c r="M927">
        <v>46.562194079999998</v>
      </c>
      <c r="N927">
        <v>0.67395806800000002</v>
      </c>
      <c r="O927">
        <v>19.385114049999999</v>
      </c>
      <c r="P927">
        <v>178855.28839999999</v>
      </c>
      <c r="Q927">
        <v>49.429423530000001</v>
      </c>
      <c r="R927">
        <v>0.80189018899999998</v>
      </c>
      <c r="S927">
        <v>19.96223041</v>
      </c>
    </row>
    <row r="928" spans="1:19" x14ac:dyDescent="0.25">
      <c r="A928" s="12">
        <v>37500</v>
      </c>
      <c r="B928" t="s">
        <v>2017</v>
      </c>
      <c r="C928" t="s">
        <v>2018</v>
      </c>
      <c r="D928">
        <v>167844.44469999999</v>
      </c>
      <c r="E928">
        <v>64.241915930000005</v>
      </c>
      <c r="F928">
        <v>1.5726604909999999</v>
      </c>
      <c r="G928">
        <v>21.191276250000001</v>
      </c>
      <c r="H928">
        <v>92514.82458</v>
      </c>
      <c r="I928">
        <v>60.64463009</v>
      </c>
      <c r="J928">
        <v>2.1252563499999999</v>
      </c>
      <c r="K928">
        <v>24.201602260000001</v>
      </c>
      <c r="L928">
        <v>71243.524210000003</v>
      </c>
      <c r="M928">
        <v>57.116354530000002</v>
      </c>
      <c r="N928">
        <v>1.619796824</v>
      </c>
      <c r="O928">
        <v>22.972983249999999</v>
      </c>
      <c r="P928">
        <v>70423.255919999996</v>
      </c>
      <c r="Q928">
        <v>67.088243399999996</v>
      </c>
      <c r="R928">
        <v>1.445808298</v>
      </c>
      <c r="S928">
        <v>24.365781200000001</v>
      </c>
    </row>
    <row r="929" spans="1:19" x14ac:dyDescent="0.25">
      <c r="A929" s="12">
        <v>37500</v>
      </c>
      <c r="B929" t="s">
        <v>2019</v>
      </c>
      <c r="C929" t="s">
        <v>2020</v>
      </c>
      <c r="D929">
        <v>126324.0874</v>
      </c>
      <c r="E929">
        <v>57.977778260000001</v>
      </c>
      <c r="F929">
        <v>2.170404349</v>
      </c>
      <c r="G929">
        <v>21.348947249999998</v>
      </c>
      <c r="H929">
        <v>72243.934450000001</v>
      </c>
      <c r="I929">
        <v>53.966240720000002</v>
      </c>
      <c r="J929">
        <v>1.781007091</v>
      </c>
      <c r="K929">
        <v>23.032651099999999</v>
      </c>
      <c r="L929">
        <v>53891.939279999999</v>
      </c>
      <c r="M929">
        <v>49.551564030000002</v>
      </c>
      <c r="N929">
        <v>0.39330077499999999</v>
      </c>
      <c r="O929">
        <v>20.117581680000001</v>
      </c>
      <c r="P929">
        <v>61341.013679999996</v>
      </c>
      <c r="Q929">
        <v>61.529688450000002</v>
      </c>
      <c r="R929">
        <v>1.018860476</v>
      </c>
      <c r="S929">
        <v>23.180980129999998</v>
      </c>
    </row>
    <row r="930" spans="1:19" x14ac:dyDescent="0.25">
      <c r="A930" s="12">
        <v>37500</v>
      </c>
      <c r="B930" t="s">
        <v>2001</v>
      </c>
      <c r="C930" t="s">
        <v>2002</v>
      </c>
      <c r="D930">
        <v>140380.29329999999</v>
      </c>
      <c r="E930">
        <v>62.620172619999998</v>
      </c>
      <c r="F930">
        <v>0.57724124899999996</v>
      </c>
      <c r="G930">
        <v>23.9576727</v>
      </c>
      <c r="H930">
        <v>82363.486680000002</v>
      </c>
      <c r="I930">
        <v>58.578956959999999</v>
      </c>
      <c r="J930">
        <v>0.66090628299999998</v>
      </c>
      <c r="K930">
        <v>27.139496130000001</v>
      </c>
      <c r="L930">
        <v>64754.237800000003</v>
      </c>
      <c r="M930">
        <v>55.6505017</v>
      </c>
      <c r="N930">
        <v>8.6175792000000001E-2</v>
      </c>
      <c r="O930">
        <v>26.4469934</v>
      </c>
      <c r="P930">
        <v>63730.634010000002</v>
      </c>
      <c r="Q930">
        <v>67.695465150000004</v>
      </c>
      <c r="R930">
        <v>0.54317570800000003</v>
      </c>
      <c r="S930">
        <v>29.06169366</v>
      </c>
    </row>
    <row r="931" spans="1:19" x14ac:dyDescent="0.25">
      <c r="A931" s="12">
        <v>37500</v>
      </c>
      <c r="B931" t="s">
        <v>2003</v>
      </c>
      <c r="C931" t="s">
        <v>2004</v>
      </c>
      <c r="D931">
        <v>210079.99290000001</v>
      </c>
      <c r="E931">
        <v>61.536230140000001</v>
      </c>
      <c r="F931">
        <v>1.059714759</v>
      </c>
      <c r="G931">
        <v>21.476881339999998</v>
      </c>
      <c r="H931">
        <v>133549.72949999999</v>
      </c>
      <c r="I931">
        <v>58.203870170000002</v>
      </c>
      <c r="J931">
        <v>1.234799792</v>
      </c>
      <c r="K931">
        <v>24.42614579</v>
      </c>
      <c r="L931">
        <v>105628.72689999999</v>
      </c>
      <c r="M931">
        <v>55.159619849999999</v>
      </c>
      <c r="N931">
        <v>0.50545487600000005</v>
      </c>
      <c r="O931">
        <v>23.972292840000001</v>
      </c>
      <c r="P931">
        <v>96344.010590000005</v>
      </c>
      <c r="Q931">
        <v>62.205013600000001</v>
      </c>
      <c r="R931">
        <v>0.68075673400000003</v>
      </c>
      <c r="S931">
        <v>25.010611650000001</v>
      </c>
    </row>
    <row r="932" spans="1:19" x14ac:dyDescent="0.25">
      <c r="A932" s="12">
        <v>37530</v>
      </c>
      <c r="B932" t="s">
        <v>2005</v>
      </c>
      <c r="C932" t="s">
        <v>2006</v>
      </c>
      <c r="D932">
        <v>189569.4026</v>
      </c>
      <c r="E932">
        <v>62.061988409999998</v>
      </c>
      <c r="F932">
        <v>1.922936457</v>
      </c>
      <c r="G932">
        <v>22.359340979999999</v>
      </c>
      <c r="H932">
        <v>109106.38370000001</v>
      </c>
      <c r="I932">
        <v>58.088629990000001</v>
      </c>
      <c r="J932">
        <v>2.09181712</v>
      </c>
      <c r="K932">
        <v>23.6428014</v>
      </c>
      <c r="L932">
        <v>86679.069229999994</v>
      </c>
      <c r="M932">
        <v>52.813376570000003</v>
      </c>
      <c r="N932">
        <v>1.5116706660000001</v>
      </c>
      <c r="O932">
        <v>22.668326480000001</v>
      </c>
      <c r="P932">
        <v>111800.74860000001</v>
      </c>
      <c r="Q932">
        <v>58.752841799999999</v>
      </c>
      <c r="R932">
        <v>1.2353578080000001</v>
      </c>
      <c r="S932">
        <v>23.840819889999999</v>
      </c>
    </row>
    <row r="933" spans="1:19" x14ac:dyDescent="0.25">
      <c r="A933" s="12">
        <v>37530</v>
      </c>
      <c r="B933" t="s">
        <v>2013</v>
      </c>
      <c r="C933" t="s">
        <v>2014</v>
      </c>
      <c r="D933">
        <v>287373.97149999999</v>
      </c>
      <c r="E933">
        <v>63.191093430000002</v>
      </c>
      <c r="F933">
        <v>1.6098602829999999</v>
      </c>
      <c r="G933">
        <v>19.187234620000002</v>
      </c>
      <c r="H933">
        <v>168735.76680000001</v>
      </c>
      <c r="I933">
        <v>60.465176630000002</v>
      </c>
      <c r="J933">
        <v>1.9079513400000001</v>
      </c>
      <c r="K933">
        <v>21.078276030000001</v>
      </c>
      <c r="L933">
        <v>126738.7769</v>
      </c>
      <c r="M933">
        <v>57.514001579999999</v>
      </c>
      <c r="N933">
        <v>1.3011116279999999</v>
      </c>
      <c r="O933">
        <v>21.355327890000002</v>
      </c>
      <c r="P933">
        <v>111665.9666</v>
      </c>
      <c r="Q933">
        <v>65.685656390000005</v>
      </c>
      <c r="R933">
        <v>1.2483041690000001</v>
      </c>
      <c r="S933">
        <v>23.175763190000001</v>
      </c>
    </row>
    <row r="934" spans="1:19" x14ac:dyDescent="0.25">
      <c r="A934" s="12">
        <v>37530</v>
      </c>
      <c r="B934" t="s">
        <v>2007</v>
      </c>
      <c r="C934" t="s">
        <v>2008</v>
      </c>
      <c r="D934">
        <v>404694.21919999999</v>
      </c>
      <c r="E934">
        <v>54.433102390000002</v>
      </c>
      <c r="F934">
        <v>1.377936278</v>
      </c>
      <c r="G934">
        <v>16.17341888</v>
      </c>
      <c r="H934">
        <v>246997.8811</v>
      </c>
      <c r="I934">
        <v>52.340673359999997</v>
      </c>
      <c r="J934">
        <v>1.7977636349999999</v>
      </c>
      <c r="K934">
        <v>19.915336199999999</v>
      </c>
      <c r="L934">
        <v>192683.2064</v>
      </c>
      <c r="M934">
        <v>47.116502230000002</v>
      </c>
      <c r="N934">
        <v>1.1904682740000001</v>
      </c>
      <c r="O934">
        <v>19.579397060000002</v>
      </c>
      <c r="P934">
        <v>179987.9859</v>
      </c>
      <c r="Q934">
        <v>49.742462009999997</v>
      </c>
      <c r="R934">
        <v>0.63330392999999996</v>
      </c>
      <c r="S934">
        <v>20.24836329</v>
      </c>
    </row>
    <row r="935" spans="1:19" x14ac:dyDescent="0.25">
      <c r="A935" s="12">
        <v>37530</v>
      </c>
      <c r="B935" t="s">
        <v>2011</v>
      </c>
      <c r="C935" t="s">
        <v>2012</v>
      </c>
      <c r="D935">
        <v>137927.5264</v>
      </c>
      <c r="E935">
        <v>58.692362879999997</v>
      </c>
      <c r="F935">
        <v>1.172212442</v>
      </c>
      <c r="G935">
        <v>18.005580859999998</v>
      </c>
      <c r="H935">
        <v>78311.930640000006</v>
      </c>
      <c r="I935">
        <v>54.801177359999997</v>
      </c>
      <c r="J935">
        <v>1.370744816</v>
      </c>
      <c r="K935">
        <v>19.641339139999999</v>
      </c>
      <c r="L935">
        <v>51001.582139999999</v>
      </c>
      <c r="M935">
        <v>48.858304259999997</v>
      </c>
      <c r="N935">
        <v>0.85939998200000001</v>
      </c>
      <c r="O935">
        <v>17.483080940000001</v>
      </c>
      <c r="P935">
        <v>59420.946909999999</v>
      </c>
      <c r="Q935">
        <v>58.723666610000002</v>
      </c>
      <c r="R935">
        <v>0.93881375099999997</v>
      </c>
      <c r="S935">
        <v>21.84840887</v>
      </c>
    </row>
    <row r="936" spans="1:19" x14ac:dyDescent="0.25">
      <c r="A936" s="12">
        <v>37530</v>
      </c>
      <c r="B936" t="s">
        <v>2009</v>
      </c>
      <c r="C936" t="s">
        <v>2010</v>
      </c>
      <c r="D936">
        <v>117232.3463</v>
      </c>
      <c r="E936">
        <v>60.299449770000003</v>
      </c>
      <c r="F936">
        <v>2.3360355500000001</v>
      </c>
      <c r="G936">
        <v>19.766856130000001</v>
      </c>
      <c r="H936">
        <v>67182.833079999997</v>
      </c>
      <c r="I936">
        <v>56.816291450000001</v>
      </c>
      <c r="J936">
        <v>2.739067006</v>
      </c>
      <c r="K936">
        <v>22.09088852</v>
      </c>
      <c r="L936">
        <v>50034.363799999999</v>
      </c>
      <c r="M936">
        <v>52.493904690000001</v>
      </c>
      <c r="N936">
        <v>2.3881407100000001</v>
      </c>
      <c r="O936">
        <v>21.01724037</v>
      </c>
      <c r="P936">
        <v>51992.880709999998</v>
      </c>
      <c r="Q936">
        <v>62.039378229999997</v>
      </c>
      <c r="R936">
        <v>2.2677423449999998</v>
      </c>
      <c r="S936">
        <v>27.926800549999999</v>
      </c>
    </row>
    <row r="937" spans="1:19" x14ac:dyDescent="0.25">
      <c r="A937" s="12">
        <v>37530</v>
      </c>
      <c r="B937" t="s">
        <v>2015</v>
      </c>
      <c r="C937" t="s">
        <v>2016</v>
      </c>
      <c r="D937">
        <v>219620.05720000001</v>
      </c>
      <c r="E937">
        <v>66.666786970000004</v>
      </c>
      <c r="F937">
        <v>2.2722904750000001</v>
      </c>
      <c r="G937">
        <v>24.873604310000001</v>
      </c>
      <c r="H937">
        <v>133626.1139</v>
      </c>
      <c r="I937">
        <v>62.768904900000003</v>
      </c>
      <c r="J937">
        <v>2.6001454220000002</v>
      </c>
      <c r="K937">
        <v>26.449331770000001</v>
      </c>
      <c r="L937">
        <v>104821.9409</v>
      </c>
      <c r="M937">
        <v>59.237753849999997</v>
      </c>
      <c r="N937">
        <v>2.1396377690000001</v>
      </c>
      <c r="O937">
        <v>26.807985800000001</v>
      </c>
      <c r="P937">
        <v>95755.365080000003</v>
      </c>
      <c r="Q937">
        <v>67.536712710000003</v>
      </c>
      <c r="R937">
        <v>1.71225373</v>
      </c>
      <c r="S937">
        <v>29.99239227</v>
      </c>
    </row>
    <row r="938" spans="1:19" x14ac:dyDescent="0.25">
      <c r="A938" s="12">
        <v>37530</v>
      </c>
      <c r="B938" t="s">
        <v>2003</v>
      </c>
      <c r="C938" t="s">
        <v>2004</v>
      </c>
      <c r="D938">
        <v>214067.68900000001</v>
      </c>
      <c r="E938">
        <v>62.704298440000002</v>
      </c>
      <c r="F938">
        <v>1.8981798110000001</v>
      </c>
      <c r="G938">
        <v>23.262751160000001</v>
      </c>
      <c r="H938">
        <v>137065.1911</v>
      </c>
      <c r="I938">
        <v>59.735984610000003</v>
      </c>
      <c r="J938">
        <v>2.6323240069999998</v>
      </c>
      <c r="K938">
        <v>25.87704428</v>
      </c>
      <c r="L938">
        <v>107746.9471</v>
      </c>
      <c r="M938">
        <v>56.265760450000002</v>
      </c>
      <c r="N938">
        <v>2.005344859</v>
      </c>
      <c r="O938">
        <v>25.80982741</v>
      </c>
      <c r="P938">
        <v>98891.689840000006</v>
      </c>
      <c r="Q938">
        <v>63.84993601</v>
      </c>
      <c r="R938">
        <v>2.6443566430000001</v>
      </c>
      <c r="S938">
        <v>28.61223274</v>
      </c>
    </row>
    <row r="939" spans="1:19" x14ac:dyDescent="0.25">
      <c r="A939" s="12">
        <v>37530</v>
      </c>
      <c r="B939" t="s">
        <v>2001</v>
      </c>
      <c r="C939" t="s">
        <v>2002</v>
      </c>
      <c r="D939">
        <v>144810.3671</v>
      </c>
      <c r="E939">
        <v>64.596318839999995</v>
      </c>
      <c r="F939">
        <v>3.1557661600000002</v>
      </c>
      <c r="G939">
        <v>27.00896693</v>
      </c>
      <c r="H939">
        <v>84785.083989999999</v>
      </c>
      <c r="I939">
        <v>60.301257100000001</v>
      </c>
      <c r="J939">
        <v>2.9401345280000002</v>
      </c>
      <c r="K939">
        <v>28.692343860000001</v>
      </c>
      <c r="L939">
        <v>65966.238649999999</v>
      </c>
      <c r="M939">
        <v>56.692108500000003</v>
      </c>
      <c r="N939">
        <v>1.8716934700000001</v>
      </c>
      <c r="O939">
        <v>28.06858738</v>
      </c>
      <c r="P939">
        <v>64646.5098</v>
      </c>
      <c r="Q939">
        <v>68.668319699999998</v>
      </c>
      <c r="R939">
        <v>1.437104471</v>
      </c>
      <c r="S939">
        <v>31.077901099999998</v>
      </c>
    </row>
    <row r="940" spans="1:19" x14ac:dyDescent="0.25">
      <c r="A940" s="12">
        <v>37530</v>
      </c>
      <c r="B940" t="s">
        <v>2019</v>
      </c>
      <c r="C940" t="s">
        <v>2020</v>
      </c>
      <c r="D940">
        <v>127448.3414</v>
      </c>
      <c r="E940">
        <v>58.493766530000002</v>
      </c>
      <c r="F940">
        <v>0.88997594400000002</v>
      </c>
      <c r="G940">
        <v>23.834764790000001</v>
      </c>
      <c r="H940">
        <v>73237.785040000002</v>
      </c>
      <c r="I940">
        <v>54.708647399999997</v>
      </c>
      <c r="J940">
        <v>1.3756872419999999</v>
      </c>
      <c r="K940">
        <v>24.950230059999999</v>
      </c>
      <c r="L940">
        <v>54658.010430000002</v>
      </c>
      <c r="M940">
        <v>50.25593697</v>
      </c>
      <c r="N940">
        <v>1.421494864</v>
      </c>
      <c r="O940">
        <v>23.209256880000002</v>
      </c>
      <c r="P940">
        <v>61905.616370000003</v>
      </c>
      <c r="Q940">
        <v>62.096027759999998</v>
      </c>
      <c r="R940">
        <v>0.92043259799999999</v>
      </c>
      <c r="S940">
        <v>28.168188799999999</v>
      </c>
    </row>
    <row r="941" spans="1:19" x14ac:dyDescent="0.25">
      <c r="A941" s="12">
        <v>37530</v>
      </c>
      <c r="B941" t="s">
        <v>2017</v>
      </c>
      <c r="C941" t="s">
        <v>2018</v>
      </c>
      <c r="D941">
        <v>171630.09659999999</v>
      </c>
      <c r="E941">
        <v>65.690861889999994</v>
      </c>
      <c r="F941">
        <v>2.2554525949999999</v>
      </c>
      <c r="G941">
        <v>23.894544400000001</v>
      </c>
      <c r="H941">
        <v>94559.572700000004</v>
      </c>
      <c r="I941">
        <v>61.984988180000002</v>
      </c>
      <c r="J941">
        <v>2.210184296</v>
      </c>
      <c r="K941">
        <v>26.005206579999999</v>
      </c>
      <c r="L941">
        <v>72184.735090000002</v>
      </c>
      <c r="M941">
        <v>57.870928849999999</v>
      </c>
      <c r="N941">
        <v>1.321117796</v>
      </c>
      <c r="O941">
        <v>25.383578830000001</v>
      </c>
      <c r="P941">
        <v>71691.429770000002</v>
      </c>
      <c r="Q941">
        <v>68.296360719999996</v>
      </c>
      <c r="R941">
        <v>1.8007884300000001</v>
      </c>
      <c r="S941">
        <v>27.814738470000002</v>
      </c>
    </row>
    <row r="942" spans="1:19" x14ac:dyDescent="0.25">
      <c r="A942" s="12">
        <v>37561</v>
      </c>
      <c r="B942" t="s">
        <v>2005</v>
      </c>
      <c r="C942" t="s">
        <v>2006</v>
      </c>
      <c r="D942">
        <v>194232.97589999999</v>
      </c>
      <c r="E942">
        <v>63.588767670000003</v>
      </c>
      <c r="F942">
        <v>2.4600875690000001</v>
      </c>
      <c r="G942">
        <v>24.718464220000001</v>
      </c>
      <c r="H942">
        <v>111198.3566</v>
      </c>
      <c r="I942">
        <v>59.202403869999998</v>
      </c>
      <c r="J942">
        <v>1.917369841</v>
      </c>
      <c r="K942">
        <v>24.706454780000001</v>
      </c>
      <c r="L942">
        <v>88972.624509999994</v>
      </c>
      <c r="M942">
        <v>54.210835029999998</v>
      </c>
      <c r="N942">
        <v>2.6460312720000001</v>
      </c>
      <c r="O942">
        <v>24.87177037</v>
      </c>
      <c r="P942">
        <v>114981.4523</v>
      </c>
      <c r="Q942">
        <v>60.424345619999997</v>
      </c>
      <c r="R942">
        <v>2.844975271</v>
      </c>
      <c r="S942">
        <v>25.122312390000001</v>
      </c>
    </row>
    <row r="943" spans="1:19" x14ac:dyDescent="0.25">
      <c r="A943" s="12">
        <v>37561</v>
      </c>
      <c r="B943" t="s">
        <v>2017</v>
      </c>
      <c r="C943" t="s">
        <v>2018</v>
      </c>
      <c r="D943">
        <v>174898.25349999999</v>
      </c>
      <c r="E943">
        <v>66.941738349999994</v>
      </c>
      <c r="F943">
        <v>1.904186406</v>
      </c>
      <c r="G943">
        <v>24.956283509999999</v>
      </c>
      <c r="H943">
        <v>95896.349470000001</v>
      </c>
      <c r="I943">
        <v>62.861262150000002</v>
      </c>
      <c r="J943">
        <v>1.4136874020000001</v>
      </c>
      <c r="K943">
        <v>25.934308380000001</v>
      </c>
      <c r="L943">
        <v>74186.173880000002</v>
      </c>
      <c r="M943">
        <v>59.475494169999997</v>
      </c>
      <c r="N943">
        <v>2.7726621009999999</v>
      </c>
      <c r="O943">
        <v>26.65168139</v>
      </c>
      <c r="P943">
        <v>74123.972160000005</v>
      </c>
      <c r="Q943">
        <v>70.613705949999996</v>
      </c>
      <c r="R943">
        <v>3.3930727900000002</v>
      </c>
      <c r="S943">
        <v>29.454690840000001</v>
      </c>
    </row>
    <row r="944" spans="1:19" x14ac:dyDescent="0.25">
      <c r="A944" s="12">
        <v>37561</v>
      </c>
      <c r="B944" t="s">
        <v>2007</v>
      </c>
      <c r="C944" t="s">
        <v>2008</v>
      </c>
      <c r="D944">
        <v>412507.25270000001</v>
      </c>
      <c r="E944">
        <v>55.483988789999998</v>
      </c>
      <c r="F944">
        <v>1.93060169</v>
      </c>
      <c r="G944">
        <v>19.049433000000001</v>
      </c>
      <c r="H944">
        <v>248841.58410000001</v>
      </c>
      <c r="I944">
        <v>52.731367630000001</v>
      </c>
      <c r="J944">
        <v>0.74644486600000004</v>
      </c>
      <c r="K944">
        <v>20.349328939999999</v>
      </c>
      <c r="L944">
        <v>195210.93030000001</v>
      </c>
      <c r="M944">
        <v>47.734602330000001</v>
      </c>
      <c r="N944">
        <v>1.311854809</v>
      </c>
      <c r="O944">
        <v>21.114388659999999</v>
      </c>
      <c r="P944">
        <v>184228.40489999999</v>
      </c>
      <c r="Q944">
        <v>50.914367329999997</v>
      </c>
      <c r="R944">
        <v>2.3559455470000001</v>
      </c>
      <c r="S944">
        <v>21.581599409999999</v>
      </c>
    </row>
    <row r="945" spans="1:19" x14ac:dyDescent="0.25">
      <c r="A945" s="12">
        <v>37561</v>
      </c>
      <c r="B945" t="s">
        <v>2003</v>
      </c>
      <c r="C945" t="s">
        <v>2004</v>
      </c>
      <c r="D945">
        <v>219276.97930000001</v>
      </c>
      <c r="E945">
        <v>64.230193819999997</v>
      </c>
      <c r="F945">
        <v>2.4334781219999999</v>
      </c>
      <c r="G945">
        <v>26.095931790000002</v>
      </c>
      <c r="H945">
        <v>139673.4399</v>
      </c>
      <c r="I945">
        <v>60.872716019999999</v>
      </c>
      <c r="J945">
        <v>1.902925698</v>
      </c>
      <c r="K945">
        <v>26.743014729999999</v>
      </c>
      <c r="L945">
        <v>110754.0243</v>
      </c>
      <c r="M945">
        <v>57.836064669999999</v>
      </c>
      <c r="N945">
        <v>2.790869995</v>
      </c>
      <c r="O945">
        <v>27.50123421</v>
      </c>
      <c r="P945">
        <v>102600.2499</v>
      </c>
      <c r="Q945">
        <v>66.244387200000006</v>
      </c>
      <c r="R945">
        <v>3.7501230799999998</v>
      </c>
      <c r="S945">
        <v>29.462804590000001</v>
      </c>
    </row>
    <row r="946" spans="1:19" x14ac:dyDescent="0.25">
      <c r="A946" s="12">
        <v>37561</v>
      </c>
      <c r="B946" t="s">
        <v>2001</v>
      </c>
      <c r="C946" t="s">
        <v>2002</v>
      </c>
      <c r="D946">
        <v>149678.87090000001</v>
      </c>
      <c r="E946">
        <v>66.768037840000005</v>
      </c>
      <c r="F946">
        <v>3.361985701</v>
      </c>
      <c r="G946">
        <v>29.889169280000001</v>
      </c>
      <c r="H946">
        <v>87205.090729999996</v>
      </c>
      <c r="I946">
        <v>62.022425990000002</v>
      </c>
      <c r="J946">
        <v>2.8542835929999999</v>
      </c>
      <c r="K946">
        <v>30.269923800000001</v>
      </c>
      <c r="L946">
        <v>68239.545029999994</v>
      </c>
      <c r="M946">
        <v>58.645812929999998</v>
      </c>
      <c r="N946">
        <v>3.446166453</v>
      </c>
      <c r="O946">
        <v>30.49136051</v>
      </c>
      <c r="P946">
        <v>67361.843580000001</v>
      </c>
      <c r="Q946">
        <v>71.552580710000001</v>
      </c>
      <c r="R946">
        <v>4.2002790000000001</v>
      </c>
      <c r="S946">
        <v>33.16930215</v>
      </c>
    </row>
    <row r="947" spans="1:19" x14ac:dyDescent="0.25">
      <c r="A947" s="12">
        <v>37561</v>
      </c>
      <c r="B947" t="s">
        <v>2013</v>
      </c>
      <c r="C947" t="s">
        <v>2014</v>
      </c>
      <c r="D947">
        <v>291747.9449</v>
      </c>
      <c r="E947">
        <v>64.152892989999998</v>
      </c>
      <c r="F947">
        <v>1.5220492539999999</v>
      </c>
      <c r="G947">
        <v>20.10099189</v>
      </c>
      <c r="H947">
        <v>170522.57800000001</v>
      </c>
      <c r="I947">
        <v>61.105466800000002</v>
      </c>
      <c r="J947">
        <v>1.0589403799999999</v>
      </c>
      <c r="K947">
        <v>21.453548609999999</v>
      </c>
      <c r="L947">
        <v>129076.367</v>
      </c>
      <c r="M947">
        <v>58.574798979999997</v>
      </c>
      <c r="N947">
        <v>1.8444159149999999</v>
      </c>
      <c r="O947">
        <v>22.701689219999999</v>
      </c>
      <c r="P947">
        <v>114349.48729999999</v>
      </c>
      <c r="Q947">
        <v>67.264193059999997</v>
      </c>
      <c r="R947">
        <v>2.403167995</v>
      </c>
      <c r="S947">
        <v>23.97131134</v>
      </c>
    </row>
    <row r="948" spans="1:19" x14ac:dyDescent="0.25">
      <c r="A948" s="12">
        <v>37561</v>
      </c>
      <c r="B948" t="s">
        <v>2011</v>
      </c>
      <c r="C948" t="s">
        <v>2012</v>
      </c>
      <c r="D948">
        <v>142183.7206</v>
      </c>
      <c r="E948">
        <v>60.503503119999998</v>
      </c>
      <c r="F948">
        <v>3.0858192629999999</v>
      </c>
      <c r="G948">
        <v>21.12227171</v>
      </c>
      <c r="H948">
        <v>80256.343099999998</v>
      </c>
      <c r="I948">
        <v>56.161839659999998</v>
      </c>
      <c r="J948">
        <v>2.4829070670000002</v>
      </c>
      <c r="K948">
        <v>21.649669759999998</v>
      </c>
      <c r="L948">
        <v>52721.988680000002</v>
      </c>
      <c r="M948">
        <v>50.506412859999998</v>
      </c>
      <c r="N948">
        <v>3.3732415100000002</v>
      </c>
      <c r="O948">
        <v>21.094241159999999</v>
      </c>
      <c r="P948">
        <v>61673.299709999999</v>
      </c>
      <c r="Q948">
        <v>60.949588980000001</v>
      </c>
      <c r="R948">
        <v>3.7905030439999998</v>
      </c>
      <c r="S948">
        <v>24.53097056</v>
      </c>
    </row>
    <row r="949" spans="1:19" x14ac:dyDescent="0.25">
      <c r="A949" s="12">
        <v>37561</v>
      </c>
      <c r="B949" t="s">
        <v>2009</v>
      </c>
      <c r="C949" t="s">
        <v>2010</v>
      </c>
      <c r="D949">
        <v>121181.7932</v>
      </c>
      <c r="E949">
        <v>62.330881230000003</v>
      </c>
      <c r="F949">
        <v>3.368905475</v>
      </c>
      <c r="G949">
        <v>22.9290068</v>
      </c>
      <c r="H949">
        <v>69126.845839999994</v>
      </c>
      <c r="I949">
        <v>58.460336359999999</v>
      </c>
      <c r="J949">
        <v>2.8936153249999998</v>
      </c>
      <c r="K949">
        <v>24.010082300000001</v>
      </c>
      <c r="L949">
        <v>52131.096729999997</v>
      </c>
      <c r="M949">
        <v>54.693706800000001</v>
      </c>
      <c r="N949">
        <v>4.1905857839999996</v>
      </c>
      <c r="O949">
        <v>24.97758</v>
      </c>
      <c r="P949">
        <v>54586.682780000003</v>
      </c>
      <c r="Q949">
        <v>65.134376349999997</v>
      </c>
      <c r="R949">
        <v>4.9887639139999997</v>
      </c>
      <c r="S949">
        <v>32.352072110000002</v>
      </c>
    </row>
    <row r="950" spans="1:19" x14ac:dyDescent="0.25">
      <c r="A950" s="12">
        <v>37561</v>
      </c>
      <c r="B950" t="s">
        <v>2019</v>
      </c>
      <c r="C950" t="s">
        <v>2020</v>
      </c>
      <c r="D950">
        <v>132475.2873</v>
      </c>
      <c r="E950">
        <v>60.800936610000001</v>
      </c>
      <c r="F950">
        <v>3.9443007630000002</v>
      </c>
      <c r="G950">
        <v>27.40821832</v>
      </c>
      <c r="H950">
        <v>75657.157399999996</v>
      </c>
      <c r="I950">
        <v>56.515919279999999</v>
      </c>
      <c r="J950">
        <v>3.30344829</v>
      </c>
      <c r="K950">
        <v>26.927252259999999</v>
      </c>
      <c r="L950">
        <v>56802.795429999998</v>
      </c>
      <c r="M950">
        <v>52.227984239999998</v>
      </c>
      <c r="N950">
        <v>3.9240085520000001</v>
      </c>
      <c r="O950">
        <v>26.328792239999999</v>
      </c>
      <c r="P950">
        <v>64680.728089999997</v>
      </c>
      <c r="Q950">
        <v>64.879675259999999</v>
      </c>
      <c r="R950">
        <v>4.4828108990000004</v>
      </c>
      <c r="S950">
        <v>29.030853279999999</v>
      </c>
    </row>
    <row r="951" spans="1:19" x14ac:dyDescent="0.25">
      <c r="A951" s="12">
        <v>37561</v>
      </c>
      <c r="B951" t="s">
        <v>2015</v>
      </c>
      <c r="C951" t="s">
        <v>2016</v>
      </c>
      <c r="D951">
        <v>223391.70449999999</v>
      </c>
      <c r="E951">
        <v>67.811689700000002</v>
      </c>
      <c r="F951">
        <v>1.717350994</v>
      </c>
      <c r="G951">
        <v>27.46553694</v>
      </c>
      <c r="H951">
        <v>134877.33559999999</v>
      </c>
      <c r="I951">
        <v>63.35664792</v>
      </c>
      <c r="J951">
        <v>0.936360156</v>
      </c>
      <c r="K951">
        <v>27.150649439999999</v>
      </c>
      <c r="L951">
        <v>106764.0901</v>
      </c>
      <c r="M951">
        <v>60.335315600000001</v>
      </c>
      <c r="N951">
        <v>1.8528078400000001</v>
      </c>
      <c r="O951">
        <v>28.603930900000002</v>
      </c>
      <c r="P951">
        <v>98073.461309999999</v>
      </c>
      <c r="Q951">
        <v>69.171676969999993</v>
      </c>
      <c r="R951">
        <v>2.4208525860000001</v>
      </c>
      <c r="S951">
        <v>30.417771909999999</v>
      </c>
    </row>
    <row r="952" spans="1:19" x14ac:dyDescent="0.25">
      <c r="A952" s="12">
        <v>37591</v>
      </c>
      <c r="B952" t="s">
        <v>2005</v>
      </c>
      <c r="C952" t="s">
        <v>2006</v>
      </c>
      <c r="D952">
        <v>193740.59030000001</v>
      </c>
      <c r="E952">
        <v>63.42756851</v>
      </c>
      <c r="F952">
        <v>-0.25350256599999998</v>
      </c>
      <c r="G952">
        <v>24.015145709999999</v>
      </c>
      <c r="H952">
        <v>113280.4565</v>
      </c>
      <c r="I952">
        <v>60.310921309999998</v>
      </c>
      <c r="J952">
        <v>1.872419657</v>
      </c>
      <c r="K952">
        <v>25.944487729999999</v>
      </c>
      <c r="L952">
        <v>90010.256250000006</v>
      </c>
      <c r="M952">
        <v>54.843061890000001</v>
      </c>
      <c r="N952">
        <v>1.166237084</v>
      </c>
      <c r="O952">
        <v>25.442607949999999</v>
      </c>
      <c r="P952">
        <v>116634.2411</v>
      </c>
      <c r="Q952">
        <v>61.292909010000002</v>
      </c>
      <c r="R952">
        <v>1.4374394770000001</v>
      </c>
      <c r="S952">
        <v>23.80283395</v>
      </c>
    </row>
    <row r="953" spans="1:19" x14ac:dyDescent="0.25">
      <c r="A953" s="12">
        <v>37591</v>
      </c>
      <c r="B953" t="s">
        <v>2001</v>
      </c>
      <c r="C953" t="s">
        <v>2002</v>
      </c>
      <c r="D953">
        <v>148848.4075</v>
      </c>
      <c r="E953">
        <v>66.3975887</v>
      </c>
      <c r="F953">
        <v>-0.55483005200000002</v>
      </c>
      <c r="G953">
        <v>28.156022700000001</v>
      </c>
      <c r="H953">
        <v>89125.678929999995</v>
      </c>
      <c r="I953">
        <v>63.388396</v>
      </c>
      <c r="J953">
        <v>2.2023808229999999</v>
      </c>
      <c r="K953">
        <v>31.56700773</v>
      </c>
      <c r="L953">
        <v>69641.474910000004</v>
      </c>
      <c r="M953">
        <v>59.850646830000002</v>
      </c>
      <c r="N953">
        <v>2.0544244190000001</v>
      </c>
      <c r="O953">
        <v>31.183021409999998</v>
      </c>
      <c r="P953">
        <v>69573.729479999995</v>
      </c>
      <c r="Q953">
        <v>73.902073189999996</v>
      </c>
      <c r="R953">
        <v>3.2835887270000002</v>
      </c>
      <c r="S953">
        <v>30.3297092</v>
      </c>
    </row>
    <row r="954" spans="1:19" x14ac:dyDescent="0.25">
      <c r="A954" s="12">
        <v>37591</v>
      </c>
      <c r="B954" t="s">
        <v>2011</v>
      </c>
      <c r="C954" t="s">
        <v>2012</v>
      </c>
      <c r="D954">
        <v>141748.4975</v>
      </c>
      <c r="E954">
        <v>60.318302449999997</v>
      </c>
      <c r="F954">
        <v>-0.30609908899999999</v>
      </c>
      <c r="G954">
        <v>20.16536533</v>
      </c>
      <c r="H954">
        <v>81621.428020000007</v>
      </c>
      <c r="I954">
        <v>57.11709974</v>
      </c>
      <c r="J954">
        <v>1.700905954</v>
      </c>
      <c r="K954">
        <v>22.03905498</v>
      </c>
      <c r="L954">
        <v>53322.515469999998</v>
      </c>
      <c r="M954">
        <v>51.081703259999998</v>
      </c>
      <c r="N954">
        <v>1.139044261</v>
      </c>
      <c r="O954">
        <v>21.03176672</v>
      </c>
      <c r="P954">
        <v>62624.659950000001</v>
      </c>
      <c r="Q954">
        <v>61.889785410000002</v>
      </c>
      <c r="R954">
        <v>1.542580412</v>
      </c>
      <c r="S954">
        <v>21.370374989999998</v>
      </c>
    </row>
    <row r="955" spans="1:19" x14ac:dyDescent="0.25">
      <c r="A955" s="12">
        <v>37591</v>
      </c>
      <c r="B955" t="s">
        <v>2019</v>
      </c>
      <c r="C955" t="s">
        <v>2020</v>
      </c>
      <c r="D955">
        <v>131801.26759999999</v>
      </c>
      <c r="E955">
        <v>60.491588100000001</v>
      </c>
      <c r="F955">
        <v>-0.50878905399999996</v>
      </c>
      <c r="G955">
        <v>25.703227420000001</v>
      </c>
      <c r="H955">
        <v>76864.94425</v>
      </c>
      <c r="I955">
        <v>57.418136420000003</v>
      </c>
      <c r="J955">
        <v>1.596394697</v>
      </c>
      <c r="K955">
        <v>27.218885929999999</v>
      </c>
      <c r="L955">
        <v>57327.89501</v>
      </c>
      <c r="M955">
        <v>52.710793080000002</v>
      </c>
      <c r="N955">
        <v>0.92442558600000002</v>
      </c>
      <c r="O955">
        <v>26.364894899999999</v>
      </c>
      <c r="P955">
        <v>65989.338770000002</v>
      </c>
      <c r="Q955">
        <v>66.192311020000005</v>
      </c>
      <c r="R955">
        <v>2.023184847</v>
      </c>
      <c r="S955">
        <v>27.150053870000001</v>
      </c>
    </row>
    <row r="956" spans="1:19" x14ac:dyDescent="0.25">
      <c r="A956" s="12">
        <v>37591</v>
      </c>
      <c r="B956" t="s">
        <v>2003</v>
      </c>
      <c r="C956" t="s">
        <v>2004</v>
      </c>
      <c r="D956">
        <v>217968.97409999999</v>
      </c>
      <c r="E956">
        <v>63.847055429999998</v>
      </c>
      <c r="F956">
        <v>-0.59650822100000001</v>
      </c>
      <c r="G956">
        <v>24.45944175</v>
      </c>
      <c r="H956">
        <v>141857.3069</v>
      </c>
      <c r="I956">
        <v>61.824492650000003</v>
      </c>
      <c r="J956">
        <v>1.5635520999999999</v>
      </c>
      <c r="K956">
        <v>27.740042209999999</v>
      </c>
      <c r="L956">
        <v>111863.11259999999</v>
      </c>
      <c r="M956">
        <v>58.415233700000002</v>
      </c>
      <c r="N956">
        <v>1.0013977039999999</v>
      </c>
      <c r="O956">
        <v>27.85788135</v>
      </c>
      <c r="P956">
        <v>104756.92080000001</v>
      </c>
      <c r="Q956">
        <v>67.636852989999994</v>
      </c>
      <c r="R956">
        <v>2.102013243</v>
      </c>
      <c r="S956">
        <v>29.010578809999998</v>
      </c>
    </row>
    <row r="957" spans="1:19" x14ac:dyDescent="0.25">
      <c r="A957" s="12">
        <v>37591</v>
      </c>
      <c r="B957" t="s">
        <v>2007</v>
      </c>
      <c r="C957" t="s">
        <v>2008</v>
      </c>
      <c r="D957">
        <v>407962.79119999998</v>
      </c>
      <c r="E957">
        <v>54.872739289999998</v>
      </c>
      <c r="F957">
        <v>-1.1016682609999999</v>
      </c>
      <c r="G957">
        <v>19.75516146</v>
      </c>
      <c r="H957">
        <v>252359.1349</v>
      </c>
      <c r="I957">
        <v>53.476762600000001</v>
      </c>
      <c r="J957">
        <v>1.413570336</v>
      </c>
      <c r="K957">
        <v>22.871771939999999</v>
      </c>
      <c r="L957">
        <v>196414.48319999999</v>
      </c>
      <c r="M957">
        <v>48.028905109999997</v>
      </c>
      <c r="N957">
        <v>0.61653970899999999</v>
      </c>
      <c r="O957">
        <v>22.467471010000001</v>
      </c>
      <c r="P957">
        <v>184470.50099999999</v>
      </c>
      <c r="Q957">
        <v>50.981274319999997</v>
      </c>
      <c r="R957">
        <v>0.131410838</v>
      </c>
      <c r="S957">
        <v>20.08481437</v>
      </c>
    </row>
    <row r="958" spans="1:19" x14ac:dyDescent="0.25">
      <c r="A958" s="12">
        <v>37591</v>
      </c>
      <c r="B958" t="s">
        <v>2009</v>
      </c>
      <c r="C958" t="s">
        <v>2010</v>
      </c>
      <c r="D958">
        <v>121378.0534</v>
      </c>
      <c r="E958">
        <v>62.43182934</v>
      </c>
      <c r="F958">
        <v>0.16195521399999999</v>
      </c>
      <c r="G958">
        <v>22.17523023</v>
      </c>
      <c r="H958">
        <v>70643.582410000003</v>
      </c>
      <c r="I958">
        <v>59.743035280000001</v>
      </c>
      <c r="J958">
        <v>2.194135368</v>
      </c>
      <c r="K958">
        <v>24.756957889999999</v>
      </c>
      <c r="L958">
        <v>52656.914470000003</v>
      </c>
      <c r="M958">
        <v>55.245372170000003</v>
      </c>
      <c r="N958">
        <v>1.008645072</v>
      </c>
      <c r="O958">
        <v>24.563100949999999</v>
      </c>
      <c r="P958">
        <v>56340.010860000002</v>
      </c>
      <c r="Q958">
        <v>67.226497089999995</v>
      </c>
      <c r="R958">
        <v>3.2120070219999999</v>
      </c>
      <c r="S958">
        <v>26.584467190000002</v>
      </c>
    </row>
    <row r="959" spans="1:19" x14ac:dyDescent="0.25">
      <c r="A959" s="12">
        <v>37591</v>
      </c>
      <c r="B959" t="s">
        <v>2017</v>
      </c>
      <c r="C959" t="s">
        <v>2018</v>
      </c>
      <c r="D959">
        <v>175822.15489999999</v>
      </c>
      <c r="E959">
        <v>67.295358609999994</v>
      </c>
      <c r="F959">
        <v>0.528250781</v>
      </c>
      <c r="G959">
        <v>24.99413857</v>
      </c>
      <c r="H959">
        <v>98521.200200000007</v>
      </c>
      <c r="I959">
        <v>64.581884790000004</v>
      </c>
      <c r="J959">
        <v>2.7371748139999998</v>
      </c>
      <c r="K959">
        <v>27.778466219999999</v>
      </c>
      <c r="L959">
        <v>75597.541989999998</v>
      </c>
      <c r="M959">
        <v>60.60699632</v>
      </c>
      <c r="N959">
        <v>1.902467846</v>
      </c>
      <c r="O959">
        <v>27.83542765</v>
      </c>
      <c r="P959">
        <v>76623.10888</v>
      </c>
      <c r="Q959">
        <v>72.994491819999993</v>
      </c>
      <c r="R959">
        <v>3.3715634040000002</v>
      </c>
      <c r="S959">
        <v>28.99613248</v>
      </c>
    </row>
    <row r="960" spans="1:19" x14ac:dyDescent="0.25">
      <c r="A960" s="12">
        <v>37591</v>
      </c>
      <c r="B960" t="s">
        <v>2013</v>
      </c>
      <c r="C960" t="s">
        <v>2014</v>
      </c>
      <c r="D960">
        <v>291128.10639999999</v>
      </c>
      <c r="E960">
        <v>64.016595780000003</v>
      </c>
      <c r="F960">
        <v>-0.212456846</v>
      </c>
      <c r="G960">
        <v>19.970275919999999</v>
      </c>
      <c r="H960">
        <v>173571.3836</v>
      </c>
      <c r="I960">
        <v>62.19798308</v>
      </c>
      <c r="J960">
        <v>1.787919045</v>
      </c>
      <c r="K960">
        <v>22.708728350000001</v>
      </c>
      <c r="L960">
        <v>130621.5531</v>
      </c>
      <c r="M960">
        <v>59.276003719999999</v>
      </c>
      <c r="N960">
        <v>1.19710994</v>
      </c>
      <c r="O960">
        <v>23.40525817</v>
      </c>
      <c r="P960">
        <v>116845.1493</v>
      </c>
      <c r="Q960">
        <v>68.732224869999996</v>
      </c>
      <c r="R960">
        <v>2.1824863159999999</v>
      </c>
      <c r="S960">
        <v>23.27315274</v>
      </c>
    </row>
    <row r="961" spans="1:19" x14ac:dyDescent="0.25">
      <c r="A961" s="12">
        <v>37591</v>
      </c>
      <c r="B961" t="s">
        <v>2015</v>
      </c>
      <c r="C961" t="s">
        <v>2016</v>
      </c>
      <c r="D961">
        <v>223402.09940000001</v>
      </c>
      <c r="E961">
        <v>67.814845140000003</v>
      </c>
      <c r="F961">
        <v>4.6532279999999997E-3</v>
      </c>
      <c r="G961">
        <v>27.917704180000001</v>
      </c>
      <c r="H961">
        <v>137399.57740000001</v>
      </c>
      <c r="I961">
        <v>64.541434010000003</v>
      </c>
      <c r="J961">
        <v>1.870026484</v>
      </c>
      <c r="K961">
        <v>29.599226170000001</v>
      </c>
      <c r="L961">
        <v>107979.60520000001</v>
      </c>
      <c r="M961">
        <v>61.022236530000001</v>
      </c>
      <c r="N961">
        <v>1.138505579</v>
      </c>
      <c r="O961">
        <v>29.42973061</v>
      </c>
      <c r="P961">
        <v>100281.51059999999</v>
      </c>
      <c r="Q961">
        <v>70.729024629999998</v>
      </c>
      <c r="R961">
        <v>2.2514238870000001</v>
      </c>
      <c r="S961">
        <v>30.291766150000001</v>
      </c>
    </row>
    <row r="962" spans="1:19" x14ac:dyDescent="0.25">
      <c r="A962" s="12">
        <v>37622</v>
      </c>
      <c r="B962" t="s">
        <v>2005</v>
      </c>
      <c r="C962" t="s">
        <v>2006</v>
      </c>
      <c r="D962">
        <v>198570.23019999999</v>
      </c>
      <c r="E962">
        <v>65.008715319999993</v>
      </c>
      <c r="F962">
        <v>2.4928384459999999</v>
      </c>
      <c r="G962">
        <v>25.246986700000001</v>
      </c>
      <c r="H962">
        <v>113812.5393</v>
      </c>
      <c r="I962">
        <v>60.594204099999999</v>
      </c>
      <c r="J962">
        <v>0.46970396399999997</v>
      </c>
      <c r="K962">
        <v>26.2116826</v>
      </c>
      <c r="L962">
        <v>91561.684940000006</v>
      </c>
      <c r="M962">
        <v>55.788344160000001</v>
      </c>
      <c r="N962">
        <v>1.7236132289999999</v>
      </c>
      <c r="O962">
        <v>27.524579599999999</v>
      </c>
      <c r="P962">
        <v>117343.239</v>
      </c>
      <c r="Q962">
        <v>61.665497240000001</v>
      </c>
      <c r="R962">
        <v>0.60788144499999996</v>
      </c>
      <c r="S962">
        <v>26.059003629999999</v>
      </c>
    </row>
    <row r="963" spans="1:19" x14ac:dyDescent="0.25">
      <c r="A963" s="12">
        <v>37622</v>
      </c>
      <c r="B963" t="s">
        <v>2015</v>
      </c>
      <c r="C963" t="s">
        <v>2016</v>
      </c>
      <c r="D963">
        <v>229386.24650000001</v>
      </c>
      <c r="E963">
        <v>69.631363469999997</v>
      </c>
      <c r="F963">
        <v>2.6786440740000002</v>
      </c>
      <c r="G963">
        <v>28.127912179999999</v>
      </c>
      <c r="H963">
        <v>138757.53289999999</v>
      </c>
      <c r="I963">
        <v>65.179313669999999</v>
      </c>
      <c r="J963">
        <v>0.98832581500000005</v>
      </c>
      <c r="K963">
        <v>29.005904409999999</v>
      </c>
      <c r="L963">
        <v>110057.9947</v>
      </c>
      <c r="M963">
        <v>62.196791410000003</v>
      </c>
      <c r="N963">
        <v>1.9247981540000001</v>
      </c>
      <c r="O963">
        <v>30.99816547</v>
      </c>
      <c r="P963">
        <v>101325.219</v>
      </c>
      <c r="Q963">
        <v>71.465157059999996</v>
      </c>
      <c r="R963">
        <v>1.04077843</v>
      </c>
      <c r="S963">
        <v>32.141077289999998</v>
      </c>
    </row>
    <row r="964" spans="1:19" x14ac:dyDescent="0.25">
      <c r="A964" s="12">
        <v>37622</v>
      </c>
      <c r="B964" t="s">
        <v>2013</v>
      </c>
      <c r="C964" t="s">
        <v>2014</v>
      </c>
      <c r="D964">
        <v>297156.44069999998</v>
      </c>
      <c r="E964">
        <v>65.342175240000003</v>
      </c>
      <c r="F964">
        <v>2.0706809700000002</v>
      </c>
      <c r="G964">
        <v>20.82362384</v>
      </c>
      <c r="H964">
        <v>174341.95259999999</v>
      </c>
      <c r="I964">
        <v>62.474110600000003</v>
      </c>
      <c r="J964">
        <v>0.44394931900000001</v>
      </c>
      <c r="K964">
        <v>22.275335129999998</v>
      </c>
      <c r="L964">
        <v>132911.2622</v>
      </c>
      <c r="M964">
        <v>60.315072729999997</v>
      </c>
      <c r="N964">
        <v>1.7529336360000001</v>
      </c>
      <c r="O964">
        <v>24.846585269999999</v>
      </c>
      <c r="P964">
        <v>117484.6936</v>
      </c>
      <c r="Q964">
        <v>69.108426269999995</v>
      </c>
      <c r="R964">
        <v>0.54734355700000004</v>
      </c>
      <c r="S964">
        <v>25.368900279999998</v>
      </c>
    </row>
    <row r="965" spans="1:19" x14ac:dyDescent="0.25">
      <c r="A965" s="12">
        <v>37622</v>
      </c>
      <c r="B965" t="s">
        <v>2007</v>
      </c>
      <c r="C965" t="s">
        <v>2008</v>
      </c>
      <c r="D965">
        <v>419137.17249999999</v>
      </c>
      <c r="E965">
        <v>56.375741339999998</v>
      </c>
      <c r="F965">
        <v>2.7390687480000002</v>
      </c>
      <c r="G965">
        <v>18.894795819999999</v>
      </c>
      <c r="H965">
        <v>254641.34220000001</v>
      </c>
      <c r="I965">
        <v>53.960379160000002</v>
      </c>
      <c r="J965">
        <v>0.90434898900000005</v>
      </c>
      <c r="K965">
        <v>20.842186389999998</v>
      </c>
      <c r="L965">
        <v>202041.24710000001</v>
      </c>
      <c r="M965">
        <v>49.404808269999997</v>
      </c>
      <c r="N965">
        <v>2.8647398079999999</v>
      </c>
      <c r="O965">
        <v>23.614206540000001</v>
      </c>
      <c r="P965">
        <v>186926.35740000001</v>
      </c>
      <c r="Q965">
        <v>51.659988210000002</v>
      </c>
      <c r="R965">
        <v>1.331300358</v>
      </c>
      <c r="S965">
        <v>21.472687319999999</v>
      </c>
    </row>
    <row r="966" spans="1:19" x14ac:dyDescent="0.25">
      <c r="A966" s="12">
        <v>37622</v>
      </c>
      <c r="B966" t="s">
        <v>2001</v>
      </c>
      <c r="C966" t="s">
        <v>2002</v>
      </c>
      <c r="D966">
        <v>153158.9271</v>
      </c>
      <c r="E966">
        <v>68.320404730000007</v>
      </c>
      <c r="F966">
        <v>2.8959124389999999</v>
      </c>
      <c r="G966">
        <v>30.406823639999999</v>
      </c>
      <c r="H966">
        <v>89963.074240000002</v>
      </c>
      <c r="I966">
        <v>63.983972340000001</v>
      </c>
      <c r="J966">
        <v>0.93956682599999997</v>
      </c>
      <c r="K966">
        <v>33.075503550000001</v>
      </c>
      <c r="L966">
        <v>71264.183999999994</v>
      </c>
      <c r="M966">
        <v>61.245220809999999</v>
      </c>
      <c r="N966">
        <v>2.3300900690000002</v>
      </c>
      <c r="O966">
        <v>35.450912709999997</v>
      </c>
      <c r="P966">
        <v>70193.034140000003</v>
      </c>
      <c r="Q966">
        <v>74.559906240000004</v>
      </c>
      <c r="R966">
        <v>0.89014153299999998</v>
      </c>
      <c r="S966">
        <v>37.260097719999997</v>
      </c>
    </row>
    <row r="967" spans="1:19" x14ac:dyDescent="0.25">
      <c r="A967" s="12">
        <v>37622</v>
      </c>
      <c r="B967" t="s">
        <v>2011</v>
      </c>
      <c r="C967" t="s">
        <v>2012</v>
      </c>
      <c r="D967">
        <v>144775.99419999999</v>
      </c>
      <c r="E967">
        <v>61.606594489999999</v>
      </c>
      <c r="F967">
        <v>2.135822766</v>
      </c>
      <c r="G967">
        <v>21.595487949999999</v>
      </c>
      <c r="H967">
        <v>81613.161009999996</v>
      </c>
      <c r="I967">
        <v>57.111314640000003</v>
      </c>
      <c r="J967">
        <v>-1.0128485E-2</v>
      </c>
      <c r="K967">
        <v>22.922821379999998</v>
      </c>
      <c r="L967">
        <v>53775.235460000004</v>
      </c>
      <c r="M967">
        <v>51.515398259999998</v>
      </c>
      <c r="N967">
        <v>0.84902219599999995</v>
      </c>
      <c r="O967">
        <v>23.35978257</v>
      </c>
      <c r="P967">
        <v>62005.335209999997</v>
      </c>
      <c r="Q967">
        <v>61.277728189999998</v>
      </c>
      <c r="R967">
        <v>-0.98894706700000001</v>
      </c>
      <c r="S967">
        <v>24.622407710000001</v>
      </c>
    </row>
    <row r="968" spans="1:19" x14ac:dyDescent="0.25">
      <c r="A968" s="12">
        <v>37622</v>
      </c>
      <c r="B968" t="s">
        <v>2017</v>
      </c>
      <c r="C968" t="s">
        <v>2018</v>
      </c>
      <c r="D968">
        <v>180369.09940000001</v>
      </c>
      <c r="E968">
        <v>69.035686819999995</v>
      </c>
      <c r="F968">
        <v>2.5861043750000001</v>
      </c>
      <c r="G968">
        <v>26.73790662</v>
      </c>
      <c r="H968">
        <v>99196.043619999997</v>
      </c>
      <c r="I968">
        <v>65.024253130000005</v>
      </c>
      <c r="J968">
        <v>0.68497279899999997</v>
      </c>
      <c r="K968">
        <v>28.813186949999999</v>
      </c>
      <c r="L968">
        <v>77316.015679999997</v>
      </c>
      <c r="M968">
        <v>61.984706840000001</v>
      </c>
      <c r="N968">
        <v>2.2731872649999998</v>
      </c>
      <c r="O968">
        <v>31.436175540000001</v>
      </c>
      <c r="P968">
        <v>77209.836890000006</v>
      </c>
      <c r="Q968">
        <v>73.553434330000002</v>
      </c>
      <c r="R968">
        <v>0.76573244900000004</v>
      </c>
      <c r="S968">
        <v>33.553109429999999</v>
      </c>
    </row>
    <row r="969" spans="1:19" x14ac:dyDescent="0.25">
      <c r="A969" s="12">
        <v>37622</v>
      </c>
      <c r="B969" t="s">
        <v>2003</v>
      </c>
      <c r="C969" t="s">
        <v>2004</v>
      </c>
      <c r="D969">
        <v>225423.4002</v>
      </c>
      <c r="E969">
        <v>66.030591680000001</v>
      </c>
      <c r="F969">
        <v>3.419948234</v>
      </c>
      <c r="G969">
        <v>26.265766549999999</v>
      </c>
      <c r="H969">
        <v>143648.23139999999</v>
      </c>
      <c r="I969">
        <v>62.605016409999998</v>
      </c>
      <c r="J969">
        <v>1.2624830849999999</v>
      </c>
      <c r="K969">
        <v>28.417386960000002</v>
      </c>
      <c r="L969">
        <v>114430.7539</v>
      </c>
      <c r="M969">
        <v>59.756063279999999</v>
      </c>
      <c r="N969">
        <v>2.2953423179999999</v>
      </c>
      <c r="O969">
        <v>29.983210710000002</v>
      </c>
      <c r="P969">
        <v>105733.1348</v>
      </c>
      <c r="Q969">
        <v>68.267150689999994</v>
      </c>
      <c r="R969">
        <v>0.93188501300000004</v>
      </c>
      <c r="S969">
        <v>32.859732729999998</v>
      </c>
    </row>
    <row r="970" spans="1:19" x14ac:dyDescent="0.25">
      <c r="A970" s="12">
        <v>37622</v>
      </c>
      <c r="B970" t="s">
        <v>2019</v>
      </c>
      <c r="C970" t="s">
        <v>2020</v>
      </c>
      <c r="D970">
        <v>135551.79449999999</v>
      </c>
      <c r="E970">
        <v>62.21293215</v>
      </c>
      <c r="F970">
        <v>2.8455924179999998</v>
      </c>
      <c r="G970">
        <v>28.26494052</v>
      </c>
      <c r="H970">
        <v>77447.909079999998</v>
      </c>
      <c r="I970">
        <v>57.853611319999999</v>
      </c>
      <c r="J970">
        <v>0.75842744299999998</v>
      </c>
      <c r="K970">
        <v>28.978158329999999</v>
      </c>
      <c r="L970">
        <v>58240.564050000001</v>
      </c>
      <c r="M970">
        <v>53.549957149999997</v>
      </c>
      <c r="N970">
        <v>1.5920156240000001</v>
      </c>
      <c r="O970">
        <v>29.09895521</v>
      </c>
      <c r="P970">
        <v>66423.407670000001</v>
      </c>
      <c r="Q970">
        <v>66.627715039999998</v>
      </c>
      <c r="R970">
        <v>0.65778640200000005</v>
      </c>
      <c r="S970">
        <v>32.261537099999998</v>
      </c>
    </row>
    <row r="971" spans="1:19" x14ac:dyDescent="0.25">
      <c r="A971" s="12">
        <v>37622</v>
      </c>
      <c r="B971" t="s">
        <v>2009</v>
      </c>
      <c r="C971" t="s">
        <v>2010</v>
      </c>
      <c r="D971">
        <v>120359.5892</v>
      </c>
      <c r="E971">
        <v>61.907973630000001</v>
      </c>
      <c r="F971">
        <v>-0.83908435800000003</v>
      </c>
      <c r="G971">
        <v>20.337426099999998</v>
      </c>
      <c r="H971">
        <v>68287.980290000007</v>
      </c>
      <c r="I971">
        <v>57.750910650000002</v>
      </c>
      <c r="J971">
        <v>-3.3344884800000001</v>
      </c>
      <c r="K971">
        <v>22.664707620000001</v>
      </c>
      <c r="L971">
        <v>51554.014889999999</v>
      </c>
      <c r="M971">
        <v>54.088257319999997</v>
      </c>
      <c r="N971">
        <v>-2.0945009670000001</v>
      </c>
      <c r="O971">
        <v>24.709919939999999</v>
      </c>
      <c r="P971">
        <v>52225.581740000001</v>
      </c>
      <c r="Q971">
        <v>62.317043699999999</v>
      </c>
      <c r="R971">
        <v>-7.3028546749999999</v>
      </c>
      <c r="S971">
        <v>26.252639989999999</v>
      </c>
    </row>
    <row r="972" spans="1:19" x14ac:dyDescent="0.25">
      <c r="A972" s="12">
        <v>37653</v>
      </c>
      <c r="B972" t="s">
        <v>2005</v>
      </c>
      <c r="C972" t="s">
        <v>2006</v>
      </c>
      <c r="D972">
        <v>197092.53580000001</v>
      </c>
      <c r="E972">
        <v>64.524941819999995</v>
      </c>
      <c r="F972">
        <v>-0.74416715</v>
      </c>
      <c r="G972">
        <v>24.597354750000001</v>
      </c>
      <c r="H972">
        <v>114951.5661</v>
      </c>
      <c r="I972">
        <v>61.200626069999998</v>
      </c>
      <c r="J972">
        <v>1.000792042</v>
      </c>
      <c r="K972">
        <v>27.545842449999999</v>
      </c>
      <c r="L972">
        <v>91479.299190000005</v>
      </c>
      <c r="M972">
        <v>55.738146700000001</v>
      </c>
      <c r="N972">
        <v>-8.9978407999999996E-2</v>
      </c>
      <c r="O972">
        <v>25.83768152</v>
      </c>
      <c r="P972">
        <v>117587.8597</v>
      </c>
      <c r="Q972">
        <v>61.794048799999999</v>
      </c>
      <c r="R972">
        <v>0.20846595600000001</v>
      </c>
      <c r="S972">
        <v>25.237404789999999</v>
      </c>
    </row>
    <row r="973" spans="1:19" x14ac:dyDescent="0.25">
      <c r="A973" s="12">
        <v>37653</v>
      </c>
      <c r="B973" t="s">
        <v>2017</v>
      </c>
      <c r="C973" t="s">
        <v>2018</v>
      </c>
      <c r="D973">
        <v>176926.47469999999</v>
      </c>
      <c r="E973">
        <v>67.718033399999996</v>
      </c>
      <c r="F973">
        <v>-1.9086554739999999</v>
      </c>
      <c r="G973">
        <v>24.580803029999998</v>
      </c>
      <c r="H973">
        <v>99821.940159999998</v>
      </c>
      <c r="I973">
        <v>65.434536179999995</v>
      </c>
      <c r="J973">
        <v>0.63096926099999995</v>
      </c>
      <c r="K973">
        <v>30.020158169999998</v>
      </c>
      <c r="L973">
        <v>77064.819329999998</v>
      </c>
      <c r="M973">
        <v>61.783321239999999</v>
      </c>
      <c r="N973">
        <v>-0.32489562900000002</v>
      </c>
      <c r="O973">
        <v>29.72227814</v>
      </c>
      <c r="P973">
        <v>77459.129660000006</v>
      </c>
      <c r="Q973">
        <v>73.790921420000004</v>
      </c>
      <c r="R973">
        <v>0.32287695500000002</v>
      </c>
      <c r="S973">
        <v>32.11968521</v>
      </c>
    </row>
    <row r="974" spans="1:19" x14ac:dyDescent="0.25">
      <c r="A974" s="12">
        <v>37653</v>
      </c>
      <c r="B974" t="s">
        <v>2019</v>
      </c>
      <c r="C974" t="s">
        <v>2020</v>
      </c>
      <c r="D974">
        <v>133938.8217</v>
      </c>
      <c r="E974">
        <v>61.47264122</v>
      </c>
      <c r="F974">
        <v>-1.189930946</v>
      </c>
      <c r="G974">
        <v>24.47954489</v>
      </c>
      <c r="H974">
        <v>78053.182109999994</v>
      </c>
      <c r="I974">
        <v>58.305750459999999</v>
      </c>
      <c r="J974">
        <v>0.78152275699999996</v>
      </c>
      <c r="K974">
        <v>28.066334049999998</v>
      </c>
      <c r="L974">
        <v>58439.441550000003</v>
      </c>
      <c r="M974">
        <v>53.732817349999998</v>
      </c>
      <c r="N974">
        <v>0.34147590999999999</v>
      </c>
      <c r="O974">
        <v>26.890209859999999</v>
      </c>
      <c r="P974">
        <v>67479.237410000002</v>
      </c>
      <c r="Q974">
        <v>67.686792330000003</v>
      </c>
      <c r="R974">
        <v>1.589544676</v>
      </c>
      <c r="S974">
        <v>31.270528370000001</v>
      </c>
    </row>
    <row r="975" spans="1:19" x14ac:dyDescent="0.25">
      <c r="A975" s="12">
        <v>37653</v>
      </c>
      <c r="B975" t="s">
        <v>2003</v>
      </c>
      <c r="C975" t="s">
        <v>2004</v>
      </c>
      <c r="D975">
        <v>223247.75589999999</v>
      </c>
      <c r="E975">
        <v>65.393306109999997</v>
      </c>
      <c r="F975">
        <v>-0.96513683800000005</v>
      </c>
      <c r="G975">
        <v>25.252061479999998</v>
      </c>
      <c r="H975">
        <v>144777.1409</v>
      </c>
      <c r="I975">
        <v>63.097019660000001</v>
      </c>
      <c r="J975">
        <v>0.78588471199999999</v>
      </c>
      <c r="K975">
        <v>28.723229079999999</v>
      </c>
      <c r="L975">
        <v>114380.4953</v>
      </c>
      <c r="M975">
        <v>59.72981807</v>
      </c>
      <c r="N975">
        <v>-4.3920571999999998E-2</v>
      </c>
      <c r="O975">
        <v>27.733375039999999</v>
      </c>
      <c r="P975">
        <v>106115.7775</v>
      </c>
      <c r="Q975">
        <v>68.514205919999995</v>
      </c>
      <c r="R975">
        <v>0.36189474900000002</v>
      </c>
      <c r="S975">
        <v>30.750177010000002</v>
      </c>
    </row>
    <row r="976" spans="1:19" x14ac:dyDescent="0.25">
      <c r="A976" s="12">
        <v>37653</v>
      </c>
      <c r="B976" t="s">
        <v>2001</v>
      </c>
      <c r="C976" t="s">
        <v>2002</v>
      </c>
      <c r="D976">
        <v>156292.21729999999</v>
      </c>
      <c r="E976">
        <v>69.718087890000007</v>
      </c>
      <c r="F976">
        <v>2.0457770480000002</v>
      </c>
      <c r="G976">
        <v>32.238970629999997</v>
      </c>
      <c r="H976">
        <v>92664.191829999996</v>
      </c>
      <c r="I976">
        <v>65.905074249999998</v>
      </c>
      <c r="J976">
        <v>3.0024736380000001</v>
      </c>
      <c r="K976">
        <v>35.687400619999998</v>
      </c>
      <c r="L976">
        <v>72453.357640000002</v>
      </c>
      <c r="M976">
        <v>62.26720967</v>
      </c>
      <c r="N976">
        <v>1.668683439</v>
      </c>
      <c r="O976">
        <v>33.762460609999998</v>
      </c>
      <c r="P976">
        <v>71374.222540000002</v>
      </c>
      <c r="Q976">
        <v>75.814579109999997</v>
      </c>
      <c r="R976">
        <v>1.6827715320000001</v>
      </c>
      <c r="S976">
        <v>34.395421970000001</v>
      </c>
    </row>
    <row r="977" spans="1:19" x14ac:dyDescent="0.25">
      <c r="A977" s="12">
        <v>37653</v>
      </c>
      <c r="B977" t="s">
        <v>2007</v>
      </c>
      <c r="C977" t="s">
        <v>2008</v>
      </c>
      <c r="D977">
        <v>414981.70270000002</v>
      </c>
      <c r="E977">
        <v>55.816812890000001</v>
      </c>
      <c r="F977">
        <v>-0.99143432600000003</v>
      </c>
      <c r="G977">
        <v>19.41239594</v>
      </c>
      <c r="H977">
        <v>256601.66570000001</v>
      </c>
      <c r="I977">
        <v>54.375786189999999</v>
      </c>
      <c r="J977">
        <v>0.76983710999999999</v>
      </c>
      <c r="K977">
        <v>22.612944259999999</v>
      </c>
      <c r="L977">
        <v>200114.03769999999</v>
      </c>
      <c r="M977">
        <v>48.93355098</v>
      </c>
      <c r="N977">
        <v>-0.95386927799999999</v>
      </c>
      <c r="O977">
        <v>21.487021410000001</v>
      </c>
      <c r="P977">
        <v>186522.70319999999</v>
      </c>
      <c r="Q977">
        <v>51.548432140000003</v>
      </c>
      <c r="R977">
        <v>-0.215942888</v>
      </c>
      <c r="S977">
        <v>20.427169920000001</v>
      </c>
    </row>
    <row r="978" spans="1:19" x14ac:dyDescent="0.25">
      <c r="A978" s="12">
        <v>37653</v>
      </c>
      <c r="B978" t="s">
        <v>2011</v>
      </c>
      <c r="C978" t="s">
        <v>2012</v>
      </c>
      <c r="D978">
        <v>142890.9613</v>
      </c>
      <c r="E978">
        <v>60.804455580000003</v>
      </c>
      <c r="F978">
        <v>-1.3020341630000001</v>
      </c>
      <c r="G978">
        <v>21.75848147</v>
      </c>
      <c r="H978">
        <v>82271.927920000002</v>
      </c>
      <c r="I978">
        <v>57.572307010000003</v>
      </c>
      <c r="J978">
        <v>0.80718219999999996</v>
      </c>
      <c r="K978">
        <v>25.166530420000001</v>
      </c>
      <c r="L978">
        <v>53381.642140000004</v>
      </c>
      <c r="M978">
        <v>51.138345209999997</v>
      </c>
      <c r="N978">
        <v>-0.73192299500000002</v>
      </c>
      <c r="O978">
        <v>22.187132720000001</v>
      </c>
      <c r="P978">
        <v>62716.685619999997</v>
      </c>
      <c r="Q978">
        <v>61.98073119</v>
      </c>
      <c r="R978">
        <v>1.1472406500000001</v>
      </c>
      <c r="S978">
        <v>25.011283779999999</v>
      </c>
    </row>
    <row r="979" spans="1:19" x14ac:dyDescent="0.25">
      <c r="A979" s="12">
        <v>37653</v>
      </c>
      <c r="B979" t="s">
        <v>2013</v>
      </c>
      <c r="C979" t="s">
        <v>2014</v>
      </c>
      <c r="D979">
        <v>294456.58880000003</v>
      </c>
      <c r="E979">
        <v>64.748500770000007</v>
      </c>
      <c r="F979">
        <v>-0.90856245599999996</v>
      </c>
      <c r="G979">
        <v>21.115516410000001</v>
      </c>
      <c r="H979">
        <v>175837.7629</v>
      </c>
      <c r="I979">
        <v>63.010122840000001</v>
      </c>
      <c r="J979">
        <v>0.85797498299999997</v>
      </c>
      <c r="K979">
        <v>24.44968008</v>
      </c>
      <c r="L979">
        <v>132965.5067</v>
      </c>
      <c r="M979">
        <v>60.339688860000003</v>
      </c>
      <c r="N979">
        <v>4.0812568E-2</v>
      </c>
      <c r="O979">
        <v>23.92165198</v>
      </c>
      <c r="P979">
        <v>117794.9681</v>
      </c>
      <c r="Q979">
        <v>69.290940070000005</v>
      </c>
      <c r="R979">
        <v>0.26409775499999999</v>
      </c>
      <c r="S979">
        <v>25.398295260000001</v>
      </c>
    </row>
    <row r="980" spans="1:19" x14ac:dyDescent="0.25">
      <c r="A980" s="12">
        <v>37653</v>
      </c>
      <c r="B980" t="s">
        <v>2015</v>
      </c>
      <c r="C980" t="s">
        <v>2016</v>
      </c>
      <c r="D980">
        <v>225734.1666</v>
      </c>
      <c r="E980">
        <v>68.522756009999995</v>
      </c>
      <c r="F980">
        <v>-1.5921093669999999</v>
      </c>
      <c r="G980">
        <v>25.789803899999999</v>
      </c>
      <c r="H980">
        <v>139080.1795</v>
      </c>
      <c r="I980">
        <v>65.330872159999998</v>
      </c>
      <c r="J980">
        <v>0.23252545399999999</v>
      </c>
      <c r="K980">
        <v>29.08706291</v>
      </c>
      <c r="L980">
        <v>109741.99430000001</v>
      </c>
      <c r="M980">
        <v>62.018210959999998</v>
      </c>
      <c r="N980">
        <v>-0.287121656</v>
      </c>
      <c r="O980">
        <v>28.51082753</v>
      </c>
      <c r="P980">
        <v>100833.7732</v>
      </c>
      <c r="Q980">
        <v>71.118538029999996</v>
      </c>
      <c r="R980">
        <v>-0.48501821299999998</v>
      </c>
      <c r="S980">
        <v>31.692203110000001</v>
      </c>
    </row>
    <row r="981" spans="1:19" x14ac:dyDescent="0.25">
      <c r="A981" s="12">
        <v>37653</v>
      </c>
      <c r="B981" t="s">
        <v>2009</v>
      </c>
      <c r="C981" t="s">
        <v>2010</v>
      </c>
      <c r="D981">
        <v>121226.3913</v>
      </c>
      <c r="E981">
        <v>62.353820640000002</v>
      </c>
      <c r="F981">
        <v>0.72017703200000005</v>
      </c>
      <c r="G981">
        <v>22.619952300000001</v>
      </c>
      <c r="H981">
        <v>69402.763619999998</v>
      </c>
      <c r="I981">
        <v>58.693679090000003</v>
      </c>
      <c r="J981">
        <v>1.632473716</v>
      </c>
      <c r="K981">
        <v>24.984447190000001</v>
      </c>
      <c r="L981">
        <v>52052.04795</v>
      </c>
      <c r="M981">
        <v>54.61077221</v>
      </c>
      <c r="N981">
        <v>0.96604127900000003</v>
      </c>
      <c r="O981">
        <v>24.381465160000001</v>
      </c>
      <c r="P981">
        <v>53531.12874</v>
      </c>
      <c r="Q981">
        <v>63.874859360000002</v>
      </c>
      <c r="R981">
        <v>2.4998227829999999</v>
      </c>
      <c r="S981">
        <v>26.032787819999999</v>
      </c>
    </row>
    <row r="982" spans="1:19" x14ac:dyDescent="0.25">
      <c r="A982" s="12">
        <v>37681</v>
      </c>
      <c r="B982" t="s">
        <v>2005</v>
      </c>
      <c r="C982" t="s">
        <v>2006</v>
      </c>
      <c r="D982">
        <v>199904.34580000001</v>
      </c>
      <c r="E982">
        <v>65.445483390000007</v>
      </c>
      <c r="F982">
        <v>1.426644563</v>
      </c>
      <c r="G982">
        <v>24.42069279</v>
      </c>
      <c r="H982">
        <v>116084.8119</v>
      </c>
      <c r="I982">
        <v>61.803970169999999</v>
      </c>
      <c r="J982">
        <v>0.98584628600000002</v>
      </c>
      <c r="K982">
        <v>25.106244969999999</v>
      </c>
      <c r="L982">
        <v>92846.533349999998</v>
      </c>
      <c r="M982">
        <v>56.571199630000002</v>
      </c>
      <c r="N982">
        <v>1.494583115</v>
      </c>
      <c r="O982">
        <v>24.81913634</v>
      </c>
      <c r="P982">
        <v>118629.74890000001</v>
      </c>
      <c r="Q982">
        <v>62.341576019999998</v>
      </c>
      <c r="R982">
        <v>0.88605168599999995</v>
      </c>
      <c r="S982">
        <v>23.2341938</v>
      </c>
    </row>
    <row r="983" spans="1:19" x14ac:dyDescent="0.25">
      <c r="A983" s="12">
        <v>37681</v>
      </c>
      <c r="B983" t="s">
        <v>2007</v>
      </c>
      <c r="C983" t="s">
        <v>2008</v>
      </c>
      <c r="D983">
        <v>415287.99619999999</v>
      </c>
      <c r="E983">
        <v>55.85801068</v>
      </c>
      <c r="F983">
        <v>7.3808918000000001E-2</v>
      </c>
      <c r="G983">
        <v>18.046254709999999</v>
      </c>
      <c r="H983">
        <v>255084.85</v>
      </c>
      <c r="I983">
        <v>54.054361749999998</v>
      </c>
      <c r="J983">
        <v>-0.591116855</v>
      </c>
      <c r="K983">
        <v>20.344452239999999</v>
      </c>
      <c r="L983">
        <v>199740.3879</v>
      </c>
      <c r="M983">
        <v>48.842183009999999</v>
      </c>
      <c r="N983">
        <v>-0.18671845500000001</v>
      </c>
      <c r="O983">
        <v>19.924390330000001</v>
      </c>
      <c r="P983">
        <v>185406.73180000001</v>
      </c>
      <c r="Q983">
        <v>51.240016189999999</v>
      </c>
      <c r="R983">
        <v>-0.59830326199999995</v>
      </c>
      <c r="S983">
        <v>17.952614440000001</v>
      </c>
    </row>
    <row r="984" spans="1:19" x14ac:dyDescent="0.25">
      <c r="A984" s="12">
        <v>37681</v>
      </c>
      <c r="B984" t="s">
        <v>2015</v>
      </c>
      <c r="C984" t="s">
        <v>2016</v>
      </c>
      <c r="D984">
        <v>230920.8806</v>
      </c>
      <c r="E984">
        <v>70.097209460000002</v>
      </c>
      <c r="F984">
        <v>2.2977088910000001</v>
      </c>
      <c r="G984">
        <v>26.389390970000001</v>
      </c>
      <c r="H984">
        <v>141772.24859999999</v>
      </c>
      <c r="I984">
        <v>66.595432079999995</v>
      </c>
      <c r="J984">
        <v>1.9356238059999999</v>
      </c>
      <c r="K984">
        <v>26.674541319999999</v>
      </c>
      <c r="L984">
        <v>112146.4678</v>
      </c>
      <c r="M984">
        <v>63.377044890000001</v>
      </c>
      <c r="N984">
        <v>2.1910240729999999</v>
      </c>
      <c r="O984">
        <v>26.854634839999999</v>
      </c>
      <c r="P984">
        <v>102900.8573</v>
      </c>
      <c r="Q984">
        <v>72.576462210000003</v>
      </c>
      <c r="R984">
        <v>2.049991774</v>
      </c>
      <c r="S984">
        <v>27.69953593</v>
      </c>
    </row>
    <row r="985" spans="1:19" x14ac:dyDescent="0.25">
      <c r="A985" s="12">
        <v>37681</v>
      </c>
      <c r="B985" t="s">
        <v>2009</v>
      </c>
      <c r="C985" t="s">
        <v>2010</v>
      </c>
      <c r="D985">
        <v>125697.7841</v>
      </c>
      <c r="E985">
        <v>64.6537194</v>
      </c>
      <c r="F985">
        <v>3.688464867</v>
      </c>
      <c r="G985">
        <v>25.354456559999999</v>
      </c>
      <c r="H985">
        <v>72627.94988</v>
      </c>
      <c r="I985">
        <v>61.421208040000003</v>
      </c>
      <c r="J985">
        <v>4.647057395</v>
      </c>
      <c r="K985">
        <v>26.729732640000002</v>
      </c>
      <c r="L985">
        <v>54633.410369999998</v>
      </c>
      <c r="M985">
        <v>57.319026739999998</v>
      </c>
      <c r="N985">
        <v>4.959194718</v>
      </c>
      <c r="O985">
        <v>27.104333499999999</v>
      </c>
      <c r="P985">
        <v>58903.775479999997</v>
      </c>
      <c r="Q985">
        <v>70.285653670000002</v>
      </c>
      <c r="R985">
        <v>10.03649068</v>
      </c>
      <c r="S985">
        <v>33.033076080000001</v>
      </c>
    </row>
    <row r="986" spans="1:19" x14ac:dyDescent="0.25">
      <c r="A986" s="12">
        <v>37681</v>
      </c>
      <c r="B986" t="s">
        <v>2003</v>
      </c>
      <c r="C986" t="s">
        <v>2004</v>
      </c>
      <c r="D986">
        <v>224969.2383</v>
      </c>
      <c r="E986">
        <v>65.897559450000003</v>
      </c>
      <c r="F986">
        <v>0.77110849800000003</v>
      </c>
      <c r="G986">
        <v>24.372681010000001</v>
      </c>
      <c r="H986">
        <v>145546.5122</v>
      </c>
      <c r="I986">
        <v>63.432328409999997</v>
      </c>
      <c r="J986">
        <v>0.53141772799999998</v>
      </c>
      <c r="K986">
        <v>26.09468145</v>
      </c>
      <c r="L986">
        <v>115440.3504</v>
      </c>
      <c r="M986">
        <v>60.283277419999997</v>
      </c>
      <c r="N986">
        <v>0.92660476999999997</v>
      </c>
      <c r="O986">
        <v>26.37567597</v>
      </c>
      <c r="P986">
        <v>107093.67720000001</v>
      </c>
      <c r="Q986">
        <v>69.14559199</v>
      </c>
      <c r="R986">
        <v>0.921540366</v>
      </c>
      <c r="S986">
        <v>28.507832730000001</v>
      </c>
    </row>
    <row r="987" spans="1:19" x14ac:dyDescent="0.25">
      <c r="A987" s="12">
        <v>37681</v>
      </c>
      <c r="B987" t="s">
        <v>2019</v>
      </c>
      <c r="C987" t="s">
        <v>2020</v>
      </c>
      <c r="D987">
        <v>136734.666</v>
      </c>
      <c r="E987">
        <v>62.755823589999999</v>
      </c>
      <c r="F987">
        <v>2.0874040100000002</v>
      </c>
      <c r="G987">
        <v>26.644324260000001</v>
      </c>
      <c r="H987">
        <v>79216.806060000003</v>
      </c>
      <c r="I987">
        <v>59.174977900000002</v>
      </c>
      <c r="J987">
        <v>1.490809112</v>
      </c>
      <c r="K987">
        <v>27.444536670000002</v>
      </c>
      <c r="L987">
        <v>59532.973469999997</v>
      </c>
      <c r="M987">
        <v>54.738277859999997</v>
      </c>
      <c r="N987">
        <v>1.8712223990000001</v>
      </c>
      <c r="O987">
        <v>27.209066079999999</v>
      </c>
      <c r="P987">
        <v>68214.373890000003</v>
      </c>
      <c r="Q987">
        <v>68.42418997</v>
      </c>
      <c r="R987">
        <v>1.0894261759999999</v>
      </c>
      <c r="S987">
        <v>29.29876728</v>
      </c>
    </row>
    <row r="988" spans="1:19" x14ac:dyDescent="0.25">
      <c r="A988" s="12">
        <v>37681</v>
      </c>
      <c r="B988" t="s">
        <v>2013</v>
      </c>
      <c r="C988" t="s">
        <v>2014</v>
      </c>
      <c r="D988">
        <v>297690.46039999998</v>
      </c>
      <c r="E988">
        <v>65.459601649999996</v>
      </c>
      <c r="F988">
        <v>1.0982507180000001</v>
      </c>
      <c r="G988">
        <v>20.40665443</v>
      </c>
      <c r="H988">
        <v>176702.37119999999</v>
      </c>
      <c r="I988">
        <v>63.31994864</v>
      </c>
      <c r="J988">
        <v>0.49170796900000002</v>
      </c>
      <c r="K988">
        <v>22.12801103</v>
      </c>
      <c r="L988">
        <v>134494.0153</v>
      </c>
      <c r="M988">
        <v>61.033325410000003</v>
      </c>
      <c r="N988">
        <v>1.1495527379999999</v>
      </c>
      <c r="O988">
        <v>23.461670000000002</v>
      </c>
      <c r="P988">
        <v>119578.09</v>
      </c>
      <c r="Q988">
        <v>70.339832049999998</v>
      </c>
      <c r="R988">
        <v>1.5137505330000001</v>
      </c>
      <c r="S988">
        <v>24.63794077</v>
      </c>
    </row>
    <row r="989" spans="1:19" x14ac:dyDescent="0.25">
      <c r="A989" s="12">
        <v>37681</v>
      </c>
      <c r="B989" t="s">
        <v>2001</v>
      </c>
      <c r="C989" t="s">
        <v>2002</v>
      </c>
      <c r="D989">
        <v>154232.17749999999</v>
      </c>
      <c r="E989">
        <v>68.799155159999998</v>
      </c>
      <c r="F989">
        <v>-1.318069331</v>
      </c>
      <c r="G989">
        <v>28.388898919999999</v>
      </c>
      <c r="H989">
        <v>91595.652050000004</v>
      </c>
      <c r="I989">
        <v>65.145102219999998</v>
      </c>
      <c r="J989">
        <v>-1.1531312760000001</v>
      </c>
      <c r="K989">
        <v>29.87299187</v>
      </c>
      <c r="L989">
        <v>72392.573910000006</v>
      </c>
      <c r="M989">
        <v>62.214971470000002</v>
      </c>
      <c r="N989">
        <v>-8.3893594000000002E-2</v>
      </c>
      <c r="O989">
        <v>30.723468650000001</v>
      </c>
      <c r="P989">
        <v>71661.08597</v>
      </c>
      <c r="Q989">
        <v>76.119288990000001</v>
      </c>
      <c r="R989">
        <v>0.401914618</v>
      </c>
      <c r="S989">
        <v>31.144764930000001</v>
      </c>
    </row>
    <row r="990" spans="1:19" x14ac:dyDescent="0.25">
      <c r="A990" s="12">
        <v>37681</v>
      </c>
      <c r="B990" t="s">
        <v>2017</v>
      </c>
      <c r="C990" t="s">
        <v>2018</v>
      </c>
      <c r="D990">
        <v>183582.0975</v>
      </c>
      <c r="E990">
        <v>70.265451420000005</v>
      </c>
      <c r="F990">
        <v>3.7618015310000001</v>
      </c>
      <c r="G990">
        <v>27.41983548</v>
      </c>
      <c r="H990">
        <v>102567.2491</v>
      </c>
      <c r="I990">
        <v>67.234120680000004</v>
      </c>
      <c r="J990">
        <v>2.7502059440000002</v>
      </c>
      <c r="K990">
        <v>28.747211879999998</v>
      </c>
      <c r="L990">
        <v>79447.220180000004</v>
      </c>
      <c r="M990">
        <v>63.69330609</v>
      </c>
      <c r="N990">
        <v>3.091424693</v>
      </c>
      <c r="O990">
        <v>29.062735679999999</v>
      </c>
      <c r="P990">
        <v>79039.630699999994</v>
      </c>
      <c r="Q990">
        <v>75.296575149999995</v>
      </c>
      <c r="R990">
        <v>2.0404322179999999</v>
      </c>
      <c r="S990">
        <v>29.885170219999999</v>
      </c>
    </row>
    <row r="991" spans="1:19" x14ac:dyDescent="0.25">
      <c r="A991" s="12">
        <v>37681</v>
      </c>
      <c r="B991" t="s">
        <v>2011</v>
      </c>
      <c r="C991" t="s">
        <v>2012</v>
      </c>
      <c r="D991">
        <v>145423.4719</v>
      </c>
      <c r="E991">
        <v>61.882115970000001</v>
      </c>
      <c r="F991">
        <v>1.772337863</v>
      </c>
      <c r="G991">
        <v>21.02964957</v>
      </c>
      <c r="H991">
        <v>82856.788499999995</v>
      </c>
      <c r="I991">
        <v>57.981581159999998</v>
      </c>
      <c r="J991">
        <v>0.71088717899999998</v>
      </c>
      <c r="K991">
        <v>21.288446329999999</v>
      </c>
      <c r="L991">
        <v>54332.780379999997</v>
      </c>
      <c r="M991">
        <v>52.049513050000002</v>
      </c>
      <c r="N991">
        <v>1.781770284</v>
      </c>
      <c r="O991">
        <v>20.36182127</v>
      </c>
      <c r="P991">
        <v>63331.731050000002</v>
      </c>
      <c r="Q991">
        <v>62.588559320000002</v>
      </c>
      <c r="R991">
        <v>0.98067272000000005</v>
      </c>
      <c r="S991">
        <v>21.321600790000002</v>
      </c>
    </row>
    <row r="992" spans="1:19" x14ac:dyDescent="0.25">
      <c r="A992" s="12">
        <v>37712</v>
      </c>
      <c r="B992" t="s">
        <v>2005</v>
      </c>
      <c r="C992" t="s">
        <v>2006</v>
      </c>
      <c r="D992">
        <v>204065.1776</v>
      </c>
      <c r="E992">
        <v>66.807673149999999</v>
      </c>
      <c r="F992">
        <v>2.0814114030000002</v>
      </c>
      <c r="G992">
        <v>23.749467030000002</v>
      </c>
      <c r="H992">
        <v>119696.3319</v>
      </c>
      <c r="I992">
        <v>63.726756399999999</v>
      </c>
      <c r="J992">
        <v>3.111104702</v>
      </c>
      <c r="K992">
        <v>26.496841799999999</v>
      </c>
      <c r="L992">
        <v>95116.329070000007</v>
      </c>
      <c r="M992">
        <v>57.954181439999999</v>
      </c>
      <c r="N992">
        <v>2.4446747160000002</v>
      </c>
      <c r="O992">
        <v>25.07516554</v>
      </c>
      <c r="P992">
        <v>120562.8104</v>
      </c>
      <c r="Q992">
        <v>63.357426629999999</v>
      </c>
      <c r="R992">
        <v>1.629491391</v>
      </c>
      <c r="S992">
        <v>21.289448950000001</v>
      </c>
    </row>
    <row r="993" spans="1:19" x14ac:dyDescent="0.25">
      <c r="A993" s="12">
        <v>37712</v>
      </c>
      <c r="B993" t="s">
        <v>2009</v>
      </c>
      <c r="C993" t="s">
        <v>2010</v>
      </c>
      <c r="D993">
        <v>132291.06280000001</v>
      </c>
      <c r="E993">
        <v>68.045028090000002</v>
      </c>
      <c r="F993">
        <v>5.2453419769999998</v>
      </c>
      <c r="G993">
        <v>27.909689820000001</v>
      </c>
      <c r="H993">
        <v>76762.861309999993</v>
      </c>
      <c r="I993">
        <v>64.918088449999999</v>
      </c>
      <c r="J993">
        <v>5.693278458</v>
      </c>
      <c r="K993">
        <v>30.746792289999998</v>
      </c>
      <c r="L993">
        <v>57394.68937</v>
      </c>
      <c r="M993">
        <v>60.216042029999997</v>
      </c>
      <c r="N993">
        <v>5.0541948310000002</v>
      </c>
      <c r="O993">
        <v>29.533012630000002</v>
      </c>
      <c r="P993">
        <v>60830.253420000001</v>
      </c>
      <c r="Q993">
        <v>72.584381719999996</v>
      </c>
      <c r="R993">
        <v>3.270550863</v>
      </c>
      <c r="S993">
        <v>32.606743039999998</v>
      </c>
    </row>
    <row r="994" spans="1:19" x14ac:dyDescent="0.25">
      <c r="A994" s="12">
        <v>37712</v>
      </c>
      <c r="B994" t="s">
        <v>2015</v>
      </c>
      <c r="C994" t="s">
        <v>2016</v>
      </c>
      <c r="D994">
        <v>232222.08100000001</v>
      </c>
      <c r="E994">
        <v>70.492195460000005</v>
      </c>
      <c r="F994">
        <v>0.56348320100000004</v>
      </c>
      <c r="G994">
        <v>24.071182539999999</v>
      </c>
      <c r="H994">
        <v>143864.51699999999</v>
      </c>
      <c r="I994">
        <v>67.578244420000004</v>
      </c>
      <c r="J994">
        <v>1.475795435</v>
      </c>
      <c r="K994">
        <v>26.685963210000001</v>
      </c>
      <c r="L994">
        <v>113743.3784</v>
      </c>
      <c r="M994">
        <v>64.279502870000002</v>
      </c>
      <c r="N994">
        <v>1.423950869</v>
      </c>
      <c r="O994">
        <v>26.850345449999999</v>
      </c>
      <c r="P994">
        <v>104192.28290000001</v>
      </c>
      <c r="Q994">
        <v>73.48731085</v>
      </c>
      <c r="R994">
        <v>1.2550193460000001</v>
      </c>
      <c r="S994">
        <v>27.3604725</v>
      </c>
    </row>
    <row r="995" spans="1:19" x14ac:dyDescent="0.25">
      <c r="A995" s="12">
        <v>37712</v>
      </c>
      <c r="B995" t="s">
        <v>2011</v>
      </c>
      <c r="C995" t="s">
        <v>2012</v>
      </c>
      <c r="D995">
        <v>151913.30530000001</v>
      </c>
      <c r="E995">
        <v>64.643737709999996</v>
      </c>
      <c r="F995">
        <v>4.4627138129999997</v>
      </c>
      <c r="G995">
        <v>24.552380459999998</v>
      </c>
      <c r="H995">
        <v>87242.243130000003</v>
      </c>
      <c r="I995">
        <v>61.050437649999999</v>
      </c>
      <c r="J995">
        <v>5.2928126999999998</v>
      </c>
      <c r="K995">
        <v>26.15057251</v>
      </c>
      <c r="L995">
        <v>57015.090279999997</v>
      </c>
      <c r="M995">
        <v>54.619102220000002</v>
      </c>
      <c r="N995">
        <v>4.9368169259999997</v>
      </c>
      <c r="O995">
        <v>24.45881572</v>
      </c>
      <c r="P995">
        <v>65532.165200000003</v>
      </c>
      <c r="Q995">
        <v>64.763172280000006</v>
      </c>
      <c r="R995">
        <v>3.4744576170000001</v>
      </c>
      <c r="S995">
        <v>22.565045019999999</v>
      </c>
    </row>
    <row r="996" spans="1:19" x14ac:dyDescent="0.25">
      <c r="A996" s="12">
        <v>37712</v>
      </c>
      <c r="B996" t="s">
        <v>2007</v>
      </c>
      <c r="C996" t="s">
        <v>2008</v>
      </c>
      <c r="D996">
        <v>415920.66330000001</v>
      </c>
      <c r="E996">
        <v>55.94310711</v>
      </c>
      <c r="F996">
        <v>0.15234418199999999</v>
      </c>
      <c r="G996">
        <v>15.56051079</v>
      </c>
      <c r="H996">
        <v>258067.2917</v>
      </c>
      <c r="I996">
        <v>54.686363139999997</v>
      </c>
      <c r="J996">
        <v>1.169195921</v>
      </c>
      <c r="K996">
        <v>18.87480588</v>
      </c>
      <c r="L996">
        <v>201119.79380000001</v>
      </c>
      <c r="M996">
        <v>49.179486840000003</v>
      </c>
      <c r="N996">
        <v>0.69059941300000005</v>
      </c>
      <c r="O996">
        <v>17.887978759999999</v>
      </c>
      <c r="P996">
        <v>188347.2855</v>
      </c>
      <c r="Q996">
        <v>52.052683649999999</v>
      </c>
      <c r="R996">
        <v>1.5860015759999999</v>
      </c>
      <c r="S996">
        <v>15.162475710000001</v>
      </c>
    </row>
    <row r="997" spans="1:19" x14ac:dyDescent="0.25">
      <c r="A997" s="12">
        <v>37712</v>
      </c>
      <c r="B997" t="s">
        <v>2019</v>
      </c>
      <c r="C997" t="s">
        <v>2020</v>
      </c>
      <c r="D997">
        <v>140946.899</v>
      </c>
      <c r="E997">
        <v>64.689072550000006</v>
      </c>
      <c r="F997">
        <v>3.0805889400000002</v>
      </c>
      <c r="G997">
        <v>26.382704220000001</v>
      </c>
      <c r="H997">
        <v>82362.010930000004</v>
      </c>
      <c r="I997">
        <v>61.524446879999999</v>
      </c>
      <c r="J997">
        <v>3.9703757579999999</v>
      </c>
      <c r="K997">
        <v>29.286362059999998</v>
      </c>
      <c r="L997">
        <v>61593.820200000002</v>
      </c>
      <c r="M997">
        <v>56.633147119999997</v>
      </c>
      <c r="N997">
        <v>3.4616895670000001</v>
      </c>
      <c r="O997">
        <v>27.925279499999998</v>
      </c>
      <c r="P997">
        <v>69876.114130000002</v>
      </c>
      <c r="Q997">
        <v>70.091041450000006</v>
      </c>
      <c r="R997">
        <v>2.4360558499999998</v>
      </c>
      <c r="S997">
        <v>27.87649536</v>
      </c>
    </row>
    <row r="998" spans="1:19" x14ac:dyDescent="0.25">
      <c r="A998" s="12">
        <v>37712</v>
      </c>
      <c r="B998" t="s">
        <v>2001</v>
      </c>
      <c r="C998" t="s">
        <v>2002</v>
      </c>
      <c r="D998">
        <v>161485.37530000001</v>
      </c>
      <c r="E998">
        <v>72.034627099999994</v>
      </c>
      <c r="F998">
        <v>4.7027785910000004</v>
      </c>
      <c r="G998">
        <v>30.784458669999999</v>
      </c>
      <c r="H998">
        <v>96549.951920000007</v>
      </c>
      <c r="I998">
        <v>68.668723319999998</v>
      </c>
      <c r="J998">
        <v>5.4088810589999996</v>
      </c>
      <c r="K998">
        <v>34.380108120000003</v>
      </c>
      <c r="L998">
        <v>75726.233829999997</v>
      </c>
      <c r="M998">
        <v>65.079955339999998</v>
      </c>
      <c r="N998">
        <v>4.6049749919999998</v>
      </c>
      <c r="O998">
        <v>33.765045919999999</v>
      </c>
      <c r="P998">
        <v>74390.44339</v>
      </c>
      <c r="Q998">
        <v>79.018446080000004</v>
      </c>
      <c r="R998">
        <v>3.8087022780000002</v>
      </c>
      <c r="S998">
        <v>33.413007020000002</v>
      </c>
    </row>
    <row r="999" spans="1:19" x14ac:dyDescent="0.25">
      <c r="A999" s="12">
        <v>37712</v>
      </c>
      <c r="B999" t="s">
        <v>2017</v>
      </c>
      <c r="C999" t="s">
        <v>2018</v>
      </c>
      <c r="D999">
        <v>184678.61040000001</v>
      </c>
      <c r="E999">
        <v>70.68513815</v>
      </c>
      <c r="F999">
        <v>0.59728745900000002</v>
      </c>
      <c r="G999">
        <v>24.21329841</v>
      </c>
      <c r="H999">
        <v>104643.2742</v>
      </c>
      <c r="I999">
        <v>68.594981259999997</v>
      </c>
      <c r="J999">
        <v>2.024062426</v>
      </c>
      <c r="K999">
        <v>28.692707649999999</v>
      </c>
      <c r="L999">
        <v>80473.945879999999</v>
      </c>
      <c r="M999">
        <v>64.516438149999999</v>
      </c>
      <c r="N999">
        <v>1.292336849</v>
      </c>
      <c r="O999">
        <v>27.849916239999999</v>
      </c>
      <c r="P999">
        <v>80412.191730000006</v>
      </c>
      <c r="Q999">
        <v>76.604136229999995</v>
      </c>
      <c r="R999">
        <v>1.7365478809999999</v>
      </c>
      <c r="S999">
        <v>28.80801992</v>
      </c>
    </row>
    <row r="1000" spans="1:19" x14ac:dyDescent="0.25">
      <c r="A1000" s="12">
        <v>37712</v>
      </c>
      <c r="B1000" t="s">
        <v>2003</v>
      </c>
      <c r="C1000" t="s">
        <v>2004</v>
      </c>
      <c r="D1000">
        <v>229054.34950000001</v>
      </c>
      <c r="E1000">
        <v>67.094162409999996</v>
      </c>
      <c r="F1000">
        <v>1.815853216</v>
      </c>
      <c r="G1000">
        <v>21.663074420000001</v>
      </c>
      <c r="H1000">
        <v>149100.30549999999</v>
      </c>
      <c r="I1000">
        <v>64.981148619999999</v>
      </c>
      <c r="J1000">
        <v>2.4416890449999999</v>
      </c>
      <c r="K1000">
        <v>25.12254647</v>
      </c>
      <c r="L1000">
        <v>117850.7405</v>
      </c>
      <c r="M1000">
        <v>61.541989950000001</v>
      </c>
      <c r="N1000">
        <v>2.0879961919999999</v>
      </c>
      <c r="O1000">
        <v>24.6370121</v>
      </c>
      <c r="P1000">
        <v>109135.08100000001</v>
      </c>
      <c r="Q1000">
        <v>70.463635019999998</v>
      </c>
      <c r="R1000">
        <v>1.9061851839999999</v>
      </c>
      <c r="S1000">
        <v>25.819867550000001</v>
      </c>
    </row>
    <row r="1001" spans="1:19" x14ac:dyDescent="0.25">
      <c r="A1001" s="12">
        <v>37712</v>
      </c>
      <c r="B1001" t="s">
        <v>2013</v>
      </c>
      <c r="C1001" t="s">
        <v>2014</v>
      </c>
      <c r="D1001">
        <v>298390.68199999997</v>
      </c>
      <c r="E1001">
        <v>65.613574409999998</v>
      </c>
      <c r="F1001">
        <v>0.23521798899999999</v>
      </c>
      <c r="G1001">
        <v>18.844981619999999</v>
      </c>
      <c r="H1001">
        <v>179195.07079999999</v>
      </c>
      <c r="I1001">
        <v>64.213188549999998</v>
      </c>
      <c r="J1001">
        <v>1.410676939</v>
      </c>
      <c r="K1001">
        <v>22.155570709999999</v>
      </c>
      <c r="L1001">
        <v>135646.00959999999</v>
      </c>
      <c r="M1001">
        <v>61.556099930000002</v>
      </c>
      <c r="N1001">
        <v>0.856539469</v>
      </c>
      <c r="O1001">
        <v>22.42918319</v>
      </c>
      <c r="P1001">
        <v>120297.69040000001</v>
      </c>
      <c r="Q1001">
        <v>70.763125040000006</v>
      </c>
      <c r="R1001">
        <v>0.60178277800000002</v>
      </c>
      <c r="S1001">
        <v>22.234452829999999</v>
      </c>
    </row>
    <row r="1002" spans="1:19" x14ac:dyDescent="0.25">
      <c r="A1002" s="12">
        <v>37742</v>
      </c>
      <c r="B1002" t="s">
        <v>2005</v>
      </c>
      <c r="C1002" t="s">
        <v>2006</v>
      </c>
      <c r="D1002">
        <v>207032.87220000001</v>
      </c>
      <c r="E1002">
        <v>67.779248839999994</v>
      </c>
      <c r="F1002">
        <v>1.454287581</v>
      </c>
      <c r="G1002">
        <v>22.631690460000002</v>
      </c>
      <c r="H1002">
        <v>121858.0885</v>
      </c>
      <c r="I1002">
        <v>64.877683379999993</v>
      </c>
      <c r="J1002">
        <v>1.8060341449999999</v>
      </c>
      <c r="K1002">
        <v>24.38230064</v>
      </c>
      <c r="L1002">
        <v>97124.269910000003</v>
      </c>
      <c r="M1002">
        <v>59.177615609999997</v>
      </c>
      <c r="N1002">
        <v>2.11103693</v>
      </c>
      <c r="O1002">
        <v>23.480076499999999</v>
      </c>
      <c r="P1002">
        <v>121309.9596</v>
      </c>
      <c r="Q1002">
        <v>63.750063869999998</v>
      </c>
      <c r="R1002">
        <v>0.61971779100000002</v>
      </c>
      <c r="S1002">
        <v>19.117250429999999</v>
      </c>
    </row>
    <row r="1003" spans="1:19" x14ac:dyDescent="0.25">
      <c r="A1003" s="12">
        <v>37742</v>
      </c>
      <c r="B1003" t="s">
        <v>2017</v>
      </c>
      <c r="C1003" t="s">
        <v>2018</v>
      </c>
      <c r="D1003">
        <v>188850.81</v>
      </c>
      <c r="E1003">
        <v>72.282034019999998</v>
      </c>
      <c r="F1003">
        <v>2.259167787</v>
      </c>
      <c r="G1003">
        <v>24.18091678</v>
      </c>
      <c r="H1003">
        <v>107102.193</v>
      </c>
      <c r="I1003">
        <v>70.206833419999995</v>
      </c>
      <c r="J1003">
        <v>2.3498106380000001</v>
      </c>
      <c r="K1003">
        <v>27.376373439999998</v>
      </c>
      <c r="L1003">
        <v>82461.808590000001</v>
      </c>
      <c r="M1003">
        <v>66.110119440000005</v>
      </c>
      <c r="N1003">
        <v>2.4701941600000001</v>
      </c>
      <c r="O1003">
        <v>27.185500000000001</v>
      </c>
      <c r="P1003">
        <v>81343.827189999996</v>
      </c>
      <c r="Q1003">
        <v>77.491652520000002</v>
      </c>
      <c r="R1003">
        <v>1.158574894</v>
      </c>
      <c r="S1003">
        <v>26.169064819999999</v>
      </c>
    </row>
    <row r="1004" spans="1:19" x14ac:dyDescent="0.25">
      <c r="A1004" s="12">
        <v>37742</v>
      </c>
      <c r="B1004" t="s">
        <v>2001</v>
      </c>
      <c r="C1004" t="s">
        <v>2002</v>
      </c>
      <c r="D1004">
        <v>164974.64739999999</v>
      </c>
      <c r="E1004">
        <v>73.591104979999997</v>
      </c>
      <c r="F1004">
        <v>2.1607356759999998</v>
      </c>
      <c r="G1004">
        <v>30.729247130000001</v>
      </c>
      <c r="H1004">
        <v>98538.985449999993</v>
      </c>
      <c r="I1004">
        <v>70.083373359999996</v>
      </c>
      <c r="J1004">
        <v>2.0601082530000001</v>
      </c>
      <c r="K1004">
        <v>32.195794509999999</v>
      </c>
      <c r="L1004">
        <v>77297.169439999998</v>
      </c>
      <c r="M1004">
        <v>66.430034620000001</v>
      </c>
      <c r="N1004">
        <v>2.074493243</v>
      </c>
      <c r="O1004">
        <v>31.721508440000001</v>
      </c>
      <c r="P1004">
        <v>75545.029070000004</v>
      </c>
      <c r="Q1004">
        <v>80.244861229999998</v>
      </c>
      <c r="R1004">
        <v>1.5520618420000001</v>
      </c>
      <c r="S1004">
        <v>30.66671843</v>
      </c>
    </row>
    <row r="1005" spans="1:19" x14ac:dyDescent="0.25">
      <c r="A1005" s="12">
        <v>37742</v>
      </c>
      <c r="B1005" t="s">
        <v>2007</v>
      </c>
      <c r="C1005" t="s">
        <v>2008</v>
      </c>
      <c r="D1005">
        <v>418968.27730000002</v>
      </c>
      <c r="E1005">
        <v>56.353024220000002</v>
      </c>
      <c r="F1005">
        <v>0.73273926199999995</v>
      </c>
      <c r="G1005">
        <v>13.99657556</v>
      </c>
      <c r="H1005">
        <v>261553.25520000001</v>
      </c>
      <c r="I1005">
        <v>55.42506453</v>
      </c>
      <c r="J1005">
        <v>1.350796337</v>
      </c>
      <c r="K1005">
        <v>16.8801132</v>
      </c>
      <c r="L1005">
        <v>205740.45449999999</v>
      </c>
      <c r="M1005">
        <v>50.309369269999998</v>
      </c>
      <c r="N1005">
        <v>2.2974668980000001</v>
      </c>
      <c r="O1005">
        <v>17.04959453</v>
      </c>
      <c r="P1005">
        <v>189359.06779999999</v>
      </c>
      <c r="Q1005">
        <v>52.332305329999997</v>
      </c>
      <c r="R1005">
        <v>0.53718975199999996</v>
      </c>
      <c r="S1005">
        <v>13.390773129999999</v>
      </c>
    </row>
    <row r="1006" spans="1:19" x14ac:dyDescent="0.25">
      <c r="A1006" s="12">
        <v>37742</v>
      </c>
      <c r="B1006" t="s">
        <v>2015</v>
      </c>
      <c r="C1006" t="s">
        <v>2016</v>
      </c>
      <c r="D1006">
        <v>235100.11360000001</v>
      </c>
      <c r="E1006">
        <v>71.36583693</v>
      </c>
      <c r="F1006">
        <v>1.239344958</v>
      </c>
      <c r="G1006">
        <v>22.598334879999999</v>
      </c>
      <c r="H1006">
        <v>145735.11290000001</v>
      </c>
      <c r="I1006">
        <v>68.456929419999994</v>
      </c>
      <c r="J1006">
        <v>1.3002483250000001</v>
      </c>
      <c r="K1006">
        <v>24.229378229999998</v>
      </c>
      <c r="L1006">
        <v>115535.7772</v>
      </c>
      <c r="M1006">
        <v>65.292436570000007</v>
      </c>
      <c r="N1006">
        <v>1.5758268980000001</v>
      </c>
      <c r="O1006">
        <v>24.74512481</v>
      </c>
      <c r="P1006">
        <v>104354.4947</v>
      </c>
      <c r="Q1006">
        <v>73.601719610000004</v>
      </c>
      <c r="R1006">
        <v>0.15568505399999999</v>
      </c>
      <c r="S1006">
        <v>24.053107900000001</v>
      </c>
    </row>
    <row r="1007" spans="1:19" x14ac:dyDescent="0.25">
      <c r="A1007" s="12">
        <v>37742</v>
      </c>
      <c r="B1007" t="s">
        <v>2011</v>
      </c>
      <c r="C1007" t="s">
        <v>2012</v>
      </c>
      <c r="D1007">
        <v>155245.75159999999</v>
      </c>
      <c r="E1007">
        <v>66.061795090000004</v>
      </c>
      <c r="F1007">
        <v>2.1936500539999999</v>
      </c>
      <c r="G1007">
        <v>22.64012297</v>
      </c>
      <c r="H1007">
        <v>89559.412530000001</v>
      </c>
      <c r="I1007">
        <v>62.671948069999999</v>
      </c>
      <c r="J1007">
        <v>2.6560176790000001</v>
      </c>
      <c r="K1007">
        <v>23.88825426</v>
      </c>
      <c r="L1007">
        <v>58679.831919999997</v>
      </c>
      <c r="M1007">
        <v>56.213885169999998</v>
      </c>
      <c r="N1007">
        <v>2.919826375</v>
      </c>
      <c r="O1007">
        <v>22.458957049999999</v>
      </c>
      <c r="P1007">
        <v>67443.322560000001</v>
      </c>
      <c r="Q1007">
        <v>66.651903000000004</v>
      </c>
      <c r="R1007">
        <v>2.9163653510000001</v>
      </c>
      <c r="S1007">
        <v>22.933805230000001</v>
      </c>
    </row>
    <row r="1008" spans="1:19" x14ac:dyDescent="0.25">
      <c r="A1008" s="12">
        <v>37742</v>
      </c>
      <c r="B1008" t="s">
        <v>2009</v>
      </c>
      <c r="C1008" t="s">
        <v>2010</v>
      </c>
      <c r="D1008">
        <v>133664.125</v>
      </c>
      <c r="E1008">
        <v>68.751274269999996</v>
      </c>
      <c r="F1008">
        <v>1.037910042</v>
      </c>
      <c r="G1008">
        <v>26.144632420000001</v>
      </c>
      <c r="H1008">
        <v>78391.811690000002</v>
      </c>
      <c r="I1008">
        <v>66.295686200000006</v>
      </c>
      <c r="J1008">
        <v>2.1220553199999999</v>
      </c>
      <c r="K1008">
        <v>28.750295919999999</v>
      </c>
      <c r="L1008">
        <v>58685.829160000001</v>
      </c>
      <c r="M1008">
        <v>61.57065042</v>
      </c>
      <c r="N1008">
        <v>2.249580581</v>
      </c>
      <c r="O1008">
        <v>27.71742811</v>
      </c>
      <c r="P1008">
        <v>61887.44932</v>
      </c>
      <c r="Q1008">
        <v>73.845857820000006</v>
      </c>
      <c r="R1008">
        <v>1.7379442700000001</v>
      </c>
      <c r="S1008">
        <v>30.423479950000001</v>
      </c>
    </row>
    <row r="1009" spans="1:19" x14ac:dyDescent="0.25">
      <c r="A1009" s="12">
        <v>37742</v>
      </c>
      <c r="B1009" t="s">
        <v>2013</v>
      </c>
      <c r="C1009" t="s">
        <v>2014</v>
      </c>
      <c r="D1009">
        <v>300557.20150000002</v>
      </c>
      <c r="E1009">
        <v>66.089973630000003</v>
      </c>
      <c r="F1009">
        <v>0.72606808</v>
      </c>
      <c r="G1009">
        <v>17.21721273</v>
      </c>
      <c r="H1009">
        <v>180917.92389999999</v>
      </c>
      <c r="I1009">
        <v>64.830559829999999</v>
      </c>
      <c r="J1009">
        <v>0.96143999999999996</v>
      </c>
      <c r="K1009">
        <v>19.301648539999999</v>
      </c>
      <c r="L1009">
        <v>137677.5165</v>
      </c>
      <c r="M1009">
        <v>62.477996849999997</v>
      </c>
      <c r="N1009">
        <v>1.4976532440000001</v>
      </c>
      <c r="O1009">
        <v>20.065603429999999</v>
      </c>
      <c r="P1009">
        <v>120541.96610000001</v>
      </c>
      <c r="Q1009">
        <v>70.906816180000007</v>
      </c>
      <c r="R1009">
        <v>0.203059346</v>
      </c>
      <c r="S1009">
        <v>19.520354560000001</v>
      </c>
    </row>
    <row r="1010" spans="1:19" x14ac:dyDescent="0.25">
      <c r="A1010" s="12">
        <v>37742</v>
      </c>
      <c r="B1010" t="s">
        <v>2003</v>
      </c>
      <c r="C1010" t="s">
        <v>2004</v>
      </c>
      <c r="D1010">
        <v>229649.16320000001</v>
      </c>
      <c r="E1010">
        <v>67.268394099999995</v>
      </c>
      <c r="F1010">
        <v>0.25968234000000001</v>
      </c>
      <c r="G1010">
        <v>19.64310983</v>
      </c>
      <c r="H1010">
        <v>149984.87059999999</v>
      </c>
      <c r="I1010">
        <v>65.366661289999996</v>
      </c>
      <c r="J1010">
        <v>0.59326847000000005</v>
      </c>
      <c r="K1010">
        <v>22.251557479999999</v>
      </c>
      <c r="L1010">
        <v>118861.12209999999</v>
      </c>
      <c r="M1010">
        <v>62.069614059999999</v>
      </c>
      <c r="N1010">
        <v>0.85734001100000001</v>
      </c>
      <c r="O1010">
        <v>22.325608760000001</v>
      </c>
      <c r="P1010">
        <v>108928.9301</v>
      </c>
      <c r="Q1010">
        <v>70.330532599999998</v>
      </c>
      <c r="R1010">
        <v>-0.18889518899999999</v>
      </c>
      <c r="S1010">
        <v>22.804908399999999</v>
      </c>
    </row>
    <row r="1011" spans="1:19" x14ac:dyDescent="0.25">
      <c r="A1011" s="12">
        <v>37742</v>
      </c>
      <c r="B1011" t="s">
        <v>2019</v>
      </c>
      <c r="C1011" t="s">
        <v>2020</v>
      </c>
      <c r="D1011">
        <v>144965.44990000001</v>
      </c>
      <c r="E1011">
        <v>66.533429040000001</v>
      </c>
      <c r="F1011">
        <v>2.851109804</v>
      </c>
      <c r="G1011">
        <v>27.198204019999999</v>
      </c>
      <c r="H1011">
        <v>84862.54363</v>
      </c>
      <c r="I1011">
        <v>63.392345560000003</v>
      </c>
      <c r="J1011">
        <v>3.0360267759999999</v>
      </c>
      <c r="K1011">
        <v>28.8312305</v>
      </c>
      <c r="L1011">
        <v>63604.001649999998</v>
      </c>
      <c r="M1011">
        <v>58.481431600000001</v>
      </c>
      <c r="N1011">
        <v>3.2636089890000002</v>
      </c>
      <c r="O1011">
        <v>28.010966490000001</v>
      </c>
      <c r="P1011">
        <v>71162.107390000005</v>
      </c>
      <c r="Q1011">
        <v>71.380990209999993</v>
      </c>
      <c r="R1011">
        <v>1.8403903420000001</v>
      </c>
      <c r="S1011">
        <v>26.774135229999999</v>
      </c>
    </row>
    <row r="1012" spans="1:19" x14ac:dyDescent="0.25">
      <c r="A1012" s="12">
        <v>37773</v>
      </c>
      <c r="B1012" t="s">
        <v>2005</v>
      </c>
      <c r="C1012" t="s">
        <v>2006</v>
      </c>
      <c r="D1012">
        <v>208114.01670000001</v>
      </c>
      <c r="E1012">
        <v>68.133198250000007</v>
      </c>
      <c r="F1012">
        <v>0.52220911000000003</v>
      </c>
      <c r="G1012">
        <v>20.54461461</v>
      </c>
      <c r="H1012">
        <v>122466.2499</v>
      </c>
      <c r="I1012">
        <v>65.201470670000006</v>
      </c>
      <c r="J1012">
        <v>0.499073457</v>
      </c>
      <c r="K1012">
        <v>22.9964674</v>
      </c>
      <c r="L1012">
        <v>97918.226630000005</v>
      </c>
      <c r="M1012">
        <v>59.661371789999997</v>
      </c>
      <c r="N1012">
        <v>0.81746480300000002</v>
      </c>
      <c r="O1012">
        <v>21.615273269999999</v>
      </c>
      <c r="P1012">
        <v>123515.61689999999</v>
      </c>
      <c r="Q1012">
        <v>64.909167339999996</v>
      </c>
      <c r="R1012">
        <v>1.8181997009999999</v>
      </c>
      <c r="S1012">
        <v>17.627429329999998</v>
      </c>
    </row>
    <row r="1013" spans="1:19" x14ac:dyDescent="0.25">
      <c r="A1013" s="12">
        <v>37773</v>
      </c>
      <c r="B1013" t="s">
        <v>2019</v>
      </c>
      <c r="C1013" t="s">
        <v>2020</v>
      </c>
      <c r="D1013">
        <v>147096.55809999999</v>
      </c>
      <c r="E1013">
        <v>67.511523740000001</v>
      </c>
      <c r="F1013">
        <v>1.4700800970000001</v>
      </c>
      <c r="G1013">
        <v>25.152473820000001</v>
      </c>
      <c r="H1013">
        <v>86410.151610000001</v>
      </c>
      <c r="I1013">
        <v>64.548409179999993</v>
      </c>
      <c r="J1013">
        <v>1.823664374</v>
      </c>
      <c r="K1013">
        <v>27.547023920000001</v>
      </c>
      <c r="L1013">
        <v>65084.890930000001</v>
      </c>
      <c r="M1013">
        <v>59.843052290000003</v>
      </c>
      <c r="N1013">
        <v>2.3282957620000002</v>
      </c>
      <c r="O1013">
        <v>26.223931140000001</v>
      </c>
      <c r="P1013">
        <v>74754.269570000004</v>
      </c>
      <c r="Q1013">
        <v>74.984201279999994</v>
      </c>
      <c r="R1013">
        <v>5.0478580639999997</v>
      </c>
      <c r="S1013">
        <v>26.74083332</v>
      </c>
    </row>
    <row r="1014" spans="1:19" x14ac:dyDescent="0.25">
      <c r="A1014" s="12">
        <v>37773</v>
      </c>
      <c r="B1014" t="s">
        <v>2015</v>
      </c>
      <c r="C1014" t="s">
        <v>2016</v>
      </c>
      <c r="D1014">
        <v>237998.67970000001</v>
      </c>
      <c r="E1014">
        <v>72.24571143</v>
      </c>
      <c r="F1014">
        <v>1.2329071309999999</v>
      </c>
      <c r="G1014">
        <v>20.1725824</v>
      </c>
      <c r="H1014">
        <v>146623.19769999999</v>
      </c>
      <c r="I1014">
        <v>68.874094200000002</v>
      </c>
      <c r="J1014">
        <v>0.60938284300000001</v>
      </c>
      <c r="K1014">
        <v>21.967370590000002</v>
      </c>
      <c r="L1014">
        <v>116413.9886</v>
      </c>
      <c r="M1014">
        <v>65.788737900000001</v>
      </c>
      <c r="N1014">
        <v>0.76012071699999995</v>
      </c>
      <c r="O1014">
        <v>21.70494411</v>
      </c>
      <c r="P1014">
        <v>108299.602</v>
      </c>
      <c r="Q1014">
        <v>76.384222469999997</v>
      </c>
      <c r="R1014">
        <v>3.7804862130000001</v>
      </c>
      <c r="S1014">
        <v>23.974424209999999</v>
      </c>
    </row>
    <row r="1015" spans="1:19" x14ac:dyDescent="0.25">
      <c r="A1015" s="12">
        <v>37773</v>
      </c>
      <c r="B1015" t="s">
        <v>2009</v>
      </c>
      <c r="C1015" t="s">
        <v>2010</v>
      </c>
      <c r="D1015">
        <v>136048.32930000001</v>
      </c>
      <c r="E1015">
        <v>69.977609920000006</v>
      </c>
      <c r="F1015">
        <v>1.7837278919999999</v>
      </c>
      <c r="G1015">
        <v>26.270123290000001</v>
      </c>
      <c r="H1015">
        <v>79461.984500000006</v>
      </c>
      <c r="I1015">
        <v>67.200727670000006</v>
      </c>
      <c r="J1015">
        <v>1.3651589200000001</v>
      </c>
      <c r="K1015">
        <v>29.343077470000001</v>
      </c>
      <c r="L1015">
        <v>60267.05416</v>
      </c>
      <c r="M1015">
        <v>63.229603760000003</v>
      </c>
      <c r="N1015">
        <v>2.694389819</v>
      </c>
      <c r="O1015">
        <v>29.64201692</v>
      </c>
      <c r="P1015">
        <v>64666.192329999998</v>
      </c>
      <c r="Q1015">
        <v>77.161532699999995</v>
      </c>
      <c r="R1015">
        <v>4.4899944029999999</v>
      </c>
      <c r="S1015">
        <v>33.213018570000003</v>
      </c>
    </row>
    <row r="1016" spans="1:19" x14ac:dyDescent="0.25">
      <c r="A1016" s="12">
        <v>37773</v>
      </c>
      <c r="B1016" t="s">
        <v>2003</v>
      </c>
      <c r="C1016" t="s">
        <v>2004</v>
      </c>
      <c r="D1016">
        <v>228299.82879999999</v>
      </c>
      <c r="E1016">
        <v>66.873149639999994</v>
      </c>
      <c r="F1016">
        <v>-0.58756338500000005</v>
      </c>
      <c r="G1016">
        <v>17.746820700000001</v>
      </c>
      <c r="H1016">
        <v>149032.64420000001</v>
      </c>
      <c r="I1016">
        <v>64.951660369999999</v>
      </c>
      <c r="J1016">
        <v>-0.63488162299999995</v>
      </c>
      <c r="K1016">
        <v>20.413232260000001</v>
      </c>
      <c r="L1016">
        <v>118444.4219</v>
      </c>
      <c r="M1016">
        <v>61.85201206</v>
      </c>
      <c r="N1016">
        <v>-0.35057733600000002</v>
      </c>
      <c r="O1016">
        <v>19.33093964</v>
      </c>
      <c r="P1016">
        <v>111021.2457</v>
      </c>
      <c r="Q1016">
        <v>71.681447120000001</v>
      </c>
      <c r="R1016">
        <v>1.920808039</v>
      </c>
      <c r="S1016">
        <v>21.349627359999999</v>
      </c>
    </row>
    <row r="1017" spans="1:19" x14ac:dyDescent="0.25">
      <c r="A1017" s="12">
        <v>37773</v>
      </c>
      <c r="B1017" t="s">
        <v>2001</v>
      </c>
      <c r="C1017" t="s">
        <v>2002</v>
      </c>
      <c r="D1017">
        <v>165584.0024</v>
      </c>
      <c r="E1017">
        <v>73.86292315</v>
      </c>
      <c r="F1017">
        <v>0.36936280900000001</v>
      </c>
      <c r="G1017">
        <v>28.222296020000002</v>
      </c>
      <c r="H1017">
        <v>99304.41433</v>
      </c>
      <c r="I1017">
        <v>70.62776538</v>
      </c>
      <c r="J1017">
        <v>0.77677771500000004</v>
      </c>
      <c r="K1017">
        <v>30.892647010000001</v>
      </c>
      <c r="L1017">
        <v>78202.365999999995</v>
      </c>
      <c r="M1017">
        <v>67.207970470000006</v>
      </c>
      <c r="N1017">
        <v>1.1710604259999999</v>
      </c>
      <c r="O1017">
        <v>29.6813021</v>
      </c>
      <c r="P1017">
        <v>77688.083060000004</v>
      </c>
      <c r="Q1017">
        <v>82.521239600000001</v>
      </c>
      <c r="R1017">
        <v>2.836790213</v>
      </c>
      <c r="S1017">
        <v>30.54391481</v>
      </c>
    </row>
    <row r="1018" spans="1:19" x14ac:dyDescent="0.25">
      <c r="A1018" s="12">
        <v>37773</v>
      </c>
      <c r="B1018" t="s">
        <v>2007</v>
      </c>
      <c r="C1018" t="s">
        <v>2008</v>
      </c>
      <c r="D1018">
        <v>417654.84620000003</v>
      </c>
      <c r="E1018">
        <v>56.17636212</v>
      </c>
      <c r="F1018">
        <v>-0.31349178599999999</v>
      </c>
      <c r="G1018">
        <v>12.96328926</v>
      </c>
      <c r="H1018">
        <v>259215.35750000001</v>
      </c>
      <c r="I1018">
        <v>54.929646750000003</v>
      </c>
      <c r="J1018">
        <v>-0.89385152000000001</v>
      </c>
      <c r="K1018">
        <v>15.44874257</v>
      </c>
      <c r="L1018">
        <v>202891.4351</v>
      </c>
      <c r="M1018">
        <v>49.612703320000001</v>
      </c>
      <c r="N1018">
        <v>-1.3847638410000001</v>
      </c>
      <c r="O1018">
        <v>13.803308510000001</v>
      </c>
      <c r="P1018">
        <v>188717.19750000001</v>
      </c>
      <c r="Q1018">
        <v>52.15491454</v>
      </c>
      <c r="R1018">
        <v>-0.33896995800000002</v>
      </c>
      <c r="S1018">
        <v>10.10567007</v>
      </c>
    </row>
    <row r="1019" spans="1:19" x14ac:dyDescent="0.25">
      <c r="A1019" s="12">
        <v>37773</v>
      </c>
      <c r="B1019" t="s">
        <v>2011</v>
      </c>
      <c r="C1019" t="s">
        <v>2012</v>
      </c>
      <c r="D1019">
        <v>156498.45670000001</v>
      </c>
      <c r="E1019">
        <v>66.594859279999994</v>
      </c>
      <c r="F1019">
        <v>0.80691749999999995</v>
      </c>
      <c r="G1019">
        <v>21.179158739999998</v>
      </c>
      <c r="H1019">
        <v>90513.385890000005</v>
      </c>
      <c r="I1019">
        <v>63.339520200000003</v>
      </c>
      <c r="J1019">
        <v>1.065184919</v>
      </c>
      <c r="K1019">
        <v>23.517055030000002</v>
      </c>
      <c r="L1019">
        <v>60031.47638</v>
      </c>
      <c r="M1019">
        <v>57.50872846</v>
      </c>
      <c r="N1019">
        <v>2.3034225080000001</v>
      </c>
      <c r="O1019">
        <v>23.453966770000001</v>
      </c>
      <c r="P1019">
        <v>69925.819140000007</v>
      </c>
      <c r="Q1019">
        <v>69.105268510000002</v>
      </c>
      <c r="R1019">
        <v>3.680863402</v>
      </c>
      <c r="S1019">
        <v>23.137905440000001</v>
      </c>
    </row>
    <row r="1020" spans="1:19" x14ac:dyDescent="0.25">
      <c r="A1020" s="12">
        <v>37773</v>
      </c>
      <c r="B1020" t="s">
        <v>2013</v>
      </c>
      <c r="C1020" t="s">
        <v>2014</v>
      </c>
      <c r="D1020">
        <v>301512.98440000002</v>
      </c>
      <c r="E1020">
        <v>66.300142179999995</v>
      </c>
      <c r="F1020">
        <v>0.31800368699999998</v>
      </c>
      <c r="G1020">
        <v>15.180122730000001</v>
      </c>
      <c r="H1020">
        <v>181721.70509999999</v>
      </c>
      <c r="I1020">
        <v>65.118588700000004</v>
      </c>
      <c r="J1020">
        <v>0.44427946699999998</v>
      </c>
      <c r="K1020">
        <v>18.35438907</v>
      </c>
      <c r="L1020">
        <v>138430.01939999999</v>
      </c>
      <c r="M1020">
        <v>62.819482319999999</v>
      </c>
      <c r="N1020">
        <v>0.54656916700000002</v>
      </c>
      <c r="O1020">
        <v>18.131323139999999</v>
      </c>
      <c r="P1020">
        <v>124557.7549</v>
      </c>
      <c r="Q1020">
        <v>73.269037490000002</v>
      </c>
      <c r="R1020">
        <v>3.3314446119999999</v>
      </c>
      <c r="S1020">
        <v>19.502004039999999</v>
      </c>
    </row>
    <row r="1021" spans="1:19" x14ac:dyDescent="0.25">
      <c r="A1021" s="12">
        <v>37773</v>
      </c>
      <c r="B1021" t="s">
        <v>2017</v>
      </c>
      <c r="C1021" t="s">
        <v>2018</v>
      </c>
      <c r="D1021">
        <v>189209.94940000001</v>
      </c>
      <c r="E1021">
        <v>72.419493450000004</v>
      </c>
      <c r="F1021">
        <v>0.190170955</v>
      </c>
      <c r="G1021">
        <v>20.805972780000001</v>
      </c>
      <c r="H1021">
        <v>107003.15519999999</v>
      </c>
      <c r="I1021">
        <v>70.14191289</v>
      </c>
      <c r="J1021">
        <v>-9.2470393999999997E-2</v>
      </c>
      <c r="K1021">
        <v>24.06522923</v>
      </c>
      <c r="L1021">
        <v>83158.039369999999</v>
      </c>
      <c r="M1021">
        <v>66.668291769999996</v>
      </c>
      <c r="N1021">
        <v>0.84430694699999997</v>
      </c>
      <c r="O1021">
        <v>23.966261920000001</v>
      </c>
      <c r="P1021">
        <v>83531.727499999994</v>
      </c>
      <c r="Q1021">
        <v>79.575941099999994</v>
      </c>
      <c r="R1021">
        <v>2.6896943219999998</v>
      </c>
      <c r="S1021">
        <v>25.33558184</v>
      </c>
    </row>
    <row r="1022" spans="1:19" x14ac:dyDescent="0.25">
      <c r="A1022" s="12">
        <v>37803</v>
      </c>
      <c r="B1022" t="s">
        <v>2005</v>
      </c>
      <c r="C1022" t="s">
        <v>2006</v>
      </c>
      <c r="D1022">
        <v>213025.59179999999</v>
      </c>
      <c r="E1022">
        <v>69.741169350000007</v>
      </c>
      <c r="F1022">
        <v>2.3600405329999998</v>
      </c>
      <c r="G1022">
        <v>18.343181340000001</v>
      </c>
      <c r="H1022">
        <v>126104.1257</v>
      </c>
      <c r="I1022">
        <v>67.138288770000003</v>
      </c>
      <c r="J1022">
        <v>2.9705128919999999</v>
      </c>
      <c r="K1022">
        <v>22.65378157</v>
      </c>
      <c r="L1022">
        <v>100438.3315</v>
      </c>
      <c r="M1022">
        <v>61.196866419999999</v>
      </c>
      <c r="N1022">
        <v>2.573683076</v>
      </c>
      <c r="O1022">
        <v>21.342006739999999</v>
      </c>
      <c r="P1022">
        <v>124096.7873</v>
      </c>
      <c r="Q1022">
        <v>65.214580389999995</v>
      </c>
      <c r="R1022">
        <v>0.47052375200000002</v>
      </c>
      <c r="S1022">
        <v>16.86701609</v>
      </c>
    </row>
    <row r="1023" spans="1:19" x14ac:dyDescent="0.25">
      <c r="A1023" s="12">
        <v>37803</v>
      </c>
      <c r="B1023" t="s">
        <v>2013</v>
      </c>
      <c r="C1023" t="s">
        <v>2014</v>
      </c>
      <c r="D1023">
        <v>306677.99200000003</v>
      </c>
      <c r="E1023">
        <v>67.435883439999998</v>
      </c>
      <c r="F1023">
        <v>1.7130299099999999</v>
      </c>
      <c r="G1023">
        <v>12.45513317</v>
      </c>
      <c r="H1023">
        <v>184862.2095</v>
      </c>
      <c r="I1023">
        <v>66.24396453</v>
      </c>
      <c r="J1023">
        <v>1.728194445</v>
      </c>
      <c r="K1023">
        <v>16.479558569999998</v>
      </c>
      <c r="L1023">
        <v>140258.09890000001</v>
      </c>
      <c r="M1023">
        <v>63.649064039999999</v>
      </c>
      <c r="N1023">
        <v>1.3205803119999999</v>
      </c>
      <c r="O1023">
        <v>16.834932309999999</v>
      </c>
      <c r="P1023">
        <v>122650.67509999999</v>
      </c>
      <c r="Q1023">
        <v>72.147229339999996</v>
      </c>
      <c r="R1023">
        <v>-1.5310807769999999</v>
      </c>
      <c r="S1023">
        <v>17.176565910000001</v>
      </c>
    </row>
    <row r="1024" spans="1:19" x14ac:dyDescent="0.25">
      <c r="A1024" s="12">
        <v>37803</v>
      </c>
      <c r="B1024" t="s">
        <v>2009</v>
      </c>
      <c r="C1024" t="s">
        <v>2010</v>
      </c>
      <c r="D1024">
        <v>143032.4289</v>
      </c>
      <c r="E1024">
        <v>73.569940700000004</v>
      </c>
      <c r="F1024">
        <v>5.1335431250000001</v>
      </c>
      <c r="G1024">
        <v>26.391118760000001</v>
      </c>
      <c r="H1024">
        <v>84202.466209999999</v>
      </c>
      <c r="I1024">
        <v>71.209736789999994</v>
      </c>
      <c r="J1024">
        <v>5.9657227810000002</v>
      </c>
      <c r="K1024">
        <v>32.060681850000002</v>
      </c>
      <c r="L1024">
        <v>63486.167999999998</v>
      </c>
      <c r="M1024">
        <v>66.606959680000003</v>
      </c>
      <c r="N1024">
        <v>5.341415606</v>
      </c>
      <c r="O1024">
        <v>31.551682509999999</v>
      </c>
      <c r="P1024">
        <v>65975.166440000001</v>
      </c>
      <c r="Q1024">
        <v>78.723437689999997</v>
      </c>
      <c r="R1024">
        <v>2.0242016060000001</v>
      </c>
      <c r="S1024">
        <v>33.244439489999998</v>
      </c>
    </row>
    <row r="1025" spans="1:19" x14ac:dyDescent="0.25">
      <c r="A1025" s="12">
        <v>37803</v>
      </c>
      <c r="B1025" t="s">
        <v>2003</v>
      </c>
      <c r="C1025" t="s">
        <v>2004</v>
      </c>
      <c r="D1025">
        <v>235324.84179999999</v>
      </c>
      <c r="E1025">
        <v>68.930903029999996</v>
      </c>
      <c r="F1025">
        <v>3.0770995459999999</v>
      </c>
      <c r="G1025">
        <v>15.466793859999999</v>
      </c>
      <c r="H1025">
        <v>154214.98209999999</v>
      </c>
      <c r="I1025">
        <v>67.210235679999997</v>
      </c>
      <c r="J1025">
        <v>3.477317277</v>
      </c>
      <c r="K1025">
        <v>20.067322099999998</v>
      </c>
      <c r="L1025">
        <v>122128.26790000001</v>
      </c>
      <c r="M1025">
        <v>63.775726839999997</v>
      </c>
      <c r="N1025">
        <v>3.1101895050000001</v>
      </c>
      <c r="O1025">
        <v>19.70583697</v>
      </c>
      <c r="P1025">
        <v>111114.7243</v>
      </c>
      <c r="Q1025">
        <v>71.741802019999994</v>
      </c>
      <c r="R1025">
        <v>8.4198770000000006E-2</v>
      </c>
      <c r="S1025">
        <v>20.067128570000001</v>
      </c>
    </row>
    <row r="1026" spans="1:19" x14ac:dyDescent="0.25">
      <c r="A1026" s="12">
        <v>37803</v>
      </c>
      <c r="B1026" t="s">
        <v>2001</v>
      </c>
      <c r="C1026" t="s">
        <v>2002</v>
      </c>
      <c r="D1026">
        <v>168435.09179999999</v>
      </c>
      <c r="E1026">
        <v>75.134723510000001</v>
      </c>
      <c r="F1026">
        <v>1.7218386459999999</v>
      </c>
      <c r="G1026">
        <v>23.73972483</v>
      </c>
      <c r="H1026">
        <v>101557.924</v>
      </c>
      <c r="I1026">
        <v>72.230517390000003</v>
      </c>
      <c r="J1026">
        <v>2.2692945149999999</v>
      </c>
      <c r="K1026">
        <v>28.418915720000001</v>
      </c>
      <c r="L1026">
        <v>79775.865099999995</v>
      </c>
      <c r="M1026">
        <v>68.560252840000004</v>
      </c>
      <c r="N1026">
        <v>2.012086306</v>
      </c>
      <c r="O1026">
        <v>27.753851229999999</v>
      </c>
      <c r="P1026">
        <v>77061.87977</v>
      </c>
      <c r="Q1026">
        <v>81.856078740000001</v>
      </c>
      <c r="R1026">
        <v>-0.80604807499999997</v>
      </c>
      <c r="S1026">
        <v>27.474241580000001</v>
      </c>
    </row>
    <row r="1027" spans="1:19" x14ac:dyDescent="0.25">
      <c r="A1027" s="12">
        <v>37803</v>
      </c>
      <c r="B1027" t="s">
        <v>2019</v>
      </c>
      <c r="C1027" t="s">
        <v>2020</v>
      </c>
      <c r="D1027">
        <v>151381.45610000001</v>
      </c>
      <c r="E1027">
        <v>69.478123060000001</v>
      </c>
      <c r="F1027">
        <v>2.912983154</v>
      </c>
      <c r="G1027">
        <v>25.060118419999998</v>
      </c>
      <c r="H1027">
        <v>89136.796830000007</v>
      </c>
      <c r="I1027">
        <v>66.585213980000006</v>
      </c>
      <c r="J1027">
        <v>3.1554686190000001</v>
      </c>
      <c r="K1027">
        <v>29.04699703</v>
      </c>
      <c r="L1027">
        <v>66742.614610000004</v>
      </c>
      <c r="M1027">
        <v>61.367265420000003</v>
      </c>
      <c r="N1027">
        <v>2.5470176900000001</v>
      </c>
      <c r="O1027">
        <v>27.718569049999999</v>
      </c>
      <c r="P1027">
        <v>74469.901089999999</v>
      </c>
      <c r="Q1027">
        <v>74.698958129999994</v>
      </c>
      <c r="R1027">
        <v>-0.38040432800000001</v>
      </c>
      <c r="S1027">
        <v>26.60037981</v>
      </c>
    </row>
    <row r="1028" spans="1:19" x14ac:dyDescent="0.25">
      <c r="A1028" s="12">
        <v>37803</v>
      </c>
      <c r="B1028" t="s">
        <v>2011</v>
      </c>
      <c r="C1028" t="s">
        <v>2012</v>
      </c>
      <c r="D1028">
        <v>161275.98360000001</v>
      </c>
      <c r="E1028">
        <v>68.627842439999995</v>
      </c>
      <c r="F1028">
        <v>3.0527629080000001</v>
      </c>
      <c r="G1028">
        <v>19.581082970000001</v>
      </c>
      <c r="H1028">
        <v>94165.854250000004</v>
      </c>
      <c r="I1028">
        <v>65.895447059999995</v>
      </c>
      <c r="J1028">
        <v>4.0352797880000004</v>
      </c>
      <c r="K1028">
        <v>24.457980809999999</v>
      </c>
      <c r="L1028">
        <v>62111.58036</v>
      </c>
      <c r="M1028">
        <v>59.501418659999999</v>
      </c>
      <c r="N1028">
        <v>3.4650221939999999</v>
      </c>
      <c r="O1028">
        <v>23.751693639999999</v>
      </c>
      <c r="P1028">
        <v>71219.436319999993</v>
      </c>
      <c r="Q1028">
        <v>70.383705620000001</v>
      </c>
      <c r="R1028">
        <v>1.8499850229999999</v>
      </c>
      <c r="S1028">
        <v>23.619015449999999</v>
      </c>
    </row>
    <row r="1029" spans="1:19" x14ac:dyDescent="0.25">
      <c r="A1029" s="12">
        <v>37803</v>
      </c>
      <c r="B1029" t="s">
        <v>2007</v>
      </c>
      <c r="C1029" t="s">
        <v>2008</v>
      </c>
      <c r="D1029">
        <v>426441.10119999998</v>
      </c>
      <c r="E1029">
        <v>57.358150979999998</v>
      </c>
      <c r="F1029">
        <v>2.1037119909999999</v>
      </c>
      <c r="G1029">
        <v>9.3723286189999993</v>
      </c>
      <c r="H1029">
        <v>266051.32290000003</v>
      </c>
      <c r="I1029">
        <v>56.378238260000003</v>
      </c>
      <c r="J1029">
        <v>2.6371760829999999</v>
      </c>
      <c r="K1029">
        <v>13.74196742</v>
      </c>
      <c r="L1029">
        <v>208793.7126</v>
      </c>
      <c r="M1029">
        <v>51.05597736</v>
      </c>
      <c r="N1029">
        <v>2.9090816500000001</v>
      </c>
      <c r="O1029">
        <v>13.02184261</v>
      </c>
      <c r="P1029">
        <v>192153.85500000001</v>
      </c>
      <c r="Q1029">
        <v>53.104687970000001</v>
      </c>
      <c r="R1029">
        <v>1.8210621840000001</v>
      </c>
      <c r="S1029">
        <v>10.56455031</v>
      </c>
    </row>
    <row r="1030" spans="1:19" x14ac:dyDescent="0.25">
      <c r="A1030" s="12">
        <v>37803</v>
      </c>
      <c r="B1030" t="s">
        <v>2017</v>
      </c>
      <c r="C1030" t="s">
        <v>2018</v>
      </c>
      <c r="D1030">
        <v>193318.42449999999</v>
      </c>
      <c r="E1030">
        <v>73.991998960000004</v>
      </c>
      <c r="F1030">
        <v>2.1713842859999999</v>
      </c>
      <c r="G1030">
        <v>19.942430959999999</v>
      </c>
      <c r="H1030">
        <v>109977.3113</v>
      </c>
      <c r="I1030">
        <v>72.091509590000001</v>
      </c>
      <c r="J1030">
        <v>2.7795031830000001</v>
      </c>
      <c r="K1030">
        <v>25.17017049</v>
      </c>
      <c r="L1030">
        <v>84944.825509999995</v>
      </c>
      <c r="M1030">
        <v>68.100768779999996</v>
      </c>
      <c r="N1030">
        <v>2.1486631369999998</v>
      </c>
      <c r="O1030">
        <v>24.597843789999999</v>
      </c>
      <c r="P1030">
        <v>83110.15814</v>
      </c>
      <c r="Q1030">
        <v>79.174335880000001</v>
      </c>
      <c r="R1030">
        <v>-0.50468170999999995</v>
      </c>
      <c r="S1030">
        <v>24.054642999999999</v>
      </c>
    </row>
    <row r="1031" spans="1:19" x14ac:dyDescent="0.25">
      <c r="A1031" s="12">
        <v>37803</v>
      </c>
      <c r="B1031" t="s">
        <v>2015</v>
      </c>
      <c r="C1031" t="s">
        <v>2016</v>
      </c>
      <c r="D1031">
        <v>241724.93849999999</v>
      </c>
      <c r="E1031">
        <v>73.376836269999998</v>
      </c>
      <c r="F1031">
        <v>1.5656636559999999</v>
      </c>
      <c r="G1031">
        <v>17.644253639999999</v>
      </c>
      <c r="H1031">
        <v>149898.4528</v>
      </c>
      <c r="I1031">
        <v>70.412597199999993</v>
      </c>
      <c r="J1031">
        <v>2.2337905440000001</v>
      </c>
      <c r="K1031">
        <v>20.500029489999999</v>
      </c>
      <c r="L1031">
        <v>118384.9137</v>
      </c>
      <c r="M1031">
        <v>66.902561750000004</v>
      </c>
      <c r="N1031">
        <v>1.693031183</v>
      </c>
      <c r="O1031">
        <v>20.061971069999998</v>
      </c>
      <c r="P1031">
        <v>107701.39750000001</v>
      </c>
      <c r="Q1031">
        <v>75.96230602</v>
      </c>
      <c r="R1031">
        <v>-0.55236074000000002</v>
      </c>
      <c r="S1031">
        <v>21.339888770000002</v>
      </c>
    </row>
    <row r="1032" spans="1:19" x14ac:dyDescent="0.25">
      <c r="A1032" s="12">
        <v>37834</v>
      </c>
      <c r="B1032" t="s">
        <v>2005</v>
      </c>
      <c r="C1032" t="s">
        <v>2006</v>
      </c>
      <c r="D1032">
        <v>215455.67499999999</v>
      </c>
      <c r="E1032">
        <v>70.536739670000003</v>
      </c>
      <c r="F1032">
        <v>1.1407470399999999</v>
      </c>
      <c r="G1032">
        <v>17.365906469999999</v>
      </c>
      <c r="H1032">
        <v>127628.02830000001</v>
      </c>
      <c r="I1032">
        <v>67.949620010000004</v>
      </c>
      <c r="J1032">
        <v>1.208447909</v>
      </c>
      <c r="K1032">
        <v>20.860018159999999</v>
      </c>
      <c r="L1032">
        <v>101927.005</v>
      </c>
      <c r="M1032">
        <v>62.103912129999998</v>
      </c>
      <c r="N1032">
        <v>1.4821767189999999</v>
      </c>
      <c r="O1032">
        <v>19.912715949999999</v>
      </c>
      <c r="P1032">
        <v>124909.7389</v>
      </c>
      <c r="Q1032">
        <v>65.64179772</v>
      </c>
      <c r="R1032">
        <v>0.65509480899999994</v>
      </c>
      <c r="S1032">
        <v>14.29030367</v>
      </c>
    </row>
    <row r="1033" spans="1:19" x14ac:dyDescent="0.25">
      <c r="A1033" s="12">
        <v>37834</v>
      </c>
      <c r="B1033" t="s">
        <v>2013</v>
      </c>
      <c r="C1033" t="s">
        <v>2014</v>
      </c>
      <c r="D1033">
        <v>306736.2352</v>
      </c>
      <c r="E1033">
        <v>67.448690630000002</v>
      </c>
      <c r="F1033">
        <v>1.8991642E-2</v>
      </c>
      <c r="G1033">
        <v>10.37511125</v>
      </c>
      <c r="H1033">
        <v>184629.05729999999</v>
      </c>
      <c r="I1033">
        <v>66.160416190000007</v>
      </c>
      <c r="J1033">
        <v>-0.126122189</v>
      </c>
      <c r="K1033">
        <v>13.316729779999999</v>
      </c>
      <c r="L1033">
        <v>140928.5012</v>
      </c>
      <c r="M1033">
        <v>63.953292300000001</v>
      </c>
      <c r="N1033">
        <v>0.47797759499999998</v>
      </c>
      <c r="O1033">
        <v>13.54398935</v>
      </c>
      <c r="P1033">
        <v>123710.5865</v>
      </c>
      <c r="Q1033">
        <v>72.770704679999994</v>
      </c>
      <c r="R1033">
        <v>0.86417087100000001</v>
      </c>
      <c r="S1033">
        <v>13.74162213</v>
      </c>
    </row>
    <row r="1034" spans="1:19" x14ac:dyDescent="0.25">
      <c r="A1034" s="12">
        <v>37834</v>
      </c>
      <c r="B1034" t="s">
        <v>2015</v>
      </c>
      <c r="C1034" t="s">
        <v>2016</v>
      </c>
      <c r="D1034">
        <v>241875.4614</v>
      </c>
      <c r="E1034">
        <v>73.422528249999999</v>
      </c>
      <c r="F1034">
        <v>6.2270303999999999E-2</v>
      </c>
      <c r="G1034">
        <v>15.003162</v>
      </c>
      <c r="H1034">
        <v>150102.6508</v>
      </c>
      <c r="I1034">
        <v>70.508516209999996</v>
      </c>
      <c r="J1034">
        <v>0.13622421900000001</v>
      </c>
      <c r="K1034">
        <v>17.059616649999999</v>
      </c>
      <c r="L1034">
        <v>119284.7911</v>
      </c>
      <c r="M1034">
        <v>67.411107139999999</v>
      </c>
      <c r="N1034">
        <v>0.760128425</v>
      </c>
      <c r="O1034">
        <v>17.488361690000001</v>
      </c>
      <c r="P1034">
        <v>108459.15399999999</v>
      </c>
      <c r="Q1034">
        <v>76.496755239999999</v>
      </c>
      <c r="R1034">
        <v>0.70357161499999998</v>
      </c>
      <c r="S1034">
        <v>18.798626980000002</v>
      </c>
    </row>
    <row r="1035" spans="1:19" x14ac:dyDescent="0.25">
      <c r="A1035" s="12">
        <v>37834</v>
      </c>
      <c r="B1035" t="s">
        <v>2007</v>
      </c>
      <c r="C1035" t="s">
        <v>2008</v>
      </c>
      <c r="D1035">
        <v>423769.80459999997</v>
      </c>
      <c r="E1035">
        <v>56.998850169999997</v>
      </c>
      <c r="F1035">
        <v>-0.62641631200000003</v>
      </c>
      <c r="G1035">
        <v>7.3754674079999996</v>
      </c>
      <c r="H1035">
        <v>264468.70429999998</v>
      </c>
      <c r="I1035">
        <v>56.042869709999998</v>
      </c>
      <c r="J1035">
        <v>-0.59485460199999995</v>
      </c>
      <c r="K1035">
        <v>10.56537748</v>
      </c>
      <c r="L1035">
        <v>208158.91750000001</v>
      </c>
      <c r="M1035">
        <v>50.900751990000003</v>
      </c>
      <c r="N1035">
        <v>-0.30402977799999997</v>
      </c>
      <c r="O1035">
        <v>10.05452541</v>
      </c>
      <c r="P1035">
        <v>190917.68590000001</v>
      </c>
      <c r="Q1035">
        <v>52.763053540000001</v>
      </c>
      <c r="R1035">
        <v>-0.64332254300000002</v>
      </c>
      <c r="S1035">
        <v>7.6001933560000001</v>
      </c>
    </row>
    <row r="1036" spans="1:19" x14ac:dyDescent="0.25">
      <c r="A1036" s="12">
        <v>37834</v>
      </c>
      <c r="B1036" t="s">
        <v>2011</v>
      </c>
      <c r="C1036" t="s">
        <v>2012</v>
      </c>
      <c r="D1036">
        <v>165396.3786</v>
      </c>
      <c r="E1036">
        <v>70.381196029999998</v>
      </c>
      <c r="F1036">
        <v>2.5548720770000002</v>
      </c>
      <c r="G1036">
        <v>21.670264899999999</v>
      </c>
      <c r="H1036">
        <v>96425.153340000004</v>
      </c>
      <c r="I1036">
        <v>67.476460950000003</v>
      </c>
      <c r="J1036">
        <v>2.3992763689999999</v>
      </c>
      <c r="K1036">
        <v>25.187118430000002</v>
      </c>
      <c r="L1036">
        <v>63923.66663</v>
      </c>
      <c r="M1036">
        <v>61.237354269999997</v>
      </c>
      <c r="N1036">
        <v>2.9174692699999998</v>
      </c>
      <c r="O1036">
        <v>25.945879040000001</v>
      </c>
      <c r="P1036">
        <v>73187.120169999995</v>
      </c>
      <c r="Q1036">
        <v>72.328299509999994</v>
      </c>
      <c r="R1036">
        <v>2.7628466930000002</v>
      </c>
      <c r="S1036">
        <v>24.017529239999998</v>
      </c>
    </row>
    <row r="1037" spans="1:19" x14ac:dyDescent="0.25">
      <c r="A1037" s="12">
        <v>37834</v>
      </c>
      <c r="B1037" t="s">
        <v>2009</v>
      </c>
      <c r="C1037" t="s">
        <v>2010</v>
      </c>
      <c r="D1037">
        <v>145651.64230000001</v>
      </c>
      <c r="E1037">
        <v>74.917155260000001</v>
      </c>
      <c r="F1037">
        <v>1.8312024499999999</v>
      </c>
      <c r="G1037">
        <v>27.140611289999999</v>
      </c>
      <c r="H1037">
        <v>85637.5533</v>
      </c>
      <c r="I1037">
        <v>72.423385019999998</v>
      </c>
      <c r="J1037">
        <v>1.704329048</v>
      </c>
      <c r="K1037">
        <v>30.193150630000002</v>
      </c>
      <c r="L1037">
        <v>64529.255519999999</v>
      </c>
      <c r="M1037">
        <v>67.701322289999993</v>
      </c>
      <c r="N1037">
        <v>1.6430154130000001</v>
      </c>
      <c r="O1037">
        <v>29.969793159999998</v>
      </c>
      <c r="P1037">
        <v>68208.260039999994</v>
      </c>
      <c r="Q1037">
        <v>81.388028250000005</v>
      </c>
      <c r="R1037">
        <v>3.3847487310000002</v>
      </c>
      <c r="S1037">
        <v>32.854856650000002</v>
      </c>
    </row>
    <row r="1038" spans="1:19" x14ac:dyDescent="0.25">
      <c r="A1038" s="12">
        <v>37834</v>
      </c>
      <c r="B1038" t="s">
        <v>2001</v>
      </c>
      <c r="C1038" t="s">
        <v>2002</v>
      </c>
      <c r="D1038">
        <v>172110.34659999999</v>
      </c>
      <c r="E1038">
        <v>76.774163680000001</v>
      </c>
      <c r="F1038">
        <v>2.182000666</v>
      </c>
      <c r="G1038">
        <v>23.310640299999999</v>
      </c>
      <c r="H1038">
        <v>104126.1008</v>
      </c>
      <c r="I1038">
        <v>74.057068560000005</v>
      </c>
      <c r="J1038">
        <v>2.5287804149999999</v>
      </c>
      <c r="K1038">
        <v>27.25818323</v>
      </c>
      <c r="L1038">
        <v>82376.538610000003</v>
      </c>
      <c r="M1038">
        <v>70.795300150000003</v>
      </c>
      <c r="N1038">
        <v>3.2599753140000001</v>
      </c>
      <c r="O1038">
        <v>27.32375523</v>
      </c>
      <c r="P1038">
        <v>79333.73431</v>
      </c>
      <c r="Q1038">
        <v>84.269270649999996</v>
      </c>
      <c r="R1038">
        <v>2.948091266</v>
      </c>
      <c r="S1038">
        <v>25.159049679999999</v>
      </c>
    </row>
    <row r="1039" spans="1:19" x14ac:dyDescent="0.25">
      <c r="A1039" s="12">
        <v>37834</v>
      </c>
      <c r="B1039" t="s">
        <v>2003</v>
      </c>
      <c r="C1039" t="s">
        <v>2004</v>
      </c>
      <c r="D1039">
        <v>236916.31890000001</v>
      </c>
      <c r="E1039">
        <v>69.397075459999996</v>
      </c>
      <c r="F1039">
        <v>0.67628946099999998</v>
      </c>
      <c r="G1039">
        <v>13.96942314</v>
      </c>
      <c r="H1039">
        <v>154416.60070000001</v>
      </c>
      <c r="I1039">
        <v>67.298105430000007</v>
      </c>
      <c r="J1039">
        <v>0.13073865500000001</v>
      </c>
      <c r="K1039">
        <v>17.052529509999999</v>
      </c>
      <c r="L1039">
        <v>122494.08199999999</v>
      </c>
      <c r="M1039">
        <v>63.966756009999997</v>
      </c>
      <c r="N1039">
        <v>0.299532715</v>
      </c>
      <c r="O1039">
        <v>16.55279582</v>
      </c>
      <c r="P1039">
        <v>111978.80379999999</v>
      </c>
      <c r="Q1039">
        <v>72.299699459999999</v>
      </c>
      <c r="R1039">
        <v>0.77764626100000001</v>
      </c>
      <c r="S1039">
        <v>17.01932098</v>
      </c>
    </row>
    <row r="1040" spans="1:19" x14ac:dyDescent="0.25">
      <c r="A1040" s="12">
        <v>37834</v>
      </c>
      <c r="B1040" t="s">
        <v>2017</v>
      </c>
      <c r="C1040" t="s">
        <v>2018</v>
      </c>
      <c r="D1040">
        <v>197366.44620000001</v>
      </c>
      <c r="E1040">
        <v>75.541366089999997</v>
      </c>
      <c r="F1040">
        <v>2.093965775</v>
      </c>
      <c r="G1040">
        <v>19.438180200000001</v>
      </c>
      <c r="H1040">
        <v>112883.4546</v>
      </c>
      <c r="I1040">
        <v>73.996523030000006</v>
      </c>
      <c r="J1040">
        <v>2.6424934809999998</v>
      </c>
      <c r="K1040">
        <v>24.60977785</v>
      </c>
      <c r="L1040">
        <v>87896.163769999999</v>
      </c>
      <c r="M1040">
        <v>70.466874110000006</v>
      </c>
      <c r="N1040">
        <v>3.4744179470000001</v>
      </c>
      <c r="O1040">
        <v>25.372662330000001</v>
      </c>
      <c r="P1040">
        <v>86183.098199999993</v>
      </c>
      <c r="Q1040">
        <v>82.101751660000005</v>
      </c>
      <c r="R1040">
        <v>3.6974301650000001</v>
      </c>
      <c r="S1040">
        <v>24.148109089999998</v>
      </c>
    </row>
    <row r="1041" spans="1:19" x14ac:dyDescent="0.25">
      <c r="A1041" s="12">
        <v>37834</v>
      </c>
      <c r="B1041" t="s">
        <v>2019</v>
      </c>
      <c r="C1041" t="s">
        <v>2020</v>
      </c>
      <c r="D1041">
        <v>154322.74909999999</v>
      </c>
      <c r="E1041">
        <v>70.828060649999998</v>
      </c>
      <c r="F1041">
        <v>1.9429678509999999</v>
      </c>
      <c r="G1041">
        <v>24.815607180000001</v>
      </c>
      <c r="H1041">
        <v>91008.412729999996</v>
      </c>
      <c r="I1041">
        <v>67.983311619999995</v>
      </c>
      <c r="J1041">
        <v>2.099711868</v>
      </c>
      <c r="K1041">
        <v>28.217378679999999</v>
      </c>
      <c r="L1041">
        <v>68410.933130000005</v>
      </c>
      <c r="M1041">
        <v>62.901220090000002</v>
      </c>
      <c r="N1041">
        <v>2.4996301500000002</v>
      </c>
      <c r="O1041">
        <v>27.440197510000001</v>
      </c>
      <c r="P1041">
        <v>76172.499909999999</v>
      </c>
      <c r="Q1041">
        <v>76.406793859999993</v>
      </c>
      <c r="R1041">
        <v>2.2862912290000001</v>
      </c>
      <c r="S1041">
        <v>25.443951420000001</v>
      </c>
    </row>
    <row r="1042" spans="1:19" x14ac:dyDescent="0.25">
      <c r="A1042" s="12">
        <v>37865</v>
      </c>
      <c r="B1042" t="s">
        <v>2005</v>
      </c>
      <c r="C1042" t="s">
        <v>2006</v>
      </c>
      <c r="D1042">
        <v>215519.54509999999</v>
      </c>
      <c r="E1042">
        <v>70.557649749999996</v>
      </c>
      <c r="F1042">
        <v>2.9644238999999999E-2</v>
      </c>
      <c r="G1042">
        <v>15.875160259999999</v>
      </c>
      <c r="H1042">
        <v>127519.40760000001</v>
      </c>
      <c r="I1042">
        <v>67.891789970000005</v>
      </c>
      <c r="J1042">
        <v>-8.5107236000000003E-2</v>
      </c>
      <c r="K1042">
        <v>19.321047960000001</v>
      </c>
      <c r="L1042">
        <v>102052.753</v>
      </c>
      <c r="M1042">
        <v>62.180530099999999</v>
      </c>
      <c r="N1042">
        <v>0.12337060900000001</v>
      </c>
      <c r="O1042">
        <v>19.516113220000001</v>
      </c>
      <c r="P1042">
        <v>124463.0419</v>
      </c>
      <c r="Q1042">
        <v>65.407052289999996</v>
      </c>
      <c r="R1042">
        <v>-0.35761579100000002</v>
      </c>
      <c r="S1042">
        <v>12.701039460000001</v>
      </c>
    </row>
    <row r="1043" spans="1:19" x14ac:dyDescent="0.25">
      <c r="A1043" s="12">
        <v>37865</v>
      </c>
      <c r="B1043" t="s">
        <v>2007</v>
      </c>
      <c r="C1043" t="s">
        <v>2008</v>
      </c>
      <c r="D1043">
        <v>428779.15789999999</v>
      </c>
      <c r="E1043">
        <v>57.6726296</v>
      </c>
      <c r="F1043">
        <v>1.182093021</v>
      </c>
      <c r="G1043">
        <v>7.4113344919999999</v>
      </c>
      <c r="H1043">
        <v>266091.71509999997</v>
      </c>
      <c r="I1043">
        <v>56.386797659999999</v>
      </c>
      <c r="J1043">
        <v>0.61368725800000001</v>
      </c>
      <c r="K1043">
        <v>9.6671007850000006</v>
      </c>
      <c r="L1043">
        <v>208552.66269999999</v>
      </c>
      <c r="M1043">
        <v>50.99703384</v>
      </c>
      <c r="N1043">
        <v>0.18915605599999999</v>
      </c>
      <c r="O1043">
        <v>9.5245506659999997</v>
      </c>
      <c r="P1043">
        <v>190448.64079999999</v>
      </c>
      <c r="Q1043">
        <v>52.633425670000001</v>
      </c>
      <c r="R1043">
        <v>-0.245679233</v>
      </c>
      <c r="S1043">
        <v>6.4819735270000001</v>
      </c>
    </row>
    <row r="1044" spans="1:19" x14ac:dyDescent="0.25">
      <c r="A1044" s="12">
        <v>37865</v>
      </c>
      <c r="B1044" t="s">
        <v>2013</v>
      </c>
      <c r="C1044" t="s">
        <v>2014</v>
      </c>
      <c r="D1044">
        <v>304076.20909999998</v>
      </c>
      <c r="E1044">
        <v>66.863773499999994</v>
      </c>
      <c r="F1044">
        <v>-0.86720308899999998</v>
      </c>
      <c r="G1044">
        <v>7.515447429</v>
      </c>
      <c r="H1044">
        <v>183317.66409999999</v>
      </c>
      <c r="I1044">
        <v>65.690488439999996</v>
      </c>
      <c r="J1044">
        <v>-0.71028536399999997</v>
      </c>
      <c r="K1044">
        <v>10.714686909999999</v>
      </c>
      <c r="L1044">
        <v>140080.17809999999</v>
      </c>
      <c r="M1044">
        <v>63.568323640000003</v>
      </c>
      <c r="N1044">
        <v>-0.60195284699999996</v>
      </c>
      <c r="O1044">
        <v>11.964768080000001</v>
      </c>
      <c r="P1044">
        <v>122574.4183</v>
      </c>
      <c r="Q1044">
        <v>72.10237257</v>
      </c>
      <c r="R1044">
        <v>-0.91840818400000002</v>
      </c>
      <c r="S1044">
        <v>11.139072840000001</v>
      </c>
    </row>
    <row r="1045" spans="1:19" x14ac:dyDescent="0.25">
      <c r="A1045" s="12">
        <v>37865</v>
      </c>
      <c r="B1045" t="s">
        <v>2009</v>
      </c>
      <c r="C1045" t="s">
        <v>2010</v>
      </c>
      <c r="D1045">
        <v>145918.11629999999</v>
      </c>
      <c r="E1045">
        <v>75.054218449999993</v>
      </c>
      <c r="F1045">
        <v>0.182953007</v>
      </c>
      <c r="G1045">
        <v>27.376803550000002</v>
      </c>
      <c r="H1045">
        <v>85793.509330000001</v>
      </c>
      <c r="I1045">
        <v>72.555276500000005</v>
      </c>
      <c r="J1045">
        <v>0.182111727</v>
      </c>
      <c r="K1045">
        <v>31.199365950000001</v>
      </c>
      <c r="L1045">
        <v>65020.462350000002</v>
      </c>
      <c r="M1045">
        <v>68.216675390000006</v>
      </c>
      <c r="N1045">
        <v>0.76121570999999999</v>
      </c>
      <c r="O1045">
        <v>33.055039440000002</v>
      </c>
      <c r="P1045">
        <v>68338.508149999994</v>
      </c>
      <c r="Q1045">
        <v>81.543443969999998</v>
      </c>
      <c r="R1045">
        <v>0.190956494</v>
      </c>
      <c r="S1045">
        <v>34.4188829</v>
      </c>
    </row>
    <row r="1046" spans="1:19" x14ac:dyDescent="0.25">
      <c r="A1046" s="12">
        <v>37865</v>
      </c>
      <c r="B1046" t="s">
        <v>2003</v>
      </c>
      <c r="C1046" t="s">
        <v>2004</v>
      </c>
      <c r="D1046">
        <v>236267.47659999999</v>
      </c>
      <c r="E1046">
        <v>69.207017829999998</v>
      </c>
      <c r="F1046">
        <v>-0.2738698</v>
      </c>
      <c r="G1046">
        <v>12.465482</v>
      </c>
      <c r="H1046">
        <v>154043.87760000001</v>
      </c>
      <c r="I1046">
        <v>67.135664640000002</v>
      </c>
      <c r="J1046">
        <v>-0.24137499200000001</v>
      </c>
      <c r="K1046">
        <v>15.34570544</v>
      </c>
      <c r="L1046">
        <v>122581.4397</v>
      </c>
      <c r="M1046">
        <v>64.012374429999994</v>
      </c>
      <c r="N1046">
        <v>7.1315825999999999E-2</v>
      </c>
      <c r="O1046">
        <v>16.049339369999998</v>
      </c>
      <c r="P1046">
        <v>111762.7309</v>
      </c>
      <c r="Q1046">
        <v>72.160190869999994</v>
      </c>
      <c r="R1046">
        <v>-0.19295874599999999</v>
      </c>
      <c r="S1046">
        <v>16.003818160000002</v>
      </c>
    </row>
    <row r="1047" spans="1:19" x14ac:dyDescent="0.25">
      <c r="A1047" s="12">
        <v>37865</v>
      </c>
      <c r="B1047" t="s">
        <v>2001</v>
      </c>
      <c r="C1047" t="s">
        <v>2002</v>
      </c>
      <c r="D1047">
        <v>171967.59779999999</v>
      </c>
      <c r="E1047">
        <v>76.710487000000001</v>
      </c>
      <c r="F1047">
        <v>-8.2940241999999997E-2</v>
      </c>
      <c r="G1047">
        <v>22.501238480000001</v>
      </c>
      <c r="H1047">
        <v>104071.5736</v>
      </c>
      <c r="I1047">
        <v>74.018287459999996</v>
      </c>
      <c r="J1047">
        <v>-5.2366516000000002E-2</v>
      </c>
      <c r="K1047">
        <v>26.356444870000001</v>
      </c>
      <c r="L1047">
        <v>82502.789980000001</v>
      </c>
      <c r="M1047">
        <v>70.903801970000004</v>
      </c>
      <c r="N1047">
        <v>0.153261326</v>
      </c>
      <c r="O1047">
        <v>27.409097500000001</v>
      </c>
      <c r="P1047">
        <v>79068.042379999999</v>
      </c>
      <c r="Q1047">
        <v>83.987049400000004</v>
      </c>
      <c r="R1047">
        <v>-0.33490410300000001</v>
      </c>
      <c r="S1047">
        <v>24.06599057</v>
      </c>
    </row>
    <row r="1048" spans="1:19" x14ac:dyDescent="0.25">
      <c r="A1048" s="12">
        <v>37865</v>
      </c>
      <c r="B1048" t="s">
        <v>2019</v>
      </c>
      <c r="C1048" t="s">
        <v>2020</v>
      </c>
      <c r="D1048">
        <v>154698.2506</v>
      </c>
      <c r="E1048">
        <v>71.00040104</v>
      </c>
      <c r="F1048">
        <v>0.243322183</v>
      </c>
      <c r="G1048">
        <v>22.461403610000001</v>
      </c>
      <c r="H1048">
        <v>91004.192139999999</v>
      </c>
      <c r="I1048">
        <v>67.980158829999993</v>
      </c>
      <c r="J1048">
        <v>-4.637586E-3</v>
      </c>
      <c r="K1048">
        <v>25.967934639999999</v>
      </c>
      <c r="L1048">
        <v>68950.663570000004</v>
      </c>
      <c r="M1048">
        <v>63.397481460000002</v>
      </c>
      <c r="N1048">
        <v>0.78895348899999995</v>
      </c>
      <c r="O1048">
        <v>27.94244278</v>
      </c>
      <c r="P1048">
        <v>76421.096189999997</v>
      </c>
      <c r="Q1048">
        <v>76.656154790000002</v>
      </c>
      <c r="R1048">
        <v>0.32635962499999999</v>
      </c>
      <c r="S1048">
        <v>24.584012560000001</v>
      </c>
    </row>
    <row r="1049" spans="1:19" x14ac:dyDescent="0.25">
      <c r="A1049" s="12">
        <v>37865</v>
      </c>
      <c r="B1049" t="s">
        <v>2015</v>
      </c>
      <c r="C1049" t="s">
        <v>2016</v>
      </c>
      <c r="D1049">
        <v>244939.66399999999</v>
      </c>
      <c r="E1049">
        <v>74.352682569999999</v>
      </c>
      <c r="F1049">
        <v>1.2668513830000001</v>
      </c>
      <c r="G1049">
        <v>14.063081390000001</v>
      </c>
      <c r="H1049">
        <v>150785.30189999999</v>
      </c>
      <c r="I1049">
        <v>70.829181539999993</v>
      </c>
      <c r="J1049">
        <v>0.45478950099999998</v>
      </c>
      <c r="K1049">
        <v>15.77522879</v>
      </c>
      <c r="L1049">
        <v>120182.8181</v>
      </c>
      <c r="M1049">
        <v>67.918606839999995</v>
      </c>
      <c r="N1049">
        <v>0.75284284599999995</v>
      </c>
      <c r="O1049">
        <v>17.1074433</v>
      </c>
      <c r="P1049">
        <v>108286.7917</v>
      </c>
      <c r="Q1049">
        <v>76.37518729</v>
      </c>
      <c r="R1049">
        <v>-0.15891908799999999</v>
      </c>
      <c r="S1049">
        <v>15.02325353</v>
      </c>
    </row>
    <row r="1050" spans="1:19" x14ac:dyDescent="0.25">
      <c r="A1050" s="12">
        <v>37865</v>
      </c>
      <c r="B1050" t="s">
        <v>2017</v>
      </c>
      <c r="C1050" t="s">
        <v>2018</v>
      </c>
      <c r="D1050">
        <v>197179.44209999999</v>
      </c>
      <c r="E1050">
        <v>75.469790880000005</v>
      </c>
      <c r="F1050">
        <v>-9.4749687999999999E-2</v>
      </c>
      <c r="G1050">
        <v>17.477490809999999</v>
      </c>
      <c r="H1050">
        <v>112084.5977</v>
      </c>
      <c r="I1050">
        <v>73.472862269999993</v>
      </c>
      <c r="J1050">
        <v>-0.70768292799999999</v>
      </c>
      <c r="K1050">
        <v>21.15312132</v>
      </c>
      <c r="L1050">
        <v>87389.719859999997</v>
      </c>
      <c r="M1050">
        <v>70.060855040000007</v>
      </c>
      <c r="N1050">
        <v>-0.57618431599999997</v>
      </c>
      <c r="O1050">
        <v>22.663387060000002</v>
      </c>
      <c r="P1050">
        <v>85463.203890000004</v>
      </c>
      <c r="Q1050">
        <v>81.415949159999997</v>
      </c>
      <c r="R1050">
        <v>-0.83530800299999997</v>
      </c>
      <c r="S1050">
        <v>21.356507539999999</v>
      </c>
    </row>
    <row r="1051" spans="1:19" x14ac:dyDescent="0.25">
      <c r="A1051" s="12">
        <v>37865</v>
      </c>
      <c r="B1051" t="s">
        <v>2011</v>
      </c>
      <c r="C1051" t="s">
        <v>2012</v>
      </c>
      <c r="D1051">
        <v>165591.62959999999</v>
      </c>
      <c r="E1051">
        <v>70.464281260000007</v>
      </c>
      <c r="F1051">
        <v>0.118050328</v>
      </c>
      <c r="G1051">
        <v>21.46430784</v>
      </c>
      <c r="H1051">
        <v>96699.041949999999</v>
      </c>
      <c r="I1051">
        <v>67.668122920000002</v>
      </c>
      <c r="J1051">
        <v>0.28404270399999998</v>
      </c>
      <c r="K1051">
        <v>25.171909629999998</v>
      </c>
      <c r="L1051">
        <v>63990.23113</v>
      </c>
      <c r="M1051">
        <v>61.301121479999999</v>
      </c>
      <c r="N1051">
        <v>0.10413124</v>
      </c>
      <c r="O1051">
        <v>26.545413809999999</v>
      </c>
      <c r="P1051">
        <v>73174.744179999994</v>
      </c>
      <c r="Q1051">
        <v>72.316068749999999</v>
      </c>
      <c r="R1051">
        <v>-1.6910055E-2</v>
      </c>
      <c r="S1051">
        <v>24.302493630000001</v>
      </c>
    </row>
    <row r="1052" spans="1:19" x14ac:dyDescent="0.25">
      <c r="A1052" s="12">
        <v>37895</v>
      </c>
      <c r="B1052" t="s">
        <v>2005</v>
      </c>
      <c r="C1052" t="s">
        <v>2006</v>
      </c>
      <c r="D1052">
        <v>218070.2703</v>
      </c>
      <c r="E1052">
        <v>71.392716350000001</v>
      </c>
      <c r="F1052">
        <v>1.183523831</v>
      </c>
      <c r="G1052">
        <v>15.034529490000001</v>
      </c>
      <c r="H1052">
        <v>129574.38589999999</v>
      </c>
      <c r="I1052">
        <v>68.985867760000005</v>
      </c>
      <c r="J1052">
        <v>1.6115023509999999</v>
      </c>
      <c r="K1052">
        <v>18.75967425</v>
      </c>
      <c r="L1052">
        <v>103846.807</v>
      </c>
      <c r="M1052">
        <v>63.273643479999997</v>
      </c>
      <c r="N1052">
        <v>1.7579672879999999</v>
      </c>
      <c r="O1052">
        <v>19.806093820000001</v>
      </c>
      <c r="P1052">
        <v>126161.59540000001</v>
      </c>
      <c r="Q1052">
        <v>66.299665669999996</v>
      </c>
      <c r="R1052">
        <v>1.364705104</v>
      </c>
      <c r="S1052">
        <v>12.845036329999999</v>
      </c>
    </row>
    <row r="1053" spans="1:19" x14ac:dyDescent="0.25">
      <c r="A1053" s="12">
        <v>37895</v>
      </c>
      <c r="B1053" t="s">
        <v>2001</v>
      </c>
      <c r="C1053" t="s">
        <v>2002</v>
      </c>
      <c r="D1053">
        <v>174827.5962</v>
      </c>
      <c r="E1053">
        <v>77.986261459999994</v>
      </c>
      <c r="F1053">
        <v>1.6631030630000001</v>
      </c>
      <c r="G1053">
        <v>20.728646560000001</v>
      </c>
      <c r="H1053">
        <v>105877.0181</v>
      </c>
      <c r="I1053">
        <v>75.302364389999994</v>
      </c>
      <c r="J1053">
        <v>1.7348103829999999</v>
      </c>
      <c r="K1053">
        <v>24.876939579999998</v>
      </c>
      <c r="L1053">
        <v>83642.762300000002</v>
      </c>
      <c r="M1053">
        <v>71.883506670000003</v>
      </c>
      <c r="N1053">
        <v>1.381737897</v>
      </c>
      <c r="O1053">
        <v>26.79631887</v>
      </c>
      <c r="P1053">
        <v>80251.860430000001</v>
      </c>
      <c r="Q1053">
        <v>85.244515530000001</v>
      </c>
      <c r="R1053">
        <v>1.497214311</v>
      </c>
      <c r="S1053">
        <v>24.139509889999999</v>
      </c>
    </row>
    <row r="1054" spans="1:19" x14ac:dyDescent="0.25">
      <c r="A1054" s="12">
        <v>37895</v>
      </c>
      <c r="B1054" t="s">
        <v>2009</v>
      </c>
      <c r="C1054" t="s">
        <v>2010</v>
      </c>
      <c r="D1054">
        <v>151316.6298</v>
      </c>
      <c r="E1054">
        <v>77.830989560000006</v>
      </c>
      <c r="F1054">
        <v>3.699686931</v>
      </c>
      <c r="G1054">
        <v>29.07412897</v>
      </c>
      <c r="H1054">
        <v>88613.849789999993</v>
      </c>
      <c r="I1054">
        <v>74.940428749999995</v>
      </c>
      <c r="J1054">
        <v>3.287358786</v>
      </c>
      <c r="K1054">
        <v>31.89954298</v>
      </c>
      <c r="L1054">
        <v>67112.095300000001</v>
      </c>
      <c r="M1054">
        <v>70.411126809999999</v>
      </c>
      <c r="N1054">
        <v>3.2168841430000001</v>
      </c>
      <c r="O1054">
        <v>34.132004889999997</v>
      </c>
      <c r="P1054">
        <v>69277.479399999997</v>
      </c>
      <c r="Q1054">
        <v>82.663851070000007</v>
      </c>
      <c r="R1054">
        <v>1.3740002140000001</v>
      </c>
      <c r="S1054">
        <v>33.244164300000001</v>
      </c>
    </row>
    <row r="1055" spans="1:19" x14ac:dyDescent="0.25">
      <c r="A1055" s="12">
        <v>37895</v>
      </c>
      <c r="B1055" t="s">
        <v>2013</v>
      </c>
      <c r="C1055" t="s">
        <v>2014</v>
      </c>
      <c r="D1055">
        <v>306854.19309999997</v>
      </c>
      <c r="E1055">
        <v>67.474628559999999</v>
      </c>
      <c r="F1055">
        <v>0.91358149</v>
      </c>
      <c r="G1055">
        <v>6.7787007609999996</v>
      </c>
      <c r="H1055">
        <v>185937.07279999999</v>
      </c>
      <c r="I1055">
        <v>66.629133600000003</v>
      </c>
      <c r="J1055">
        <v>1.4288905249999999</v>
      </c>
      <c r="K1055">
        <v>10.19422636</v>
      </c>
      <c r="L1055">
        <v>142978.76079999999</v>
      </c>
      <c r="M1055">
        <v>64.883699219999997</v>
      </c>
      <c r="N1055">
        <v>2.0692311920000002</v>
      </c>
      <c r="O1055">
        <v>12.81374523</v>
      </c>
      <c r="P1055">
        <v>124994.6617</v>
      </c>
      <c r="Q1055">
        <v>73.52604067</v>
      </c>
      <c r="R1055">
        <v>1.9745093549999999</v>
      </c>
      <c r="S1055">
        <v>11.936219729999999</v>
      </c>
    </row>
    <row r="1056" spans="1:19" x14ac:dyDescent="0.25">
      <c r="A1056" s="12">
        <v>37895</v>
      </c>
      <c r="B1056" t="s">
        <v>2015</v>
      </c>
      <c r="C1056" t="s">
        <v>2016</v>
      </c>
      <c r="D1056">
        <v>246171.71350000001</v>
      </c>
      <c r="E1056">
        <v>74.72667749</v>
      </c>
      <c r="F1056">
        <v>0.50300124700000004</v>
      </c>
      <c r="G1056">
        <v>12.08981395</v>
      </c>
      <c r="H1056">
        <v>152627.1813</v>
      </c>
      <c r="I1056">
        <v>71.694377320000001</v>
      </c>
      <c r="J1056">
        <v>1.221524469</v>
      </c>
      <c r="K1056">
        <v>14.21957645</v>
      </c>
      <c r="L1056">
        <v>121905.03419999999</v>
      </c>
      <c r="M1056">
        <v>68.891878390000002</v>
      </c>
      <c r="N1056">
        <v>1.432996932</v>
      </c>
      <c r="O1056">
        <v>16.297249489999999</v>
      </c>
      <c r="P1056">
        <v>110242.57399999999</v>
      </c>
      <c r="Q1056">
        <v>77.754609790000003</v>
      </c>
      <c r="R1056">
        <v>1.806113404</v>
      </c>
      <c r="S1056">
        <v>15.12939654</v>
      </c>
    </row>
    <row r="1057" spans="1:19" x14ac:dyDescent="0.25">
      <c r="A1057" s="12">
        <v>37895</v>
      </c>
      <c r="B1057" t="s">
        <v>2011</v>
      </c>
      <c r="C1057" t="s">
        <v>2012</v>
      </c>
      <c r="D1057">
        <v>168563.3272</v>
      </c>
      <c r="E1057">
        <v>71.728829090000005</v>
      </c>
      <c r="F1057">
        <v>1.7945940979999999</v>
      </c>
      <c r="G1057">
        <v>22.211520490000002</v>
      </c>
      <c r="H1057">
        <v>98754.285440000007</v>
      </c>
      <c r="I1057">
        <v>69.10634263</v>
      </c>
      <c r="J1057">
        <v>2.12540212</v>
      </c>
      <c r="K1057">
        <v>26.103755369999998</v>
      </c>
      <c r="L1057">
        <v>65782.98143</v>
      </c>
      <c r="M1057">
        <v>63.018533689999998</v>
      </c>
      <c r="N1057">
        <v>2.8015999740000002</v>
      </c>
      <c r="O1057">
        <v>28.98223677</v>
      </c>
      <c r="P1057">
        <v>74746.881120000005</v>
      </c>
      <c r="Q1057">
        <v>73.869757309999997</v>
      </c>
      <c r="R1057">
        <v>2.1484693259999998</v>
      </c>
      <c r="S1057">
        <v>25.792140660000001</v>
      </c>
    </row>
    <row r="1058" spans="1:19" x14ac:dyDescent="0.25">
      <c r="A1058" s="12">
        <v>37895</v>
      </c>
      <c r="B1058" t="s">
        <v>2017</v>
      </c>
      <c r="C1058" t="s">
        <v>2018</v>
      </c>
      <c r="D1058">
        <v>198756.04310000001</v>
      </c>
      <c r="E1058">
        <v>76.073229789999999</v>
      </c>
      <c r="F1058">
        <v>0.799576764</v>
      </c>
      <c r="G1058">
        <v>15.804889149999999</v>
      </c>
      <c r="H1058">
        <v>114273.01059999999</v>
      </c>
      <c r="I1058">
        <v>74.907394440000004</v>
      </c>
      <c r="J1058">
        <v>1.95246534</v>
      </c>
      <c r="K1058">
        <v>20.847638499999999</v>
      </c>
      <c r="L1058">
        <v>89214.592420000001</v>
      </c>
      <c r="M1058">
        <v>71.523866159999997</v>
      </c>
      <c r="N1058">
        <v>2.0882004940000001</v>
      </c>
      <c r="O1058">
        <v>23.59204798</v>
      </c>
      <c r="P1058">
        <v>86905.747579999996</v>
      </c>
      <c r="Q1058">
        <v>82.790178760000003</v>
      </c>
      <c r="R1058">
        <v>1.6879120270000001</v>
      </c>
      <c r="S1058">
        <v>21.22194782</v>
      </c>
    </row>
    <row r="1059" spans="1:19" x14ac:dyDescent="0.25">
      <c r="A1059" s="12">
        <v>37895</v>
      </c>
      <c r="B1059" t="s">
        <v>2003</v>
      </c>
      <c r="C1059" t="s">
        <v>2004</v>
      </c>
      <c r="D1059">
        <v>238100.85870000001</v>
      </c>
      <c r="E1059">
        <v>69.744048609999993</v>
      </c>
      <c r="F1059">
        <v>0.77597734699999998</v>
      </c>
      <c r="G1059">
        <v>11.22690206</v>
      </c>
      <c r="H1059">
        <v>155538.5251</v>
      </c>
      <c r="I1059">
        <v>67.787064439999995</v>
      </c>
      <c r="J1059">
        <v>0.97027385300000002</v>
      </c>
      <c r="K1059">
        <v>13.477772030000001</v>
      </c>
      <c r="L1059">
        <v>123804.66099999999</v>
      </c>
      <c r="M1059">
        <v>64.651144070000001</v>
      </c>
      <c r="N1059">
        <v>0.99788461299999998</v>
      </c>
      <c r="O1059">
        <v>14.903173000000001</v>
      </c>
      <c r="P1059">
        <v>112773.4702</v>
      </c>
      <c r="Q1059">
        <v>72.812780029999999</v>
      </c>
      <c r="R1059">
        <v>0.90436174999999996</v>
      </c>
      <c r="S1059">
        <v>14.037357869999999</v>
      </c>
    </row>
    <row r="1060" spans="1:19" x14ac:dyDescent="0.25">
      <c r="A1060" s="12">
        <v>37895</v>
      </c>
      <c r="B1060" t="s">
        <v>2019</v>
      </c>
      <c r="C1060" t="s">
        <v>2020</v>
      </c>
      <c r="D1060">
        <v>157393.9351</v>
      </c>
      <c r="E1060">
        <v>72.237613980000006</v>
      </c>
      <c r="F1060">
        <v>1.742543607</v>
      </c>
      <c r="G1060">
        <v>23.496259970000001</v>
      </c>
      <c r="H1060">
        <v>92611.847580000001</v>
      </c>
      <c r="I1060">
        <v>69.181077930000001</v>
      </c>
      <c r="J1060">
        <v>1.766572955</v>
      </c>
      <c r="K1060">
        <v>26.453643469999999</v>
      </c>
      <c r="L1060">
        <v>69974.540229999999</v>
      </c>
      <c r="M1060">
        <v>64.338896640000002</v>
      </c>
      <c r="N1060">
        <v>1.4849409760000001</v>
      </c>
      <c r="O1060">
        <v>28.022479560000001</v>
      </c>
      <c r="P1060">
        <v>76961.402480000004</v>
      </c>
      <c r="Q1060">
        <v>77.19812297</v>
      </c>
      <c r="R1060">
        <v>0.70701196200000005</v>
      </c>
      <c r="S1060">
        <v>24.320549570000001</v>
      </c>
    </row>
    <row r="1061" spans="1:19" x14ac:dyDescent="0.25">
      <c r="A1061" s="12">
        <v>37895</v>
      </c>
      <c r="B1061" t="s">
        <v>2007</v>
      </c>
      <c r="C1061" t="s">
        <v>2008</v>
      </c>
      <c r="D1061">
        <v>427659.8419</v>
      </c>
      <c r="E1061">
        <v>57.522076820000002</v>
      </c>
      <c r="F1061">
        <v>-0.26104719700000001</v>
      </c>
      <c r="G1061">
        <v>5.6748086889999998</v>
      </c>
      <c r="H1061">
        <v>267386.57679999998</v>
      </c>
      <c r="I1061">
        <v>56.661188420000002</v>
      </c>
      <c r="J1061">
        <v>0.48662233900000001</v>
      </c>
      <c r="K1061">
        <v>8.2546035</v>
      </c>
      <c r="L1061">
        <v>210387.00260000001</v>
      </c>
      <c r="M1061">
        <v>51.445581920000002</v>
      </c>
      <c r="N1061">
        <v>0.87955717700000002</v>
      </c>
      <c r="O1061">
        <v>9.1880328230000003</v>
      </c>
      <c r="P1061">
        <v>192263.12590000001</v>
      </c>
      <c r="Q1061">
        <v>53.134886680000001</v>
      </c>
      <c r="R1061">
        <v>0.95274248699999997</v>
      </c>
      <c r="S1061">
        <v>6.8199774140000002</v>
      </c>
    </row>
    <row r="1062" spans="1:19" x14ac:dyDescent="0.25">
      <c r="A1062" s="12">
        <v>37926</v>
      </c>
      <c r="B1062" t="s">
        <v>2005</v>
      </c>
      <c r="C1062" t="s">
        <v>2006</v>
      </c>
      <c r="D1062">
        <v>219831.67110000001</v>
      </c>
      <c r="E1062">
        <v>71.969370769999998</v>
      </c>
      <c r="F1062">
        <v>0.80772162999999997</v>
      </c>
      <c r="G1062">
        <v>13.179376489999999</v>
      </c>
      <c r="H1062">
        <v>131224.73449999999</v>
      </c>
      <c r="I1062">
        <v>69.864519279999996</v>
      </c>
      <c r="J1062">
        <v>1.2736688599999999</v>
      </c>
      <c r="K1062">
        <v>18.009598789999998</v>
      </c>
      <c r="L1062">
        <v>104767.7331</v>
      </c>
      <c r="M1062">
        <v>63.834761810000003</v>
      </c>
      <c r="N1062">
        <v>0.88681210499999996</v>
      </c>
      <c r="O1062">
        <v>17.752773550000001</v>
      </c>
      <c r="P1062">
        <v>127064.63559999999</v>
      </c>
      <c r="Q1062">
        <v>66.774225819999998</v>
      </c>
      <c r="R1062">
        <v>0.71578059999999999</v>
      </c>
      <c r="S1062">
        <v>10.50881087</v>
      </c>
    </row>
    <row r="1063" spans="1:19" x14ac:dyDescent="0.25">
      <c r="A1063" s="12">
        <v>37926</v>
      </c>
      <c r="B1063" t="s">
        <v>2009</v>
      </c>
      <c r="C1063" t="s">
        <v>2010</v>
      </c>
      <c r="D1063">
        <v>152058.32509999999</v>
      </c>
      <c r="E1063">
        <v>78.212486839999997</v>
      </c>
      <c r="F1063">
        <v>0.49016115500000002</v>
      </c>
      <c r="G1063">
        <v>25.479514000000002</v>
      </c>
      <c r="H1063">
        <v>90131.160019999996</v>
      </c>
      <c r="I1063">
        <v>76.223612810000006</v>
      </c>
      <c r="J1063">
        <v>1.712272099</v>
      </c>
      <c r="K1063">
        <v>30.385176600000001</v>
      </c>
      <c r="L1063">
        <v>68088.058019999997</v>
      </c>
      <c r="M1063">
        <v>71.435064969999999</v>
      </c>
      <c r="N1063">
        <v>1.4542277699999999</v>
      </c>
      <c r="O1063">
        <v>30.609295199999998</v>
      </c>
      <c r="P1063">
        <v>71412.336739999999</v>
      </c>
      <c r="Q1063">
        <v>85.211223340000004</v>
      </c>
      <c r="R1063">
        <v>3.081603672</v>
      </c>
      <c r="S1063">
        <v>30.823734120000001</v>
      </c>
    </row>
    <row r="1064" spans="1:19" x14ac:dyDescent="0.25">
      <c r="A1064" s="12">
        <v>37926</v>
      </c>
      <c r="B1064" t="s">
        <v>2019</v>
      </c>
      <c r="C1064" t="s">
        <v>2020</v>
      </c>
      <c r="D1064">
        <v>159941.41990000001</v>
      </c>
      <c r="E1064">
        <v>73.406809129999999</v>
      </c>
      <c r="F1064">
        <v>1.6185406520000001</v>
      </c>
      <c r="G1064">
        <v>20.73302357</v>
      </c>
      <c r="H1064">
        <v>94682.138930000001</v>
      </c>
      <c r="I1064">
        <v>70.727586189999997</v>
      </c>
      <c r="J1064">
        <v>2.2354497879999999</v>
      </c>
      <c r="K1064">
        <v>25.146307610000001</v>
      </c>
      <c r="L1064">
        <v>71397.792090000003</v>
      </c>
      <c r="M1064">
        <v>65.647521940000004</v>
      </c>
      <c r="N1064">
        <v>2.0339567139999999</v>
      </c>
      <c r="O1064">
        <v>25.6941521</v>
      </c>
      <c r="P1064">
        <v>78733.811520000003</v>
      </c>
      <c r="Q1064">
        <v>78.975983639999995</v>
      </c>
      <c r="R1064">
        <v>2.3029843269999999</v>
      </c>
      <c r="S1064">
        <v>21.726847939999999</v>
      </c>
    </row>
    <row r="1065" spans="1:19" x14ac:dyDescent="0.25">
      <c r="A1065" s="12">
        <v>37926</v>
      </c>
      <c r="B1065" t="s">
        <v>2013</v>
      </c>
      <c r="C1065" t="s">
        <v>2014</v>
      </c>
      <c r="D1065">
        <v>308733.21370000002</v>
      </c>
      <c r="E1065">
        <v>67.88780921</v>
      </c>
      <c r="F1065">
        <v>0.61234965500000005</v>
      </c>
      <c r="G1065">
        <v>5.8218983519999998</v>
      </c>
      <c r="H1065">
        <v>187573.70069999999</v>
      </c>
      <c r="I1065">
        <v>67.215606730000005</v>
      </c>
      <c r="J1065">
        <v>0.880205244</v>
      </c>
      <c r="K1065">
        <v>9.9993343489999997</v>
      </c>
      <c r="L1065">
        <v>143635.89840000001</v>
      </c>
      <c r="M1065">
        <v>65.181907980000005</v>
      </c>
      <c r="N1065">
        <v>0.45960505200000001</v>
      </c>
      <c r="O1065">
        <v>11.279780909999999</v>
      </c>
      <c r="P1065">
        <v>125416.2993</v>
      </c>
      <c r="Q1065">
        <v>73.774062020000002</v>
      </c>
      <c r="R1065">
        <v>0.337324507</v>
      </c>
      <c r="S1065">
        <v>9.6780599980000002</v>
      </c>
    </row>
    <row r="1066" spans="1:19" x14ac:dyDescent="0.25">
      <c r="A1066" s="12">
        <v>37926</v>
      </c>
      <c r="B1066" t="s">
        <v>2015</v>
      </c>
      <c r="C1066" t="s">
        <v>2016</v>
      </c>
      <c r="D1066">
        <v>245934.5019</v>
      </c>
      <c r="E1066">
        <v>74.654670690000003</v>
      </c>
      <c r="F1066">
        <v>-9.6360222999999995E-2</v>
      </c>
      <c r="G1066">
        <v>10.09115246</v>
      </c>
      <c r="H1066">
        <v>152784.72820000001</v>
      </c>
      <c r="I1066">
        <v>71.768382669999994</v>
      </c>
      <c r="J1066">
        <v>0.103223362</v>
      </c>
      <c r="K1066">
        <v>13.27679893</v>
      </c>
      <c r="L1066">
        <v>121377.14509999999</v>
      </c>
      <c r="M1066">
        <v>68.593553779999993</v>
      </c>
      <c r="N1066">
        <v>-0.43303306400000002</v>
      </c>
      <c r="O1066">
        <v>13.68723789</v>
      </c>
      <c r="P1066">
        <v>109938.51459999999</v>
      </c>
      <c r="Q1066">
        <v>77.540155310000003</v>
      </c>
      <c r="R1066">
        <v>-0.27580934800000001</v>
      </c>
      <c r="S1066">
        <v>12.09812846</v>
      </c>
    </row>
    <row r="1067" spans="1:19" x14ac:dyDescent="0.25">
      <c r="A1067" s="12">
        <v>37926</v>
      </c>
      <c r="B1067" t="s">
        <v>2017</v>
      </c>
      <c r="C1067" t="s">
        <v>2018</v>
      </c>
      <c r="D1067">
        <v>202302.3585</v>
      </c>
      <c r="E1067">
        <v>77.430570489999994</v>
      </c>
      <c r="F1067">
        <v>1.7842553779999999</v>
      </c>
      <c r="G1067">
        <v>15.66859839</v>
      </c>
      <c r="H1067">
        <v>116373.2074</v>
      </c>
      <c r="I1067">
        <v>76.284099819999994</v>
      </c>
      <c r="J1067">
        <v>1.837876477</v>
      </c>
      <c r="K1067">
        <v>21.353115119999998</v>
      </c>
      <c r="L1067">
        <v>90427.051290000003</v>
      </c>
      <c r="M1067">
        <v>72.495901599999996</v>
      </c>
      <c r="N1067">
        <v>1.35903649</v>
      </c>
      <c r="O1067">
        <v>21.892054219999999</v>
      </c>
      <c r="P1067">
        <v>88375.821309999999</v>
      </c>
      <c r="Q1067">
        <v>84.190634650000007</v>
      </c>
      <c r="R1067">
        <v>1.6915725029999999</v>
      </c>
      <c r="S1067">
        <v>19.227044549999999</v>
      </c>
    </row>
    <row r="1068" spans="1:19" x14ac:dyDescent="0.25">
      <c r="A1068" s="12">
        <v>37926</v>
      </c>
      <c r="B1068" t="s">
        <v>2003</v>
      </c>
      <c r="C1068" t="s">
        <v>2004</v>
      </c>
      <c r="D1068">
        <v>239031.03690000001</v>
      </c>
      <c r="E1068">
        <v>70.016514610000002</v>
      </c>
      <c r="F1068">
        <v>0.39066559200000001</v>
      </c>
      <c r="G1068">
        <v>9.0087238539999994</v>
      </c>
      <c r="H1068">
        <v>156716.57089999999</v>
      </c>
      <c r="I1068">
        <v>68.300482380000005</v>
      </c>
      <c r="J1068">
        <v>0.75739810699999999</v>
      </c>
      <c r="K1068">
        <v>12.202127409999999</v>
      </c>
      <c r="L1068">
        <v>124213.2001</v>
      </c>
      <c r="M1068">
        <v>64.864484329999996</v>
      </c>
      <c r="N1068">
        <v>0.329986838</v>
      </c>
      <c r="O1068">
        <v>12.15231309</v>
      </c>
      <c r="P1068">
        <v>113125.0628</v>
      </c>
      <c r="Q1068">
        <v>73.039787610000005</v>
      </c>
      <c r="R1068">
        <v>0.31176886700000001</v>
      </c>
      <c r="S1068">
        <v>10.258077249999999</v>
      </c>
    </row>
    <row r="1069" spans="1:19" x14ac:dyDescent="0.25">
      <c r="A1069" s="12">
        <v>37926</v>
      </c>
      <c r="B1069" t="s">
        <v>2007</v>
      </c>
      <c r="C1069" t="s">
        <v>2008</v>
      </c>
      <c r="D1069">
        <v>425184.05859999999</v>
      </c>
      <c r="E1069">
        <v>57.189073380000004</v>
      </c>
      <c r="F1069">
        <v>-0.57891413999999997</v>
      </c>
      <c r="G1069">
        <v>3.0731110560000001</v>
      </c>
      <c r="H1069">
        <v>267313.54739999998</v>
      </c>
      <c r="I1069">
        <v>56.645712940000003</v>
      </c>
      <c r="J1069">
        <v>-2.7312300000000001E-2</v>
      </c>
      <c r="K1069">
        <v>7.4231818519999999</v>
      </c>
      <c r="L1069">
        <v>211536.37909999999</v>
      </c>
      <c r="M1069">
        <v>51.726637029999999</v>
      </c>
      <c r="N1069">
        <v>0.54631536000000003</v>
      </c>
      <c r="O1069">
        <v>8.3629788680000008</v>
      </c>
      <c r="P1069">
        <v>193463.02290000001</v>
      </c>
      <c r="Q1069">
        <v>53.466496759999998</v>
      </c>
      <c r="R1069">
        <v>0.62409106000000003</v>
      </c>
      <c r="S1069">
        <v>5.0125918609999998</v>
      </c>
    </row>
    <row r="1070" spans="1:19" x14ac:dyDescent="0.25">
      <c r="A1070" s="12">
        <v>37926</v>
      </c>
      <c r="B1070" t="s">
        <v>2011</v>
      </c>
      <c r="C1070" t="s">
        <v>2012</v>
      </c>
      <c r="D1070">
        <v>171066.51579999999</v>
      </c>
      <c r="E1070">
        <v>72.79401206</v>
      </c>
      <c r="F1070">
        <v>1.485013744</v>
      </c>
      <c r="G1070">
        <v>20.313714579999999</v>
      </c>
      <c r="H1070">
        <v>100924.71090000001</v>
      </c>
      <c r="I1070">
        <v>70.625164479999995</v>
      </c>
      <c r="J1070">
        <v>2.1978038299999998</v>
      </c>
      <c r="K1070">
        <v>25.752939900000001</v>
      </c>
      <c r="L1070">
        <v>66945.862120000005</v>
      </c>
      <c r="M1070">
        <v>64.132545759999999</v>
      </c>
      <c r="N1070">
        <v>1.7677530939999999</v>
      </c>
      <c r="O1070">
        <v>26.979015400000002</v>
      </c>
      <c r="P1070">
        <v>76421.417050000004</v>
      </c>
      <c r="Q1070">
        <v>75.524643249999997</v>
      </c>
      <c r="R1070">
        <v>2.240275327</v>
      </c>
      <c r="S1070">
        <v>23.913293769999999</v>
      </c>
    </row>
    <row r="1071" spans="1:19" x14ac:dyDescent="0.25">
      <c r="A1071" s="12">
        <v>37926</v>
      </c>
      <c r="B1071" t="s">
        <v>2001</v>
      </c>
      <c r="C1071" t="s">
        <v>2002</v>
      </c>
      <c r="D1071">
        <v>176667.98319999999</v>
      </c>
      <c r="E1071">
        <v>78.807212519999993</v>
      </c>
      <c r="F1071">
        <v>1.0526867790000001</v>
      </c>
      <c r="G1071">
        <v>18.031344149999999</v>
      </c>
      <c r="H1071">
        <v>107329.5974</v>
      </c>
      <c r="I1071">
        <v>76.335474849999997</v>
      </c>
      <c r="J1071">
        <v>1.371949555</v>
      </c>
      <c r="K1071">
        <v>23.077215429999999</v>
      </c>
      <c r="L1071">
        <v>84500.079089999999</v>
      </c>
      <c r="M1071">
        <v>72.620294119999997</v>
      </c>
      <c r="N1071">
        <v>1.0249742719999999</v>
      </c>
      <c r="O1071">
        <v>23.828608549999998</v>
      </c>
      <c r="P1071">
        <v>80672.890109999993</v>
      </c>
      <c r="Q1071">
        <v>85.691738450000003</v>
      </c>
      <c r="R1071">
        <v>0.52463541899999999</v>
      </c>
      <c r="S1071">
        <v>19.760514000000001</v>
      </c>
    </row>
    <row r="1072" spans="1:19" x14ac:dyDescent="0.25">
      <c r="A1072" s="12">
        <v>37956</v>
      </c>
      <c r="B1072" t="s">
        <v>2005</v>
      </c>
      <c r="C1072" t="s">
        <v>2006</v>
      </c>
      <c r="D1072">
        <v>219064.0288</v>
      </c>
      <c r="E1072">
        <v>71.718056959999998</v>
      </c>
      <c r="F1072">
        <v>-0.34919550199999999</v>
      </c>
      <c r="G1072">
        <v>13.070796570000001</v>
      </c>
      <c r="H1072">
        <v>132721.67490000001</v>
      </c>
      <c r="I1072">
        <v>70.661495720000005</v>
      </c>
      <c r="J1072">
        <v>1.140745621</v>
      </c>
      <c r="K1072">
        <v>17.162023359999999</v>
      </c>
      <c r="L1072">
        <v>106982.7282</v>
      </c>
      <c r="M1072">
        <v>65.184353740000006</v>
      </c>
      <c r="N1072">
        <v>2.1141959250000002</v>
      </c>
      <c r="O1072">
        <v>18.85615335</v>
      </c>
      <c r="P1072">
        <v>130095.136</v>
      </c>
      <c r="Q1072">
        <v>68.366795760000002</v>
      </c>
      <c r="R1072">
        <v>2.3850069739999999</v>
      </c>
      <c r="S1072">
        <v>11.541117659999999</v>
      </c>
    </row>
    <row r="1073" spans="1:19" x14ac:dyDescent="0.25">
      <c r="A1073" s="12">
        <v>37956</v>
      </c>
      <c r="B1073" t="s">
        <v>2003</v>
      </c>
      <c r="C1073" t="s">
        <v>2004</v>
      </c>
      <c r="D1073">
        <v>237762.0141</v>
      </c>
      <c r="E1073">
        <v>69.64479489</v>
      </c>
      <c r="F1073">
        <v>-0.530902922</v>
      </c>
      <c r="G1073">
        <v>9.0806685080000005</v>
      </c>
      <c r="H1073">
        <v>157761.38800000001</v>
      </c>
      <c r="I1073">
        <v>68.755836340000002</v>
      </c>
      <c r="J1073">
        <v>0.66669216200000003</v>
      </c>
      <c r="K1073">
        <v>11.211323220000001</v>
      </c>
      <c r="L1073">
        <v>126436.5287</v>
      </c>
      <c r="M1073">
        <v>66.025512789999993</v>
      </c>
      <c r="N1073">
        <v>1.789929369</v>
      </c>
      <c r="O1073">
        <v>13.02790147</v>
      </c>
      <c r="P1073">
        <v>116605.33259999999</v>
      </c>
      <c r="Q1073">
        <v>75.286841969999998</v>
      </c>
      <c r="R1073">
        <v>3.0764798679999998</v>
      </c>
      <c r="S1073">
        <v>11.31038575</v>
      </c>
    </row>
    <row r="1074" spans="1:19" x14ac:dyDescent="0.25">
      <c r="A1074" s="12">
        <v>37956</v>
      </c>
      <c r="B1074" t="s">
        <v>2009</v>
      </c>
      <c r="C1074" t="s">
        <v>2010</v>
      </c>
      <c r="D1074">
        <v>149442.4743</v>
      </c>
      <c r="E1074">
        <v>76.867001830000007</v>
      </c>
      <c r="F1074">
        <v>-1.7202943660000001</v>
      </c>
      <c r="G1074">
        <v>23.121495299999999</v>
      </c>
      <c r="H1074">
        <v>90488.037360000002</v>
      </c>
      <c r="I1074">
        <v>76.525422750000004</v>
      </c>
      <c r="J1074">
        <v>0.39595334500000001</v>
      </c>
      <c r="K1074">
        <v>28.090952179999999</v>
      </c>
      <c r="L1074">
        <v>69604.70766</v>
      </c>
      <c r="M1074">
        <v>73.026268599999995</v>
      </c>
      <c r="N1074">
        <v>2.227482583</v>
      </c>
      <c r="O1074">
        <v>32.18531385</v>
      </c>
      <c r="P1074">
        <v>73812.414409999998</v>
      </c>
      <c r="Q1074">
        <v>88.075063999999998</v>
      </c>
      <c r="R1074">
        <v>3.360872605</v>
      </c>
      <c r="S1074">
        <v>31.012424880000001</v>
      </c>
    </row>
    <row r="1075" spans="1:19" x14ac:dyDescent="0.25">
      <c r="A1075" s="12">
        <v>37956</v>
      </c>
      <c r="B1075" t="s">
        <v>2011</v>
      </c>
      <c r="C1075" t="s">
        <v>2012</v>
      </c>
      <c r="D1075">
        <v>172585.6341</v>
      </c>
      <c r="E1075">
        <v>73.440443169999995</v>
      </c>
      <c r="F1075">
        <v>0.88802785799999995</v>
      </c>
      <c r="G1075">
        <v>21.754824289999998</v>
      </c>
      <c r="H1075">
        <v>103510.94319999999</v>
      </c>
      <c r="I1075">
        <v>72.434959879999994</v>
      </c>
      <c r="J1075">
        <v>2.562536191</v>
      </c>
      <c r="K1075">
        <v>26.81834374</v>
      </c>
      <c r="L1075">
        <v>69653.565820000003</v>
      </c>
      <c r="M1075">
        <v>66.72646159</v>
      </c>
      <c r="N1075">
        <v>4.0446169599999999</v>
      </c>
      <c r="O1075">
        <v>30.626931620000001</v>
      </c>
      <c r="P1075">
        <v>80601.062030000001</v>
      </c>
      <c r="Q1075">
        <v>79.655241820000001</v>
      </c>
      <c r="R1075">
        <v>5.4692063329999998</v>
      </c>
      <c r="S1075">
        <v>28.704989529999999</v>
      </c>
    </row>
    <row r="1076" spans="1:19" x14ac:dyDescent="0.25">
      <c r="A1076" s="12">
        <v>37956</v>
      </c>
      <c r="B1076" t="s">
        <v>2013</v>
      </c>
      <c r="C1076" t="s">
        <v>2014</v>
      </c>
      <c r="D1076">
        <v>304943.08630000002</v>
      </c>
      <c r="E1076">
        <v>67.054392429999993</v>
      </c>
      <c r="F1076">
        <v>-1.227638352</v>
      </c>
      <c r="G1076">
        <v>4.7453267610000003</v>
      </c>
      <c r="H1076">
        <v>187438.70490000001</v>
      </c>
      <c r="I1076">
        <v>67.167232029999994</v>
      </c>
      <c r="J1076">
        <v>-7.1969447000000006E-2</v>
      </c>
      <c r="K1076">
        <v>7.9894052919999998</v>
      </c>
      <c r="L1076">
        <v>144901.18169999999</v>
      </c>
      <c r="M1076">
        <v>65.756092969999997</v>
      </c>
      <c r="N1076">
        <v>0.88089626799999998</v>
      </c>
      <c r="O1076">
        <v>10.93206161</v>
      </c>
      <c r="P1076">
        <v>127592.7074</v>
      </c>
      <c r="Q1076">
        <v>75.054298059999994</v>
      </c>
      <c r="R1076">
        <v>1.7353470959999999</v>
      </c>
      <c r="S1076">
        <v>9.1981209800000006</v>
      </c>
    </row>
    <row r="1077" spans="1:19" x14ac:dyDescent="0.25">
      <c r="A1077" s="12">
        <v>37956</v>
      </c>
      <c r="B1077" t="s">
        <v>2007</v>
      </c>
      <c r="C1077" t="s">
        <v>2008</v>
      </c>
      <c r="D1077">
        <v>420851.52799999999</v>
      </c>
      <c r="E1077">
        <v>56.606329479999999</v>
      </c>
      <c r="F1077">
        <v>-1.018977687</v>
      </c>
      <c r="G1077">
        <v>3.159292234</v>
      </c>
      <c r="H1077">
        <v>267879.27960000001</v>
      </c>
      <c r="I1077">
        <v>56.765595769999997</v>
      </c>
      <c r="J1077">
        <v>0.21163619</v>
      </c>
      <c r="K1077">
        <v>6.150022946</v>
      </c>
      <c r="L1077">
        <v>211690.37109999999</v>
      </c>
      <c r="M1077">
        <v>51.764292419999997</v>
      </c>
      <c r="N1077">
        <v>7.2796906999999994E-2</v>
      </c>
      <c r="O1077">
        <v>7.7773734599999997</v>
      </c>
      <c r="P1077">
        <v>196159.3921</v>
      </c>
      <c r="Q1077">
        <v>54.211680059999999</v>
      </c>
      <c r="R1077">
        <v>1.3937387919999999</v>
      </c>
      <c r="S1077">
        <v>6.3364554630000001</v>
      </c>
    </row>
    <row r="1078" spans="1:19" x14ac:dyDescent="0.25">
      <c r="A1078" s="12">
        <v>37956</v>
      </c>
      <c r="B1078" t="s">
        <v>2001</v>
      </c>
      <c r="C1078" t="s">
        <v>2002</v>
      </c>
      <c r="D1078">
        <v>174817.74770000001</v>
      </c>
      <c r="E1078">
        <v>77.981868259999999</v>
      </c>
      <c r="F1078">
        <v>-1.04729534</v>
      </c>
      <c r="G1078">
        <v>17.446837729999999</v>
      </c>
      <c r="H1078">
        <v>107586.8089</v>
      </c>
      <c r="I1078">
        <v>76.518410059999994</v>
      </c>
      <c r="J1078">
        <v>0.23964639099999999</v>
      </c>
      <c r="K1078">
        <v>20.713592519999999</v>
      </c>
      <c r="L1078">
        <v>85837.728820000004</v>
      </c>
      <c r="M1078">
        <v>73.769884959999999</v>
      </c>
      <c r="N1078">
        <v>1.583015949</v>
      </c>
      <c r="O1078">
        <v>23.25662105</v>
      </c>
      <c r="P1078">
        <v>82211.880730000004</v>
      </c>
      <c r="Q1078">
        <v>87.326473250000006</v>
      </c>
      <c r="R1078">
        <v>1.9076924260000001</v>
      </c>
      <c r="S1078">
        <v>18.165119709999999</v>
      </c>
    </row>
    <row r="1079" spans="1:19" x14ac:dyDescent="0.25">
      <c r="A1079" s="12">
        <v>37956</v>
      </c>
      <c r="B1079" t="s">
        <v>2015</v>
      </c>
      <c r="C1079" t="s">
        <v>2016</v>
      </c>
      <c r="D1079">
        <v>246513.97390000001</v>
      </c>
      <c r="E1079">
        <v>74.830572369999999</v>
      </c>
      <c r="F1079">
        <v>0.235620462</v>
      </c>
      <c r="G1079">
        <v>10.345415109999999</v>
      </c>
      <c r="H1079">
        <v>155224.6832</v>
      </c>
      <c r="I1079">
        <v>72.914515719999997</v>
      </c>
      <c r="J1079">
        <v>1.5969888219999999</v>
      </c>
      <c r="K1079">
        <v>12.973188199999999</v>
      </c>
      <c r="L1079">
        <v>124395.01790000001</v>
      </c>
      <c r="M1079">
        <v>70.299036459999996</v>
      </c>
      <c r="N1079">
        <v>2.4863600049999999</v>
      </c>
      <c r="O1079">
        <v>15.20232699</v>
      </c>
      <c r="P1079">
        <v>113989.63589999999</v>
      </c>
      <c r="Q1079">
        <v>80.397430319999998</v>
      </c>
      <c r="R1079">
        <v>3.6848972029999998</v>
      </c>
      <c r="S1079">
        <v>13.669643750000001</v>
      </c>
    </row>
    <row r="1080" spans="1:19" x14ac:dyDescent="0.25">
      <c r="A1080" s="12">
        <v>37956</v>
      </c>
      <c r="B1080" t="s">
        <v>2017</v>
      </c>
      <c r="C1080" t="s">
        <v>2018</v>
      </c>
      <c r="D1080">
        <v>202512.51850000001</v>
      </c>
      <c r="E1080">
        <v>77.511008529999998</v>
      </c>
      <c r="F1080">
        <v>0.103884095</v>
      </c>
      <c r="G1080">
        <v>15.18031873</v>
      </c>
      <c r="H1080">
        <v>118673.5131</v>
      </c>
      <c r="I1080">
        <v>77.791979119999993</v>
      </c>
      <c r="J1080">
        <v>1.976662634</v>
      </c>
      <c r="K1080">
        <v>20.454798400000001</v>
      </c>
      <c r="L1080">
        <v>93492.500979999997</v>
      </c>
      <c r="M1080">
        <v>74.953490740000007</v>
      </c>
      <c r="N1080">
        <v>3.3899697579999999</v>
      </c>
      <c r="O1080">
        <v>23.671350319999998</v>
      </c>
      <c r="P1080">
        <v>92110.211670000004</v>
      </c>
      <c r="Q1080">
        <v>87.748176630000003</v>
      </c>
      <c r="R1080">
        <v>4.2255792349999997</v>
      </c>
      <c r="S1080">
        <v>20.212052230000001</v>
      </c>
    </row>
    <row r="1081" spans="1:19" x14ac:dyDescent="0.25">
      <c r="A1081" s="12">
        <v>37956</v>
      </c>
      <c r="B1081" t="s">
        <v>2019</v>
      </c>
      <c r="C1081" t="s">
        <v>2020</v>
      </c>
      <c r="D1081">
        <v>161004.4987</v>
      </c>
      <c r="E1081">
        <v>73.894720419999999</v>
      </c>
      <c r="F1081">
        <v>0.66466761399999996</v>
      </c>
      <c r="G1081">
        <v>22.157018409999999</v>
      </c>
      <c r="H1081">
        <v>96705.822020000007</v>
      </c>
      <c r="I1081">
        <v>72.239278069999997</v>
      </c>
      <c r="J1081">
        <v>2.1373440800000001</v>
      </c>
      <c r="K1081">
        <v>25.812648360000001</v>
      </c>
      <c r="L1081">
        <v>73790.977140000003</v>
      </c>
      <c r="M1081">
        <v>67.847963489999998</v>
      </c>
      <c r="N1081">
        <v>3.3519034460000001</v>
      </c>
      <c r="O1081">
        <v>28.717402119999999</v>
      </c>
      <c r="P1081">
        <v>81749.781109999996</v>
      </c>
      <c r="Q1081">
        <v>82.001229850000001</v>
      </c>
      <c r="R1081">
        <v>3.8305900940000002</v>
      </c>
      <c r="S1081">
        <v>23.88331604</v>
      </c>
    </row>
    <row r="1082" spans="1:19" x14ac:dyDescent="0.25">
      <c r="A1082" s="12">
        <v>37987</v>
      </c>
      <c r="B1082" t="s">
        <v>2005</v>
      </c>
      <c r="C1082" t="s">
        <v>2006</v>
      </c>
      <c r="D1082">
        <v>223794.6159</v>
      </c>
      <c r="E1082">
        <v>73.266775490000001</v>
      </c>
      <c r="F1082">
        <v>2.1594541139999999</v>
      </c>
      <c r="G1082">
        <v>12.70300471</v>
      </c>
      <c r="H1082">
        <v>133238.97089999999</v>
      </c>
      <c r="I1082">
        <v>70.936905980000006</v>
      </c>
      <c r="J1082">
        <v>0.38976002700000001</v>
      </c>
      <c r="K1082">
        <v>17.068797310000001</v>
      </c>
      <c r="L1082">
        <v>107067.29610000001</v>
      </c>
      <c r="M1082">
        <v>65.235880800000004</v>
      </c>
      <c r="N1082">
        <v>7.9048192000000003E-2</v>
      </c>
      <c r="O1082">
        <v>16.934606639999998</v>
      </c>
      <c r="P1082">
        <v>129344.42449999999</v>
      </c>
      <c r="Q1082">
        <v>67.972286429999997</v>
      </c>
      <c r="R1082">
        <v>-0.57704814800000004</v>
      </c>
      <c r="S1082">
        <v>10.22741967</v>
      </c>
    </row>
    <row r="1083" spans="1:19" x14ac:dyDescent="0.25">
      <c r="A1083" s="12">
        <v>37987</v>
      </c>
      <c r="B1083" t="s">
        <v>2009</v>
      </c>
      <c r="C1083" t="s">
        <v>2010</v>
      </c>
      <c r="D1083">
        <v>155776.9773</v>
      </c>
      <c r="E1083">
        <v>80.125207070000002</v>
      </c>
      <c r="F1083">
        <v>4.2387567669999999</v>
      </c>
      <c r="G1083">
        <v>29.42631196</v>
      </c>
      <c r="H1083">
        <v>91867.805139999997</v>
      </c>
      <c r="I1083">
        <v>77.692287620000002</v>
      </c>
      <c r="J1083">
        <v>1.524806831</v>
      </c>
      <c r="K1083">
        <v>34.529978399999997</v>
      </c>
      <c r="L1083">
        <v>70157.270359999995</v>
      </c>
      <c r="M1083">
        <v>73.605993639999994</v>
      </c>
      <c r="N1083">
        <v>0.79385823700000002</v>
      </c>
      <c r="O1083">
        <v>36.084979050000001</v>
      </c>
      <c r="P1083">
        <v>73701.445129999993</v>
      </c>
      <c r="Q1083">
        <v>87.94265231</v>
      </c>
      <c r="R1083">
        <v>-0.150339589</v>
      </c>
      <c r="S1083">
        <v>41.121348320000003</v>
      </c>
    </row>
    <row r="1084" spans="1:19" x14ac:dyDescent="0.25">
      <c r="A1084" s="12">
        <v>37987</v>
      </c>
      <c r="B1084" t="s">
        <v>2007</v>
      </c>
      <c r="C1084" t="s">
        <v>2008</v>
      </c>
      <c r="D1084">
        <v>434342.16320000001</v>
      </c>
      <c r="E1084">
        <v>58.420877599999997</v>
      </c>
      <c r="F1084">
        <v>3.2055569230000001</v>
      </c>
      <c r="G1084">
        <v>3.6276884389999999</v>
      </c>
      <c r="H1084">
        <v>271332.29129999998</v>
      </c>
      <c r="I1084">
        <v>57.497314430000003</v>
      </c>
      <c r="J1084">
        <v>1.2890178349999999</v>
      </c>
      <c r="K1084">
        <v>6.5546894169999996</v>
      </c>
      <c r="L1084">
        <v>214540.86069999999</v>
      </c>
      <c r="M1084">
        <v>52.461317880000003</v>
      </c>
      <c r="N1084">
        <v>1.346537208</v>
      </c>
      <c r="O1084">
        <v>6.1866642540000001</v>
      </c>
      <c r="P1084">
        <v>196489.8878</v>
      </c>
      <c r="Q1084">
        <v>54.303017650000001</v>
      </c>
      <c r="R1084">
        <v>0.16848321899999999</v>
      </c>
      <c r="S1084">
        <v>5.1162021700000002</v>
      </c>
    </row>
    <row r="1085" spans="1:19" x14ac:dyDescent="0.25">
      <c r="A1085" s="12">
        <v>37987</v>
      </c>
      <c r="B1085" t="s">
        <v>2013</v>
      </c>
      <c r="C1085" t="s">
        <v>2014</v>
      </c>
      <c r="D1085">
        <v>311981.72139999998</v>
      </c>
      <c r="E1085">
        <v>68.602128449999995</v>
      </c>
      <c r="F1085">
        <v>2.3081799159999998</v>
      </c>
      <c r="G1085">
        <v>4.9890490950000004</v>
      </c>
      <c r="H1085">
        <v>188979.2015</v>
      </c>
      <c r="I1085">
        <v>67.719257240000005</v>
      </c>
      <c r="J1085">
        <v>0.82186683699999996</v>
      </c>
      <c r="K1085">
        <v>8.3957123750000004</v>
      </c>
      <c r="L1085">
        <v>145590.1459</v>
      </c>
      <c r="M1085">
        <v>66.068744600000002</v>
      </c>
      <c r="N1085">
        <v>0.47547172199999999</v>
      </c>
      <c r="O1085">
        <v>9.5393599130000002</v>
      </c>
      <c r="P1085">
        <v>126690.0462</v>
      </c>
      <c r="Q1085">
        <v>74.523322519999994</v>
      </c>
      <c r="R1085">
        <v>-0.70745520500000003</v>
      </c>
      <c r="S1085">
        <v>7.8353632769999999</v>
      </c>
    </row>
    <row r="1086" spans="1:19" x14ac:dyDescent="0.25">
      <c r="A1086" s="12">
        <v>37987</v>
      </c>
      <c r="B1086" t="s">
        <v>2015</v>
      </c>
      <c r="C1086" t="s">
        <v>2016</v>
      </c>
      <c r="D1086">
        <v>252508.1471</v>
      </c>
      <c r="E1086">
        <v>76.650134159999993</v>
      </c>
      <c r="F1086">
        <v>2.4315753939999998</v>
      </c>
      <c r="G1086">
        <v>10.079898399999999</v>
      </c>
      <c r="H1086">
        <v>156748.04010000001</v>
      </c>
      <c r="I1086">
        <v>73.630090229999993</v>
      </c>
      <c r="J1086">
        <v>0.98138828099999997</v>
      </c>
      <c r="K1086">
        <v>12.965427350000001</v>
      </c>
      <c r="L1086">
        <v>124963.9904</v>
      </c>
      <c r="M1086">
        <v>70.620578420000001</v>
      </c>
      <c r="N1086">
        <v>0.45739169499999999</v>
      </c>
      <c r="O1086">
        <v>13.543764579999999</v>
      </c>
      <c r="P1086">
        <v>112646.65360000001</v>
      </c>
      <c r="Q1086">
        <v>79.450218570000004</v>
      </c>
      <c r="R1086">
        <v>-1.1781617200000001</v>
      </c>
      <c r="S1086">
        <v>11.173363139999999</v>
      </c>
    </row>
    <row r="1087" spans="1:19" x14ac:dyDescent="0.25">
      <c r="A1087" s="12">
        <v>37987</v>
      </c>
      <c r="B1087" t="s">
        <v>2001</v>
      </c>
      <c r="C1087" t="s">
        <v>2002</v>
      </c>
      <c r="D1087">
        <v>178560.51269999999</v>
      </c>
      <c r="E1087">
        <v>79.651423050000005</v>
      </c>
      <c r="F1087">
        <v>2.140952537</v>
      </c>
      <c r="G1087">
        <v>16.585115909999999</v>
      </c>
      <c r="H1087">
        <v>108507.3438</v>
      </c>
      <c r="I1087">
        <v>77.173117349999998</v>
      </c>
      <c r="J1087">
        <v>0.85562061099999998</v>
      </c>
      <c r="K1087">
        <v>20.613201270000001</v>
      </c>
      <c r="L1087">
        <v>86379.056389999998</v>
      </c>
      <c r="M1087">
        <v>74.235107799999994</v>
      </c>
      <c r="N1087">
        <v>0.6306406</v>
      </c>
      <c r="O1087">
        <v>21.209633700000001</v>
      </c>
      <c r="P1087">
        <v>82029.995479999998</v>
      </c>
      <c r="Q1087">
        <v>87.133272500000004</v>
      </c>
      <c r="R1087">
        <v>-0.221239607</v>
      </c>
      <c r="S1087">
        <v>16.863441630000001</v>
      </c>
    </row>
    <row r="1088" spans="1:19" x14ac:dyDescent="0.25">
      <c r="A1088" s="12">
        <v>37987</v>
      </c>
      <c r="B1088" t="s">
        <v>2003</v>
      </c>
      <c r="C1088" t="s">
        <v>2004</v>
      </c>
      <c r="D1088">
        <v>244273.3064</v>
      </c>
      <c r="E1088">
        <v>71.552070169999993</v>
      </c>
      <c r="F1088">
        <v>2.7385754929999999</v>
      </c>
      <c r="G1088">
        <v>8.3620006359999994</v>
      </c>
      <c r="H1088">
        <v>159629.16630000001</v>
      </c>
      <c r="I1088">
        <v>69.569854629999995</v>
      </c>
      <c r="J1088">
        <v>1.183926096</v>
      </c>
      <c r="K1088">
        <v>11.12504816</v>
      </c>
      <c r="L1088">
        <v>127210.4566</v>
      </c>
      <c r="M1088">
        <v>66.429660170000005</v>
      </c>
      <c r="N1088">
        <v>0.61210790000000004</v>
      </c>
      <c r="O1088">
        <v>11.168066509999999</v>
      </c>
      <c r="P1088">
        <v>116603.4007</v>
      </c>
      <c r="Q1088">
        <v>75.285594639999999</v>
      </c>
      <c r="R1088">
        <v>-1.656774E-3</v>
      </c>
      <c r="S1088">
        <v>10.28085087</v>
      </c>
    </row>
    <row r="1089" spans="1:19" x14ac:dyDescent="0.25">
      <c r="A1089" s="12">
        <v>37987</v>
      </c>
      <c r="B1089" t="s">
        <v>2011</v>
      </c>
      <c r="C1089" t="s">
        <v>2012</v>
      </c>
      <c r="D1089">
        <v>174435.17499999999</v>
      </c>
      <c r="E1089">
        <v>74.227479149999994</v>
      </c>
      <c r="F1089">
        <v>1.0716656170000001</v>
      </c>
      <c r="G1089">
        <v>20.486256000000001</v>
      </c>
      <c r="H1089">
        <v>102787.92750000001</v>
      </c>
      <c r="I1089">
        <v>71.929007519999999</v>
      </c>
      <c r="J1089">
        <v>-0.69849195100000006</v>
      </c>
      <c r="K1089">
        <v>25.94528416</v>
      </c>
      <c r="L1089">
        <v>68950.12586</v>
      </c>
      <c r="M1089">
        <v>66.052582810000004</v>
      </c>
      <c r="N1089">
        <v>-1.009912345</v>
      </c>
      <c r="O1089">
        <v>28.219105450000001</v>
      </c>
      <c r="P1089">
        <v>78429.402969999996</v>
      </c>
      <c r="Q1089">
        <v>77.509066279999999</v>
      </c>
      <c r="R1089">
        <v>-2.6943305830000002</v>
      </c>
      <c r="S1089">
        <v>26.488152509999999</v>
      </c>
    </row>
    <row r="1090" spans="1:19" x14ac:dyDescent="0.25">
      <c r="A1090" s="12">
        <v>37987</v>
      </c>
      <c r="B1090" t="s">
        <v>2019</v>
      </c>
      <c r="C1090" t="s">
        <v>2020</v>
      </c>
      <c r="D1090">
        <v>163019.3499</v>
      </c>
      <c r="E1090">
        <v>74.819457720000003</v>
      </c>
      <c r="F1090">
        <v>1.2514253980000001</v>
      </c>
      <c r="G1090">
        <v>20.26351296</v>
      </c>
      <c r="H1090">
        <v>96052.236420000001</v>
      </c>
      <c r="I1090">
        <v>71.751049429999995</v>
      </c>
      <c r="J1090">
        <v>-0.67584927900000002</v>
      </c>
      <c r="K1090">
        <v>24.021729650000001</v>
      </c>
      <c r="L1090">
        <v>72780.729670000001</v>
      </c>
      <c r="M1090">
        <v>66.919079830000001</v>
      </c>
      <c r="N1090">
        <v>-1.3690663940000001</v>
      </c>
      <c r="O1090">
        <v>24.965701920000001</v>
      </c>
      <c r="P1090">
        <v>79584.512149999995</v>
      </c>
      <c r="Q1090">
        <v>79.829300880000005</v>
      </c>
      <c r="R1090">
        <v>-2.6486541369999999</v>
      </c>
      <c r="S1090">
        <v>19.813955549999999</v>
      </c>
    </row>
    <row r="1091" spans="1:19" x14ac:dyDescent="0.25">
      <c r="A1091" s="12">
        <v>37987</v>
      </c>
      <c r="B1091" t="s">
        <v>2017</v>
      </c>
      <c r="C1091" t="s">
        <v>2018</v>
      </c>
      <c r="D1091">
        <v>205746.47320000001</v>
      </c>
      <c r="E1091">
        <v>78.74879421</v>
      </c>
      <c r="F1091">
        <v>1.5969159749999999</v>
      </c>
      <c r="G1091">
        <v>14.06969039</v>
      </c>
      <c r="H1091">
        <v>117942.4748</v>
      </c>
      <c r="I1091">
        <v>77.312774329999996</v>
      </c>
      <c r="J1091">
        <v>-0.61600796400000002</v>
      </c>
      <c r="K1091">
        <v>18.898365779999999</v>
      </c>
      <c r="L1091">
        <v>92384.12831</v>
      </c>
      <c r="M1091">
        <v>74.064901809999995</v>
      </c>
      <c r="N1091">
        <v>-1.1855203990000001</v>
      </c>
      <c r="O1091">
        <v>19.488992669999998</v>
      </c>
      <c r="P1091">
        <v>89607.8033</v>
      </c>
      <c r="Q1091">
        <v>85.364274050000006</v>
      </c>
      <c r="R1091">
        <v>-2.7167545469999999</v>
      </c>
      <c r="S1091">
        <v>16.057495930000002</v>
      </c>
    </row>
    <row r="1092" spans="1:19" x14ac:dyDescent="0.25">
      <c r="A1092" s="12">
        <v>38018</v>
      </c>
      <c r="B1092" t="s">
        <v>2005</v>
      </c>
      <c r="C1092" t="s">
        <v>2006</v>
      </c>
      <c r="D1092">
        <v>222313.96309999999</v>
      </c>
      <c r="E1092">
        <v>72.782033459999994</v>
      </c>
      <c r="F1092">
        <v>-0.66161234800000002</v>
      </c>
      <c r="G1092">
        <v>12.796744029999999</v>
      </c>
      <c r="H1092">
        <v>133834.66959999999</v>
      </c>
      <c r="I1092">
        <v>71.254058099999995</v>
      </c>
      <c r="J1092">
        <v>0.44709042999999998</v>
      </c>
      <c r="K1092">
        <v>16.427008470000001</v>
      </c>
      <c r="L1092">
        <v>108098.3812</v>
      </c>
      <c r="M1092">
        <v>65.864118770000005</v>
      </c>
      <c r="N1092">
        <v>0.96302520599999997</v>
      </c>
      <c r="O1092">
        <v>18.1670412</v>
      </c>
      <c r="P1092">
        <v>130020.67750000001</v>
      </c>
      <c r="Q1092">
        <v>68.327666780000001</v>
      </c>
      <c r="R1092">
        <v>0.52283123799999998</v>
      </c>
      <c r="S1092">
        <v>10.57321554</v>
      </c>
    </row>
    <row r="1093" spans="1:19" x14ac:dyDescent="0.25">
      <c r="A1093" s="12">
        <v>38018</v>
      </c>
      <c r="B1093" t="s">
        <v>2003</v>
      </c>
      <c r="C1093" t="s">
        <v>2004</v>
      </c>
      <c r="D1093">
        <v>242003.296</v>
      </c>
      <c r="E1093">
        <v>70.887143080000001</v>
      </c>
      <c r="F1093">
        <v>-0.92929119699999996</v>
      </c>
      <c r="G1093">
        <v>8.4012222310000002</v>
      </c>
      <c r="H1093">
        <v>160224.11799999999</v>
      </c>
      <c r="I1093">
        <v>69.829147480000003</v>
      </c>
      <c r="J1093">
        <v>0.37270862799999999</v>
      </c>
      <c r="K1093">
        <v>10.66948623</v>
      </c>
      <c r="L1093">
        <v>128628.917</v>
      </c>
      <c r="M1093">
        <v>67.170384159999998</v>
      </c>
      <c r="N1093">
        <v>1.115050106</v>
      </c>
      <c r="O1093">
        <v>12.457037919999999</v>
      </c>
      <c r="P1093">
        <v>117494.8668</v>
      </c>
      <c r="Q1093">
        <v>75.861174360000007</v>
      </c>
      <c r="R1093">
        <v>0.76452835100000005</v>
      </c>
      <c r="S1093">
        <v>10.723277510000001</v>
      </c>
    </row>
    <row r="1094" spans="1:19" x14ac:dyDescent="0.25">
      <c r="A1094" s="12">
        <v>38018</v>
      </c>
      <c r="B1094" t="s">
        <v>2013</v>
      </c>
      <c r="C1094" t="s">
        <v>2014</v>
      </c>
      <c r="D1094">
        <v>310566.85070000001</v>
      </c>
      <c r="E1094">
        <v>68.291010400000005</v>
      </c>
      <c r="F1094">
        <v>-0.45351078500000003</v>
      </c>
      <c r="G1094">
        <v>5.4711840140000003</v>
      </c>
      <c r="H1094">
        <v>189879.99189999999</v>
      </c>
      <c r="I1094">
        <v>68.042048620000003</v>
      </c>
      <c r="J1094">
        <v>0.47666114399999998</v>
      </c>
      <c r="K1094">
        <v>7.9859006050000003</v>
      </c>
      <c r="L1094">
        <v>146929.01149999999</v>
      </c>
      <c r="M1094">
        <v>66.676321220000005</v>
      </c>
      <c r="N1094">
        <v>0.91961278800000001</v>
      </c>
      <c r="O1094">
        <v>10.501599329999999</v>
      </c>
      <c r="P1094">
        <v>128209.52559999999</v>
      </c>
      <c r="Q1094">
        <v>75.417131159999997</v>
      </c>
      <c r="R1094">
        <v>1.199367665</v>
      </c>
      <c r="S1094">
        <v>8.8412584350000003</v>
      </c>
    </row>
    <row r="1095" spans="1:19" x14ac:dyDescent="0.25">
      <c r="A1095" s="12">
        <v>38018</v>
      </c>
      <c r="B1095" t="s">
        <v>2019</v>
      </c>
      <c r="C1095" t="s">
        <v>2020</v>
      </c>
      <c r="D1095">
        <v>161287.07560000001</v>
      </c>
      <c r="E1095">
        <v>74.024412080000005</v>
      </c>
      <c r="F1095">
        <v>-1.0626188169999999</v>
      </c>
      <c r="G1095">
        <v>20.418466840000001</v>
      </c>
      <c r="H1095">
        <v>96420.440719999999</v>
      </c>
      <c r="I1095">
        <v>72.026098149999996</v>
      </c>
      <c r="J1095">
        <v>0.38333755400000002</v>
      </c>
      <c r="K1095">
        <v>23.531722989999999</v>
      </c>
      <c r="L1095">
        <v>73579.089659999998</v>
      </c>
      <c r="M1095">
        <v>67.653141110000007</v>
      </c>
      <c r="N1095">
        <v>1.096938695</v>
      </c>
      <c r="O1095">
        <v>25.906558499999999</v>
      </c>
      <c r="P1095">
        <v>80854.285759999999</v>
      </c>
      <c r="Q1095">
        <v>81.102980110000004</v>
      </c>
      <c r="R1095">
        <v>1.595503423</v>
      </c>
      <c r="S1095">
        <v>19.820983259999998</v>
      </c>
    </row>
    <row r="1096" spans="1:19" x14ac:dyDescent="0.25">
      <c r="A1096" s="12">
        <v>38018</v>
      </c>
      <c r="B1096" t="s">
        <v>2017</v>
      </c>
      <c r="C1096" t="s">
        <v>2018</v>
      </c>
      <c r="D1096">
        <v>204641.9877</v>
      </c>
      <c r="E1096">
        <v>78.32605599</v>
      </c>
      <c r="F1096">
        <v>-0.536818664</v>
      </c>
      <c r="G1096">
        <v>15.66498915</v>
      </c>
      <c r="H1096">
        <v>119208.52069999999</v>
      </c>
      <c r="I1096">
        <v>78.142683329999997</v>
      </c>
      <c r="J1096">
        <v>1.073443556</v>
      </c>
      <c r="K1096">
        <v>19.4211618</v>
      </c>
      <c r="L1096">
        <v>93811.088889999999</v>
      </c>
      <c r="M1096">
        <v>75.20890455</v>
      </c>
      <c r="N1096">
        <v>1.5445949539999999</v>
      </c>
      <c r="O1096">
        <v>21.730109420000002</v>
      </c>
      <c r="P1096">
        <v>91267.748600000006</v>
      </c>
      <c r="Q1096">
        <v>86.945609829999995</v>
      </c>
      <c r="R1096">
        <v>1.8524561900000001</v>
      </c>
      <c r="S1096">
        <v>17.82697405</v>
      </c>
    </row>
    <row r="1097" spans="1:19" x14ac:dyDescent="0.25">
      <c r="A1097" s="12">
        <v>38018</v>
      </c>
      <c r="B1097" t="s">
        <v>2009</v>
      </c>
      <c r="C1097" t="s">
        <v>2010</v>
      </c>
      <c r="D1097">
        <v>149152.8561</v>
      </c>
      <c r="E1097">
        <v>76.718034239999994</v>
      </c>
      <c r="F1097">
        <v>-4.2523108020000002</v>
      </c>
      <c r="G1097">
        <v>23.036621419999999</v>
      </c>
      <c r="H1097">
        <v>89462.611999999994</v>
      </c>
      <c r="I1097">
        <v>75.658224039999993</v>
      </c>
      <c r="J1097">
        <v>-2.6181023159999999</v>
      </c>
      <c r="K1097">
        <v>28.903529679999998</v>
      </c>
      <c r="L1097">
        <v>68784.877389999994</v>
      </c>
      <c r="M1097">
        <v>72.166137910000003</v>
      </c>
      <c r="N1097">
        <v>-1.956166428</v>
      </c>
      <c r="O1097">
        <v>32.146342160000003</v>
      </c>
      <c r="P1097">
        <v>71359.024300000005</v>
      </c>
      <c r="Q1097">
        <v>85.147609419999995</v>
      </c>
      <c r="R1097">
        <v>-3.1782562990000001</v>
      </c>
      <c r="S1097">
        <v>33.303791619999998</v>
      </c>
    </row>
    <row r="1098" spans="1:19" x14ac:dyDescent="0.25">
      <c r="A1098" s="12">
        <v>38018</v>
      </c>
      <c r="B1098" t="s">
        <v>2011</v>
      </c>
      <c r="C1098" t="s">
        <v>2012</v>
      </c>
      <c r="D1098">
        <v>176054.41459999999</v>
      </c>
      <c r="E1098">
        <v>74.916514919999997</v>
      </c>
      <c r="F1098">
        <v>0.92827586299999998</v>
      </c>
      <c r="G1098">
        <v>23.2089231</v>
      </c>
      <c r="H1098">
        <v>103977.53019999999</v>
      </c>
      <c r="I1098">
        <v>72.76146851</v>
      </c>
      <c r="J1098">
        <v>1.1573369650000001</v>
      </c>
      <c r="K1098">
        <v>26.38275638</v>
      </c>
      <c r="L1098">
        <v>70222.404509999993</v>
      </c>
      <c r="M1098">
        <v>67.271395549999994</v>
      </c>
      <c r="N1098">
        <v>1.845215856</v>
      </c>
      <c r="O1098">
        <v>31.547853700000001</v>
      </c>
      <c r="P1098">
        <v>78839.223150000005</v>
      </c>
      <c r="Q1098">
        <v>77.914077399999996</v>
      </c>
      <c r="R1098">
        <v>0.52253385799999996</v>
      </c>
      <c r="S1098">
        <v>25.706934870000001</v>
      </c>
    </row>
    <row r="1099" spans="1:19" x14ac:dyDescent="0.25">
      <c r="A1099" s="12">
        <v>38018</v>
      </c>
      <c r="B1099" t="s">
        <v>2007</v>
      </c>
      <c r="C1099" t="s">
        <v>2008</v>
      </c>
      <c r="D1099">
        <v>434984.3383</v>
      </c>
      <c r="E1099">
        <v>58.507252889999997</v>
      </c>
      <c r="F1099">
        <v>0.14785004099999999</v>
      </c>
      <c r="G1099">
        <v>4.8201247159999996</v>
      </c>
      <c r="H1099">
        <v>273083.75280000002</v>
      </c>
      <c r="I1099">
        <v>57.868462049999998</v>
      </c>
      <c r="J1099">
        <v>0.64550427799999999</v>
      </c>
      <c r="K1099">
        <v>6.4232190610000002</v>
      </c>
      <c r="L1099">
        <v>216428.27499999999</v>
      </c>
      <c r="M1099">
        <v>52.922844140000002</v>
      </c>
      <c r="N1099">
        <v>0.87974583799999995</v>
      </c>
      <c r="O1099">
        <v>8.1524701999999998</v>
      </c>
      <c r="P1099">
        <v>196692.5534</v>
      </c>
      <c r="Q1099">
        <v>54.359027429999998</v>
      </c>
      <c r="R1099">
        <v>0.10314303499999999</v>
      </c>
      <c r="S1099">
        <v>5.4523390379999999</v>
      </c>
    </row>
    <row r="1100" spans="1:19" x14ac:dyDescent="0.25">
      <c r="A1100" s="12">
        <v>38018</v>
      </c>
      <c r="B1100" t="s">
        <v>2015</v>
      </c>
      <c r="C1100" t="s">
        <v>2016</v>
      </c>
      <c r="D1100">
        <v>249722.6347</v>
      </c>
      <c r="E1100">
        <v>75.804577679999994</v>
      </c>
      <c r="F1100">
        <v>-1.1031376310000001</v>
      </c>
      <c r="G1100">
        <v>10.62686632</v>
      </c>
      <c r="H1100">
        <v>156278.7213</v>
      </c>
      <c r="I1100">
        <v>73.409634639999993</v>
      </c>
      <c r="J1100">
        <v>-0.299409641</v>
      </c>
      <c r="K1100">
        <v>12.36591861</v>
      </c>
      <c r="L1100">
        <v>125353.3959</v>
      </c>
      <c r="M1100">
        <v>70.840642180000003</v>
      </c>
      <c r="N1100">
        <v>0.31161421700000003</v>
      </c>
      <c r="O1100">
        <v>14.22554938</v>
      </c>
      <c r="P1100">
        <v>113143.0273</v>
      </c>
      <c r="Q1100">
        <v>79.800313290000005</v>
      </c>
      <c r="R1100">
        <v>0.44064663999999998</v>
      </c>
      <c r="S1100">
        <v>12.2074715</v>
      </c>
    </row>
    <row r="1101" spans="1:19" x14ac:dyDescent="0.25">
      <c r="A1101" s="12">
        <v>38018</v>
      </c>
      <c r="B1101" t="s">
        <v>2001</v>
      </c>
      <c r="C1101" t="s">
        <v>2002</v>
      </c>
      <c r="D1101">
        <v>178100.2132</v>
      </c>
      <c r="E1101">
        <v>79.446094849999994</v>
      </c>
      <c r="F1101">
        <v>-0.25778346600000002</v>
      </c>
      <c r="G1101">
        <v>13.95334733</v>
      </c>
      <c r="H1101">
        <v>109397.963</v>
      </c>
      <c r="I1101">
        <v>77.806547800000004</v>
      </c>
      <c r="J1101">
        <v>0.82079159099999999</v>
      </c>
      <c r="K1101">
        <v>18.058508679999999</v>
      </c>
      <c r="L1101">
        <v>87569.577340000003</v>
      </c>
      <c r="M1101">
        <v>75.258254559999997</v>
      </c>
      <c r="N1101">
        <v>1.378251857</v>
      </c>
      <c r="O1101">
        <v>20.86338052</v>
      </c>
      <c r="P1101">
        <v>83260.109589999993</v>
      </c>
      <c r="Q1101">
        <v>88.439914869999996</v>
      </c>
      <c r="R1101">
        <v>1.4995906059999999</v>
      </c>
      <c r="S1101">
        <v>16.65291281</v>
      </c>
    </row>
    <row r="1102" spans="1:19" x14ac:dyDescent="0.25">
      <c r="A1102" s="12">
        <v>38047</v>
      </c>
      <c r="B1102" t="s">
        <v>2005</v>
      </c>
      <c r="C1102" t="s">
        <v>2006</v>
      </c>
      <c r="D1102">
        <v>225057.58960000001</v>
      </c>
      <c r="E1102">
        <v>73.680252850000002</v>
      </c>
      <c r="F1102">
        <v>1.2341224200000001</v>
      </c>
      <c r="G1102">
        <v>12.582639820000001</v>
      </c>
      <c r="H1102">
        <v>135398.125</v>
      </c>
      <c r="I1102">
        <v>72.086447340000007</v>
      </c>
      <c r="J1102">
        <v>1.1681990680000001</v>
      </c>
      <c r="K1102">
        <v>16.63724376</v>
      </c>
      <c r="L1102">
        <v>110381.43670000001</v>
      </c>
      <c r="M1102">
        <v>67.255179729999995</v>
      </c>
      <c r="N1102">
        <v>2.1120163569999999</v>
      </c>
      <c r="O1102">
        <v>18.885899850000001</v>
      </c>
      <c r="P1102">
        <v>132477.42379999999</v>
      </c>
      <c r="Q1102">
        <v>69.618720960000005</v>
      </c>
      <c r="R1102">
        <v>1.8895042769999999</v>
      </c>
      <c r="S1102">
        <v>11.6730205</v>
      </c>
    </row>
    <row r="1103" spans="1:19" x14ac:dyDescent="0.25">
      <c r="A1103" s="12">
        <v>38047</v>
      </c>
      <c r="B1103" t="s">
        <v>2009</v>
      </c>
      <c r="C1103" t="s">
        <v>2010</v>
      </c>
      <c r="D1103">
        <v>157168.54579999999</v>
      </c>
      <c r="E1103">
        <v>80.840972120000004</v>
      </c>
      <c r="F1103">
        <v>5.3741443159999998</v>
      </c>
      <c r="G1103">
        <v>25.03684685</v>
      </c>
      <c r="H1103">
        <v>93492.266539999997</v>
      </c>
      <c r="I1103">
        <v>79.066089059999996</v>
      </c>
      <c r="J1103">
        <v>4.5042889400000004</v>
      </c>
      <c r="K1103">
        <v>28.727668470000001</v>
      </c>
      <c r="L1103">
        <v>72370.44816</v>
      </c>
      <c r="M1103">
        <v>75.927964700000004</v>
      </c>
      <c r="N1103">
        <v>5.2127312080000001</v>
      </c>
      <c r="O1103">
        <v>32.465551169999998</v>
      </c>
      <c r="P1103">
        <v>75265.964000000007</v>
      </c>
      <c r="Q1103">
        <v>89.809480550000004</v>
      </c>
      <c r="R1103">
        <v>5.4750464010000002</v>
      </c>
      <c r="S1103">
        <v>27.777826430000001</v>
      </c>
    </row>
    <row r="1104" spans="1:19" x14ac:dyDescent="0.25">
      <c r="A1104" s="12">
        <v>38047</v>
      </c>
      <c r="B1104" t="s">
        <v>2017</v>
      </c>
      <c r="C1104" t="s">
        <v>2018</v>
      </c>
      <c r="D1104">
        <v>207563.18849999999</v>
      </c>
      <c r="E1104">
        <v>79.444136099999994</v>
      </c>
      <c r="F1104">
        <v>1.427468926</v>
      </c>
      <c r="G1104">
        <v>13.06287015</v>
      </c>
      <c r="H1104">
        <v>120386.3658</v>
      </c>
      <c r="I1104">
        <v>78.914775579999997</v>
      </c>
      <c r="J1104">
        <v>0.98805444200000003</v>
      </c>
      <c r="K1104">
        <v>17.373105769999999</v>
      </c>
      <c r="L1104">
        <v>95744.102740000002</v>
      </c>
      <c r="M1104">
        <v>76.758613179999998</v>
      </c>
      <c r="N1104">
        <v>2.0605387610000001</v>
      </c>
      <c r="O1104">
        <v>20.512841760000001</v>
      </c>
      <c r="P1104">
        <v>93170.005470000004</v>
      </c>
      <c r="Q1104">
        <v>88.757782109999994</v>
      </c>
      <c r="R1104">
        <v>2.0842596640000002</v>
      </c>
      <c r="S1104">
        <v>17.877581979999999</v>
      </c>
    </row>
    <row r="1105" spans="1:19" x14ac:dyDescent="0.25">
      <c r="A1105" s="12">
        <v>38047</v>
      </c>
      <c r="B1105" t="s">
        <v>2003</v>
      </c>
      <c r="C1105" t="s">
        <v>2004</v>
      </c>
      <c r="D1105">
        <v>243506.84570000001</v>
      </c>
      <c r="E1105">
        <v>71.327559969999996</v>
      </c>
      <c r="F1105">
        <v>0.62129304500000004</v>
      </c>
      <c r="G1105">
        <v>8.2400631600000001</v>
      </c>
      <c r="H1105">
        <v>160996.20209999999</v>
      </c>
      <c r="I1105">
        <v>70.165638509999994</v>
      </c>
      <c r="J1105">
        <v>0.48187761299999998</v>
      </c>
      <c r="K1105">
        <v>10.61495025</v>
      </c>
      <c r="L1105">
        <v>130102.901</v>
      </c>
      <c r="M1105">
        <v>67.940102780000004</v>
      </c>
      <c r="N1105">
        <v>1.1459196279999999</v>
      </c>
      <c r="O1105">
        <v>12.70140857</v>
      </c>
      <c r="P1105">
        <v>119227.841</v>
      </c>
      <c r="Q1105">
        <v>76.980078230000004</v>
      </c>
      <c r="R1105">
        <v>1.4749361299999999</v>
      </c>
      <c r="S1105">
        <v>11.330420370000001</v>
      </c>
    </row>
    <row r="1106" spans="1:19" x14ac:dyDescent="0.25">
      <c r="A1106" s="12">
        <v>38047</v>
      </c>
      <c r="B1106" t="s">
        <v>2019</v>
      </c>
      <c r="C1106" t="s">
        <v>2020</v>
      </c>
      <c r="D1106">
        <v>166441.14309999999</v>
      </c>
      <c r="E1106">
        <v>76.389925950000006</v>
      </c>
      <c r="F1106">
        <v>3.1955861630000002</v>
      </c>
      <c r="G1106">
        <v>21.72563688</v>
      </c>
      <c r="H1106">
        <v>99352.127080000006</v>
      </c>
      <c r="I1106">
        <v>74.216068739999997</v>
      </c>
      <c r="J1106">
        <v>3.0405237110000001</v>
      </c>
      <c r="K1106">
        <v>25.41799147</v>
      </c>
      <c r="L1106">
        <v>76997.016470000002</v>
      </c>
      <c r="M1106">
        <v>70.795793259999996</v>
      </c>
      <c r="N1106">
        <v>4.6452420439999997</v>
      </c>
      <c r="O1106">
        <v>29.335075979999999</v>
      </c>
      <c r="P1106">
        <v>83993.462969999993</v>
      </c>
      <c r="Q1106">
        <v>84.251812909999998</v>
      </c>
      <c r="R1106">
        <v>3.8825118340000002</v>
      </c>
      <c r="S1106">
        <v>23.131619019999999</v>
      </c>
    </row>
    <row r="1107" spans="1:19" x14ac:dyDescent="0.25">
      <c r="A1107" s="12">
        <v>38047</v>
      </c>
      <c r="B1107" t="s">
        <v>2013</v>
      </c>
      <c r="C1107" t="s">
        <v>2014</v>
      </c>
      <c r="D1107">
        <v>311802.69630000001</v>
      </c>
      <c r="E1107">
        <v>68.562762340000006</v>
      </c>
      <c r="F1107">
        <v>0.39793223</v>
      </c>
      <c r="G1107">
        <v>4.7405737459999999</v>
      </c>
      <c r="H1107">
        <v>190911.29010000001</v>
      </c>
      <c r="I1107">
        <v>68.411606480000003</v>
      </c>
      <c r="J1107">
        <v>0.54313159</v>
      </c>
      <c r="K1107">
        <v>8.0411591550000008</v>
      </c>
      <c r="L1107">
        <v>148553.34659999999</v>
      </c>
      <c r="M1107">
        <v>67.413443819999998</v>
      </c>
      <c r="N1107">
        <v>1.1055237899999999</v>
      </c>
      <c r="O1107">
        <v>10.453499580000001</v>
      </c>
      <c r="P1107">
        <v>129704.4461</v>
      </c>
      <c r="Q1107">
        <v>76.296493359999999</v>
      </c>
      <c r="R1107">
        <v>1.165997948</v>
      </c>
      <c r="S1107">
        <v>8.4684042280000007</v>
      </c>
    </row>
    <row r="1108" spans="1:19" x14ac:dyDescent="0.25">
      <c r="A1108" s="12">
        <v>38047</v>
      </c>
      <c r="B1108" t="s">
        <v>2001</v>
      </c>
      <c r="C1108" t="s">
        <v>2002</v>
      </c>
      <c r="D1108">
        <v>179501.99290000001</v>
      </c>
      <c r="E1108">
        <v>80.071394080000005</v>
      </c>
      <c r="F1108">
        <v>0.78707359499999996</v>
      </c>
      <c r="G1108">
        <v>16.384269400000001</v>
      </c>
      <c r="H1108">
        <v>109999.4368</v>
      </c>
      <c r="I1108">
        <v>78.234330970000002</v>
      </c>
      <c r="J1108">
        <v>0.54980355199999997</v>
      </c>
      <c r="K1108">
        <v>20.092421829999999</v>
      </c>
      <c r="L1108">
        <v>88614.193320000006</v>
      </c>
      <c r="M1108">
        <v>76.156008979999996</v>
      </c>
      <c r="N1108">
        <v>1.1928982859999999</v>
      </c>
      <c r="O1108">
        <v>22.407850060000001</v>
      </c>
      <c r="P1108">
        <v>84065.979240000001</v>
      </c>
      <c r="Q1108">
        <v>89.295919549999994</v>
      </c>
      <c r="R1108">
        <v>0.96789405100000003</v>
      </c>
      <c r="S1108">
        <v>17.31050136</v>
      </c>
    </row>
    <row r="1109" spans="1:19" x14ac:dyDescent="0.25">
      <c r="A1109" s="12">
        <v>38047</v>
      </c>
      <c r="B1109" t="s">
        <v>2011</v>
      </c>
      <c r="C1109" t="s">
        <v>2012</v>
      </c>
      <c r="D1109">
        <v>177058.32889999999</v>
      </c>
      <c r="E1109">
        <v>75.343710999999999</v>
      </c>
      <c r="F1109">
        <v>0.57022952100000002</v>
      </c>
      <c r="G1109">
        <v>21.7536114</v>
      </c>
      <c r="H1109">
        <v>105049.15790000001</v>
      </c>
      <c r="I1109">
        <v>73.511372870000002</v>
      </c>
      <c r="J1109">
        <v>1.030633908</v>
      </c>
      <c r="K1109">
        <v>26.784008660000001</v>
      </c>
      <c r="L1109">
        <v>71762.277400000006</v>
      </c>
      <c r="M1109">
        <v>68.746557199999998</v>
      </c>
      <c r="N1109">
        <v>2.192851273</v>
      </c>
      <c r="O1109">
        <v>32.079155350000001</v>
      </c>
      <c r="P1109">
        <v>81133.236650000006</v>
      </c>
      <c r="Q1109">
        <v>80.181171590000005</v>
      </c>
      <c r="R1109">
        <v>2.9097363020000002</v>
      </c>
      <c r="S1109">
        <v>28.108351540000001</v>
      </c>
    </row>
    <row r="1110" spans="1:19" x14ac:dyDescent="0.25">
      <c r="A1110" s="12">
        <v>38047</v>
      </c>
      <c r="B1110" t="s">
        <v>2015</v>
      </c>
      <c r="C1110" t="s">
        <v>2016</v>
      </c>
      <c r="D1110">
        <v>253904.6844</v>
      </c>
      <c r="E1110">
        <v>77.074060169999996</v>
      </c>
      <c r="F1110">
        <v>1.6746778609999999</v>
      </c>
      <c r="G1110">
        <v>9.9531076279999997</v>
      </c>
      <c r="H1110">
        <v>158949.7176</v>
      </c>
      <c r="I1110">
        <v>74.664295929999994</v>
      </c>
      <c r="J1110">
        <v>1.7091234660000001</v>
      </c>
      <c r="K1110">
        <v>12.11624222</v>
      </c>
      <c r="L1110">
        <v>128507.1997</v>
      </c>
      <c r="M1110">
        <v>72.622943199999995</v>
      </c>
      <c r="N1110">
        <v>2.5159300670000002</v>
      </c>
      <c r="O1110">
        <v>14.58871793</v>
      </c>
      <c r="P1110">
        <v>116190.4422</v>
      </c>
      <c r="Q1110">
        <v>81.949669409999998</v>
      </c>
      <c r="R1110">
        <v>2.6934181499999998</v>
      </c>
      <c r="S1110">
        <v>12.9149409</v>
      </c>
    </row>
    <row r="1111" spans="1:19" x14ac:dyDescent="0.25">
      <c r="A1111" s="12">
        <v>38047</v>
      </c>
      <c r="B1111" t="s">
        <v>2007</v>
      </c>
      <c r="C1111" t="s">
        <v>2008</v>
      </c>
      <c r="D1111">
        <v>432134.92920000001</v>
      </c>
      <c r="E1111">
        <v>58.123995180000001</v>
      </c>
      <c r="F1111">
        <v>-0.655060164</v>
      </c>
      <c r="G1111">
        <v>4.0566867200000001</v>
      </c>
      <c r="H1111">
        <v>271382.87670000002</v>
      </c>
      <c r="I1111">
        <v>57.508033849999997</v>
      </c>
      <c r="J1111">
        <v>-0.62284046599999998</v>
      </c>
      <c r="K1111">
        <v>6.3892570170000003</v>
      </c>
      <c r="L1111">
        <v>217491.58530000001</v>
      </c>
      <c r="M1111">
        <v>53.182853639999998</v>
      </c>
      <c r="N1111">
        <v>0.49129917000000001</v>
      </c>
      <c r="O1111">
        <v>8.8871347650000008</v>
      </c>
      <c r="P1111">
        <v>199325.96580000001</v>
      </c>
      <c r="Q1111">
        <v>55.086811650000001</v>
      </c>
      <c r="R1111">
        <v>1.3388470219999999</v>
      </c>
      <c r="S1111">
        <v>7.5074048490000003</v>
      </c>
    </row>
    <row r="1112" spans="1:19" x14ac:dyDescent="0.25">
      <c r="A1112" s="12">
        <v>38078</v>
      </c>
      <c r="B1112" t="s">
        <v>2005</v>
      </c>
      <c r="C1112" t="s">
        <v>2006</v>
      </c>
      <c r="D1112">
        <v>229138.59779999999</v>
      </c>
      <c r="E1112">
        <v>75.016309620000001</v>
      </c>
      <c r="F1112">
        <v>1.813317294</v>
      </c>
      <c r="G1112">
        <v>12.28696658</v>
      </c>
      <c r="H1112">
        <v>140998.87779999999</v>
      </c>
      <c r="I1112">
        <v>75.068308200000004</v>
      </c>
      <c r="J1112">
        <v>4.1365068860000003</v>
      </c>
      <c r="K1112">
        <v>17.79715844</v>
      </c>
      <c r="L1112">
        <v>115255.4939</v>
      </c>
      <c r="M1112">
        <v>70.224932690000003</v>
      </c>
      <c r="N1112">
        <v>4.4156494190000002</v>
      </c>
      <c r="O1112">
        <v>21.173193959999999</v>
      </c>
      <c r="P1112">
        <v>134706.7556</v>
      </c>
      <c r="Q1112">
        <v>70.790265700000006</v>
      </c>
      <c r="R1112">
        <v>1.682801287</v>
      </c>
      <c r="S1112">
        <v>11.731598740000001</v>
      </c>
    </row>
    <row r="1113" spans="1:19" x14ac:dyDescent="0.25">
      <c r="A1113" s="12">
        <v>38078</v>
      </c>
      <c r="B1113" t="s">
        <v>2017</v>
      </c>
      <c r="C1113" t="s">
        <v>2018</v>
      </c>
      <c r="D1113">
        <v>209865.55660000001</v>
      </c>
      <c r="E1113">
        <v>80.325359980000002</v>
      </c>
      <c r="F1113">
        <v>1.109237169</v>
      </c>
      <c r="G1113">
        <v>13.638258459999999</v>
      </c>
      <c r="H1113">
        <v>124734.247</v>
      </c>
      <c r="I1113">
        <v>81.764866380000001</v>
      </c>
      <c r="J1113">
        <v>3.6116060409999999</v>
      </c>
      <c r="K1113">
        <v>19.199487900000001</v>
      </c>
      <c r="L1113">
        <v>99239.625580000007</v>
      </c>
      <c r="M1113">
        <v>79.560994500000007</v>
      </c>
      <c r="N1113">
        <v>3.6509014460000002</v>
      </c>
      <c r="O1113">
        <v>23.318950610000002</v>
      </c>
      <c r="P1113">
        <v>94416.939310000002</v>
      </c>
      <c r="Q1113">
        <v>89.94566528</v>
      </c>
      <c r="R1113">
        <v>1.338342565</v>
      </c>
      <c r="S1113">
        <v>17.41619931</v>
      </c>
    </row>
    <row r="1114" spans="1:19" x14ac:dyDescent="0.25">
      <c r="A1114" s="12">
        <v>38078</v>
      </c>
      <c r="B1114" t="s">
        <v>2009</v>
      </c>
      <c r="C1114" t="s">
        <v>2010</v>
      </c>
      <c r="D1114">
        <v>164564.4621</v>
      </c>
      <c r="E1114">
        <v>84.645124269999997</v>
      </c>
      <c r="F1114">
        <v>4.7057229209999996</v>
      </c>
      <c r="G1114">
        <v>24.395751829999998</v>
      </c>
      <c r="H1114">
        <v>100614.5221</v>
      </c>
      <c r="I1114">
        <v>85.089356129999999</v>
      </c>
      <c r="J1114">
        <v>7.6180156889999999</v>
      </c>
      <c r="K1114">
        <v>31.071875590000001</v>
      </c>
      <c r="L1114">
        <v>78432.706279999999</v>
      </c>
      <c r="M1114">
        <v>82.288225449999999</v>
      </c>
      <c r="N1114">
        <v>8.3767038560000007</v>
      </c>
      <c r="O1114">
        <v>36.654988719999999</v>
      </c>
      <c r="P1114">
        <v>78733.935370000007</v>
      </c>
      <c r="Q1114">
        <v>93.947562250000004</v>
      </c>
      <c r="R1114">
        <v>4.6076223509999998</v>
      </c>
      <c r="S1114">
        <v>29.432200179999999</v>
      </c>
    </row>
    <row r="1115" spans="1:19" x14ac:dyDescent="0.25">
      <c r="A1115" s="12">
        <v>38078</v>
      </c>
      <c r="B1115" t="s">
        <v>2015</v>
      </c>
      <c r="C1115" t="s">
        <v>2016</v>
      </c>
      <c r="D1115">
        <v>258376.4999</v>
      </c>
      <c r="E1115">
        <v>78.431502550000005</v>
      </c>
      <c r="F1115">
        <v>1.7612182119999999</v>
      </c>
      <c r="G1115">
        <v>11.2626753</v>
      </c>
      <c r="H1115">
        <v>163829.9166</v>
      </c>
      <c r="I1115">
        <v>76.956697770000005</v>
      </c>
      <c r="J1115">
        <v>3.0702785069999998</v>
      </c>
      <c r="K1115">
        <v>13.87791799</v>
      </c>
      <c r="L1115">
        <v>132307.4615</v>
      </c>
      <c r="M1115">
        <v>74.770575379999997</v>
      </c>
      <c r="N1115">
        <v>2.957236499</v>
      </c>
      <c r="O1115">
        <v>16.321023100000001</v>
      </c>
      <c r="P1115">
        <v>117557.1728</v>
      </c>
      <c r="Q1115">
        <v>82.913631030000005</v>
      </c>
      <c r="R1115">
        <v>1.1762849369999999</v>
      </c>
      <c r="S1115">
        <v>12.82713991</v>
      </c>
    </row>
    <row r="1116" spans="1:19" x14ac:dyDescent="0.25">
      <c r="A1116" s="12">
        <v>38078</v>
      </c>
      <c r="B1116" t="s">
        <v>2019</v>
      </c>
      <c r="C1116" t="s">
        <v>2020</v>
      </c>
      <c r="D1116">
        <v>173535.04209999999</v>
      </c>
      <c r="E1116">
        <v>79.645746070000001</v>
      </c>
      <c r="F1116">
        <v>4.2621066489999997</v>
      </c>
      <c r="G1116">
        <v>23.12086558</v>
      </c>
      <c r="H1116">
        <v>105794.88499999999</v>
      </c>
      <c r="I1116">
        <v>79.028810859999993</v>
      </c>
      <c r="J1116">
        <v>6.4847710190000001</v>
      </c>
      <c r="K1116">
        <v>28.451070860000002</v>
      </c>
      <c r="L1116">
        <v>81678.605800000005</v>
      </c>
      <c r="M1116">
        <v>75.100334480000001</v>
      </c>
      <c r="N1116">
        <v>6.0802217399999998</v>
      </c>
      <c r="O1116">
        <v>32.608442760000003</v>
      </c>
      <c r="P1116">
        <v>86741.127869999997</v>
      </c>
      <c r="Q1116">
        <v>87.007929169999997</v>
      </c>
      <c r="R1116">
        <v>3.271284214</v>
      </c>
      <c r="S1116">
        <v>24.135591890000001</v>
      </c>
    </row>
    <row r="1117" spans="1:19" x14ac:dyDescent="0.25">
      <c r="A1117" s="12">
        <v>38078</v>
      </c>
      <c r="B1117" t="s">
        <v>2011</v>
      </c>
      <c r="C1117" t="s">
        <v>2012</v>
      </c>
      <c r="D1117">
        <v>183594.09080000001</v>
      </c>
      <c r="E1117">
        <v>78.124876720000003</v>
      </c>
      <c r="F1117">
        <v>3.6913043939999999</v>
      </c>
      <c r="G1117">
        <v>20.8545166</v>
      </c>
      <c r="H1117">
        <v>111559.7044</v>
      </c>
      <c r="I1117">
        <v>78.067327610000007</v>
      </c>
      <c r="J1117">
        <v>6.1976188990000001</v>
      </c>
      <c r="K1117">
        <v>27.87349382</v>
      </c>
      <c r="L1117">
        <v>77001.642860000007</v>
      </c>
      <c r="M1117">
        <v>73.765744859999998</v>
      </c>
      <c r="N1117">
        <v>7.3010022130000003</v>
      </c>
      <c r="O1117">
        <v>35.054846859999998</v>
      </c>
      <c r="P1117">
        <v>84217.349789999993</v>
      </c>
      <c r="Q1117">
        <v>83.229093939999998</v>
      </c>
      <c r="R1117">
        <v>3.801294355</v>
      </c>
      <c r="S1117">
        <v>28.512997439999999</v>
      </c>
    </row>
    <row r="1118" spans="1:19" x14ac:dyDescent="0.25">
      <c r="A1118" s="12">
        <v>38078</v>
      </c>
      <c r="B1118" t="s">
        <v>2007</v>
      </c>
      <c r="C1118" t="s">
        <v>2008</v>
      </c>
      <c r="D1118">
        <v>435578.3308</v>
      </c>
      <c r="E1118">
        <v>58.58714741</v>
      </c>
      <c r="F1118">
        <v>0.79683482299999997</v>
      </c>
      <c r="G1118">
        <v>4.7263022069999998</v>
      </c>
      <c r="H1118">
        <v>278619.50199999998</v>
      </c>
      <c r="I1118">
        <v>59.041528139999997</v>
      </c>
      <c r="J1118">
        <v>2.666574008</v>
      </c>
      <c r="K1118">
        <v>7.9638958259999999</v>
      </c>
      <c r="L1118">
        <v>223419.5062</v>
      </c>
      <c r="M1118">
        <v>54.63239823</v>
      </c>
      <c r="N1118">
        <v>2.7255863329999999</v>
      </c>
      <c r="O1118">
        <v>11.087776099999999</v>
      </c>
      <c r="P1118">
        <v>202365.1876</v>
      </c>
      <c r="Q1118">
        <v>55.926747570000003</v>
      </c>
      <c r="R1118">
        <v>1.524749562</v>
      </c>
      <c r="S1118">
        <v>7.4425824819999997</v>
      </c>
    </row>
    <row r="1119" spans="1:19" x14ac:dyDescent="0.25">
      <c r="A1119" s="12">
        <v>38078</v>
      </c>
      <c r="B1119" t="s">
        <v>2013</v>
      </c>
      <c r="C1119" t="s">
        <v>2014</v>
      </c>
      <c r="D1119">
        <v>311688.0442</v>
      </c>
      <c r="E1119">
        <v>68.537551320000006</v>
      </c>
      <c r="F1119">
        <v>-3.677072E-2</v>
      </c>
      <c r="G1119">
        <v>4.4563597340000003</v>
      </c>
      <c r="H1119">
        <v>194383.39309999999</v>
      </c>
      <c r="I1119">
        <v>69.655808140000005</v>
      </c>
      <c r="J1119">
        <v>1.8186996639999999</v>
      </c>
      <c r="K1119">
        <v>8.4758594200000008</v>
      </c>
      <c r="L1119">
        <v>151518.0963</v>
      </c>
      <c r="M1119">
        <v>68.758845919999999</v>
      </c>
      <c r="N1119">
        <v>1.99574747</v>
      </c>
      <c r="O1119">
        <v>11.701108420000001</v>
      </c>
      <c r="P1119">
        <v>130246.8768</v>
      </c>
      <c r="Q1119">
        <v>76.615569230000006</v>
      </c>
      <c r="R1119">
        <v>0.41820515200000002</v>
      </c>
      <c r="S1119">
        <v>8.2704716309999995</v>
      </c>
    </row>
    <row r="1120" spans="1:19" x14ac:dyDescent="0.25">
      <c r="A1120" s="12">
        <v>38078</v>
      </c>
      <c r="B1120" t="s">
        <v>2001</v>
      </c>
      <c r="C1120" t="s">
        <v>2002</v>
      </c>
      <c r="D1120">
        <v>183091.85680000001</v>
      </c>
      <c r="E1120">
        <v>81.672743460000007</v>
      </c>
      <c r="F1120">
        <v>1.999901954</v>
      </c>
      <c r="G1120">
        <v>13.379837930000001</v>
      </c>
      <c r="H1120">
        <v>114836.2975</v>
      </c>
      <c r="I1120">
        <v>81.674426370000006</v>
      </c>
      <c r="J1120">
        <v>4.3971685599999999</v>
      </c>
      <c r="K1120">
        <v>18.939776980000001</v>
      </c>
      <c r="L1120">
        <v>92784.628150000004</v>
      </c>
      <c r="M1120">
        <v>79.740126380000007</v>
      </c>
      <c r="N1120">
        <v>4.7062831200000002</v>
      </c>
      <c r="O1120">
        <v>22.526399959999999</v>
      </c>
      <c r="P1120">
        <v>86677.568899999998</v>
      </c>
      <c r="Q1120">
        <v>92.069982289999999</v>
      </c>
      <c r="R1120">
        <v>3.106595188</v>
      </c>
      <c r="S1120">
        <v>16.517075250000001</v>
      </c>
    </row>
    <row r="1121" spans="1:19" x14ac:dyDescent="0.25">
      <c r="A1121" s="12">
        <v>38078</v>
      </c>
      <c r="B1121" t="s">
        <v>2003</v>
      </c>
      <c r="C1121" t="s">
        <v>2004</v>
      </c>
      <c r="D1121">
        <v>246367.9376</v>
      </c>
      <c r="E1121">
        <v>72.165625539999994</v>
      </c>
      <c r="F1121">
        <v>1.174953363</v>
      </c>
      <c r="G1121">
        <v>7.5587248579999997</v>
      </c>
      <c r="H1121">
        <v>165843.27239999999</v>
      </c>
      <c r="I1121">
        <v>72.278096939999998</v>
      </c>
      <c r="J1121">
        <v>3.0106737090000002</v>
      </c>
      <c r="K1121">
        <v>11.22933108</v>
      </c>
      <c r="L1121">
        <v>133766.58009999999</v>
      </c>
      <c r="M1121">
        <v>69.853286370000006</v>
      </c>
      <c r="N1121">
        <v>2.8159857170000002</v>
      </c>
      <c r="O1121">
        <v>13.50508234</v>
      </c>
      <c r="P1121">
        <v>120720.8584</v>
      </c>
      <c r="Q1121">
        <v>77.9440527</v>
      </c>
      <c r="R1121">
        <v>1.252238886</v>
      </c>
      <c r="S1121">
        <v>10.61599743</v>
      </c>
    </row>
    <row r="1122" spans="1:19" x14ac:dyDescent="0.25">
      <c r="A1122" s="12">
        <v>38108</v>
      </c>
      <c r="B1122" t="s">
        <v>2005</v>
      </c>
      <c r="C1122" t="s">
        <v>2006</v>
      </c>
      <c r="D1122">
        <v>231795.35320000001</v>
      </c>
      <c r="E1122">
        <v>75.886088819999998</v>
      </c>
      <c r="F1122">
        <v>1.1594534620000001</v>
      </c>
      <c r="G1122">
        <v>11.960651840000001</v>
      </c>
      <c r="H1122">
        <v>143297.5589</v>
      </c>
      <c r="I1122">
        <v>76.292134270000005</v>
      </c>
      <c r="J1122">
        <v>1.630283267</v>
      </c>
      <c r="K1122">
        <v>17.593801599999999</v>
      </c>
      <c r="L1122">
        <v>118022.5877</v>
      </c>
      <c r="M1122">
        <v>71.910917159999997</v>
      </c>
      <c r="N1122">
        <v>2.4008345919999998</v>
      </c>
      <c r="O1122">
        <v>21.51709125</v>
      </c>
      <c r="P1122">
        <v>138023.2151</v>
      </c>
      <c r="Q1122">
        <v>72.533111120000001</v>
      </c>
      <c r="R1122">
        <v>2.4619845840000001</v>
      </c>
      <c r="S1122">
        <v>13.77731522</v>
      </c>
    </row>
    <row r="1123" spans="1:19" x14ac:dyDescent="0.25">
      <c r="A1123" s="12">
        <v>38108</v>
      </c>
      <c r="B1123" t="s">
        <v>2001</v>
      </c>
      <c r="C1123" t="s">
        <v>2002</v>
      </c>
      <c r="D1123">
        <v>186748.4523</v>
      </c>
      <c r="E1123">
        <v>83.303860169999993</v>
      </c>
      <c r="F1123">
        <v>1.9971371659999999</v>
      </c>
      <c r="G1123">
        <v>13.19827334</v>
      </c>
      <c r="H1123">
        <v>117137.42170000001</v>
      </c>
      <c r="I1123">
        <v>83.311043040000001</v>
      </c>
      <c r="J1123">
        <v>2.0038300090000001</v>
      </c>
      <c r="K1123">
        <v>18.874190909999999</v>
      </c>
      <c r="L1123">
        <v>95361.118849999999</v>
      </c>
      <c r="M1123">
        <v>81.95439073</v>
      </c>
      <c r="N1123">
        <v>2.7768508180000002</v>
      </c>
      <c r="O1123">
        <v>23.3694837</v>
      </c>
      <c r="P1123">
        <v>88946.076539999995</v>
      </c>
      <c r="Q1123">
        <v>94.479619069999998</v>
      </c>
      <c r="R1123">
        <v>2.6171795869999999</v>
      </c>
      <c r="S1123">
        <v>17.73915191</v>
      </c>
    </row>
    <row r="1124" spans="1:19" x14ac:dyDescent="0.25">
      <c r="A1124" s="12">
        <v>38108</v>
      </c>
      <c r="B1124" t="s">
        <v>2003</v>
      </c>
      <c r="C1124" t="s">
        <v>2004</v>
      </c>
      <c r="D1124">
        <v>246877.981</v>
      </c>
      <c r="E1124">
        <v>72.315026500000002</v>
      </c>
      <c r="F1124">
        <v>0.20702510800000001</v>
      </c>
      <c r="G1124">
        <v>7.5022341069999996</v>
      </c>
      <c r="H1124">
        <v>166586.7776</v>
      </c>
      <c r="I1124">
        <v>72.602132609999998</v>
      </c>
      <c r="J1124">
        <v>0.44831792799999998</v>
      </c>
      <c r="K1124">
        <v>11.06905444</v>
      </c>
      <c r="L1124">
        <v>135312.84450000001</v>
      </c>
      <c r="M1124">
        <v>70.660750030000003</v>
      </c>
      <c r="N1124">
        <v>1.1559422690000001</v>
      </c>
      <c r="O1124">
        <v>13.841130010000001</v>
      </c>
      <c r="P1124">
        <v>123096.3029</v>
      </c>
      <c r="Q1124">
        <v>79.477770849999999</v>
      </c>
      <c r="R1124">
        <v>1.9677167069999999</v>
      </c>
      <c r="S1124">
        <v>13.00606992</v>
      </c>
    </row>
    <row r="1125" spans="1:19" x14ac:dyDescent="0.25">
      <c r="A1125" s="12">
        <v>38108</v>
      </c>
      <c r="B1125" t="s">
        <v>2019</v>
      </c>
      <c r="C1125" t="s">
        <v>2020</v>
      </c>
      <c r="D1125">
        <v>176289.27410000001</v>
      </c>
      <c r="E1125">
        <v>80.909829999999999</v>
      </c>
      <c r="F1125">
        <v>1.587133023</v>
      </c>
      <c r="G1125">
        <v>21.60778599</v>
      </c>
      <c r="H1125">
        <v>108037.47560000001</v>
      </c>
      <c r="I1125">
        <v>80.704026720000002</v>
      </c>
      <c r="J1125">
        <v>2.1197533470000001</v>
      </c>
      <c r="K1125">
        <v>27.308787850000002</v>
      </c>
      <c r="L1125">
        <v>84287.300040000002</v>
      </c>
      <c r="M1125">
        <v>77.498928430000007</v>
      </c>
      <c r="N1125">
        <v>3.1938525549999999</v>
      </c>
      <c r="O1125">
        <v>32.518863359999997</v>
      </c>
      <c r="P1125">
        <v>90484.201319999993</v>
      </c>
      <c r="Q1125">
        <v>90.762515690000001</v>
      </c>
      <c r="R1125">
        <v>4.3152233999999998</v>
      </c>
      <c r="S1125">
        <v>27.152222770000002</v>
      </c>
    </row>
    <row r="1126" spans="1:19" x14ac:dyDescent="0.25">
      <c r="A1126" s="12">
        <v>38108</v>
      </c>
      <c r="B1126" t="s">
        <v>2015</v>
      </c>
      <c r="C1126" t="s">
        <v>2016</v>
      </c>
      <c r="D1126">
        <v>260283.247</v>
      </c>
      <c r="E1126">
        <v>79.010305349999996</v>
      </c>
      <c r="F1126">
        <v>0.737972352</v>
      </c>
      <c r="G1126">
        <v>10.711663659999999</v>
      </c>
      <c r="H1126">
        <v>166086.66870000001</v>
      </c>
      <c r="I1126">
        <v>78.016773889999996</v>
      </c>
      <c r="J1126">
        <v>1.377496901</v>
      </c>
      <c r="K1126">
        <v>13.964757929999999</v>
      </c>
      <c r="L1126">
        <v>135223.46160000001</v>
      </c>
      <c r="M1126">
        <v>76.418486999999999</v>
      </c>
      <c r="N1126">
        <v>2.2039573799999999</v>
      </c>
      <c r="O1126">
        <v>17.040335779999999</v>
      </c>
      <c r="P1126">
        <v>121935.74709999999</v>
      </c>
      <c r="Q1126">
        <v>86.001860230000005</v>
      </c>
      <c r="R1126">
        <v>3.7246338840000002</v>
      </c>
      <c r="S1126">
        <v>16.847623509999998</v>
      </c>
    </row>
    <row r="1127" spans="1:19" x14ac:dyDescent="0.25">
      <c r="A1127" s="12">
        <v>38108</v>
      </c>
      <c r="B1127" t="s">
        <v>2017</v>
      </c>
      <c r="C1127" t="s">
        <v>2018</v>
      </c>
      <c r="D1127">
        <v>212408.46299999999</v>
      </c>
      <c r="E1127">
        <v>81.298649159999997</v>
      </c>
      <c r="F1127">
        <v>1.2116835560000001</v>
      </c>
      <c r="G1127">
        <v>12.47421336</v>
      </c>
      <c r="H1127">
        <v>126650.0436</v>
      </c>
      <c r="I1127">
        <v>83.020695110000005</v>
      </c>
      <c r="J1127">
        <v>1.5359026179999999</v>
      </c>
      <c r="K1127">
        <v>18.251587570000002</v>
      </c>
      <c r="L1127">
        <v>101636.3036</v>
      </c>
      <c r="M1127">
        <v>81.482425480000003</v>
      </c>
      <c r="N1127">
        <v>2.4150414320000002</v>
      </c>
      <c r="O1127">
        <v>23.25257641</v>
      </c>
      <c r="P1127">
        <v>97271.282359999997</v>
      </c>
      <c r="Q1127">
        <v>92.664836080000001</v>
      </c>
      <c r="R1127">
        <v>3.0231260089999998</v>
      </c>
      <c r="S1127">
        <v>19.580410359999998</v>
      </c>
    </row>
    <row r="1128" spans="1:19" x14ac:dyDescent="0.25">
      <c r="A1128" s="12">
        <v>38108</v>
      </c>
      <c r="B1128" t="s">
        <v>2009</v>
      </c>
      <c r="C1128" t="s">
        <v>2010</v>
      </c>
      <c r="D1128">
        <v>167587.21950000001</v>
      </c>
      <c r="E1128">
        <v>86.199905099999995</v>
      </c>
      <c r="F1128">
        <v>1.8368226700000001</v>
      </c>
      <c r="G1128">
        <v>25.379356269999999</v>
      </c>
      <c r="H1128">
        <v>102622.5974</v>
      </c>
      <c r="I1128">
        <v>86.787578580000002</v>
      </c>
      <c r="J1128">
        <v>1.9958106790000001</v>
      </c>
      <c r="K1128">
        <v>30.9098428</v>
      </c>
      <c r="L1128">
        <v>81011.079070000007</v>
      </c>
      <c r="M1128">
        <v>84.993343390000007</v>
      </c>
      <c r="N1128">
        <v>3.287369397</v>
      </c>
      <c r="O1128">
        <v>38.04197748</v>
      </c>
      <c r="P1128">
        <v>81259.385039999994</v>
      </c>
      <c r="Q1128">
        <v>96.961000330000005</v>
      </c>
      <c r="R1128">
        <v>3.2075745420000001</v>
      </c>
      <c r="S1128">
        <v>31.301880969999999</v>
      </c>
    </row>
    <row r="1129" spans="1:19" x14ac:dyDescent="0.25">
      <c r="A1129" s="12">
        <v>38108</v>
      </c>
      <c r="B1129" t="s">
        <v>2007</v>
      </c>
      <c r="C1129" t="s">
        <v>2008</v>
      </c>
      <c r="D1129">
        <v>430197.05670000002</v>
      </c>
      <c r="E1129">
        <v>57.863343039999997</v>
      </c>
      <c r="F1129">
        <v>-1.2354320080000001</v>
      </c>
      <c r="G1129">
        <v>2.680102524</v>
      </c>
      <c r="H1129">
        <v>279298.16519999999</v>
      </c>
      <c r="I1129">
        <v>59.185341880000003</v>
      </c>
      <c r="J1129">
        <v>0.24358065700000001</v>
      </c>
      <c r="K1129">
        <v>6.7844347589999998</v>
      </c>
      <c r="L1129">
        <v>224193.24</v>
      </c>
      <c r="M1129">
        <v>54.821598059999999</v>
      </c>
      <c r="N1129">
        <v>0.34631434</v>
      </c>
      <c r="O1129">
        <v>8.9689631409999997</v>
      </c>
      <c r="P1129">
        <v>204628.3694</v>
      </c>
      <c r="Q1129">
        <v>56.552212840000003</v>
      </c>
      <c r="R1129">
        <v>1.118365174</v>
      </c>
      <c r="S1129">
        <v>8.0636759149999993</v>
      </c>
    </row>
    <row r="1130" spans="1:19" x14ac:dyDescent="0.25">
      <c r="A1130" s="12">
        <v>38108</v>
      </c>
      <c r="B1130" t="s">
        <v>2013</v>
      </c>
      <c r="C1130" t="s">
        <v>2014</v>
      </c>
      <c r="D1130">
        <v>313787.21710000001</v>
      </c>
      <c r="E1130">
        <v>68.999141589999994</v>
      </c>
      <c r="F1130">
        <v>0.67348522</v>
      </c>
      <c r="G1130">
        <v>4.4018295199999997</v>
      </c>
      <c r="H1130">
        <v>197155.45300000001</v>
      </c>
      <c r="I1130">
        <v>70.649154690000003</v>
      </c>
      <c r="J1130">
        <v>1.4260785650000001</v>
      </c>
      <c r="K1130">
        <v>8.9750803860000001</v>
      </c>
      <c r="L1130">
        <v>154689.57449999999</v>
      </c>
      <c r="M1130">
        <v>70.198061319999994</v>
      </c>
      <c r="N1130">
        <v>2.0931349080000001</v>
      </c>
      <c r="O1130">
        <v>12.35645324</v>
      </c>
      <c r="P1130">
        <v>134183.16099999999</v>
      </c>
      <c r="Q1130">
        <v>78.931023300000007</v>
      </c>
      <c r="R1130">
        <v>3.0221717309999998</v>
      </c>
      <c r="S1130">
        <v>11.316552550000001</v>
      </c>
    </row>
    <row r="1131" spans="1:19" x14ac:dyDescent="0.25">
      <c r="A1131" s="12">
        <v>38108</v>
      </c>
      <c r="B1131" t="s">
        <v>2011</v>
      </c>
      <c r="C1131" t="s">
        <v>2012</v>
      </c>
      <c r="D1131">
        <v>188750.27910000001</v>
      </c>
      <c r="E1131">
        <v>80.318991870000005</v>
      </c>
      <c r="F1131">
        <v>2.8084718299999998</v>
      </c>
      <c r="G1131">
        <v>21.581606669999999</v>
      </c>
      <c r="H1131">
        <v>114790.7399</v>
      </c>
      <c r="I1131">
        <v>80.328343880000006</v>
      </c>
      <c r="J1131">
        <v>2.8962388510000001</v>
      </c>
      <c r="K1131">
        <v>28.172725379999999</v>
      </c>
      <c r="L1131">
        <v>80133.827739999993</v>
      </c>
      <c r="M1131">
        <v>76.766303579999999</v>
      </c>
      <c r="N1131">
        <v>4.0676857829999999</v>
      </c>
      <c r="O1131">
        <v>36.561106459999998</v>
      </c>
      <c r="P1131">
        <v>87858.933990000005</v>
      </c>
      <c r="Q1131">
        <v>86.827945650000004</v>
      </c>
      <c r="R1131">
        <v>4.3240308629999999</v>
      </c>
      <c r="S1131">
        <v>30.270767589999998</v>
      </c>
    </row>
    <row r="1132" spans="1:19" x14ac:dyDescent="0.25">
      <c r="A1132" s="12">
        <v>38139</v>
      </c>
      <c r="B1132" t="s">
        <v>2005</v>
      </c>
      <c r="C1132" t="s">
        <v>2006</v>
      </c>
      <c r="D1132">
        <v>237381.37549999999</v>
      </c>
      <c r="E1132">
        <v>77.714863100000002</v>
      </c>
      <c r="F1132">
        <v>2.4098939810000002</v>
      </c>
      <c r="G1132">
        <v>14.063136760000001</v>
      </c>
      <c r="H1132">
        <v>146610.90030000001</v>
      </c>
      <c r="I1132">
        <v>78.056169109999999</v>
      </c>
      <c r="J1132">
        <v>2.3122106269999998</v>
      </c>
      <c r="K1132">
        <v>19.715350440000002</v>
      </c>
      <c r="L1132">
        <v>120427.8325</v>
      </c>
      <c r="M1132">
        <v>73.376427820000004</v>
      </c>
      <c r="N1132">
        <v>2.0379529500000002</v>
      </c>
      <c r="O1132">
        <v>22.988167409999999</v>
      </c>
      <c r="P1132">
        <v>141450.52650000001</v>
      </c>
      <c r="Q1132">
        <v>74.3342107</v>
      </c>
      <c r="R1132">
        <v>2.4831412089999998</v>
      </c>
      <c r="S1132">
        <v>14.52035781</v>
      </c>
    </row>
    <row r="1133" spans="1:19" x14ac:dyDescent="0.25">
      <c r="A1133" s="12">
        <v>38139</v>
      </c>
      <c r="B1133" t="s">
        <v>2019</v>
      </c>
      <c r="C1133" t="s">
        <v>2020</v>
      </c>
      <c r="D1133">
        <v>182563.07320000001</v>
      </c>
      <c r="E1133">
        <v>83.789256559999998</v>
      </c>
      <c r="F1133">
        <v>3.558809305</v>
      </c>
      <c r="G1133">
        <v>24.11104344</v>
      </c>
      <c r="H1133">
        <v>111379.2501</v>
      </c>
      <c r="I1133">
        <v>83.200333220000005</v>
      </c>
      <c r="J1133">
        <v>3.0931622660000002</v>
      </c>
      <c r="K1133">
        <v>28.896024359999998</v>
      </c>
      <c r="L1133">
        <v>86534.314589999994</v>
      </c>
      <c r="M1133">
        <v>79.564971830000005</v>
      </c>
      <c r="N1133">
        <v>2.6658993149999999</v>
      </c>
      <c r="O1133">
        <v>32.956072229999997</v>
      </c>
      <c r="P1133">
        <v>93455.906449999995</v>
      </c>
      <c r="Q1133">
        <v>93.743361289999996</v>
      </c>
      <c r="R1133">
        <v>3.2842254120000001</v>
      </c>
      <c r="S1133">
        <v>25.01748327</v>
      </c>
    </row>
    <row r="1134" spans="1:19" x14ac:dyDescent="0.25">
      <c r="A1134" s="12">
        <v>38139</v>
      </c>
      <c r="B1134" t="s">
        <v>2017</v>
      </c>
      <c r="C1134" t="s">
        <v>2018</v>
      </c>
      <c r="D1134">
        <v>219934.65609999999</v>
      </c>
      <c r="E1134">
        <v>84.179275129999994</v>
      </c>
      <c r="F1134">
        <v>3.543264245</v>
      </c>
      <c r="G1134">
        <v>16.238420229999999</v>
      </c>
      <c r="H1134">
        <v>130542.76609999999</v>
      </c>
      <c r="I1134">
        <v>85.572423630000003</v>
      </c>
      <c r="J1134">
        <v>3.073605352</v>
      </c>
      <c r="K1134">
        <v>21.998987639999999</v>
      </c>
      <c r="L1134">
        <v>104604.6176</v>
      </c>
      <c r="M1134">
        <v>83.862140330000003</v>
      </c>
      <c r="N1134">
        <v>2.9205253020000002</v>
      </c>
      <c r="O1134">
        <v>25.790144170000001</v>
      </c>
      <c r="P1134">
        <v>100841.2066</v>
      </c>
      <c r="Q1134">
        <v>96.065700559999996</v>
      </c>
      <c r="R1134">
        <v>3.670070135</v>
      </c>
      <c r="S1134">
        <v>20.722041399999998</v>
      </c>
    </row>
    <row r="1135" spans="1:19" x14ac:dyDescent="0.25">
      <c r="A1135" s="12">
        <v>38139</v>
      </c>
      <c r="B1135" t="s">
        <v>2001</v>
      </c>
      <c r="C1135" t="s">
        <v>2002</v>
      </c>
      <c r="D1135">
        <v>190344.98689999999</v>
      </c>
      <c r="E1135">
        <v>84.908185169999996</v>
      </c>
      <c r="F1135">
        <v>1.925871143</v>
      </c>
      <c r="G1135">
        <v>14.95372989</v>
      </c>
      <c r="H1135">
        <v>119466.1014</v>
      </c>
      <c r="I1135">
        <v>84.967257910000001</v>
      </c>
      <c r="J1135">
        <v>1.987989601</v>
      </c>
      <c r="K1135">
        <v>20.302911259999998</v>
      </c>
      <c r="L1135">
        <v>96702.1584</v>
      </c>
      <c r="M1135">
        <v>83.10689481</v>
      </c>
      <c r="N1135">
        <v>1.4062749699999999</v>
      </c>
      <c r="O1135">
        <v>23.656307779999999</v>
      </c>
      <c r="P1135">
        <v>91930.456569999995</v>
      </c>
      <c r="Q1135">
        <v>97.649664319999999</v>
      </c>
      <c r="R1135">
        <v>3.3552688750000002</v>
      </c>
      <c r="S1135">
        <v>18.332764739999998</v>
      </c>
    </row>
    <row r="1136" spans="1:19" x14ac:dyDescent="0.25">
      <c r="A1136" s="12">
        <v>38139</v>
      </c>
      <c r="B1136" t="s">
        <v>2003</v>
      </c>
      <c r="C1136" t="s">
        <v>2004</v>
      </c>
      <c r="D1136">
        <v>252411.70540000001</v>
      </c>
      <c r="E1136">
        <v>73.935954469999999</v>
      </c>
      <c r="F1136">
        <v>2.2414815319999999</v>
      </c>
      <c r="G1136">
        <v>10.5614957</v>
      </c>
      <c r="H1136">
        <v>169813.3119</v>
      </c>
      <c r="I1136">
        <v>74.008326310000001</v>
      </c>
      <c r="J1136">
        <v>1.9368490270000001</v>
      </c>
      <c r="K1136">
        <v>13.94370196</v>
      </c>
      <c r="L1136">
        <v>137887.40950000001</v>
      </c>
      <c r="M1136">
        <v>72.005195150000006</v>
      </c>
      <c r="N1136">
        <v>1.902675976</v>
      </c>
      <c r="O1136">
        <v>16.41528344</v>
      </c>
      <c r="P1136">
        <v>126269.9513</v>
      </c>
      <c r="Q1136">
        <v>81.526853529999997</v>
      </c>
      <c r="R1136">
        <v>2.57818339</v>
      </c>
      <c r="S1136">
        <v>13.73494371</v>
      </c>
    </row>
    <row r="1137" spans="1:19" x14ac:dyDescent="0.25">
      <c r="A1137" s="12">
        <v>38139</v>
      </c>
      <c r="B1137" t="s">
        <v>2015</v>
      </c>
      <c r="C1137" t="s">
        <v>2016</v>
      </c>
      <c r="D1137">
        <v>265417.00530000002</v>
      </c>
      <c r="E1137">
        <v>80.568683809999996</v>
      </c>
      <c r="F1137">
        <v>1.972373672</v>
      </c>
      <c r="G1137">
        <v>11.520368789999999</v>
      </c>
      <c r="H1137">
        <v>170059.32139999999</v>
      </c>
      <c r="I1137">
        <v>79.882869159999998</v>
      </c>
      <c r="J1137">
        <v>2.3919154480000002</v>
      </c>
      <c r="K1137">
        <v>15.98391251</v>
      </c>
      <c r="L1137">
        <v>138586.5276</v>
      </c>
      <c r="M1137">
        <v>78.319047819999994</v>
      </c>
      <c r="N1137">
        <v>2.487043259</v>
      </c>
      <c r="O1137">
        <v>19.04628409</v>
      </c>
      <c r="P1137">
        <v>125145.9344</v>
      </c>
      <c r="Q1137">
        <v>88.266020549999993</v>
      </c>
      <c r="R1137">
        <v>2.6326876129999999</v>
      </c>
      <c r="S1137">
        <v>15.555304080000001</v>
      </c>
    </row>
    <row r="1138" spans="1:19" x14ac:dyDescent="0.25">
      <c r="A1138" s="12">
        <v>38139</v>
      </c>
      <c r="B1138" t="s">
        <v>2011</v>
      </c>
      <c r="C1138" t="s">
        <v>2012</v>
      </c>
      <c r="D1138">
        <v>194110.92060000001</v>
      </c>
      <c r="E1138">
        <v>82.600108079999998</v>
      </c>
      <c r="F1138">
        <v>2.8400707629999999</v>
      </c>
      <c r="G1138">
        <v>24.033760220000001</v>
      </c>
      <c r="H1138">
        <v>118172.9399</v>
      </c>
      <c r="I1138">
        <v>82.695142149999995</v>
      </c>
      <c r="J1138">
        <v>2.9464049010000002</v>
      </c>
      <c r="K1138">
        <v>30.558523139999998</v>
      </c>
      <c r="L1138">
        <v>82341.175130000003</v>
      </c>
      <c r="M1138">
        <v>78.880889940000003</v>
      </c>
      <c r="N1138">
        <v>2.7545762470000001</v>
      </c>
      <c r="O1138">
        <v>37.16333513</v>
      </c>
      <c r="P1138">
        <v>91857.787079999995</v>
      </c>
      <c r="Q1138">
        <v>90.779873850000001</v>
      </c>
      <c r="R1138">
        <v>4.5514473110000004</v>
      </c>
      <c r="S1138">
        <v>31.364620689999999</v>
      </c>
    </row>
    <row r="1139" spans="1:19" x14ac:dyDescent="0.25">
      <c r="A1139" s="12">
        <v>38139</v>
      </c>
      <c r="B1139" t="s">
        <v>2007</v>
      </c>
      <c r="C1139" t="s">
        <v>2008</v>
      </c>
      <c r="D1139">
        <v>438282.56760000001</v>
      </c>
      <c r="E1139">
        <v>58.950878830000001</v>
      </c>
      <c r="F1139">
        <v>1.879490069</v>
      </c>
      <c r="G1139">
        <v>4.938939811</v>
      </c>
      <c r="H1139">
        <v>281837.80099999998</v>
      </c>
      <c r="I1139">
        <v>59.723509440000001</v>
      </c>
      <c r="J1139">
        <v>0.90929197900000003</v>
      </c>
      <c r="K1139">
        <v>8.7272774809999998</v>
      </c>
      <c r="L1139">
        <v>225947.41020000001</v>
      </c>
      <c r="M1139">
        <v>55.250542350000003</v>
      </c>
      <c r="N1139">
        <v>0.78243668099999997</v>
      </c>
      <c r="O1139">
        <v>11.36370054</v>
      </c>
      <c r="P1139">
        <v>207895.00640000001</v>
      </c>
      <c r="Q1139">
        <v>57.454998459999999</v>
      </c>
      <c r="R1139">
        <v>1.5963754189999999</v>
      </c>
      <c r="S1139">
        <v>10.162194619999999</v>
      </c>
    </row>
    <row r="1140" spans="1:19" x14ac:dyDescent="0.25">
      <c r="A1140" s="12">
        <v>38139</v>
      </c>
      <c r="B1140" t="s">
        <v>2013</v>
      </c>
      <c r="C1140" t="s">
        <v>2014</v>
      </c>
      <c r="D1140">
        <v>318476.99099999998</v>
      </c>
      <c r="E1140">
        <v>70.030383020000002</v>
      </c>
      <c r="F1140">
        <v>1.4945713869999999</v>
      </c>
      <c r="G1140">
        <v>5.6262938819999997</v>
      </c>
      <c r="H1140">
        <v>199352.4626</v>
      </c>
      <c r="I1140">
        <v>71.43643634</v>
      </c>
      <c r="J1140">
        <v>1.1143539570000001</v>
      </c>
      <c r="K1140">
        <v>9.7020647580000006</v>
      </c>
      <c r="L1140">
        <v>155986.28880000001</v>
      </c>
      <c r="M1140">
        <v>70.786509730000006</v>
      </c>
      <c r="N1140">
        <v>0.83826874500000004</v>
      </c>
      <c r="O1140">
        <v>12.682414939999999</v>
      </c>
      <c r="P1140">
        <v>136397.53049999999</v>
      </c>
      <c r="Q1140">
        <v>80.23358949</v>
      </c>
      <c r="R1140">
        <v>1.6502588439999999</v>
      </c>
      <c r="S1140">
        <v>9.5054503799999992</v>
      </c>
    </row>
    <row r="1141" spans="1:19" x14ac:dyDescent="0.25">
      <c r="A1141" s="12">
        <v>38139</v>
      </c>
      <c r="B1141" t="s">
        <v>2009</v>
      </c>
      <c r="C1141" t="s">
        <v>2010</v>
      </c>
      <c r="D1141">
        <v>174711.02290000001</v>
      </c>
      <c r="E1141">
        <v>89.864093699999998</v>
      </c>
      <c r="F1141">
        <v>4.2508035209999999</v>
      </c>
      <c r="G1141">
        <v>28.418352389999999</v>
      </c>
      <c r="H1141">
        <v>107070.77499999999</v>
      </c>
      <c r="I1141">
        <v>90.549387039999999</v>
      </c>
      <c r="J1141">
        <v>4.3345009939999999</v>
      </c>
      <c r="K1141">
        <v>34.744652600000002</v>
      </c>
      <c r="L1141">
        <v>83684.639580000003</v>
      </c>
      <c r="M1141">
        <v>87.798328209999994</v>
      </c>
      <c r="N1141">
        <v>3.3002405920000002</v>
      </c>
      <c r="O1141">
        <v>38.856363139999999</v>
      </c>
      <c r="P1141">
        <v>86460.526610000001</v>
      </c>
      <c r="Q1141">
        <v>103.1671498</v>
      </c>
      <c r="R1141">
        <v>6.400665676</v>
      </c>
      <c r="S1141">
        <v>33.702825990000001</v>
      </c>
    </row>
    <row r="1142" spans="1:19" x14ac:dyDescent="0.25">
      <c r="A1142" s="12">
        <v>38169</v>
      </c>
      <c r="B1142" t="s">
        <v>2005</v>
      </c>
      <c r="C1142" t="s">
        <v>2006</v>
      </c>
      <c r="D1142">
        <v>242820.5209</v>
      </c>
      <c r="E1142">
        <v>79.495552279999998</v>
      </c>
      <c r="F1142">
        <v>2.291310964</v>
      </c>
      <c r="G1142">
        <v>13.986549159999999</v>
      </c>
      <c r="H1142">
        <v>150770.77669999999</v>
      </c>
      <c r="I1142">
        <v>80.270902219999996</v>
      </c>
      <c r="J1142">
        <v>2.8373582000000002</v>
      </c>
      <c r="K1142">
        <v>19.560542420000001</v>
      </c>
      <c r="L1142">
        <v>123489.54979999999</v>
      </c>
      <c r="M1142">
        <v>75.241925800000004</v>
      </c>
      <c r="N1142">
        <v>2.542366849</v>
      </c>
      <c r="O1142">
        <v>22.950618550000002</v>
      </c>
      <c r="P1142">
        <v>141450.2653</v>
      </c>
      <c r="Q1142">
        <v>74.334073439999997</v>
      </c>
      <c r="R1142">
        <v>-1.8464299999999999E-4</v>
      </c>
      <c r="S1142">
        <v>13.98382539</v>
      </c>
    </row>
    <row r="1143" spans="1:19" x14ac:dyDescent="0.25">
      <c r="A1143" s="12">
        <v>38169</v>
      </c>
      <c r="B1143" t="s">
        <v>2001</v>
      </c>
      <c r="C1143" t="s">
        <v>2002</v>
      </c>
      <c r="D1143">
        <v>193892.9503</v>
      </c>
      <c r="E1143">
        <v>86.490843810000001</v>
      </c>
      <c r="F1143">
        <v>1.8639647479999999</v>
      </c>
      <c r="G1143">
        <v>15.11434364</v>
      </c>
      <c r="H1143">
        <v>122558.7868</v>
      </c>
      <c r="I1143">
        <v>87.16685253</v>
      </c>
      <c r="J1143">
        <v>2.5887555689999999</v>
      </c>
      <c r="K1143">
        <v>20.67870435</v>
      </c>
      <c r="L1143">
        <v>98975.768559999997</v>
      </c>
      <c r="M1143">
        <v>85.060860309999995</v>
      </c>
      <c r="N1143">
        <v>2.3511472769999999</v>
      </c>
      <c r="O1143">
        <v>24.06730838</v>
      </c>
      <c r="P1143">
        <v>90915.521630000003</v>
      </c>
      <c r="Q1143">
        <v>96.571587919999999</v>
      </c>
      <c r="R1143">
        <v>-1.104024686</v>
      </c>
      <c r="S1143">
        <v>17.977295529999999</v>
      </c>
    </row>
    <row r="1144" spans="1:19" x14ac:dyDescent="0.25">
      <c r="A1144" s="12">
        <v>38169</v>
      </c>
      <c r="B1144" t="s">
        <v>2003</v>
      </c>
      <c r="C1144" t="s">
        <v>2004</v>
      </c>
      <c r="D1144">
        <v>257406.77919999999</v>
      </c>
      <c r="E1144">
        <v>75.399101939999994</v>
      </c>
      <c r="F1144">
        <v>1.9789390490000001</v>
      </c>
      <c r="G1144">
        <v>9.3835981079999993</v>
      </c>
      <c r="H1144">
        <v>173561.30470000001</v>
      </c>
      <c r="I1144">
        <v>75.641782899999995</v>
      </c>
      <c r="J1144">
        <v>2.2071254370000002</v>
      </c>
      <c r="K1144">
        <v>12.54503446</v>
      </c>
      <c r="L1144">
        <v>139586.1496</v>
      </c>
      <c r="M1144">
        <v>72.892282019999996</v>
      </c>
      <c r="N1144">
        <v>1.2319762059999999</v>
      </c>
      <c r="O1144">
        <v>14.29470996</v>
      </c>
      <c r="P1144">
        <v>124839.5055</v>
      </c>
      <c r="Q1144">
        <v>80.603278739999993</v>
      </c>
      <c r="R1144">
        <v>-1.132847347</v>
      </c>
      <c r="S1144">
        <v>12.351901489999999</v>
      </c>
    </row>
    <row r="1145" spans="1:19" x14ac:dyDescent="0.25">
      <c r="A1145" s="12">
        <v>38169</v>
      </c>
      <c r="B1145" t="s">
        <v>2011</v>
      </c>
      <c r="C1145" t="s">
        <v>2012</v>
      </c>
      <c r="D1145">
        <v>201446.5062</v>
      </c>
      <c r="E1145">
        <v>85.721623149999999</v>
      </c>
      <c r="F1145">
        <v>3.7790689949999998</v>
      </c>
      <c r="G1145">
        <v>24.907938380000001</v>
      </c>
      <c r="H1145">
        <v>123614.2007</v>
      </c>
      <c r="I1145">
        <v>86.502831470000004</v>
      </c>
      <c r="J1145">
        <v>4.6044897259999997</v>
      </c>
      <c r="K1145">
        <v>31.272850139999999</v>
      </c>
      <c r="L1145">
        <v>86074.093489999999</v>
      </c>
      <c r="M1145">
        <v>82.456937069999995</v>
      </c>
      <c r="N1145">
        <v>4.5334771519999997</v>
      </c>
      <c r="O1145">
        <v>38.579783339999999</v>
      </c>
      <c r="P1145">
        <v>93162.768370000005</v>
      </c>
      <c r="Q1145">
        <v>92.069541720000004</v>
      </c>
      <c r="R1145">
        <v>1.4206539579999999</v>
      </c>
      <c r="S1145">
        <v>30.810875759999998</v>
      </c>
    </row>
    <row r="1146" spans="1:19" x14ac:dyDescent="0.25">
      <c r="A1146" s="12">
        <v>38169</v>
      </c>
      <c r="B1146" t="s">
        <v>2009</v>
      </c>
      <c r="C1146" t="s">
        <v>2010</v>
      </c>
      <c r="D1146">
        <v>180065.32399999999</v>
      </c>
      <c r="E1146">
        <v>92.618123819999994</v>
      </c>
      <c r="F1146">
        <v>3.0646613120000001</v>
      </c>
      <c r="G1146">
        <v>25.891257939999999</v>
      </c>
      <c r="H1146">
        <v>111487.4442</v>
      </c>
      <c r="I1146">
        <v>94.284549080000005</v>
      </c>
      <c r="J1146">
        <v>4.1249998010000004</v>
      </c>
      <c r="K1146">
        <v>32.404012889999997</v>
      </c>
      <c r="L1146">
        <v>87100.734649999999</v>
      </c>
      <c r="M1146">
        <v>91.382348370000003</v>
      </c>
      <c r="N1146">
        <v>4.082105254</v>
      </c>
      <c r="O1146">
        <v>37.196396319999998</v>
      </c>
      <c r="P1146">
        <v>87087.395910000007</v>
      </c>
      <c r="Q1146">
        <v>103.915148</v>
      </c>
      <c r="R1146">
        <v>0.72503525400000002</v>
      </c>
      <c r="S1146">
        <v>32.000267090000001</v>
      </c>
    </row>
    <row r="1147" spans="1:19" x14ac:dyDescent="0.25">
      <c r="A1147" s="12">
        <v>38169</v>
      </c>
      <c r="B1147" t="s">
        <v>2015</v>
      </c>
      <c r="C1147" t="s">
        <v>2016</v>
      </c>
      <c r="D1147">
        <v>272174.04139999999</v>
      </c>
      <c r="E1147">
        <v>82.619816540000002</v>
      </c>
      <c r="F1147">
        <v>2.5458188270000002</v>
      </c>
      <c r="G1147">
        <v>12.596591419999999</v>
      </c>
      <c r="H1147">
        <v>174345.2095</v>
      </c>
      <c r="I1147">
        <v>81.896102189999993</v>
      </c>
      <c r="J1147">
        <v>2.5202312550000001</v>
      </c>
      <c r="K1147">
        <v>16.3088786</v>
      </c>
      <c r="L1147">
        <v>141226.78539999999</v>
      </c>
      <c r="M1147">
        <v>79.811129960000002</v>
      </c>
      <c r="N1147">
        <v>1.9051331410000001</v>
      </c>
      <c r="O1147">
        <v>19.29457987</v>
      </c>
      <c r="P1147">
        <v>124542.4463</v>
      </c>
      <c r="Q1147">
        <v>87.840377529999998</v>
      </c>
      <c r="R1147">
        <v>-0.48222749100000001</v>
      </c>
      <c r="S1147">
        <v>15.6367969</v>
      </c>
    </row>
    <row r="1148" spans="1:19" x14ac:dyDescent="0.25">
      <c r="A1148" s="12">
        <v>38169</v>
      </c>
      <c r="B1148" t="s">
        <v>2019</v>
      </c>
      <c r="C1148" t="s">
        <v>2020</v>
      </c>
      <c r="D1148">
        <v>185611.3916</v>
      </c>
      <c r="E1148">
        <v>85.188314610000006</v>
      </c>
      <c r="F1148">
        <v>1.6697344110000001</v>
      </c>
      <c r="G1148">
        <v>22.611709789999999</v>
      </c>
      <c r="H1148">
        <v>114304.2585</v>
      </c>
      <c r="I1148">
        <v>85.385315410000004</v>
      </c>
      <c r="J1148">
        <v>2.626169999</v>
      </c>
      <c r="K1148">
        <v>28.234648969999999</v>
      </c>
      <c r="L1148">
        <v>88466.384669999999</v>
      </c>
      <c r="M1148">
        <v>81.341435899999993</v>
      </c>
      <c r="N1148">
        <v>2.2327213000000001</v>
      </c>
      <c r="O1148">
        <v>32.548575120000002</v>
      </c>
      <c r="P1148">
        <v>92583.318079999997</v>
      </c>
      <c r="Q1148">
        <v>92.868088979999996</v>
      </c>
      <c r="R1148">
        <v>-0.93368991599999995</v>
      </c>
      <c r="S1148">
        <v>24.323138239999999</v>
      </c>
    </row>
    <row r="1149" spans="1:19" x14ac:dyDescent="0.25">
      <c r="A1149" s="12">
        <v>38169</v>
      </c>
      <c r="B1149" t="s">
        <v>2017</v>
      </c>
      <c r="C1149" t="s">
        <v>2018</v>
      </c>
      <c r="D1149">
        <v>224625.97070000001</v>
      </c>
      <c r="E1149">
        <v>85.974860550000002</v>
      </c>
      <c r="F1149">
        <v>2.133049282</v>
      </c>
      <c r="G1149">
        <v>16.194807229999999</v>
      </c>
      <c r="H1149">
        <v>134115.23610000001</v>
      </c>
      <c r="I1149">
        <v>87.914222629999998</v>
      </c>
      <c r="J1149">
        <v>2.7366281020000001</v>
      </c>
      <c r="K1149">
        <v>21.948095030000001</v>
      </c>
      <c r="L1149">
        <v>106772.17660000001</v>
      </c>
      <c r="M1149">
        <v>85.599885150000006</v>
      </c>
      <c r="N1149">
        <v>2.0721446019999998</v>
      </c>
      <c r="O1149">
        <v>25.69591604</v>
      </c>
      <c r="P1149">
        <v>99957.008889999997</v>
      </c>
      <c r="Q1149">
        <v>95.223375480000001</v>
      </c>
      <c r="R1149">
        <v>-0.87682187499999997</v>
      </c>
      <c r="S1149">
        <v>20.270507380000002</v>
      </c>
    </row>
    <row r="1150" spans="1:19" x14ac:dyDescent="0.25">
      <c r="A1150" s="12">
        <v>38169</v>
      </c>
      <c r="B1150" t="s">
        <v>2013</v>
      </c>
      <c r="C1150" t="s">
        <v>2014</v>
      </c>
      <c r="D1150">
        <v>324938.63809999998</v>
      </c>
      <c r="E1150">
        <v>71.451244290000005</v>
      </c>
      <c r="F1150">
        <v>2.0289211659999999</v>
      </c>
      <c r="G1150">
        <v>5.9543386040000001</v>
      </c>
      <c r="H1150">
        <v>203345.42199999999</v>
      </c>
      <c r="I1150">
        <v>72.867282930000002</v>
      </c>
      <c r="J1150">
        <v>2.0029646799999998</v>
      </c>
      <c r="K1150">
        <v>9.998372603</v>
      </c>
      <c r="L1150">
        <v>158325.2671</v>
      </c>
      <c r="M1150">
        <v>71.847937060000007</v>
      </c>
      <c r="N1150">
        <v>1.499476856</v>
      </c>
      <c r="O1150">
        <v>12.88137249</v>
      </c>
      <c r="P1150">
        <v>135380.9621</v>
      </c>
      <c r="Q1150">
        <v>79.635609939999995</v>
      </c>
      <c r="R1150">
        <v>-0.74529827100000001</v>
      </c>
      <c r="S1150">
        <v>10.37930446</v>
      </c>
    </row>
    <row r="1151" spans="1:19" x14ac:dyDescent="0.25">
      <c r="A1151" s="12">
        <v>38169</v>
      </c>
      <c r="B1151" t="s">
        <v>2007</v>
      </c>
      <c r="C1151" t="s">
        <v>2008</v>
      </c>
      <c r="D1151">
        <v>447529.08649999998</v>
      </c>
      <c r="E1151">
        <v>60.194575139999998</v>
      </c>
      <c r="F1151">
        <v>2.1097163220000001</v>
      </c>
      <c r="G1151">
        <v>4.9451108709999998</v>
      </c>
      <c r="H1151">
        <v>288387.60580000002</v>
      </c>
      <c r="I1151">
        <v>61.111461419999998</v>
      </c>
      <c r="J1151">
        <v>2.3239625190000002</v>
      </c>
      <c r="K1151">
        <v>8.3954790110000008</v>
      </c>
      <c r="L1151">
        <v>231683.24609999999</v>
      </c>
      <c r="M1151">
        <v>56.653116709999999</v>
      </c>
      <c r="N1151">
        <v>2.5385712050000002</v>
      </c>
      <c r="O1151">
        <v>10.962750359999999</v>
      </c>
      <c r="P1151">
        <v>209501.47579999999</v>
      </c>
      <c r="Q1151">
        <v>57.898971109999998</v>
      </c>
      <c r="R1151">
        <v>0.77273112200000005</v>
      </c>
      <c r="S1151">
        <v>9.0279847800000006</v>
      </c>
    </row>
    <row r="1152" spans="1:19" x14ac:dyDescent="0.25">
      <c r="A1152" s="12">
        <v>38200</v>
      </c>
      <c r="B1152" t="s">
        <v>2005</v>
      </c>
      <c r="C1152" t="s">
        <v>2006</v>
      </c>
      <c r="D1152">
        <v>246560.3798</v>
      </c>
      <c r="E1152">
        <v>80.719922229999995</v>
      </c>
      <c r="F1152">
        <v>1.540174148</v>
      </c>
      <c r="G1152">
        <v>14.43670717</v>
      </c>
      <c r="H1152">
        <v>152069.11989999999</v>
      </c>
      <c r="I1152">
        <v>80.962144809999998</v>
      </c>
      <c r="J1152">
        <v>0.86113717999999995</v>
      </c>
      <c r="K1152">
        <v>19.150253960000001</v>
      </c>
      <c r="L1152">
        <v>125051.0187</v>
      </c>
      <c r="M1152">
        <v>76.193325580000007</v>
      </c>
      <c r="N1152">
        <v>1.2644543269999999</v>
      </c>
      <c r="O1152">
        <v>22.686837229999998</v>
      </c>
      <c r="P1152">
        <v>143879.00589999999</v>
      </c>
      <c r="Q1152">
        <v>75.610410250000001</v>
      </c>
      <c r="R1152">
        <v>1.717027941</v>
      </c>
      <c r="S1152">
        <v>15.18637953</v>
      </c>
    </row>
    <row r="1153" spans="1:19" x14ac:dyDescent="0.25">
      <c r="A1153" s="12">
        <v>38200</v>
      </c>
      <c r="B1153" t="s">
        <v>2011</v>
      </c>
      <c r="C1153" t="s">
        <v>2012</v>
      </c>
      <c r="D1153">
        <v>204420.6525</v>
      </c>
      <c r="E1153">
        <v>86.987212970000002</v>
      </c>
      <c r="F1153">
        <v>1.4763950749999999</v>
      </c>
      <c r="G1153">
        <v>23.594394359999999</v>
      </c>
      <c r="H1153">
        <v>124554.9394</v>
      </c>
      <c r="I1153">
        <v>87.161142240000004</v>
      </c>
      <c r="J1153">
        <v>0.76102800400000004</v>
      </c>
      <c r="K1153">
        <v>29.172664090000001</v>
      </c>
      <c r="L1153">
        <v>87023.765750000006</v>
      </c>
      <c r="M1153">
        <v>83.366700530000003</v>
      </c>
      <c r="N1153">
        <v>1.1033194989999999</v>
      </c>
      <c r="O1153">
        <v>36.137005799999997</v>
      </c>
      <c r="P1153">
        <v>94519.553350000002</v>
      </c>
      <c r="Q1153">
        <v>93.410405389999994</v>
      </c>
      <c r="R1153">
        <v>1.456359671</v>
      </c>
      <c r="S1153">
        <v>29.147796960000001</v>
      </c>
    </row>
    <row r="1154" spans="1:19" x14ac:dyDescent="0.25">
      <c r="A1154" s="12">
        <v>38200</v>
      </c>
      <c r="B1154" t="s">
        <v>2009</v>
      </c>
      <c r="C1154" t="s">
        <v>2010</v>
      </c>
      <c r="D1154">
        <v>183002.78200000001</v>
      </c>
      <c r="E1154">
        <v>94.129030189999995</v>
      </c>
      <c r="F1154">
        <v>1.6313290620000001</v>
      </c>
      <c r="G1154">
        <v>25.644159680000001</v>
      </c>
      <c r="H1154">
        <v>112087.0156</v>
      </c>
      <c r="I1154">
        <v>94.791604530000001</v>
      </c>
      <c r="J1154">
        <v>0.53779273299999997</v>
      </c>
      <c r="K1154">
        <v>30.885354920000001</v>
      </c>
      <c r="L1154">
        <v>88380.558539999998</v>
      </c>
      <c r="M1154">
        <v>92.725084609999996</v>
      </c>
      <c r="N1154">
        <v>1.4693606109999999</v>
      </c>
      <c r="O1154">
        <v>36.96199936</v>
      </c>
      <c r="P1154">
        <v>89724.320980000004</v>
      </c>
      <c r="Q1154">
        <v>107.0616017</v>
      </c>
      <c r="R1154">
        <v>3.0279066779999999</v>
      </c>
      <c r="S1154">
        <v>31.54465592</v>
      </c>
    </row>
    <row r="1155" spans="1:19" x14ac:dyDescent="0.25">
      <c r="A1155" s="12">
        <v>38200</v>
      </c>
      <c r="B1155" t="s">
        <v>2007</v>
      </c>
      <c r="C1155" t="s">
        <v>2008</v>
      </c>
      <c r="D1155">
        <v>452951.26150000002</v>
      </c>
      <c r="E1155">
        <v>60.923880859999997</v>
      </c>
      <c r="F1155">
        <v>1.2115804670000001</v>
      </c>
      <c r="G1155">
        <v>6.8861576629999997</v>
      </c>
      <c r="H1155">
        <v>288655.18070000003</v>
      </c>
      <c r="I1155">
        <v>61.168162510000002</v>
      </c>
      <c r="J1155">
        <v>9.2783071999999994E-2</v>
      </c>
      <c r="K1155">
        <v>9.1453075520000002</v>
      </c>
      <c r="L1155">
        <v>232422.14360000001</v>
      </c>
      <c r="M1155">
        <v>56.833798100000003</v>
      </c>
      <c r="N1155">
        <v>0.31892576900000003</v>
      </c>
      <c r="O1155">
        <v>11.656106980000001</v>
      </c>
      <c r="P1155">
        <v>210562.87669999999</v>
      </c>
      <c r="Q1155">
        <v>58.192305670000003</v>
      </c>
      <c r="R1155">
        <v>0.50663172599999995</v>
      </c>
      <c r="S1155">
        <v>10.289874770000001</v>
      </c>
    </row>
    <row r="1156" spans="1:19" x14ac:dyDescent="0.25">
      <c r="A1156" s="12">
        <v>38200</v>
      </c>
      <c r="B1156" t="s">
        <v>2017</v>
      </c>
      <c r="C1156" t="s">
        <v>2018</v>
      </c>
      <c r="D1156">
        <v>229433.91769999999</v>
      </c>
      <c r="E1156">
        <v>87.815086620000002</v>
      </c>
      <c r="F1156">
        <v>2.140423443</v>
      </c>
      <c r="G1156">
        <v>16.247681459999999</v>
      </c>
      <c r="H1156">
        <v>135391.06340000001</v>
      </c>
      <c r="I1156">
        <v>88.750543460000003</v>
      </c>
      <c r="J1156">
        <v>0.95129185199999999</v>
      </c>
      <c r="K1156">
        <v>19.938802290000002</v>
      </c>
      <c r="L1156">
        <v>108157.8352</v>
      </c>
      <c r="M1156">
        <v>86.710775889999994</v>
      </c>
      <c r="N1156">
        <v>1.297771303</v>
      </c>
      <c r="O1156">
        <v>23.051826810000001</v>
      </c>
      <c r="P1156">
        <v>102690.59819999999</v>
      </c>
      <c r="Q1156">
        <v>97.827511009999995</v>
      </c>
      <c r="R1156">
        <v>2.7347649839999999</v>
      </c>
      <c r="S1156">
        <v>19.153987619999999</v>
      </c>
    </row>
    <row r="1157" spans="1:19" x14ac:dyDescent="0.25">
      <c r="A1157" s="12">
        <v>38200</v>
      </c>
      <c r="B1157" t="s">
        <v>2003</v>
      </c>
      <c r="C1157" t="s">
        <v>2004</v>
      </c>
      <c r="D1157">
        <v>261319.70079999999</v>
      </c>
      <c r="E1157">
        <v>76.545267460000005</v>
      </c>
      <c r="F1157">
        <v>1.5201315230000001</v>
      </c>
      <c r="G1157">
        <v>10.300422530000001</v>
      </c>
      <c r="H1157">
        <v>174953.21470000001</v>
      </c>
      <c r="I1157">
        <v>76.248407450000002</v>
      </c>
      <c r="J1157">
        <v>0.80197017699999995</v>
      </c>
      <c r="K1157">
        <v>13.29948585</v>
      </c>
      <c r="L1157">
        <v>141393.8744</v>
      </c>
      <c r="M1157">
        <v>73.836281</v>
      </c>
      <c r="N1157">
        <v>1.295060272</v>
      </c>
      <c r="O1157">
        <v>15.42914728</v>
      </c>
      <c r="P1157">
        <v>127571.40089999999</v>
      </c>
      <c r="Q1157">
        <v>82.367141230000001</v>
      </c>
      <c r="R1157">
        <v>2.1883259869999998</v>
      </c>
      <c r="S1157">
        <v>13.92459698</v>
      </c>
    </row>
    <row r="1158" spans="1:19" x14ac:dyDescent="0.25">
      <c r="A1158" s="12">
        <v>38200</v>
      </c>
      <c r="B1158" t="s">
        <v>2013</v>
      </c>
      <c r="C1158" t="s">
        <v>2014</v>
      </c>
      <c r="D1158">
        <v>330304.94010000001</v>
      </c>
      <c r="E1158">
        <v>72.631248470000003</v>
      </c>
      <c r="F1158">
        <v>1.651481642</v>
      </c>
      <c r="G1158">
        <v>7.6837041519999998</v>
      </c>
      <c r="H1158">
        <v>205583.3904</v>
      </c>
      <c r="I1158">
        <v>73.669241839999998</v>
      </c>
      <c r="J1158">
        <v>1.1005747420000001</v>
      </c>
      <c r="K1158">
        <v>11.34942324</v>
      </c>
      <c r="L1158">
        <v>161207.329</v>
      </c>
      <c r="M1158">
        <v>73.155815469999993</v>
      </c>
      <c r="N1158">
        <v>1.820342329</v>
      </c>
      <c r="O1158">
        <v>14.389443979999999</v>
      </c>
      <c r="P1158">
        <v>139290.56880000001</v>
      </c>
      <c r="Q1158">
        <v>81.935371360000005</v>
      </c>
      <c r="R1158">
        <v>2.8878556030000002</v>
      </c>
      <c r="S1158">
        <v>12.593895740000001</v>
      </c>
    </row>
    <row r="1159" spans="1:19" x14ac:dyDescent="0.25">
      <c r="A1159" s="12">
        <v>38200</v>
      </c>
      <c r="B1159" t="s">
        <v>2019</v>
      </c>
      <c r="C1159" t="s">
        <v>2020</v>
      </c>
      <c r="D1159">
        <v>189153.7384</v>
      </c>
      <c r="E1159">
        <v>86.814112190000003</v>
      </c>
      <c r="F1159">
        <v>1.908474878</v>
      </c>
      <c r="G1159">
        <v>22.570223429999999</v>
      </c>
      <c r="H1159">
        <v>115827.9166</v>
      </c>
      <c r="I1159">
        <v>86.523488439999994</v>
      </c>
      <c r="J1159">
        <v>1.3329845060000001</v>
      </c>
      <c r="K1159">
        <v>27.271658850000001</v>
      </c>
      <c r="L1159">
        <v>90301.807889999996</v>
      </c>
      <c r="M1159">
        <v>83.029036919999996</v>
      </c>
      <c r="N1159">
        <v>2.0747125909999999</v>
      </c>
      <c r="O1159">
        <v>31.999088100000002</v>
      </c>
      <c r="P1159">
        <v>95474.608030000003</v>
      </c>
      <c r="Q1159">
        <v>95.768272060000001</v>
      </c>
      <c r="R1159">
        <v>3.1229059509999999</v>
      </c>
      <c r="S1159">
        <v>25.339995590000001</v>
      </c>
    </row>
    <row r="1160" spans="1:19" x14ac:dyDescent="0.25">
      <c r="A1160" s="12">
        <v>38200</v>
      </c>
      <c r="B1160" t="s">
        <v>2001</v>
      </c>
      <c r="C1160" t="s">
        <v>2002</v>
      </c>
      <c r="D1160">
        <v>198005.74830000001</v>
      </c>
      <c r="E1160">
        <v>88.325461140000002</v>
      </c>
      <c r="F1160">
        <v>2.121169418</v>
      </c>
      <c r="G1160">
        <v>15.04581348</v>
      </c>
      <c r="H1160">
        <v>124416.6063</v>
      </c>
      <c r="I1160">
        <v>88.488179900000006</v>
      </c>
      <c r="J1160">
        <v>1.5158599100000001</v>
      </c>
      <c r="K1160">
        <v>19.4864739</v>
      </c>
      <c r="L1160">
        <v>100851.7289</v>
      </c>
      <c r="M1160">
        <v>86.673081199999999</v>
      </c>
      <c r="N1160">
        <v>1.8953733669999999</v>
      </c>
      <c r="O1160">
        <v>22.42773322</v>
      </c>
      <c r="P1160">
        <v>93235.956139999995</v>
      </c>
      <c r="Q1160">
        <v>99.036382070000002</v>
      </c>
      <c r="R1160">
        <v>2.5522974180000002</v>
      </c>
      <c r="S1160">
        <v>17.52372046</v>
      </c>
    </row>
    <row r="1161" spans="1:19" x14ac:dyDescent="0.25">
      <c r="A1161" s="12">
        <v>38200</v>
      </c>
      <c r="B1161" t="s">
        <v>2015</v>
      </c>
      <c r="C1161" t="s">
        <v>2016</v>
      </c>
      <c r="D1161">
        <v>272953.7403</v>
      </c>
      <c r="E1161">
        <v>82.856498130000006</v>
      </c>
      <c r="F1161">
        <v>0.28647073299999998</v>
      </c>
      <c r="G1161">
        <v>12.84887636</v>
      </c>
      <c r="H1161">
        <v>174452.47810000001</v>
      </c>
      <c r="I1161">
        <v>81.94649004</v>
      </c>
      <c r="J1161">
        <v>6.1526545000000002E-2</v>
      </c>
      <c r="K1161">
        <v>16.222116759999999</v>
      </c>
      <c r="L1161">
        <v>141795.23809999999</v>
      </c>
      <c r="M1161">
        <v>80.13237814</v>
      </c>
      <c r="N1161">
        <v>0.402510496</v>
      </c>
      <c r="O1161">
        <v>18.87117945</v>
      </c>
      <c r="P1161">
        <v>126626.8553</v>
      </c>
      <c r="Q1161">
        <v>89.310521019999996</v>
      </c>
      <c r="R1161">
        <v>1.6736534270000001</v>
      </c>
      <c r="S1161">
        <v>16.75073111</v>
      </c>
    </row>
    <row r="1162" spans="1:19" x14ac:dyDescent="0.25">
      <c r="A1162" s="12">
        <v>38231</v>
      </c>
      <c r="B1162" t="s">
        <v>2005</v>
      </c>
      <c r="C1162" t="s">
        <v>2006</v>
      </c>
      <c r="D1162">
        <v>248194.3487</v>
      </c>
      <c r="E1162">
        <v>81.254857490000006</v>
      </c>
      <c r="F1162">
        <v>0.66270537900000004</v>
      </c>
      <c r="G1162">
        <v>15.1609468</v>
      </c>
      <c r="H1162">
        <v>152350.59289999999</v>
      </c>
      <c r="I1162">
        <v>81.112002059999995</v>
      </c>
      <c r="J1162">
        <v>0.18509545999999999</v>
      </c>
      <c r="K1162">
        <v>19.47247539</v>
      </c>
      <c r="L1162">
        <v>125392.0246</v>
      </c>
      <c r="M1162">
        <v>76.40109975</v>
      </c>
      <c r="N1162">
        <v>0.272693403</v>
      </c>
      <c r="O1162">
        <v>22.869810900000001</v>
      </c>
      <c r="P1162">
        <v>144087.32060000001</v>
      </c>
      <c r="Q1162">
        <v>75.71988254</v>
      </c>
      <c r="R1162">
        <v>0.144784674</v>
      </c>
      <c r="S1162">
        <v>15.767153370000001</v>
      </c>
    </row>
    <row r="1163" spans="1:19" x14ac:dyDescent="0.25">
      <c r="A1163" s="12">
        <v>38231</v>
      </c>
      <c r="B1163" t="s">
        <v>2011</v>
      </c>
      <c r="C1163" t="s">
        <v>2012</v>
      </c>
      <c r="D1163">
        <v>205478.05809999999</v>
      </c>
      <c r="E1163">
        <v>87.437171269999993</v>
      </c>
      <c r="F1163">
        <v>0.51726947199999995</v>
      </c>
      <c r="G1163">
        <v>24.087225060000002</v>
      </c>
      <c r="H1163">
        <v>124835.02929999999</v>
      </c>
      <c r="I1163">
        <v>87.357143699999995</v>
      </c>
      <c r="J1163">
        <v>0.22487252699999999</v>
      </c>
      <c r="K1163">
        <v>29.09644887</v>
      </c>
      <c r="L1163">
        <v>87429.613010000001</v>
      </c>
      <c r="M1163">
        <v>83.755492570000001</v>
      </c>
      <c r="N1163">
        <v>0.46636371500000001</v>
      </c>
      <c r="O1163">
        <v>36.629625279999999</v>
      </c>
      <c r="P1163">
        <v>96040.913140000004</v>
      </c>
      <c r="Q1163">
        <v>94.91391265</v>
      </c>
      <c r="R1163">
        <v>1.6095714889999999</v>
      </c>
      <c r="S1163">
        <v>31.24871731</v>
      </c>
    </row>
    <row r="1164" spans="1:19" x14ac:dyDescent="0.25">
      <c r="A1164" s="12">
        <v>38231</v>
      </c>
      <c r="B1164" t="s">
        <v>2017</v>
      </c>
      <c r="C1164" t="s">
        <v>2018</v>
      </c>
      <c r="D1164">
        <v>229494.52369999999</v>
      </c>
      <c r="E1164">
        <v>87.838283390000001</v>
      </c>
      <c r="F1164">
        <v>2.6415465999999999E-2</v>
      </c>
      <c r="G1164">
        <v>16.388666730000001</v>
      </c>
      <c r="H1164">
        <v>135313.8101</v>
      </c>
      <c r="I1164">
        <v>88.699902910000006</v>
      </c>
      <c r="J1164">
        <v>-5.7059428000000002E-2</v>
      </c>
      <c r="K1164">
        <v>20.724714089999999</v>
      </c>
      <c r="L1164">
        <v>108459.1534</v>
      </c>
      <c r="M1164">
        <v>86.952344460000006</v>
      </c>
      <c r="N1164">
        <v>0.27859117</v>
      </c>
      <c r="O1164">
        <v>24.109739189999999</v>
      </c>
      <c r="P1164">
        <v>102760.40850000001</v>
      </c>
      <c r="Q1164">
        <v>97.894015339999996</v>
      </c>
      <c r="R1164">
        <v>6.7981215999999997E-2</v>
      </c>
      <c r="S1164">
        <v>20.239358939999999</v>
      </c>
    </row>
    <row r="1165" spans="1:19" x14ac:dyDescent="0.25">
      <c r="A1165" s="12">
        <v>38231</v>
      </c>
      <c r="B1165" t="s">
        <v>2019</v>
      </c>
      <c r="C1165" t="s">
        <v>2020</v>
      </c>
      <c r="D1165">
        <v>192498.6372</v>
      </c>
      <c r="E1165">
        <v>88.349288959999996</v>
      </c>
      <c r="F1165">
        <v>1.7683493189999999</v>
      </c>
      <c r="G1165">
        <v>24.43491539</v>
      </c>
      <c r="H1165">
        <v>117000.5484</v>
      </c>
      <c r="I1165">
        <v>87.399444750000001</v>
      </c>
      <c r="J1165">
        <v>1.012391351</v>
      </c>
      <c r="K1165">
        <v>28.56610848</v>
      </c>
      <c r="L1165">
        <v>91308.888200000001</v>
      </c>
      <c r="M1165">
        <v>83.955008500000005</v>
      </c>
      <c r="N1165">
        <v>1.1152382590000001</v>
      </c>
      <c r="O1165">
        <v>32.426409649999997</v>
      </c>
      <c r="P1165">
        <v>96794.050690000004</v>
      </c>
      <c r="Q1165">
        <v>97.091773110000005</v>
      </c>
      <c r="R1165">
        <v>1.381982804</v>
      </c>
      <c r="S1165">
        <v>26.658809560000002</v>
      </c>
    </row>
    <row r="1166" spans="1:19" x14ac:dyDescent="0.25">
      <c r="A1166" s="12">
        <v>38231</v>
      </c>
      <c r="B1166" t="s">
        <v>2009</v>
      </c>
      <c r="C1166" t="s">
        <v>2010</v>
      </c>
      <c r="D1166">
        <v>183061.9351</v>
      </c>
      <c r="E1166">
        <v>94.159456090000006</v>
      </c>
      <c r="F1166">
        <v>3.2323612000000002E-2</v>
      </c>
      <c r="G1166">
        <v>25.455248269999998</v>
      </c>
      <c r="H1166">
        <v>110915.45170000001</v>
      </c>
      <c r="I1166">
        <v>93.800816990000001</v>
      </c>
      <c r="J1166">
        <v>-1.045227101</v>
      </c>
      <c r="K1166">
        <v>29.281868280000001</v>
      </c>
      <c r="L1166">
        <v>87439.666710000005</v>
      </c>
      <c r="M1166">
        <v>91.737941329999998</v>
      </c>
      <c r="N1166">
        <v>-1.0645914000000001</v>
      </c>
      <c r="O1166">
        <v>34.48022907</v>
      </c>
      <c r="P1166">
        <v>87411.13867</v>
      </c>
      <c r="Q1166">
        <v>104.301447</v>
      </c>
      <c r="R1166">
        <v>-2.578099549</v>
      </c>
      <c r="S1166">
        <v>27.90905309</v>
      </c>
    </row>
    <row r="1167" spans="1:19" x14ac:dyDescent="0.25">
      <c r="A1167" s="12">
        <v>38231</v>
      </c>
      <c r="B1167" t="s">
        <v>2007</v>
      </c>
      <c r="C1167" t="s">
        <v>2008</v>
      </c>
      <c r="D1167">
        <v>451595.03139999998</v>
      </c>
      <c r="E1167">
        <v>60.741462110000001</v>
      </c>
      <c r="F1167">
        <v>-0.299420766</v>
      </c>
      <c r="G1167">
        <v>5.3211246460000003</v>
      </c>
      <c r="H1167">
        <v>288160.8553</v>
      </c>
      <c r="I1167">
        <v>61.063411299999999</v>
      </c>
      <c r="J1167">
        <v>-0.17125120199999999</v>
      </c>
      <c r="K1167">
        <v>8.2938095910000005</v>
      </c>
      <c r="L1167">
        <v>231901.86360000001</v>
      </c>
      <c r="M1167">
        <v>56.706574889999999</v>
      </c>
      <c r="N1167">
        <v>-0.22385132399999999</v>
      </c>
      <c r="O1167">
        <v>11.195829659999999</v>
      </c>
      <c r="P1167">
        <v>209748.3873</v>
      </c>
      <c r="Q1167">
        <v>57.967208919999997</v>
      </c>
      <c r="R1167">
        <v>-0.38681531899999999</v>
      </c>
      <c r="S1167">
        <v>10.133832590000001</v>
      </c>
    </row>
    <row r="1168" spans="1:19" x14ac:dyDescent="0.25">
      <c r="A1168" s="12">
        <v>38231</v>
      </c>
      <c r="B1168" t="s">
        <v>2001</v>
      </c>
      <c r="C1168" t="s">
        <v>2002</v>
      </c>
      <c r="D1168">
        <v>199827.8517</v>
      </c>
      <c r="E1168">
        <v>89.13825636</v>
      </c>
      <c r="F1168">
        <v>0.92022754100000004</v>
      </c>
      <c r="G1168">
        <v>16.200874020000001</v>
      </c>
      <c r="H1168">
        <v>124895.81449999999</v>
      </c>
      <c r="I1168">
        <v>88.829004659999995</v>
      </c>
      <c r="J1168">
        <v>0.385164167</v>
      </c>
      <c r="K1168">
        <v>20.0095378</v>
      </c>
      <c r="L1168">
        <v>101674.90670000001</v>
      </c>
      <c r="M1168">
        <v>87.380529229999993</v>
      </c>
      <c r="N1168">
        <v>0.81622577900000004</v>
      </c>
      <c r="O1168">
        <v>23.238143520000001</v>
      </c>
      <c r="P1168">
        <v>94392.817410000003</v>
      </c>
      <c r="Q1168">
        <v>100.2652144</v>
      </c>
      <c r="R1168">
        <v>1.240788767</v>
      </c>
      <c r="S1168">
        <v>19.381755980000001</v>
      </c>
    </row>
    <row r="1169" spans="1:19" x14ac:dyDescent="0.25">
      <c r="A1169" s="12">
        <v>38231</v>
      </c>
      <c r="B1169" t="s">
        <v>2003</v>
      </c>
      <c r="C1169" t="s">
        <v>2004</v>
      </c>
      <c r="D1169">
        <v>262060.75700000001</v>
      </c>
      <c r="E1169">
        <v>76.762336219999995</v>
      </c>
      <c r="F1169">
        <v>0.283582216</v>
      </c>
      <c r="G1169">
        <v>10.916983030000001</v>
      </c>
      <c r="H1169">
        <v>175207.0816</v>
      </c>
      <c r="I1169">
        <v>76.359048169999994</v>
      </c>
      <c r="J1169">
        <v>0.14510562399999999</v>
      </c>
      <c r="K1169">
        <v>13.73842589</v>
      </c>
      <c r="L1169">
        <v>142136.23989999999</v>
      </c>
      <c r="M1169">
        <v>74.223946409999996</v>
      </c>
      <c r="N1169">
        <v>0.52503376899999998</v>
      </c>
      <c r="O1169">
        <v>15.9524968</v>
      </c>
      <c r="P1169">
        <v>128980.6805</v>
      </c>
      <c r="Q1169">
        <v>83.277049969999993</v>
      </c>
      <c r="R1169">
        <v>1.1046986999999999</v>
      </c>
      <c r="S1169">
        <v>15.405806119999999</v>
      </c>
    </row>
    <row r="1170" spans="1:19" x14ac:dyDescent="0.25">
      <c r="A1170" s="12">
        <v>38231</v>
      </c>
      <c r="B1170" t="s">
        <v>2013</v>
      </c>
      <c r="C1170" t="s">
        <v>2014</v>
      </c>
      <c r="D1170">
        <v>330539.31310000003</v>
      </c>
      <c r="E1170">
        <v>72.682785109999998</v>
      </c>
      <c r="F1170">
        <v>7.0956571999999996E-2</v>
      </c>
      <c r="G1170">
        <v>8.7027867420000007</v>
      </c>
      <c r="H1170">
        <v>205043.8254</v>
      </c>
      <c r="I1170">
        <v>73.475892830000006</v>
      </c>
      <c r="J1170">
        <v>-0.26245554799999998</v>
      </c>
      <c r="K1170">
        <v>11.851646369999999</v>
      </c>
      <c r="L1170">
        <v>160440.1347</v>
      </c>
      <c r="M1170">
        <v>72.807663070000004</v>
      </c>
      <c r="N1170">
        <v>-0.47590530199999997</v>
      </c>
      <c r="O1170">
        <v>14.534502249999999</v>
      </c>
      <c r="P1170">
        <v>138807.44089999999</v>
      </c>
      <c r="Q1170">
        <v>81.651179380000002</v>
      </c>
      <c r="R1170">
        <v>-0.34684895700000001</v>
      </c>
      <c r="S1170">
        <v>13.24340166</v>
      </c>
    </row>
    <row r="1171" spans="1:19" x14ac:dyDescent="0.25">
      <c r="A1171" s="12">
        <v>38231</v>
      </c>
      <c r="B1171" t="s">
        <v>2015</v>
      </c>
      <c r="C1171" t="s">
        <v>2016</v>
      </c>
      <c r="D1171">
        <v>278202.83649999998</v>
      </c>
      <c r="E1171">
        <v>84.449888000000001</v>
      </c>
      <c r="F1171">
        <v>1.923071704</v>
      </c>
      <c r="G1171">
        <v>13.580149479999999</v>
      </c>
      <c r="H1171">
        <v>176197.86960000001</v>
      </c>
      <c r="I1171">
        <v>82.766362049999998</v>
      </c>
      <c r="J1171">
        <v>1.0004968009999999</v>
      </c>
      <c r="K1171">
        <v>16.85347797</v>
      </c>
      <c r="L1171">
        <v>143080.03529999999</v>
      </c>
      <c r="M1171">
        <v>80.858452319999998</v>
      </c>
      <c r="N1171">
        <v>0.90609339899999997</v>
      </c>
      <c r="O1171">
        <v>19.051988980000001</v>
      </c>
      <c r="P1171">
        <v>127982.3374</v>
      </c>
      <c r="Q1171">
        <v>90.266548990000004</v>
      </c>
      <c r="R1171">
        <v>1.070453917</v>
      </c>
      <c r="S1171">
        <v>18.188317690000002</v>
      </c>
    </row>
    <row r="1172" spans="1:19" x14ac:dyDescent="0.25">
      <c r="A1172" s="12">
        <v>38261</v>
      </c>
      <c r="B1172" t="s">
        <v>2005</v>
      </c>
      <c r="C1172" t="s">
        <v>2006</v>
      </c>
      <c r="D1172">
        <v>247469.54079999999</v>
      </c>
      <c r="E1172">
        <v>81.017566970000004</v>
      </c>
      <c r="F1172">
        <v>-0.29203242099999999</v>
      </c>
      <c r="G1172">
        <v>13.481558209999999</v>
      </c>
      <c r="H1172">
        <v>152808.84210000001</v>
      </c>
      <c r="I1172">
        <v>81.355975560000005</v>
      </c>
      <c r="J1172">
        <v>0.30078594800000003</v>
      </c>
      <c r="K1172">
        <v>17.931365079999999</v>
      </c>
      <c r="L1172">
        <v>125581.99280000001</v>
      </c>
      <c r="M1172">
        <v>76.516846979999997</v>
      </c>
      <c r="N1172">
        <v>0.151499416</v>
      </c>
      <c r="O1172">
        <v>20.93004728</v>
      </c>
      <c r="P1172">
        <v>144083.64799999999</v>
      </c>
      <c r="Q1172">
        <v>75.717952530000005</v>
      </c>
      <c r="R1172">
        <v>-2.5488759999999998E-3</v>
      </c>
      <c r="S1172">
        <v>14.205632509999999</v>
      </c>
    </row>
    <row r="1173" spans="1:19" x14ac:dyDescent="0.25">
      <c r="A1173" s="12">
        <v>38261</v>
      </c>
      <c r="B1173" t="s">
        <v>2011</v>
      </c>
      <c r="C1173" t="s">
        <v>2012</v>
      </c>
      <c r="D1173">
        <v>206466.69940000001</v>
      </c>
      <c r="E1173">
        <v>87.857868240000002</v>
      </c>
      <c r="F1173">
        <v>0.48114202099999998</v>
      </c>
      <c r="G1173">
        <v>22.486131950000001</v>
      </c>
      <c r="H1173">
        <v>125972.5673</v>
      </c>
      <c r="I1173">
        <v>88.153170869999997</v>
      </c>
      <c r="J1173">
        <v>0.91123305300000002</v>
      </c>
      <c r="K1173">
        <v>27.561620990000002</v>
      </c>
      <c r="L1173">
        <v>87864.348020000005</v>
      </c>
      <c r="M1173">
        <v>84.171958380000007</v>
      </c>
      <c r="N1173">
        <v>0.49723999600000002</v>
      </c>
      <c r="O1173">
        <v>33.566989669999998</v>
      </c>
      <c r="P1173">
        <v>96486.213250000001</v>
      </c>
      <c r="Q1173">
        <v>95.353987349999997</v>
      </c>
      <c r="R1173">
        <v>0.46365668300000001</v>
      </c>
      <c r="S1173">
        <v>29.08393208</v>
      </c>
    </row>
    <row r="1174" spans="1:19" x14ac:dyDescent="0.25">
      <c r="A1174" s="12">
        <v>38261</v>
      </c>
      <c r="B1174" t="s">
        <v>2013</v>
      </c>
      <c r="C1174" t="s">
        <v>2014</v>
      </c>
      <c r="D1174">
        <v>328220.65029999998</v>
      </c>
      <c r="E1174">
        <v>72.17293085</v>
      </c>
      <c r="F1174">
        <v>-0.70147870300000004</v>
      </c>
      <c r="G1174">
        <v>6.9630650789999997</v>
      </c>
      <c r="H1174">
        <v>204843.27059999999</v>
      </c>
      <c r="I1174">
        <v>73.404025540000006</v>
      </c>
      <c r="J1174">
        <v>-9.7810696000000003E-2</v>
      </c>
      <c r="K1174">
        <v>10.168062490000001</v>
      </c>
      <c r="L1174">
        <v>160557.85740000001</v>
      </c>
      <c r="M1174">
        <v>72.86108557</v>
      </c>
      <c r="N1174">
        <v>7.3374835999999999E-2</v>
      </c>
      <c r="O1174">
        <v>12.29490064</v>
      </c>
      <c r="P1174">
        <v>139389.99249999999</v>
      </c>
      <c r="Q1174">
        <v>81.993855740000001</v>
      </c>
      <c r="R1174">
        <v>0.41968329700000001</v>
      </c>
      <c r="S1174">
        <v>11.51675651</v>
      </c>
    </row>
    <row r="1175" spans="1:19" x14ac:dyDescent="0.25">
      <c r="A1175" s="12">
        <v>38261</v>
      </c>
      <c r="B1175" t="s">
        <v>2007</v>
      </c>
      <c r="C1175" t="s">
        <v>2008</v>
      </c>
      <c r="D1175">
        <v>448529.5171</v>
      </c>
      <c r="E1175">
        <v>60.329137330000002</v>
      </c>
      <c r="F1175">
        <v>-0.67881930800000001</v>
      </c>
      <c r="G1175">
        <v>4.8799707400000001</v>
      </c>
      <c r="H1175">
        <v>286510.72340000002</v>
      </c>
      <c r="I1175">
        <v>60.713736179999998</v>
      </c>
      <c r="J1175">
        <v>-0.57264262399999999</v>
      </c>
      <c r="K1175">
        <v>7.1522463099999998</v>
      </c>
      <c r="L1175">
        <v>230059.31109999999</v>
      </c>
      <c r="M1175">
        <v>56.256018599999997</v>
      </c>
      <c r="N1175">
        <v>-0.79453975899999996</v>
      </c>
      <c r="O1175">
        <v>9.3505341140000002</v>
      </c>
      <c r="P1175">
        <v>207943.2807</v>
      </c>
      <c r="Q1175">
        <v>57.468339829999998</v>
      </c>
      <c r="R1175">
        <v>-0.86060566599999999</v>
      </c>
      <c r="S1175">
        <v>8.1555705169999992</v>
      </c>
    </row>
    <row r="1176" spans="1:19" x14ac:dyDescent="0.25">
      <c r="A1176" s="12">
        <v>38261</v>
      </c>
      <c r="B1176" t="s">
        <v>2009</v>
      </c>
      <c r="C1176" t="s">
        <v>2010</v>
      </c>
      <c r="D1176">
        <v>186811.84210000001</v>
      </c>
      <c r="E1176">
        <v>96.088252510000004</v>
      </c>
      <c r="F1176">
        <v>2.0484362370000002</v>
      </c>
      <c r="G1176">
        <v>23.457575250000001</v>
      </c>
      <c r="H1176">
        <v>112735.3054</v>
      </c>
      <c r="I1176">
        <v>95.339860970000004</v>
      </c>
      <c r="J1176">
        <v>1.640757547</v>
      </c>
      <c r="K1176">
        <v>27.220864039999999</v>
      </c>
      <c r="L1176">
        <v>88676.004069999995</v>
      </c>
      <c r="M1176">
        <v>93.035053360000006</v>
      </c>
      <c r="N1176">
        <v>1.4139319180000001</v>
      </c>
      <c r="O1176">
        <v>32.13118094</v>
      </c>
      <c r="P1176">
        <v>88437.316949999993</v>
      </c>
      <c r="Q1176">
        <v>105.52591200000001</v>
      </c>
      <c r="R1176">
        <v>1.173967414</v>
      </c>
      <c r="S1176">
        <v>27.656660899999999</v>
      </c>
    </row>
    <row r="1177" spans="1:19" x14ac:dyDescent="0.25">
      <c r="A1177" s="12">
        <v>38261</v>
      </c>
      <c r="B1177" t="s">
        <v>2015</v>
      </c>
      <c r="C1177" t="s">
        <v>2016</v>
      </c>
      <c r="D1177">
        <v>275645.08899999998</v>
      </c>
      <c r="E1177">
        <v>83.673470730000005</v>
      </c>
      <c r="F1177">
        <v>-0.91938223200000002</v>
      </c>
      <c r="G1177">
        <v>11.97268974</v>
      </c>
      <c r="H1177">
        <v>176383.2121</v>
      </c>
      <c r="I1177">
        <v>82.853423969999994</v>
      </c>
      <c r="J1177">
        <v>0.105189978</v>
      </c>
      <c r="K1177">
        <v>15.564744490000001</v>
      </c>
      <c r="L1177">
        <v>143134.82949999999</v>
      </c>
      <c r="M1177">
        <v>80.88941801</v>
      </c>
      <c r="N1177">
        <v>3.8296162000000002E-2</v>
      </c>
      <c r="O1177">
        <v>17.41502758</v>
      </c>
      <c r="P1177">
        <v>127775.538</v>
      </c>
      <c r="Q1177">
        <v>90.120692399999996</v>
      </c>
      <c r="R1177">
        <v>-0.161584319</v>
      </c>
      <c r="S1177">
        <v>15.90398646</v>
      </c>
    </row>
    <row r="1178" spans="1:19" x14ac:dyDescent="0.25">
      <c r="A1178" s="12">
        <v>38261</v>
      </c>
      <c r="B1178" t="s">
        <v>2019</v>
      </c>
      <c r="C1178" t="s">
        <v>2020</v>
      </c>
      <c r="D1178">
        <v>190842.8124</v>
      </c>
      <c r="E1178">
        <v>87.589330610000005</v>
      </c>
      <c r="F1178">
        <v>-0.86017483500000003</v>
      </c>
      <c r="G1178">
        <v>21.251693920000001</v>
      </c>
      <c r="H1178">
        <v>116708.30590000001</v>
      </c>
      <c r="I1178">
        <v>87.181139540000004</v>
      </c>
      <c r="J1178">
        <v>-0.24977871400000001</v>
      </c>
      <c r="K1178">
        <v>26.018764300000001</v>
      </c>
      <c r="L1178">
        <v>91312.400349999996</v>
      </c>
      <c r="M1178">
        <v>83.958237789999998</v>
      </c>
      <c r="N1178">
        <v>3.8464480000000001E-3</v>
      </c>
      <c r="O1178">
        <v>30.493748220000001</v>
      </c>
      <c r="P1178">
        <v>96982.243369999997</v>
      </c>
      <c r="Q1178">
        <v>97.280544640000002</v>
      </c>
      <c r="R1178">
        <v>0.194425874</v>
      </c>
      <c r="S1178">
        <v>26.014132069999999</v>
      </c>
    </row>
    <row r="1179" spans="1:19" x14ac:dyDescent="0.25">
      <c r="A1179" s="12">
        <v>38261</v>
      </c>
      <c r="B1179" t="s">
        <v>2017</v>
      </c>
      <c r="C1179" t="s">
        <v>2018</v>
      </c>
      <c r="D1179">
        <v>229553.38010000001</v>
      </c>
      <c r="E1179">
        <v>87.860810479999998</v>
      </c>
      <c r="F1179">
        <v>2.5646097999999999E-2</v>
      </c>
      <c r="G1179">
        <v>15.49504434</v>
      </c>
      <c r="H1179">
        <v>136581.1673</v>
      </c>
      <c r="I1179">
        <v>89.530671530000006</v>
      </c>
      <c r="J1179">
        <v>0.93660600599999999</v>
      </c>
      <c r="K1179">
        <v>19.521807160000002</v>
      </c>
      <c r="L1179">
        <v>109618.245</v>
      </c>
      <c r="M1179">
        <v>87.881595050000001</v>
      </c>
      <c r="N1179">
        <v>1.0686895199999999</v>
      </c>
      <c r="O1179">
        <v>22.870308569999999</v>
      </c>
      <c r="P1179">
        <v>103912.51</v>
      </c>
      <c r="Q1179">
        <v>98.991557159999999</v>
      </c>
      <c r="R1179">
        <v>1.1211531290000001</v>
      </c>
      <c r="S1179">
        <v>19.569203309999999</v>
      </c>
    </row>
    <row r="1180" spans="1:19" x14ac:dyDescent="0.25">
      <c r="A1180" s="12">
        <v>38261</v>
      </c>
      <c r="B1180" t="s">
        <v>2003</v>
      </c>
      <c r="C1180" t="s">
        <v>2004</v>
      </c>
      <c r="D1180">
        <v>262166.13860000001</v>
      </c>
      <c r="E1180">
        <v>76.793204399999993</v>
      </c>
      <c r="F1180">
        <v>4.0212664000000002E-2</v>
      </c>
      <c r="G1180">
        <v>10.107178940000001</v>
      </c>
      <c r="H1180">
        <v>175816.73800000001</v>
      </c>
      <c r="I1180">
        <v>76.624749649999998</v>
      </c>
      <c r="J1180">
        <v>0.34796332499999999</v>
      </c>
      <c r="K1180">
        <v>13.03742136</v>
      </c>
      <c r="L1180">
        <v>142073.07490000001</v>
      </c>
      <c r="M1180">
        <v>74.190961430000002</v>
      </c>
      <c r="N1180">
        <v>-4.4439817E-2</v>
      </c>
      <c r="O1180">
        <v>14.75583688</v>
      </c>
      <c r="P1180">
        <v>129719.9129</v>
      </c>
      <c r="Q1180">
        <v>83.754339239999993</v>
      </c>
      <c r="R1180">
        <v>0.57313421600000003</v>
      </c>
      <c r="S1180">
        <v>15.02697631</v>
      </c>
    </row>
    <row r="1181" spans="1:19" x14ac:dyDescent="0.25">
      <c r="A1181" s="12">
        <v>38261</v>
      </c>
      <c r="B1181" t="s">
        <v>2001</v>
      </c>
      <c r="C1181" t="s">
        <v>2002</v>
      </c>
      <c r="D1181">
        <v>198701.5196</v>
      </c>
      <c r="E1181">
        <v>88.635827500000005</v>
      </c>
      <c r="F1181">
        <v>-0.56365120999999996</v>
      </c>
      <c r="G1181">
        <v>13.65569505</v>
      </c>
      <c r="H1181">
        <v>124950.4825</v>
      </c>
      <c r="I1181">
        <v>88.867885900000005</v>
      </c>
      <c r="J1181">
        <v>4.3770875000000001E-2</v>
      </c>
      <c r="K1181">
        <v>18.014735139999999</v>
      </c>
      <c r="L1181">
        <v>101298.9007</v>
      </c>
      <c r="M1181">
        <v>87.057385519999997</v>
      </c>
      <c r="N1181">
        <v>-0.36981204000000001</v>
      </c>
      <c r="O1181">
        <v>21.108985279999999</v>
      </c>
      <c r="P1181">
        <v>95394.674110000007</v>
      </c>
      <c r="Q1181">
        <v>101.3293989</v>
      </c>
      <c r="R1181">
        <v>1.061369625</v>
      </c>
      <c r="S1181">
        <v>18.869112309999998</v>
      </c>
    </row>
    <row r="1182" spans="1:19" x14ac:dyDescent="0.25">
      <c r="A1182" s="12">
        <v>38292</v>
      </c>
      <c r="B1182" t="s">
        <v>2005</v>
      </c>
      <c r="C1182" t="s">
        <v>2006</v>
      </c>
      <c r="D1182">
        <v>248547.9136</v>
      </c>
      <c r="E1182">
        <v>81.370608959999998</v>
      </c>
      <c r="F1182">
        <v>0.43575981200000002</v>
      </c>
      <c r="G1182">
        <v>13.06283228</v>
      </c>
      <c r="H1182">
        <v>153301.34</v>
      </c>
      <c r="I1182">
        <v>81.618183200000004</v>
      </c>
      <c r="J1182">
        <v>0.32229670999999999</v>
      </c>
      <c r="K1182">
        <v>16.82350933</v>
      </c>
      <c r="L1182">
        <v>126432.2308</v>
      </c>
      <c r="M1182">
        <v>77.034895219999996</v>
      </c>
      <c r="N1182">
        <v>0.67703814699999998</v>
      </c>
      <c r="O1182">
        <v>20.678597419999999</v>
      </c>
      <c r="P1182">
        <v>145667.7224</v>
      </c>
      <c r="Q1182">
        <v>76.55040554</v>
      </c>
      <c r="R1182">
        <v>1.0994129880000001</v>
      </c>
      <c r="S1182">
        <v>14.64064855</v>
      </c>
    </row>
    <row r="1183" spans="1:19" x14ac:dyDescent="0.25">
      <c r="A1183" s="12">
        <v>38292</v>
      </c>
      <c r="B1183" t="s">
        <v>2007</v>
      </c>
      <c r="C1183" t="s">
        <v>2008</v>
      </c>
      <c r="D1183">
        <v>449256.08279999997</v>
      </c>
      <c r="E1183">
        <v>60.426863529999999</v>
      </c>
      <c r="F1183">
        <v>0.16198838500000001</v>
      </c>
      <c r="G1183">
        <v>5.6615537859999998</v>
      </c>
      <c r="H1183">
        <v>287895.63559999998</v>
      </c>
      <c r="I1183">
        <v>61.007209289999999</v>
      </c>
      <c r="J1183">
        <v>0.48337186100000001</v>
      </c>
      <c r="K1183">
        <v>7.6996053570000003</v>
      </c>
      <c r="L1183">
        <v>231717.8026</v>
      </c>
      <c r="M1183">
        <v>56.661566759999999</v>
      </c>
      <c r="N1183">
        <v>0.72089736000000004</v>
      </c>
      <c r="O1183">
        <v>9.5404031800000002</v>
      </c>
      <c r="P1183">
        <v>211065.17</v>
      </c>
      <c r="Q1183">
        <v>58.331122200000003</v>
      </c>
      <c r="R1183">
        <v>1.5013177069999999</v>
      </c>
      <c r="S1183">
        <v>9.098455542</v>
      </c>
    </row>
    <row r="1184" spans="1:19" x14ac:dyDescent="0.25">
      <c r="A1184" s="12">
        <v>38292</v>
      </c>
      <c r="B1184" t="s">
        <v>2019</v>
      </c>
      <c r="C1184" t="s">
        <v>2020</v>
      </c>
      <c r="D1184">
        <v>191595.31020000001</v>
      </c>
      <c r="E1184">
        <v>87.93469743</v>
      </c>
      <c r="F1184">
        <v>0.39430238699999998</v>
      </c>
      <c r="G1184">
        <v>19.79092739</v>
      </c>
      <c r="H1184">
        <v>117349.17359999999</v>
      </c>
      <c r="I1184">
        <v>87.659867910000003</v>
      </c>
      <c r="J1184">
        <v>0.54911919399999998</v>
      </c>
      <c r="K1184">
        <v>23.940137969999999</v>
      </c>
      <c r="L1184">
        <v>91578.886100000003</v>
      </c>
      <c r="M1184">
        <v>84.203261179999998</v>
      </c>
      <c r="N1184">
        <v>0.29183960799999997</v>
      </c>
      <c r="O1184">
        <v>28.26571161</v>
      </c>
      <c r="P1184">
        <v>97804.169120000006</v>
      </c>
      <c r="Q1184">
        <v>98.10499849</v>
      </c>
      <c r="R1184">
        <v>0.84750127500000005</v>
      </c>
      <c r="S1184">
        <v>24.22130623</v>
      </c>
    </row>
    <row r="1185" spans="1:19" x14ac:dyDescent="0.25">
      <c r="A1185" s="12">
        <v>38292</v>
      </c>
      <c r="B1185" t="s">
        <v>2017</v>
      </c>
      <c r="C1185" t="s">
        <v>2018</v>
      </c>
      <c r="D1185">
        <v>230055.3983</v>
      </c>
      <c r="E1185">
        <v>88.052956300000005</v>
      </c>
      <c r="F1185">
        <v>0.21869342899999999</v>
      </c>
      <c r="G1185">
        <v>13.71859428</v>
      </c>
      <c r="H1185">
        <v>136620.32819999999</v>
      </c>
      <c r="I1185">
        <v>89.556341959999997</v>
      </c>
      <c r="J1185">
        <v>2.8672223E-2</v>
      </c>
      <c r="K1185">
        <v>17.398438429999999</v>
      </c>
      <c r="L1185">
        <v>109594.1283</v>
      </c>
      <c r="M1185">
        <v>87.862260579999997</v>
      </c>
      <c r="N1185">
        <v>-2.2000586999999999E-2</v>
      </c>
      <c r="O1185">
        <v>21.196176120000001</v>
      </c>
      <c r="P1185">
        <v>104825.3518</v>
      </c>
      <c r="Q1185">
        <v>99.86116973</v>
      </c>
      <c r="R1185">
        <v>0.87847145000000004</v>
      </c>
      <c r="S1185">
        <v>18.613157080000001</v>
      </c>
    </row>
    <row r="1186" spans="1:19" x14ac:dyDescent="0.25">
      <c r="A1186" s="12">
        <v>38292</v>
      </c>
      <c r="B1186" t="s">
        <v>2013</v>
      </c>
      <c r="C1186" t="s">
        <v>2014</v>
      </c>
      <c r="D1186">
        <v>331518.94549999997</v>
      </c>
      <c r="E1186">
        <v>72.898197940000003</v>
      </c>
      <c r="F1186">
        <v>1.0049018059999999</v>
      </c>
      <c r="G1186">
        <v>7.3803953709999996</v>
      </c>
      <c r="H1186">
        <v>206677.2806</v>
      </c>
      <c r="I1186">
        <v>74.061229069999996</v>
      </c>
      <c r="J1186">
        <v>0.89532355200000002</v>
      </c>
      <c r="K1186">
        <v>10.18457272</v>
      </c>
      <c r="L1186">
        <v>162070.34959999999</v>
      </c>
      <c r="M1186">
        <v>73.547453860000005</v>
      </c>
      <c r="N1186">
        <v>0.94202314099999995</v>
      </c>
      <c r="O1186">
        <v>12.834153130000001</v>
      </c>
      <c r="P1186">
        <v>140948.02650000001</v>
      </c>
      <c r="Q1186">
        <v>82.910343449999999</v>
      </c>
      <c r="R1186">
        <v>1.1177516919999999</v>
      </c>
      <c r="S1186">
        <v>12.384137709999999</v>
      </c>
    </row>
    <row r="1187" spans="1:19" x14ac:dyDescent="0.25">
      <c r="A1187" s="12">
        <v>38292</v>
      </c>
      <c r="B1187" t="s">
        <v>2015</v>
      </c>
      <c r="C1187" t="s">
        <v>2016</v>
      </c>
      <c r="D1187">
        <v>276319.00280000002</v>
      </c>
      <c r="E1187">
        <v>83.878040690000006</v>
      </c>
      <c r="F1187">
        <v>0.24448603799999999</v>
      </c>
      <c r="G1187">
        <v>12.354712579999999</v>
      </c>
      <c r="H1187">
        <v>176379.39319999999</v>
      </c>
      <c r="I1187">
        <v>82.851630110000002</v>
      </c>
      <c r="J1187">
        <v>-2.1650929999999999E-3</v>
      </c>
      <c r="K1187">
        <v>15.443078180000001</v>
      </c>
      <c r="L1187">
        <v>144358.99559999999</v>
      </c>
      <c r="M1187">
        <v>81.581227839999997</v>
      </c>
      <c r="N1187">
        <v>0.855253814</v>
      </c>
      <c r="O1187">
        <v>18.934248700000001</v>
      </c>
      <c r="P1187">
        <v>129898.57460000001</v>
      </c>
      <c r="Q1187">
        <v>91.618080180000007</v>
      </c>
      <c r="R1187">
        <v>1.661536031</v>
      </c>
      <c r="S1187">
        <v>18.155657309999999</v>
      </c>
    </row>
    <row r="1188" spans="1:19" x14ac:dyDescent="0.25">
      <c r="A1188" s="12">
        <v>38292</v>
      </c>
      <c r="B1188" t="s">
        <v>2011</v>
      </c>
      <c r="C1188" t="s">
        <v>2012</v>
      </c>
      <c r="D1188">
        <v>208454.0533</v>
      </c>
      <c r="E1188">
        <v>88.703547839999999</v>
      </c>
      <c r="F1188">
        <v>0.96255419600000003</v>
      </c>
      <c r="G1188">
        <v>21.855555599999999</v>
      </c>
      <c r="H1188">
        <v>126865.40790000001</v>
      </c>
      <c r="I1188">
        <v>88.777963490000005</v>
      </c>
      <c r="J1188">
        <v>0.70875795799999997</v>
      </c>
      <c r="K1188">
        <v>25.70301838</v>
      </c>
      <c r="L1188">
        <v>89429.950140000001</v>
      </c>
      <c r="M1188">
        <v>85.671768029999996</v>
      </c>
      <c r="N1188">
        <v>1.781840026</v>
      </c>
      <c r="O1188">
        <v>33.585478330000001</v>
      </c>
      <c r="P1188">
        <v>97638.389209999994</v>
      </c>
      <c r="Q1188">
        <v>96.492643000000001</v>
      </c>
      <c r="R1188">
        <v>1.1941353320000001</v>
      </c>
      <c r="S1188">
        <v>27.763123190000002</v>
      </c>
    </row>
    <row r="1189" spans="1:19" x14ac:dyDescent="0.25">
      <c r="A1189" s="12">
        <v>38292</v>
      </c>
      <c r="B1189" t="s">
        <v>2009</v>
      </c>
      <c r="C1189" t="s">
        <v>2010</v>
      </c>
      <c r="D1189">
        <v>180732.89989999999</v>
      </c>
      <c r="E1189">
        <v>92.961497109999996</v>
      </c>
      <c r="F1189">
        <v>-3.2540454419999998</v>
      </c>
      <c r="G1189">
        <v>18.857615790000001</v>
      </c>
      <c r="H1189">
        <v>109860.9892</v>
      </c>
      <c r="I1189">
        <v>92.909061660000006</v>
      </c>
      <c r="J1189">
        <v>-2.5496149080000001</v>
      </c>
      <c r="K1189">
        <v>21.89013121</v>
      </c>
      <c r="L1189">
        <v>86867.85385</v>
      </c>
      <c r="M1189">
        <v>91.138019850000006</v>
      </c>
      <c r="N1189">
        <v>-2.039052431</v>
      </c>
      <c r="O1189">
        <v>27.581629400000001</v>
      </c>
      <c r="P1189">
        <v>86892.925099999993</v>
      </c>
      <c r="Q1189">
        <v>103.6830999</v>
      </c>
      <c r="R1189">
        <v>-1.7463124240000001</v>
      </c>
      <c r="S1189">
        <v>21.67775074</v>
      </c>
    </row>
    <row r="1190" spans="1:19" x14ac:dyDescent="0.25">
      <c r="A1190" s="12">
        <v>38292</v>
      </c>
      <c r="B1190" t="s">
        <v>2001</v>
      </c>
      <c r="C1190" t="s">
        <v>2002</v>
      </c>
      <c r="D1190">
        <v>201849.44320000001</v>
      </c>
      <c r="E1190">
        <v>90.040038260000003</v>
      </c>
      <c r="F1190">
        <v>1.584247366</v>
      </c>
      <c r="G1190">
        <v>14.25355038</v>
      </c>
      <c r="H1190">
        <v>126119.8818</v>
      </c>
      <c r="I1190">
        <v>89.699591710000007</v>
      </c>
      <c r="J1190">
        <v>0.93589017500000005</v>
      </c>
      <c r="K1190">
        <v>17.50708552</v>
      </c>
      <c r="L1190">
        <v>102689.14449999999</v>
      </c>
      <c r="M1190">
        <v>88.252176300000002</v>
      </c>
      <c r="N1190">
        <v>1.372417491</v>
      </c>
      <c r="O1190">
        <v>21.52550106</v>
      </c>
      <c r="P1190">
        <v>95826.78009</v>
      </c>
      <c r="Q1190">
        <v>101.7883872</v>
      </c>
      <c r="R1190">
        <v>0.45296656600000001</v>
      </c>
      <c r="S1190">
        <v>18.784364799999999</v>
      </c>
    </row>
    <row r="1191" spans="1:19" x14ac:dyDescent="0.25">
      <c r="A1191" s="12">
        <v>38292</v>
      </c>
      <c r="B1191" t="s">
        <v>2003</v>
      </c>
      <c r="C1191" t="s">
        <v>2004</v>
      </c>
      <c r="D1191">
        <v>261675.11610000001</v>
      </c>
      <c r="E1191">
        <v>76.649375039999995</v>
      </c>
      <c r="F1191">
        <v>-0.18729438700000001</v>
      </c>
      <c r="G1191">
        <v>9.4732799369999992</v>
      </c>
      <c r="H1191">
        <v>175675.61249999999</v>
      </c>
      <c r="I1191">
        <v>76.563244100000006</v>
      </c>
      <c r="J1191">
        <v>-8.0268521999999995E-2</v>
      </c>
      <c r="K1191">
        <v>12.09766232</v>
      </c>
      <c r="L1191">
        <v>142712.67079999999</v>
      </c>
      <c r="M1191">
        <v>74.524960219999997</v>
      </c>
      <c r="N1191">
        <v>0.45018798199999999</v>
      </c>
      <c r="O1191">
        <v>14.893321029999999</v>
      </c>
      <c r="P1191">
        <v>130435.94990000001</v>
      </c>
      <c r="Q1191">
        <v>84.216652260000004</v>
      </c>
      <c r="R1191">
        <v>0.55198695200000003</v>
      </c>
      <c r="S1191">
        <v>15.30243312</v>
      </c>
    </row>
    <row r="1192" spans="1:19" x14ac:dyDescent="0.25">
      <c r="A1192" s="12">
        <v>38322</v>
      </c>
      <c r="B1192" t="s">
        <v>2005</v>
      </c>
      <c r="C1192" t="s">
        <v>2006</v>
      </c>
      <c r="D1192">
        <v>245756.1923</v>
      </c>
      <c r="E1192">
        <v>80.456644109999999</v>
      </c>
      <c r="F1192">
        <v>-1.1232124990000001</v>
      </c>
      <c r="G1192">
        <v>12.184640140000001</v>
      </c>
      <c r="H1192">
        <v>152615.7053</v>
      </c>
      <c r="I1192">
        <v>81.253148839999994</v>
      </c>
      <c r="J1192">
        <v>-0.44724636499999998</v>
      </c>
      <c r="K1192">
        <v>14.989285199999999</v>
      </c>
      <c r="L1192">
        <v>126940.2352</v>
      </c>
      <c r="M1192">
        <v>77.344421249999996</v>
      </c>
      <c r="N1192">
        <v>0.401799768</v>
      </c>
      <c r="O1192">
        <v>18.654886959999999</v>
      </c>
      <c r="P1192">
        <v>145237.71359999999</v>
      </c>
      <c r="Q1192">
        <v>76.324430000000007</v>
      </c>
      <c r="R1192">
        <v>-0.29519836300000002</v>
      </c>
      <c r="S1192">
        <v>11.639618540000001</v>
      </c>
    </row>
    <row r="1193" spans="1:19" x14ac:dyDescent="0.25">
      <c r="A1193" s="12">
        <v>38322</v>
      </c>
      <c r="B1193" t="s">
        <v>2001</v>
      </c>
      <c r="C1193" t="s">
        <v>2002</v>
      </c>
      <c r="D1193">
        <v>199110.27100000001</v>
      </c>
      <c r="E1193">
        <v>88.818161349999997</v>
      </c>
      <c r="F1193">
        <v>-1.357037313</v>
      </c>
      <c r="G1193">
        <v>13.895913670000001</v>
      </c>
      <c r="H1193">
        <v>125328.4054</v>
      </c>
      <c r="I1193">
        <v>89.136674049999996</v>
      </c>
      <c r="J1193">
        <v>-0.62755877299999996</v>
      </c>
      <c r="K1193">
        <v>16.490494229999999</v>
      </c>
      <c r="L1193">
        <v>102725.9048</v>
      </c>
      <c r="M1193">
        <v>88.283768519999995</v>
      </c>
      <c r="N1193">
        <v>3.5797666999999998E-2</v>
      </c>
      <c r="O1193">
        <v>19.674537340000001</v>
      </c>
      <c r="P1193">
        <v>96596.667170000001</v>
      </c>
      <c r="Q1193">
        <v>102.6061708</v>
      </c>
      <c r="R1193">
        <v>0.80341538000000001</v>
      </c>
      <c r="S1193">
        <v>17.49721126</v>
      </c>
    </row>
    <row r="1194" spans="1:19" x14ac:dyDescent="0.25">
      <c r="A1194" s="12">
        <v>38322</v>
      </c>
      <c r="B1194" t="s">
        <v>2003</v>
      </c>
      <c r="C1194" t="s">
        <v>2004</v>
      </c>
      <c r="D1194">
        <v>258354.8499</v>
      </c>
      <c r="E1194">
        <v>75.676809000000006</v>
      </c>
      <c r="F1194">
        <v>-1.268850582</v>
      </c>
      <c r="G1194">
        <v>8.66111261</v>
      </c>
      <c r="H1194">
        <v>174279.70850000001</v>
      </c>
      <c r="I1194">
        <v>75.95487885</v>
      </c>
      <c r="J1194">
        <v>-0.79459178900000005</v>
      </c>
      <c r="K1194">
        <v>10.47044569</v>
      </c>
      <c r="L1194">
        <v>142933.77369999999</v>
      </c>
      <c r="M1194">
        <v>74.640420789999993</v>
      </c>
      <c r="N1194">
        <v>0.15492872299999999</v>
      </c>
      <c r="O1194">
        <v>13.047847170000001</v>
      </c>
      <c r="P1194">
        <v>129843.86470000001</v>
      </c>
      <c r="Q1194">
        <v>83.834369390000006</v>
      </c>
      <c r="R1194">
        <v>-0.45392789300000003</v>
      </c>
      <c r="S1194">
        <v>11.35328191</v>
      </c>
    </row>
    <row r="1195" spans="1:19" x14ac:dyDescent="0.25">
      <c r="A1195" s="12">
        <v>38322</v>
      </c>
      <c r="B1195" t="s">
        <v>2013</v>
      </c>
      <c r="C1195" t="s">
        <v>2014</v>
      </c>
      <c r="D1195">
        <v>325358.62920000002</v>
      </c>
      <c r="E1195">
        <v>71.543596750000006</v>
      </c>
      <c r="F1195">
        <v>-1.8582094309999999</v>
      </c>
      <c r="G1195">
        <v>6.6948698789999996</v>
      </c>
      <c r="H1195">
        <v>203996.682</v>
      </c>
      <c r="I1195">
        <v>73.100656970000003</v>
      </c>
      <c r="J1195">
        <v>-1.296997245</v>
      </c>
      <c r="K1195">
        <v>8.8338089340000003</v>
      </c>
      <c r="L1195">
        <v>161440.4504</v>
      </c>
      <c r="M1195">
        <v>73.261605860000003</v>
      </c>
      <c r="N1195">
        <v>-0.38865790700000002</v>
      </c>
      <c r="O1195">
        <v>11.414170990000001</v>
      </c>
      <c r="P1195">
        <v>141346.8285</v>
      </c>
      <c r="Q1195">
        <v>83.144932100000005</v>
      </c>
      <c r="R1195">
        <v>0.28294256400000001</v>
      </c>
      <c r="S1195">
        <v>10.77970782</v>
      </c>
    </row>
    <row r="1196" spans="1:19" x14ac:dyDescent="0.25">
      <c r="A1196" s="12">
        <v>38322</v>
      </c>
      <c r="B1196" t="s">
        <v>2015</v>
      </c>
      <c r="C1196" t="s">
        <v>2016</v>
      </c>
      <c r="D1196">
        <v>271211.84480000002</v>
      </c>
      <c r="E1196">
        <v>82.327736880000003</v>
      </c>
      <c r="F1196">
        <v>-1.8482832849999999</v>
      </c>
      <c r="G1196">
        <v>10.018852280000001</v>
      </c>
      <c r="H1196">
        <v>174424.64240000001</v>
      </c>
      <c r="I1196">
        <v>81.933414630000001</v>
      </c>
      <c r="J1196">
        <v>-1.1082648319999999</v>
      </c>
      <c r="K1196">
        <v>12.369140529999999</v>
      </c>
      <c r="L1196">
        <v>144046.87340000001</v>
      </c>
      <c r="M1196">
        <v>81.404839030000005</v>
      </c>
      <c r="N1196">
        <v>-0.216212497</v>
      </c>
      <c r="O1196">
        <v>15.79794422</v>
      </c>
      <c r="P1196">
        <v>129411.29790000001</v>
      </c>
      <c r="Q1196">
        <v>91.274401580000003</v>
      </c>
      <c r="R1196">
        <v>-0.37512093899999999</v>
      </c>
      <c r="S1196">
        <v>13.529003619999999</v>
      </c>
    </row>
    <row r="1197" spans="1:19" x14ac:dyDescent="0.25">
      <c r="A1197" s="12">
        <v>38322</v>
      </c>
      <c r="B1197" t="s">
        <v>2017</v>
      </c>
      <c r="C1197" t="s">
        <v>2018</v>
      </c>
      <c r="D1197">
        <v>227678.54120000001</v>
      </c>
      <c r="E1197">
        <v>87.143221969999999</v>
      </c>
      <c r="F1197">
        <v>-1.0331672789999999</v>
      </c>
      <c r="G1197">
        <v>12.426897309999999</v>
      </c>
      <c r="H1197">
        <v>136477.07689999999</v>
      </c>
      <c r="I1197">
        <v>89.462438950000006</v>
      </c>
      <c r="J1197">
        <v>-0.104853561</v>
      </c>
      <c r="K1197">
        <v>15.0021377</v>
      </c>
      <c r="L1197">
        <v>110644.5803</v>
      </c>
      <c r="M1197">
        <v>88.704414099999994</v>
      </c>
      <c r="N1197">
        <v>0.95849288399999999</v>
      </c>
      <c r="O1197">
        <v>18.345941230000001</v>
      </c>
      <c r="P1197">
        <v>106077.2441</v>
      </c>
      <c r="Q1197">
        <v>101.05377660000001</v>
      </c>
      <c r="R1197">
        <v>1.1942648760000001</v>
      </c>
      <c r="S1197">
        <v>15.163391969999999</v>
      </c>
    </row>
    <row r="1198" spans="1:19" x14ac:dyDescent="0.25">
      <c r="A1198" s="12">
        <v>38322</v>
      </c>
      <c r="B1198" t="s">
        <v>2019</v>
      </c>
      <c r="C1198" t="s">
        <v>2020</v>
      </c>
      <c r="D1198">
        <v>192368.87160000001</v>
      </c>
      <c r="E1198">
        <v>88.289731660000001</v>
      </c>
      <c r="F1198">
        <v>0.40374759799999999</v>
      </c>
      <c r="G1198">
        <v>19.48043264</v>
      </c>
      <c r="H1198">
        <v>118188.5825</v>
      </c>
      <c r="I1198">
        <v>88.286906619999996</v>
      </c>
      <c r="J1198">
        <v>0.71530875199999999</v>
      </c>
      <c r="K1198">
        <v>22.214547230000001</v>
      </c>
      <c r="L1198">
        <v>93643.060119999995</v>
      </c>
      <c r="M1198">
        <v>86.101189750000003</v>
      </c>
      <c r="N1198">
        <v>2.253984634</v>
      </c>
      <c r="O1198">
        <v>26.903130640000001</v>
      </c>
      <c r="P1198">
        <v>99171.75722</v>
      </c>
      <c r="Q1198">
        <v>99.476793069999999</v>
      </c>
      <c r="R1198">
        <v>1.3982922339999999</v>
      </c>
      <c r="S1198">
        <v>21.311342830000001</v>
      </c>
    </row>
    <row r="1199" spans="1:19" x14ac:dyDescent="0.25">
      <c r="A1199" s="12">
        <v>38322</v>
      </c>
      <c r="B1199" t="s">
        <v>2007</v>
      </c>
      <c r="C1199" t="s">
        <v>2008</v>
      </c>
      <c r="D1199">
        <v>441331.95449999999</v>
      </c>
      <c r="E1199">
        <v>59.361034400000001</v>
      </c>
      <c r="F1199">
        <v>-1.7638332800000001</v>
      </c>
      <c r="G1199">
        <v>4.8664256139999997</v>
      </c>
      <c r="H1199">
        <v>282435.42210000003</v>
      </c>
      <c r="I1199">
        <v>59.850149770000002</v>
      </c>
      <c r="J1199">
        <v>-1.8965947359999999</v>
      </c>
      <c r="K1199">
        <v>5.4338441409999998</v>
      </c>
      <c r="L1199">
        <v>227556.10380000001</v>
      </c>
      <c r="M1199">
        <v>55.643913519999998</v>
      </c>
      <c r="N1199">
        <v>-1.7960202970000001</v>
      </c>
      <c r="O1199">
        <v>7.4947824279999997</v>
      </c>
      <c r="P1199">
        <v>206755.60889999999</v>
      </c>
      <c r="Q1199">
        <v>57.140108349999998</v>
      </c>
      <c r="R1199">
        <v>-2.0418154099999999</v>
      </c>
      <c r="S1199">
        <v>5.4018401310000002</v>
      </c>
    </row>
    <row r="1200" spans="1:19" x14ac:dyDescent="0.25">
      <c r="A1200" s="12">
        <v>38322</v>
      </c>
      <c r="B1200" t="s">
        <v>2011</v>
      </c>
      <c r="C1200" t="s">
        <v>2012</v>
      </c>
      <c r="D1200">
        <v>206420.07629999999</v>
      </c>
      <c r="E1200">
        <v>87.838028690000002</v>
      </c>
      <c r="F1200">
        <v>-0.97574355599999996</v>
      </c>
      <c r="G1200">
        <v>19.604437149999999</v>
      </c>
      <c r="H1200">
        <v>126509.1642</v>
      </c>
      <c r="I1200">
        <v>88.52867105</v>
      </c>
      <c r="J1200">
        <v>-0.28080441299999997</v>
      </c>
      <c r="K1200">
        <v>22.21815432</v>
      </c>
      <c r="L1200">
        <v>89958.442620000002</v>
      </c>
      <c r="M1200">
        <v>86.178051269999997</v>
      </c>
      <c r="N1200">
        <v>0.59095692499999997</v>
      </c>
      <c r="O1200">
        <v>29.15123809</v>
      </c>
      <c r="P1200">
        <v>99155.273839999994</v>
      </c>
      <c r="Q1200">
        <v>97.991727609999998</v>
      </c>
      <c r="R1200">
        <v>1.5535739959999999</v>
      </c>
      <c r="S1200">
        <v>23.019810580000001</v>
      </c>
    </row>
    <row r="1201" spans="1:19" x14ac:dyDescent="0.25">
      <c r="A1201" s="12">
        <v>38322</v>
      </c>
      <c r="B1201" t="s">
        <v>2009</v>
      </c>
      <c r="C1201" t="s">
        <v>2010</v>
      </c>
      <c r="D1201">
        <v>185107.24239999999</v>
      </c>
      <c r="E1201">
        <v>95.211477200000004</v>
      </c>
      <c r="F1201">
        <v>2.4203354749999999</v>
      </c>
      <c r="G1201">
        <v>23.865215150000001</v>
      </c>
      <c r="H1201">
        <v>113229.35030000001</v>
      </c>
      <c r="I1201">
        <v>95.757673089999997</v>
      </c>
      <c r="J1201">
        <v>3.0660210860000001</v>
      </c>
      <c r="K1201">
        <v>25.131844619999999</v>
      </c>
      <c r="L1201">
        <v>90367.201809999999</v>
      </c>
      <c r="M1201">
        <v>94.809385370000001</v>
      </c>
      <c r="N1201">
        <v>4.0283577890000002</v>
      </c>
      <c r="O1201">
        <v>29.829152149999999</v>
      </c>
      <c r="P1201">
        <v>91133.49368</v>
      </c>
      <c r="Q1201">
        <v>108.7430665</v>
      </c>
      <c r="R1201">
        <v>4.880223075</v>
      </c>
      <c r="S1201">
        <v>23.46634968</v>
      </c>
    </row>
    <row r="1202" spans="1:19" x14ac:dyDescent="0.25">
      <c r="A1202" s="12">
        <v>38353</v>
      </c>
      <c r="B1202" t="s">
        <v>2005</v>
      </c>
      <c r="C1202" t="s">
        <v>2006</v>
      </c>
      <c r="D1202">
        <v>246075.88149999999</v>
      </c>
      <c r="E1202">
        <v>80.561305219999994</v>
      </c>
      <c r="F1202">
        <v>0.130083859</v>
      </c>
      <c r="G1202">
        <v>9.9561222390000008</v>
      </c>
      <c r="H1202">
        <v>151184.30859999999</v>
      </c>
      <c r="I1202">
        <v>80.491068100000007</v>
      </c>
      <c r="J1202">
        <v>-0.93790917200000001</v>
      </c>
      <c r="K1202">
        <v>13.468535149999999</v>
      </c>
      <c r="L1202">
        <v>125600.9477</v>
      </c>
      <c r="M1202">
        <v>76.52839616</v>
      </c>
      <c r="N1202">
        <v>-1.05505359</v>
      </c>
      <c r="O1202">
        <v>17.310282659999999</v>
      </c>
      <c r="P1202">
        <v>143394.55480000001</v>
      </c>
      <c r="Q1202">
        <v>75.355824510000005</v>
      </c>
      <c r="R1202">
        <v>-1.269063506</v>
      </c>
      <c r="S1202">
        <v>10.862571300000001</v>
      </c>
    </row>
    <row r="1203" spans="1:19" x14ac:dyDescent="0.25">
      <c r="A1203" s="12">
        <v>38353</v>
      </c>
      <c r="B1203" t="s">
        <v>2003</v>
      </c>
      <c r="C1203" t="s">
        <v>2004</v>
      </c>
      <c r="D1203">
        <v>261637.9681</v>
      </c>
      <c r="E1203">
        <v>76.638493699999998</v>
      </c>
      <c r="F1203">
        <v>1.2707786050000001</v>
      </c>
      <c r="G1203">
        <v>7.1087021149999998</v>
      </c>
      <c r="H1203">
        <v>174648.67389999999</v>
      </c>
      <c r="I1203">
        <v>76.115681969999997</v>
      </c>
      <c r="J1203">
        <v>0.211708743</v>
      </c>
      <c r="K1203">
        <v>9.4089995880000004</v>
      </c>
      <c r="L1203">
        <v>143012.57769999999</v>
      </c>
      <c r="M1203">
        <v>74.681572470000006</v>
      </c>
      <c r="N1203">
        <v>5.5133242999999998E-2</v>
      </c>
      <c r="O1203">
        <v>12.42202999</v>
      </c>
      <c r="P1203">
        <v>128241.6452</v>
      </c>
      <c r="Q1203">
        <v>82.799887990000002</v>
      </c>
      <c r="R1203">
        <v>-1.233958584</v>
      </c>
      <c r="S1203">
        <v>9.981050668</v>
      </c>
    </row>
    <row r="1204" spans="1:19" x14ac:dyDescent="0.25">
      <c r="A1204" s="12">
        <v>38353</v>
      </c>
      <c r="B1204" t="s">
        <v>2013</v>
      </c>
      <c r="C1204" t="s">
        <v>2014</v>
      </c>
      <c r="D1204">
        <v>324839.74839999998</v>
      </c>
      <c r="E1204">
        <v>71.429499280000002</v>
      </c>
      <c r="F1204">
        <v>-0.15947963900000001</v>
      </c>
      <c r="G1204">
        <v>4.1214039519999996</v>
      </c>
      <c r="H1204">
        <v>201878.71460000001</v>
      </c>
      <c r="I1204">
        <v>72.341699500000004</v>
      </c>
      <c r="J1204">
        <v>-1.0382361929999999</v>
      </c>
      <c r="K1204">
        <v>6.825890373</v>
      </c>
      <c r="L1204">
        <v>159778.3181</v>
      </c>
      <c r="M1204">
        <v>72.507330949999997</v>
      </c>
      <c r="N1204">
        <v>-1.029563717</v>
      </c>
      <c r="O1204">
        <v>9.7452833259999991</v>
      </c>
      <c r="P1204">
        <v>138011.9265</v>
      </c>
      <c r="Q1204">
        <v>81.183231219999996</v>
      </c>
      <c r="R1204">
        <v>-2.3593751740000002</v>
      </c>
      <c r="S1204">
        <v>8.936677091</v>
      </c>
    </row>
    <row r="1205" spans="1:19" x14ac:dyDescent="0.25">
      <c r="A1205" s="12">
        <v>38353</v>
      </c>
      <c r="B1205" t="s">
        <v>2017</v>
      </c>
      <c r="C1205" t="s">
        <v>2018</v>
      </c>
      <c r="D1205">
        <v>228069.78</v>
      </c>
      <c r="E1205">
        <v>87.292967360000006</v>
      </c>
      <c r="F1205">
        <v>0.17183825899999999</v>
      </c>
      <c r="G1205">
        <v>10.84990981</v>
      </c>
      <c r="H1205">
        <v>133735.5024</v>
      </c>
      <c r="I1205">
        <v>87.66530238</v>
      </c>
      <c r="J1205">
        <v>-2.008816876</v>
      </c>
      <c r="K1205">
        <v>13.39044955</v>
      </c>
      <c r="L1205">
        <v>107732.52959999999</v>
      </c>
      <c r="M1205">
        <v>86.369805889999995</v>
      </c>
      <c r="N1205">
        <v>-2.6318963119999998</v>
      </c>
      <c r="O1205">
        <v>16.6136777</v>
      </c>
      <c r="P1205">
        <v>102646.29949999999</v>
      </c>
      <c r="Q1205">
        <v>97.78531022</v>
      </c>
      <c r="R1205">
        <v>-3.234383207</v>
      </c>
      <c r="S1205">
        <v>14.5506259</v>
      </c>
    </row>
    <row r="1206" spans="1:19" x14ac:dyDescent="0.25">
      <c r="A1206" s="12">
        <v>38353</v>
      </c>
      <c r="B1206" t="s">
        <v>2015</v>
      </c>
      <c r="C1206" t="s">
        <v>2016</v>
      </c>
      <c r="D1206">
        <v>271712.6029</v>
      </c>
      <c r="E1206">
        <v>82.479744539999999</v>
      </c>
      <c r="F1206">
        <v>0.18463723700000001</v>
      </c>
      <c r="G1206">
        <v>7.6054796859999998</v>
      </c>
      <c r="H1206">
        <v>173067.42800000001</v>
      </c>
      <c r="I1206">
        <v>81.295883099999998</v>
      </c>
      <c r="J1206">
        <v>-0.77810931900000002</v>
      </c>
      <c r="K1206">
        <v>10.411222970000001</v>
      </c>
      <c r="L1206">
        <v>142019.6594</v>
      </c>
      <c r="M1206">
        <v>80.259204819999994</v>
      </c>
      <c r="N1206">
        <v>-1.407329372</v>
      </c>
      <c r="O1206">
        <v>13.64846709</v>
      </c>
      <c r="P1206">
        <v>126491.3795</v>
      </c>
      <c r="Q1206">
        <v>89.214969319999994</v>
      </c>
      <c r="R1206">
        <v>-2.2563086929999998</v>
      </c>
      <c r="S1206">
        <v>12.290401360000001</v>
      </c>
    </row>
    <row r="1207" spans="1:19" x14ac:dyDescent="0.25">
      <c r="A1207" s="12">
        <v>38353</v>
      </c>
      <c r="B1207" t="s">
        <v>2019</v>
      </c>
      <c r="C1207" t="s">
        <v>2020</v>
      </c>
      <c r="D1207">
        <v>191770.69500000001</v>
      </c>
      <c r="E1207">
        <v>88.015192139999996</v>
      </c>
      <c r="F1207">
        <v>-0.31095294299999998</v>
      </c>
      <c r="G1207">
        <v>17.636768320000002</v>
      </c>
      <c r="H1207">
        <v>116722.989</v>
      </c>
      <c r="I1207">
        <v>87.192107780000001</v>
      </c>
      <c r="J1207">
        <v>-1.2400466569999999</v>
      </c>
      <c r="K1207">
        <v>21.52032406</v>
      </c>
      <c r="L1207">
        <v>92119.216419999997</v>
      </c>
      <c r="M1207">
        <v>84.700074110000003</v>
      </c>
      <c r="N1207">
        <v>-1.6272895169999999</v>
      </c>
      <c r="O1207">
        <v>26.570888799999999</v>
      </c>
      <c r="P1207">
        <v>97971.407949999993</v>
      </c>
      <c r="Q1207">
        <v>98.272751720000002</v>
      </c>
      <c r="R1207">
        <v>-1.210374109</v>
      </c>
      <c r="S1207">
        <v>23.103610620000001</v>
      </c>
    </row>
    <row r="1208" spans="1:19" x14ac:dyDescent="0.25">
      <c r="A1208" s="12">
        <v>38353</v>
      </c>
      <c r="B1208" t="s">
        <v>2009</v>
      </c>
      <c r="C1208" t="s">
        <v>2010</v>
      </c>
      <c r="D1208">
        <v>184906.90489999999</v>
      </c>
      <c r="E1208">
        <v>95.108431929999995</v>
      </c>
      <c r="F1208">
        <v>-0.10822778399999999</v>
      </c>
      <c r="G1208">
        <v>18.69976428</v>
      </c>
      <c r="H1208">
        <v>111655.3691</v>
      </c>
      <c r="I1208">
        <v>94.426562579999995</v>
      </c>
      <c r="J1208">
        <v>-1.39008234</v>
      </c>
      <c r="K1208">
        <v>21.53917135</v>
      </c>
      <c r="L1208">
        <v>88678.068979999996</v>
      </c>
      <c r="M1208">
        <v>93.037219780000001</v>
      </c>
      <c r="N1208">
        <v>-1.8691879339999999</v>
      </c>
      <c r="O1208">
        <v>26.398972650000001</v>
      </c>
      <c r="P1208">
        <v>87127.599820000003</v>
      </c>
      <c r="Q1208">
        <v>103.9631205</v>
      </c>
      <c r="R1208">
        <v>-4.3956329309999997</v>
      </c>
      <c r="S1208">
        <v>18.216949029999999</v>
      </c>
    </row>
    <row r="1209" spans="1:19" x14ac:dyDescent="0.25">
      <c r="A1209" s="12">
        <v>38353</v>
      </c>
      <c r="B1209" t="s">
        <v>2011</v>
      </c>
      <c r="C1209" t="s">
        <v>2012</v>
      </c>
      <c r="D1209">
        <v>208338.2366</v>
      </c>
      <c r="E1209">
        <v>88.654264319999996</v>
      </c>
      <c r="F1209">
        <v>0.92925085600000001</v>
      </c>
      <c r="G1209">
        <v>19.435908829999999</v>
      </c>
      <c r="H1209">
        <v>125577.8792</v>
      </c>
      <c r="I1209">
        <v>87.876975779999995</v>
      </c>
      <c r="J1209">
        <v>-0.73614035099999997</v>
      </c>
      <c r="K1209">
        <v>22.171817480000001</v>
      </c>
      <c r="L1209">
        <v>88736.170840000006</v>
      </c>
      <c r="M1209">
        <v>85.007143929999998</v>
      </c>
      <c r="N1209">
        <v>-1.358707146</v>
      </c>
      <c r="O1209">
        <v>28.696169489999999</v>
      </c>
      <c r="P1209">
        <v>95759.726060000001</v>
      </c>
      <c r="Q1209">
        <v>94.636025189999998</v>
      </c>
      <c r="R1209">
        <v>-3.4244752119999999</v>
      </c>
      <c r="S1209">
        <v>22.096716839999999</v>
      </c>
    </row>
    <row r="1210" spans="1:19" x14ac:dyDescent="0.25">
      <c r="A1210" s="12">
        <v>38353</v>
      </c>
      <c r="B1210" t="s">
        <v>2007</v>
      </c>
      <c r="C1210" t="s">
        <v>2008</v>
      </c>
      <c r="D1210">
        <v>448212.0687</v>
      </c>
      <c r="E1210">
        <v>60.286439170000001</v>
      </c>
      <c r="F1210">
        <v>1.558943132</v>
      </c>
      <c r="G1210">
        <v>3.1933131590000001</v>
      </c>
      <c r="H1210">
        <v>284417.23910000001</v>
      </c>
      <c r="I1210">
        <v>60.270111409999998</v>
      </c>
      <c r="J1210">
        <v>0.70168852500000001</v>
      </c>
      <c r="K1210">
        <v>4.8224808530000001</v>
      </c>
      <c r="L1210">
        <v>230577.9216</v>
      </c>
      <c r="M1210">
        <v>56.382833570000003</v>
      </c>
      <c r="N1210">
        <v>1.32794407</v>
      </c>
      <c r="O1210">
        <v>7.4750613269999997</v>
      </c>
      <c r="P1210">
        <v>208375.5699</v>
      </c>
      <c r="Q1210">
        <v>57.587809630000002</v>
      </c>
      <c r="R1210">
        <v>0.78351492300000003</v>
      </c>
      <c r="S1210">
        <v>6.0490045019999998</v>
      </c>
    </row>
    <row r="1211" spans="1:19" x14ac:dyDescent="0.25">
      <c r="A1211" s="12">
        <v>38353</v>
      </c>
      <c r="B1211" t="s">
        <v>2001</v>
      </c>
      <c r="C1211" t="s">
        <v>2002</v>
      </c>
      <c r="D1211">
        <v>196362.1385</v>
      </c>
      <c r="E1211">
        <v>87.592287529999993</v>
      </c>
      <c r="F1211">
        <v>-1.380206257</v>
      </c>
      <c r="G1211">
        <v>9.9695199159999994</v>
      </c>
      <c r="H1211">
        <v>122880.0156</v>
      </c>
      <c r="I1211">
        <v>87.395318439999997</v>
      </c>
      <c r="J1211">
        <v>-1.9535792940000001</v>
      </c>
      <c r="K1211">
        <v>13.245805600000001</v>
      </c>
      <c r="L1211">
        <v>100566.21920000001</v>
      </c>
      <c r="M1211">
        <v>86.427711009999996</v>
      </c>
      <c r="N1211">
        <v>-2.1023768450000002</v>
      </c>
      <c r="O1211">
        <v>16.424308620000001</v>
      </c>
      <c r="P1211">
        <v>94962.912030000007</v>
      </c>
      <c r="Q1211">
        <v>100.8707759</v>
      </c>
      <c r="R1211">
        <v>-1.6913162660000001</v>
      </c>
      <c r="S1211">
        <v>15.76608223</v>
      </c>
    </row>
    <row r="1212" spans="1:19" x14ac:dyDescent="0.25">
      <c r="A1212" s="12">
        <v>38384</v>
      </c>
      <c r="B1212" t="s">
        <v>2005</v>
      </c>
      <c r="C1212" t="s">
        <v>2006</v>
      </c>
      <c r="D1212">
        <v>244614.24290000001</v>
      </c>
      <c r="E1212">
        <v>80.082788129999997</v>
      </c>
      <c r="F1212">
        <v>-0.59397881500000005</v>
      </c>
      <c r="G1212">
        <v>10.03098475</v>
      </c>
      <c r="H1212">
        <v>152091.8751</v>
      </c>
      <c r="I1212">
        <v>80.974259790000005</v>
      </c>
      <c r="J1212">
        <v>0.60030472199999996</v>
      </c>
      <c r="K1212">
        <v>13.641611360000001</v>
      </c>
      <c r="L1212">
        <v>125414.46679999999</v>
      </c>
      <c r="M1212">
        <v>76.414773719999999</v>
      </c>
      <c r="N1212">
        <v>-0.14847095199999999</v>
      </c>
      <c r="O1212">
        <v>16.018820479999999</v>
      </c>
      <c r="P1212">
        <v>143560.4964</v>
      </c>
      <c r="Q1212">
        <v>75.443029089999996</v>
      </c>
      <c r="R1212">
        <v>0.115723749</v>
      </c>
      <c r="S1212">
        <v>10.41358889</v>
      </c>
    </row>
    <row r="1213" spans="1:19" x14ac:dyDescent="0.25">
      <c r="A1213" s="12">
        <v>38384</v>
      </c>
      <c r="B1213" t="s">
        <v>2007</v>
      </c>
      <c r="C1213" t="s">
        <v>2008</v>
      </c>
      <c r="D1213">
        <v>442730.33179999999</v>
      </c>
      <c r="E1213">
        <v>59.54912212</v>
      </c>
      <c r="F1213">
        <v>-1.2230230499999999</v>
      </c>
      <c r="G1213">
        <v>1.7807522689999999</v>
      </c>
      <c r="H1213">
        <v>283523.05330000003</v>
      </c>
      <c r="I1213">
        <v>60.080626850000002</v>
      </c>
      <c r="J1213">
        <v>-0.31439225199999998</v>
      </c>
      <c r="K1213">
        <v>3.822746822</v>
      </c>
      <c r="L1213">
        <v>229238.8651</v>
      </c>
      <c r="M1213">
        <v>56.05539632</v>
      </c>
      <c r="N1213">
        <v>-0.58073925299999996</v>
      </c>
      <c r="O1213">
        <v>5.9190926499999996</v>
      </c>
      <c r="P1213">
        <v>207548.11780000001</v>
      </c>
      <c r="Q1213">
        <v>57.359130450000002</v>
      </c>
      <c r="R1213">
        <v>-0.39709650200000002</v>
      </c>
      <c r="S1213">
        <v>5.519052061</v>
      </c>
    </row>
    <row r="1214" spans="1:19" x14ac:dyDescent="0.25">
      <c r="A1214" s="12">
        <v>38384</v>
      </c>
      <c r="B1214" t="s">
        <v>2019</v>
      </c>
      <c r="C1214" t="s">
        <v>2020</v>
      </c>
      <c r="D1214">
        <v>193024.07260000001</v>
      </c>
      <c r="E1214">
        <v>88.59044308</v>
      </c>
      <c r="F1214">
        <v>0.65358141599999997</v>
      </c>
      <c r="G1214">
        <v>19.677334250000001</v>
      </c>
      <c r="H1214">
        <v>118925.07640000001</v>
      </c>
      <c r="I1214">
        <v>88.837067790000006</v>
      </c>
      <c r="J1214">
        <v>1.886592775</v>
      </c>
      <c r="K1214">
        <v>23.34010876</v>
      </c>
      <c r="L1214">
        <v>93058.078729999994</v>
      </c>
      <c r="M1214">
        <v>85.563321869999996</v>
      </c>
      <c r="N1214">
        <v>1.0191818260000001</v>
      </c>
      <c r="O1214">
        <v>26.4735391</v>
      </c>
      <c r="P1214">
        <v>99199.440539999996</v>
      </c>
      <c r="Q1214">
        <v>99.504561530000004</v>
      </c>
      <c r="R1214">
        <v>1.253460182</v>
      </c>
      <c r="S1214">
        <v>22.68915569</v>
      </c>
    </row>
    <row r="1215" spans="1:19" x14ac:dyDescent="0.25">
      <c r="A1215" s="12">
        <v>38384</v>
      </c>
      <c r="B1215" t="s">
        <v>2015</v>
      </c>
      <c r="C1215" t="s">
        <v>2016</v>
      </c>
      <c r="D1215">
        <v>269474.8468</v>
      </c>
      <c r="E1215">
        <v>81.800462269999997</v>
      </c>
      <c r="F1215">
        <v>-0.82357465100000005</v>
      </c>
      <c r="G1215">
        <v>7.9096603019999998</v>
      </c>
      <c r="H1215">
        <v>174343.57089999999</v>
      </c>
      <c r="I1215">
        <v>81.895332479999993</v>
      </c>
      <c r="J1215">
        <v>0.73736744899999995</v>
      </c>
      <c r="K1215">
        <v>11.559378929999999</v>
      </c>
      <c r="L1215">
        <v>142292.45689999999</v>
      </c>
      <c r="M1215">
        <v>80.413370139999998</v>
      </c>
      <c r="N1215">
        <v>0.19208428299999999</v>
      </c>
      <c r="O1215">
        <v>13.513045139999999</v>
      </c>
      <c r="P1215">
        <v>127053.3754</v>
      </c>
      <c r="Q1215">
        <v>89.611347730000006</v>
      </c>
      <c r="R1215">
        <v>0.44429585399999999</v>
      </c>
      <c r="S1215">
        <v>12.2944811</v>
      </c>
    </row>
    <row r="1216" spans="1:19" x14ac:dyDescent="0.25">
      <c r="A1216" s="12">
        <v>38384</v>
      </c>
      <c r="B1216" t="s">
        <v>2009</v>
      </c>
      <c r="C1216" t="s">
        <v>2010</v>
      </c>
      <c r="D1216">
        <v>184080.8683</v>
      </c>
      <c r="E1216">
        <v>94.683553000000003</v>
      </c>
      <c r="F1216">
        <v>-0.446731082</v>
      </c>
      <c r="G1216">
        <v>23.41759528</v>
      </c>
      <c r="H1216">
        <v>110999.1183</v>
      </c>
      <c r="I1216">
        <v>93.871573569999995</v>
      </c>
      <c r="J1216">
        <v>-0.58774671000000001</v>
      </c>
      <c r="K1216">
        <v>24.073191990000002</v>
      </c>
      <c r="L1216">
        <v>87682.524099999995</v>
      </c>
      <c r="M1216">
        <v>91.992736870000002</v>
      </c>
      <c r="N1216">
        <v>-1.1226506039999999</v>
      </c>
      <c r="O1216">
        <v>27.473548579999999</v>
      </c>
      <c r="P1216">
        <v>85909.038119999997</v>
      </c>
      <c r="Q1216">
        <v>102.5090981</v>
      </c>
      <c r="R1216">
        <v>-1.398594364</v>
      </c>
      <c r="S1216">
        <v>20.389872140000001</v>
      </c>
    </row>
    <row r="1217" spans="1:19" x14ac:dyDescent="0.25">
      <c r="A1217" s="12">
        <v>38384</v>
      </c>
      <c r="B1217" t="s">
        <v>2011</v>
      </c>
      <c r="C1217" t="s">
        <v>2012</v>
      </c>
      <c r="D1217">
        <v>204323.3811</v>
      </c>
      <c r="E1217">
        <v>86.945821050000006</v>
      </c>
      <c r="F1217">
        <v>-1.9270852759999999</v>
      </c>
      <c r="G1217">
        <v>16.056948380000001</v>
      </c>
      <c r="H1217">
        <v>124651.0471</v>
      </c>
      <c r="I1217">
        <v>87.228396540000006</v>
      </c>
      <c r="J1217">
        <v>-0.73805366500000003</v>
      </c>
      <c r="K1217">
        <v>19.882677359999999</v>
      </c>
      <c r="L1217">
        <v>87403.265759999995</v>
      </c>
      <c r="M1217">
        <v>83.730252530000001</v>
      </c>
      <c r="N1217">
        <v>-1.5020989280000001</v>
      </c>
      <c r="O1217">
        <v>24.466352830000002</v>
      </c>
      <c r="P1217">
        <v>95932.918699999995</v>
      </c>
      <c r="Q1217">
        <v>94.807185480000001</v>
      </c>
      <c r="R1217">
        <v>0.18086166300000001</v>
      </c>
      <c r="S1217">
        <v>21.681714840000001</v>
      </c>
    </row>
    <row r="1218" spans="1:19" x14ac:dyDescent="0.25">
      <c r="A1218" s="12">
        <v>38384</v>
      </c>
      <c r="B1218" t="s">
        <v>2017</v>
      </c>
      <c r="C1218" t="s">
        <v>2018</v>
      </c>
      <c r="D1218">
        <v>226323.43919999999</v>
      </c>
      <c r="E1218">
        <v>86.624561080000007</v>
      </c>
      <c r="F1218">
        <v>-0.76570461999999995</v>
      </c>
      <c r="G1218">
        <v>10.59482057</v>
      </c>
      <c r="H1218">
        <v>135920.35060000001</v>
      </c>
      <c r="I1218">
        <v>89.097497849999996</v>
      </c>
      <c r="J1218">
        <v>1.6337084770000001</v>
      </c>
      <c r="K1218">
        <v>14.01898944</v>
      </c>
      <c r="L1218">
        <v>109235.6346</v>
      </c>
      <c r="M1218">
        <v>87.574854060000007</v>
      </c>
      <c r="N1218">
        <v>1.395219261</v>
      </c>
      <c r="O1218">
        <v>16.442134859999999</v>
      </c>
      <c r="P1218">
        <v>104416.9593</v>
      </c>
      <c r="Q1218">
        <v>99.472117389999994</v>
      </c>
      <c r="R1218">
        <v>1.725010811</v>
      </c>
      <c r="S1218">
        <v>14.40729163</v>
      </c>
    </row>
    <row r="1219" spans="1:19" x14ac:dyDescent="0.25">
      <c r="A1219" s="12">
        <v>38384</v>
      </c>
      <c r="B1219" t="s">
        <v>2013</v>
      </c>
      <c r="C1219" t="s">
        <v>2014</v>
      </c>
      <c r="D1219">
        <v>325399.11949999997</v>
      </c>
      <c r="E1219">
        <v>71.552500230000007</v>
      </c>
      <c r="F1219">
        <v>0.172199091</v>
      </c>
      <c r="G1219">
        <v>4.775869932</v>
      </c>
      <c r="H1219">
        <v>203710.80669999999</v>
      </c>
      <c r="I1219">
        <v>72.998215720000005</v>
      </c>
      <c r="J1219">
        <v>0.907521154</v>
      </c>
      <c r="K1219">
        <v>7.2839768940000003</v>
      </c>
      <c r="L1219">
        <v>159958.0563</v>
      </c>
      <c r="M1219">
        <v>72.588896090000006</v>
      </c>
      <c r="N1219">
        <v>0.112492263</v>
      </c>
      <c r="O1219">
        <v>8.8675781090000001</v>
      </c>
      <c r="P1219">
        <v>138838.31940000001</v>
      </c>
      <c r="Q1219">
        <v>81.669343139999995</v>
      </c>
      <c r="R1219">
        <v>0.59878365700000002</v>
      </c>
      <c r="S1219">
        <v>8.2901747690000001</v>
      </c>
    </row>
    <row r="1220" spans="1:19" x14ac:dyDescent="0.25">
      <c r="A1220" s="12">
        <v>38384</v>
      </c>
      <c r="B1220" t="s">
        <v>2001</v>
      </c>
      <c r="C1220" t="s">
        <v>2002</v>
      </c>
      <c r="D1220">
        <v>197286.85930000001</v>
      </c>
      <c r="E1220">
        <v>88.004782559999995</v>
      </c>
      <c r="F1220">
        <v>0.47092620299999999</v>
      </c>
      <c r="G1220">
        <v>10.77294955</v>
      </c>
      <c r="H1220">
        <v>125040.4011</v>
      </c>
      <c r="I1220">
        <v>88.931838209999995</v>
      </c>
      <c r="J1220">
        <v>1.7581259460000001</v>
      </c>
      <c r="K1220">
        <v>14.29865573</v>
      </c>
      <c r="L1220">
        <v>101726.7925</v>
      </c>
      <c r="M1220">
        <v>87.425120410000005</v>
      </c>
      <c r="N1220">
        <v>1.154038892</v>
      </c>
      <c r="O1220">
        <v>16.16681908</v>
      </c>
      <c r="P1220">
        <v>95241.941479999994</v>
      </c>
      <c r="Q1220">
        <v>101.1671644</v>
      </c>
      <c r="R1220">
        <v>0.29382992000000002</v>
      </c>
      <c r="S1220">
        <v>14.39084328</v>
      </c>
    </row>
    <row r="1221" spans="1:19" x14ac:dyDescent="0.25">
      <c r="A1221" s="12">
        <v>38384</v>
      </c>
      <c r="B1221" t="s">
        <v>2003</v>
      </c>
      <c r="C1221" t="s">
        <v>2004</v>
      </c>
      <c r="D1221">
        <v>256613.5012</v>
      </c>
      <c r="E1221">
        <v>75.166736470000004</v>
      </c>
      <c r="F1221">
        <v>-1.920389036</v>
      </c>
      <c r="G1221">
        <v>6.0371926409999999</v>
      </c>
      <c r="H1221">
        <v>173937.14660000001</v>
      </c>
      <c r="I1221">
        <v>75.80558293</v>
      </c>
      <c r="J1221">
        <v>-0.40740493300000002</v>
      </c>
      <c r="K1221">
        <v>8.5586544549999992</v>
      </c>
      <c r="L1221">
        <v>141339.58009999999</v>
      </c>
      <c r="M1221">
        <v>73.807928410000002</v>
      </c>
      <c r="N1221">
        <v>-1.1698254830000001</v>
      </c>
      <c r="O1221">
        <v>9.8816529460000009</v>
      </c>
      <c r="P1221">
        <v>127791.5529</v>
      </c>
      <c r="Q1221">
        <v>82.50928356</v>
      </c>
      <c r="R1221">
        <v>-0.35097200699999997</v>
      </c>
      <c r="S1221">
        <v>8.7635200209999997</v>
      </c>
    </row>
    <row r="1222" spans="1:19" x14ac:dyDescent="0.25">
      <c r="A1222" s="12">
        <v>38412</v>
      </c>
      <c r="B1222" t="s">
        <v>2005</v>
      </c>
      <c r="C1222" t="s">
        <v>2006</v>
      </c>
      <c r="D1222">
        <v>245095.61009999999</v>
      </c>
      <c r="E1222">
        <v>80.240380070000001</v>
      </c>
      <c r="F1222">
        <v>0.19678627200000001</v>
      </c>
      <c r="G1222">
        <v>8.9035080129999997</v>
      </c>
      <c r="H1222">
        <v>152789.9039</v>
      </c>
      <c r="I1222">
        <v>81.345892829999997</v>
      </c>
      <c r="J1222">
        <v>0.45895207399999999</v>
      </c>
      <c r="K1222">
        <v>12.8449186</v>
      </c>
      <c r="L1222">
        <v>126913.0542</v>
      </c>
      <c r="M1222">
        <v>77.327859910000001</v>
      </c>
      <c r="N1222">
        <v>1.194907935</v>
      </c>
      <c r="O1222">
        <v>14.97680955</v>
      </c>
      <c r="P1222">
        <v>144195.65289999999</v>
      </c>
      <c r="Q1222">
        <v>75.776812660000004</v>
      </c>
      <c r="R1222">
        <v>0.442431295</v>
      </c>
      <c r="S1222">
        <v>8.8454536590000004</v>
      </c>
    </row>
    <row r="1223" spans="1:19" x14ac:dyDescent="0.25">
      <c r="A1223" s="12">
        <v>38412</v>
      </c>
      <c r="B1223" t="s">
        <v>2011</v>
      </c>
      <c r="C1223" t="s">
        <v>2012</v>
      </c>
      <c r="D1223">
        <v>207906.96520000001</v>
      </c>
      <c r="E1223">
        <v>88.470745210000004</v>
      </c>
      <c r="F1223">
        <v>1.7538786129999999</v>
      </c>
      <c r="G1223">
        <v>17.42286653</v>
      </c>
      <c r="H1223">
        <v>127440.9513</v>
      </c>
      <c r="I1223">
        <v>89.180717619999996</v>
      </c>
      <c r="J1223">
        <v>2.2381714640000001</v>
      </c>
      <c r="K1223">
        <v>21.31553817</v>
      </c>
      <c r="L1223">
        <v>90214.471019999997</v>
      </c>
      <c r="M1223">
        <v>86.423320399999994</v>
      </c>
      <c r="N1223">
        <v>3.2163618079999998</v>
      </c>
      <c r="O1223">
        <v>25.712943190000001</v>
      </c>
      <c r="P1223">
        <v>99637.154320000001</v>
      </c>
      <c r="Q1223">
        <v>98.467953420000001</v>
      </c>
      <c r="R1223">
        <v>3.861276894</v>
      </c>
      <c r="S1223">
        <v>22.80682792</v>
      </c>
    </row>
    <row r="1224" spans="1:19" x14ac:dyDescent="0.25">
      <c r="A1224" s="12">
        <v>38412</v>
      </c>
      <c r="B1224" t="s">
        <v>2007</v>
      </c>
      <c r="C1224" t="s">
        <v>2008</v>
      </c>
      <c r="D1224">
        <v>440099.8224</v>
      </c>
      <c r="E1224">
        <v>59.195307370000002</v>
      </c>
      <c r="F1224">
        <v>-0.59415611899999998</v>
      </c>
      <c r="G1224">
        <v>1.843149605</v>
      </c>
      <c r="H1224">
        <v>282278.2047</v>
      </c>
      <c r="I1224">
        <v>59.816834239999999</v>
      </c>
      <c r="J1224">
        <v>-0.43906434100000002</v>
      </c>
      <c r="K1224">
        <v>4.0147440799999998</v>
      </c>
      <c r="L1224">
        <v>229777.05429999999</v>
      </c>
      <c r="M1224">
        <v>56.186998840000001</v>
      </c>
      <c r="N1224">
        <v>0.23477225099999999</v>
      </c>
      <c r="O1224">
        <v>5.6487100520000002</v>
      </c>
      <c r="P1224">
        <v>207510.5503</v>
      </c>
      <c r="Q1224">
        <v>57.348748069999999</v>
      </c>
      <c r="R1224">
        <v>-1.8100654000000001E-2</v>
      </c>
      <c r="S1224">
        <v>4.1061305939999997</v>
      </c>
    </row>
    <row r="1225" spans="1:19" x14ac:dyDescent="0.25">
      <c r="A1225" s="12">
        <v>38412</v>
      </c>
      <c r="B1225" t="s">
        <v>2001</v>
      </c>
      <c r="C1225" t="s">
        <v>2002</v>
      </c>
      <c r="D1225">
        <v>197549.19620000001</v>
      </c>
      <c r="E1225">
        <v>88.121804549999993</v>
      </c>
      <c r="F1225">
        <v>0.13297230299999999</v>
      </c>
      <c r="G1225">
        <v>10.0540406</v>
      </c>
      <c r="H1225">
        <v>125094.9682</v>
      </c>
      <c r="I1225">
        <v>88.970647729999996</v>
      </c>
      <c r="J1225">
        <v>4.3639621000000003E-2</v>
      </c>
      <c r="K1225">
        <v>13.723280600000001</v>
      </c>
      <c r="L1225">
        <v>102390.6719</v>
      </c>
      <c r="M1225">
        <v>87.995665709999997</v>
      </c>
      <c r="N1225">
        <v>0.65261025100000003</v>
      </c>
      <c r="O1225">
        <v>15.546582450000001</v>
      </c>
      <c r="P1225">
        <v>95365.783030000006</v>
      </c>
      <c r="Q1225">
        <v>101.2987104</v>
      </c>
      <c r="R1225">
        <v>0.130028383</v>
      </c>
      <c r="S1225">
        <v>13.44158945</v>
      </c>
    </row>
    <row r="1226" spans="1:19" x14ac:dyDescent="0.25">
      <c r="A1226" s="12">
        <v>38412</v>
      </c>
      <c r="B1226" t="s">
        <v>2019</v>
      </c>
      <c r="C1226" t="s">
        <v>2020</v>
      </c>
      <c r="D1226">
        <v>194265.76800000001</v>
      </c>
      <c r="E1226">
        <v>89.160332350000004</v>
      </c>
      <c r="F1226">
        <v>0.64328527800000002</v>
      </c>
      <c r="G1226">
        <v>16.717395969999998</v>
      </c>
      <c r="H1226">
        <v>119954.63340000001</v>
      </c>
      <c r="I1226">
        <v>89.606147179999994</v>
      </c>
      <c r="J1226">
        <v>0.86571901699999998</v>
      </c>
      <c r="K1226">
        <v>20.736854839999999</v>
      </c>
      <c r="L1226">
        <v>94462.834310000006</v>
      </c>
      <c r="M1226">
        <v>86.854940569999997</v>
      </c>
      <c r="N1226">
        <v>1.509547156</v>
      </c>
      <c r="O1226">
        <v>22.683759250000001</v>
      </c>
      <c r="P1226">
        <v>99412.224249999999</v>
      </c>
      <c r="Q1226">
        <v>99.717999730000003</v>
      </c>
      <c r="R1226">
        <v>0.21450091900000001</v>
      </c>
      <c r="S1226">
        <v>18.357096760000001</v>
      </c>
    </row>
    <row r="1227" spans="1:19" x14ac:dyDescent="0.25">
      <c r="A1227" s="12">
        <v>38412</v>
      </c>
      <c r="B1227" t="s">
        <v>2003</v>
      </c>
      <c r="C1227" t="s">
        <v>2004</v>
      </c>
      <c r="D1227">
        <v>256064.44500000001</v>
      </c>
      <c r="E1227">
        <v>75.005907969999996</v>
      </c>
      <c r="F1227">
        <v>-0.21396232300000001</v>
      </c>
      <c r="G1227">
        <v>5.1569799969999996</v>
      </c>
      <c r="H1227">
        <v>173682.30410000001</v>
      </c>
      <c r="I1227">
        <v>75.694517039999994</v>
      </c>
      <c r="J1227">
        <v>-0.146514121</v>
      </c>
      <c r="K1227">
        <v>7.8797523209999998</v>
      </c>
      <c r="L1227">
        <v>142043.6562</v>
      </c>
      <c r="M1227">
        <v>74.17559894</v>
      </c>
      <c r="N1227">
        <v>0.49814504399999998</v>
      </c>
      <c r="O1227">
        <v>9.1779316069999997</v>
      </c>
      <c r="P1227">
        <v>128204.5575</v>
      </c>
      <c r="Q1227">
        <v>82.775942130000004</v>
      </c>
      <c r="R1227">
        <v>0.32318614800000001</v>
      </c>
      <c r="S1227">
        <v>7.5290439329999996</v>
      </c>
    </row>
    <row r="1228" spans="1:19" x14ac:dyDescent="0.25">
      <c r="A1228" s="12">
        <v>38412</v>
      </c>
      <c r="B1228" t="s">
        <v>2015</v>
      </c>
      <c r="C1228" t="s">
        <v>2016</v>
      </c>
      <c r="D1228">
        <v>269713.05969999998</v>
      </c>
      <c r="E1228">
        <v>81.872773030000005</v>
      </c>
      <c r="F1228">
        <v>8.8398958E-2</v>
      </c>
      <c r="G1228">
        <v>6.2261062330000003</v>
      </c>
      <c r="H1228">
        <v>174161.606</v>
      </c>
      <c r="I1228">
        <v>81.809857160000007</v>
      </c>
      <c r="J1228">
        <v>-0.10437142200000001</v>
      </c>
      <c r="K1228">
        <v>9.5702519279999994</v>
      </c>
      <c r="L1228">
        <v>143026.28640000001</v>
      </c>
      <c r="M1228">
        <v>80.828077320000006</v>
      </c>
      <c r="N1228">
        <v>0.51571918800000005</v>
      </c>
      <c r="O1228">
        <v>11.298267129999999</v>
      </c>
      <c r="P1228">
        <v>127337.5387</v>
      </c>
      <c r="Q1228">
        <v>89.811769420000005</v>
      </c>
      <c r="R1228">
        <v>0.22365660000000001</v>
      </c>
      <c r="S1228">
        <v>9.5938154059999992</v>
      </c>
    </row>
    <row r="1229" spans="1:19" x14ac:dyDescent="0.25">
      <c r="A1229" s="12">
        <v>38412</v>
      </c>
      <c r="B1229" t="s">
        <v>2009</v>
      </c>
      <c r="C1229" t="s">
        <v>2010</v>
      </c>
      <c r="D1229">
        <v>187173.7316</v>
      </c>
      <c r="E1229">
        <v>96.274393410000002</v>
      </c>
      <c r="F1229">
        <v>1.680165516</v>
      </c>
      <c r="G1229">
        <v>19.091088200000002</v>
      </c>
      <c r="H1229">
        <v>113431.47689999999</v>
      </c>
      <c r="I1229">
        <v>95.92861087</v>
      </c>
      <c r="J1229">
        <v>2.1913314380000002</v>
      </c>
      <c r="K1229">
        <v>21.327122679999999</v>
      </c>
      <c r="L1229">
        <v>89703.696739999999</v>
      </c>
      <c r="M1229">
        <v>94.113264349999994</v>
      </c>
      <c r="N1229">
        <v>2.3051031609999999</v>
      </c>
      <c r="O1229">
        <v>23.950727149999999</v>
      </c>
      <c r="P1229">
        <v>86634.703640000007</v>
      </c>
      <c r="Q1229">
        <v>103.3749828</v>
      </c>
      <c r="R1229">
        <v>0.84469054600000004</v>
      </c>
      <c r="S1229">
        <v>15.10475525</v>
      </c>
    </row>
    <row r="1230" spans="1:19" x14ac:dyDescent="0.25">
      <c r="A1230" s="12">
        <v>38412</v>
      </c>
      <c r="B1230" t="s">
        <v>2013</v>
      </c>
      <c r="C1230" t="s">
        <v>2014</v>
      </c>
      <c r="D1230">
        <v>323513.58110000001</v>
      </c>
      <c r="E1230">
        <v>71.137886350000002</v>
      </c>
      <c r="F1230">
        <v>-0.57945407000000004</v>
      </c>
      <c r="G1230">
        <v>3.755863868</v>
      </c>
      <c r="H1230">
        <v>203390.30290000001</v>
      </c>
      <c r="I1230">
        <v>72.883365650000002</v>
      </c>
      <c r="J1230">
        <v>-0.15733270399999999</v>
      </c>
      <c r="K1230">
        <v>6.5365504510000001</v>
      </c>
      <c r="L1230">
        <v>160912.74249999999</v>
      </c>
      <c r="M1230">
        <v>73.022132249999999</v>
      </c>
      <c r="N1230">
        <v>0.59683531000000001</v>
      </c>
      <c r="O1230">
        <v>8.3198366929999992</v>
      </c>
      <c r="P1230">
        <v>138924.82430000001</v>
      </c>
      <c r="Q1230">
        <v>81.720228239999997</v>
      </c>
      <c r="R1230">
        <v>6.2306243999999997E-2</v>
      </c>
      <c r="S1230">
        <v>7.1087603619999999</v>
      </c>
    </row>
    <row r="1231" spans="1:19" x14ac:dyDescent="0.25">
      <c r="A1231" s="12">
        <v>38412</v>
      </c>
      <c r="B1231" t="s">
        <v>2017</v>
      </c>
      <c r="C1231" t="s">
        <v>2018</v>
      </c>
      <c r="D1231">
        <v>227118.22649999999</v>
      </c>
      <c r="E1231">
        <v>86.928763369999999</v>
      </c>
      <c r="F1231">
        <v>0.35117325999999999</v>
      </c>
      <c r="G1231">
        <v>9.4212457240000003</v>
      </c>
      <c r="H1231">
        <v>135872.53279999999</v>
      </c>
      <c r="I1231">
        <v>89.066152689999996</v>
      </c>
      <c r="J1231">
        <v>-3.5180744E-2</v>
      </c>
      <c r="K1231">
        <v>12.863721699999999</v>
      </c>
      <c r="L1231">
        <v>110060.0664</v>
      </c>
      <c r="M1231">
        <v>88.235805900000003</v>
      </c>
      <c r="N1231">
        <v>0.75472787799999996</v>
      </c>
      <c r="O1231">
        <v>14.952319019999999</v>
      </c>
      <c r="P1231">
        <v>104123.1128</v>
      </c>
      <c r="Q1231">
        <v>99.192186480000004</v>
      </c>
      <c r="R1231">
        <v>-0.28141645999999998</v>
      </c>
      <c r="S1231">
        <v>11.75604452</v>
      </c>
    </row>
    <row r="1232" spans="1:19" x14ac:dyDescent="0.25">
      <c r="A1232" s="12">
        <v>38443</v>
      </c>
      <c r="B1232" t="s">
        <v>2005</v>
      </c>
      <c r="C1232" t="s">
        <v>2006</v>
      </c>
      <c r="D1232">
        <v>245694.90599999999</v>
      </c>
      <c r="E1232">
        <v>80.436579949999995</v>
      </c>
      <c r="F1232">
        <v>0.24451514599999999</v>
      </c>
      <c r="G1232">
        <v>7.2254558500000003</v>
      </c>
      <c r="H1232">
        <v>154786.89610000001</v>
      </c>
      <c r="I1232">
        <v>82.409098639999996</v>
      </c>
      <c r="J1232">
        <v>1.307018427</v>
      </c>
      <c r="K1232">
        <v>9.7788142730000001</v>
      </c>
      <c r="L1232">
        <v>128752.156</v>
      </c>
      <c r="M1232">
        <v>78.448420839999997</v>
      </c>
      <c r="N1232">
        <v>1.4491037609999999</v>
      </c>
      <c r="O1232">
        <v>11.710211510000001</v>
      </c>
      <c r="P1232">
        <v>145435.2377</v>
      </c>
      <c r="Q1232">
        <v>76.428231629999999</v>
      </c>
      <c r="R1232">
        <v>0.85965474500000005</v>
      </c>
      <c r="S1232">
        <v>7.9643237359999999</v>
      </c>
    </row>
    <row r="1233" spans="1:19" x14ac:dyDescent="0.25">
      <c r="A1233" s="12">
        <v>38443</v>
      </c>
      <c r="B1233" t="s">
        <v>2015</v>
      </c>
      <c r="C1233" t="s">
        <v>2016</v>
      </c>
      <c r="D1233">
        <v>268876.58960000001</v>
      </c>
      <c r="E1233">
        <v>81.618858259999996</v>
      </c>
      <c r="F1233">
        <v>-0.31013334399999998</v>
      </c>
      <c r="G1233">
        <v>4.0638717949999998</v>
      </c>
      <c r="H1233">
        <v>175724.61230000001</v>
      </c>
      <c r="I1233">
        <v>82.544056409999996</v>
      </c>
      <c r="J1233">
        <v>0.89744595199999999</v>
      </c>
      <c r="K1233">
        <v>7.2603929279999999</v>
      </c>
      <c r="L1233">
        <v>144258.85949999999</v>
      </c>
      <c r="M1233">
        <v>81.524638190000005</v>
      </c>
      <c r="N1233">
        <v>0.86178083000000005</v>
      </c>
      <c r="O1233">
        <v>9.0330491360000007</v>
      </c>
      <c r="P1233">
        <v>127373.3244</v>
      </c>
      <c r="Q1233">
        <v>89.837009269999996</v>
      </c>
      <c r="R1233">
        <v>2.8103046999999999E-2</v>
      </c>
      <c r="S1233">
        <v>8.3501086000000004</v>
      </c>
    </row>
    <row r="1234" spans="1:19" x14ac:dyDescent="0.25">
      <c r="A1234" s="12">
        <v>38443</v>
      </c>
      <c r="B1234" t="s">
        <v>2013</v>
      </c>
      <c r="C1234" t="s">
        <v>2014</v>
      </c>
      <c r="D1234">
        <v>325012.43650000001</v>
      </c>
      <c r="E1234">
        <v>71.467471930000002</v>
      </c>
      <c r="F1234">
        <v>0.46330526700000002</v>
      </c>
      <c r="G1234">
        <v>4.2749128860000001</v>
      </c>
      <c r="H1234">
        <v>205930.18369999999</v>
      </c>
      <c r="I1234">
        <v>73.793512579999998</v>
      </c>
      <c r="J1234">
        <v>1.2487718080000001</v>
      </c>
      <c r="K1234">
        <v>5.9402145329999998</v>
      </c>
      <c r="L1234">
        <v>162279.99</v>
      </c>
      <c r="M1234">
        <v>73.642588559999993</v>
      </c>
      <c r="N1234">
        <v>0.84968253900000001</v>
      </c>
      <c r="O1234">
        <v>7.1027117720000001</v>
      </c>
      <c r="P1234">
        <v>139486.28959999999</v>
      </c>
      <c r="Q1234">
        <v>82.050500869999993</v>
      </c>
      <c r="R1234">
        <v>0.40415040899999999</v>
      </c>
      <c r="S1234">
        <v>7.0937691950000001</v>
      </c>
    </row>
    <row r="1235" spans="1:19" x14ac:dyDescent="0.25">
      <c r="A1235" s="12">
        <v>38443</v>
      </c>
      <c r="B1235" t="s">
        <v>2009</v>
      </c>
      <c r="C1235" t="s">
        <v>2010</v>
      </c>
      <c r="D1235">
        <v>188543.76930000001</v>
      </c>
      <c r="E1235">
        <v>96.97908391</v>
      </c>
      <c r="F1235">
        <v>0.73196047099999995</v>
      </c>
      <c r="G1235">
        <v>14.571376369999999</v>
      </c>
      <c r="H1235">
        <v>116127.67</v>
      </c>
      <c r="I1235">
        <v>98.208772109999998</v>
      </c>
      <c r="J1235">
        <v>2.3769355299999999</v>
      </c>
      <c r="K1235">
        <v>15.418398460000001</v>
      </c>
      <c r="L1235">
        <v>92558.959289999999</v>
      </c>
      <c r="M1235">
        <v>97.108883140000003</v>
      </c>
      <c r="N1235">
        <v>3.1829931880000002</v>
      </c>
      <c r="O1235">
        <v>18.010666310000001</v>
      </c>
      <c r="P1235">
        <v>89760.341190000006</v>
      </c>
      <c r="Q1235">
        <v>107.1045821</v>
      </c>
      <c r="R1235">
        <v>3.607835449</v>
      </c>
      <c r="S1235">
        <v>14.004642049999999</v>
      </c>
    </row>
    <row r="1236" spans="1:19" x14ac:dyDescent="0.25">
      <c r="A1236" s="12">
        <v>38443</v>
      </c>
      <c r="B1236" t="s">
        <v>2011</v>
      </c>
      <c r="C1236" t="s">
        <v>2012</v>
      </c>
      <c r="D1236">
        <v>210261.77230000001</v>
      </c>
      <c r="E1236">
        <v>89.472787350000004</v>
      </c>
      <c r="F1236">
        <v>1.132625408</v>
      </c>
      <c r="G1236">
        <v>14.52534853</v>
      </c>
      <c r="H1236">
        <v>130017.7841</v>
      </c>
      <c r="I1236">
        <v>90.983935509999995</v>
      </c>
      <c r="J1236">
        <v>2.0219818169999999</v>
      </c>
      <c r="K1236">
        <v>16.545472090000001</v>
      </c>
      <c r="L1236">
        <v>92441.402610000005</v>
      </c>
      <c r="M1236">
        <v>88.556667959999999</v>
      </c>
      <c r="N1236">
        <v>2.468486001</v>
      </c>
      <c r="O1236">
        <v>20.05120823</v>
      </c>
      <c r="P1236">
        <v>99810.716960000005</v>
      </c>
      <c r="Q1236">
        <v>98.639479370000004</v>
      </c>
      <c r="R1236">
        <v>0.17419469300000001</v>
      </c>
      <c r="S1236">
        <v>18.515623210000001</v>
      </c>
    </row>
    <row r="1237" spans="1:19" x14ac:dyDescent="0.25">
      <c r="A1237" s="12">
        <v>38443</v>
      </c>
      <c r="B1237" t="s">
        <v>2003</v>
      </c>
      <c r="C1237" t="s">
        <v>2004</v>
      </c>
      <c r="D1237">
        <v>256468.9797</v>
      </c>
      <c r="E1237">
        <v>75.124403520000001</v>
      </c>
      <c r="F1237">
        <v>0.15798161099999999</v>
      </c>
      <c r="G1237">
        <v>4.099982443</v>
      </c>
      <c r="H1237">
        <v>174987.3389</v>
      </c>
      <c r="I1237">
        <v>76.263279549999993</v>
      </c>
      <c r="J1237">
        <v>0.751391955</v>
      </c>
      <c r="K1237">
        <v>5.5136794939999998</v>
      </c>
      <c r="L1237">
        <v>142724.19639999999</v>
      </c>
      <c r="M1237">
        <v>74.530978950000005</v>
      </c>
      <c r="N1237">
        <v>0.47910635299999998</v>
      </c>
      <c r="O1237">
        <v>6.6964531320000003</v>
      </c>
      <c r="P1237">
        <v>127664.535</v>
      </c>
      <c r="Q1237">
        <v>82.427273769999999</v>
      </c>
      <c r="R1237">
        <v>-0.42121944500000003</v>
      </c>
      <c r="S1237">
        <v>5.7518449650000001</v>
      </c>
    </row>
    <row r="1238" spans="1:19" x14ac:dyDescent="0.25">
      <c r="A1238" s="12">
        <v>38443</v>
      </c>
      <c r="B1238" t="s">
        <v>2001</v>
      </c>
      <c r="C1238" t="s">
        <v>2002</v>
      </c>
      <c r="D1238">
        <v>198483.52739999999</v>
      </c>
      <c r="E1238">
        <v>88.53858658</v>
      </c>
      <c r="F1238">
        <v>0.472961295</v>
      </c>
      <c r="G1238">
        <v>8.4065293140000001</v>
      </c>
      <c r="H1238">
        <v>126977.1023</v>
      </c>
      <c r="I1238">
        <v>90.309268200000005</v>
      </c>
      <c r="J1238">
        <v>1.5045641460000001</v>
      </c>
      <c r="K1238">
        <v>10.57227116</v>
      </c>
      <c r="L1238">
        <v>103897.4083</v>
      </c>
      <c r="M1238">
        <v>89.290571479999997</v>
      </c>
      <c r="N1238">
        <v>1.4715563030000001</v>
      </c>
      <c r="O1238">
        <v>11.97696258</v>
      </c>
      <c r="P1238">
        <v>95568.093829999998</v>
      </c>
      <c r="Q1238">
        <v>101.51360750000001</v>
      </c>
      <c r="R1238">
        <v>0.21214190799999999</v>
      </c>
      <c r="S1238">
        <v>10.25700771</v>
      </c>
    </row>
    <row r="1239" spans="1:19" x14ac:dyDescent="0.25">
      <c r="A1239" s="12">
        <v>38443</v>
      </c>
      <c r="B1239" t="s">
        <v>2007</v>
      </c>
      <c r="C1239" t="s">
        <v>2008</v>
      </c>
      <c r="D1239">
        <v>443176.35550000001</v>
      </c>
      <c r="E1239">
        <v>59.609114210000001</v>
      </c>
      <c r="F1239">
        <v>0.69905345900000004</v>
      </c>
      <c r="G1239">
        <v>1.7443532289999999</v>
      </c>
      <c r="H1239">
        <v>286919.90169999999</v>
      </c>
      <c r="I1239">
        <v>60.800444079999998</v>
      </c>
      <c r="J1239">
        <v>1.644369607</v>
      </c>
      <c r="K1239">
        <v>2.9791165620000002</v>
      </c>
      <c r="L1239">
        <v>234289.84280000001</v>
      </c>
      <c r="M1239">
        <v>57.290503459999996</v>
      </c>
      <c r="N1239">
        <v>1.9639857080000001</v>
      </c>
      <c r="O1239">
        <v>4.8654375830000003</v>
      </c>
      <c r="P1239">
        <v>211198.70550000001</v>
      </c>
      <c r="Q1239">
        <v>58.36802677</v>
      </c>
      <c r="R1239">
        <v>1.777333826</v>
      </c>
      <c r="S1239">
        <v>4.3651370969999999</v>
      </c>
    </row>
    <row r="1240" spans="1:19" x14ac:dyDescent="0.25">
      <c r="A1240" s="12">
        <v>38443</v>
      </c>
      <c r="B1240" t="s">
        <v>2019</v>
      </c>
      <c r="C1240" t="s">
        <v>2020</v>
      </c>
      <c r="D1240">
        <v>193261.5907</v>
      </c>
      <c r="E1240">
        <v>88.699454520000003</v>
      </c>
      <c r="F1240">
        <v>-0.51690905600000003</v>
      </c>
      <c r="G1240">
        <v>11.36747272</v>
      </c>
      <c r="H1240">
        <v>120655.5402</v>
      </c>
      <c r="I1240">
        <v>90.129724710000005</v>
      </c>
      <c r="J1240">
        <v>0.58430982899999995</v>
      </c>
      <c r="K1240">
        <v>14.04666694</v>
      </c>
      <c r="L1240">
        <v>95258.763149999999</v>
      </c>
      <c r="M1240">
        <v>87.586766499999996</v>
      </c>
      <c r="N1240">
        <v>0.84258411899999996</v>
      </c>
      <c r="O1240">
        <v>16.62633344</v>
      </c>
      <c r="P1240">
        <v>99419.091679999998</v>
      </c>
      <c r="Q1240">
        <v>99.724888289999996</v>
      </c>
      <c r="R1240">
        <v>6.9080369999999997E-3</v>
      </c>
      <c r="S1240">
        <v>14.615862310000001</v>
      </c>
    </row>
    <row r="1241" spans="1:19" x14ac:dyDescent="0.25">
      <c r="A1241" s="12">
        <v>38443</v>
      </c>
      <c r="B1241" t="s">
        <v>2017</v>
      </c>
      <c r="C1241" t="s">
        <v>2018</v>
      </c>
      <c r="D1241">
        <v>226927.7034</v>
      </c>
      <c r="E1241">
        <v>86.855841249999997</v>
      </c>
      <c r="F1241">
        <v>-8.3887215000000001E-2</v>
      </c>
      <c r="G1241">
        <v>8.1300367300000005</v>
      </c>
      <c r="H1241">
        <v>137539.49170000001</v>
      </c>
      <c r="I1241">
        <v>90.158865210000002</v>
      </c>
      <c r="J1241">
        <v>1.226854967</v>
      </c>
      <c r="K1241">
        <v>10.26602158</v>
      </c>
      <c r="L1241">
        <v>111395.3048</v>
      </c>
      <c r="M1241">
        <v>89.306274369999997</v>
      </c>
      <c r="N1241">
        <v>1.2131905620000001</v>
      </c>
      <c r="O1241">
        <v>12.248816059999999</v>
      </c>
      <c r="P1241">
        <v>104898.8037</v>
      </c>
      <c r="Q1241">
        <v>99.931143270000007</v>
      </c>
      <c r="R1241">
        <v>0.74497479300000002</v>
      </c>
      <c r="S1241">
        <v>11.10167783</v>
      </c>
    </row>
    <row r="1242" spans="1:19" x14ac:dyDescent="0.25">
      <c r="A1242" s="12">
        <v>38473</v>
      </c>
      <c r="B1242" t="s">
        <v>2005</v>
      </c>
      <c r="C1242" t="s">
        <v>2006</v>
      </c>
      <c r="D1242">
        <v>250172.02299999999</v>
      </c>
      <c r="E1242">
        <v>81.902316400000004</v>
      </c>
      <c r="F1242">
        <v>1.822226221</v>
      </c>
      <c r="G1242">
        <v>7.927971619</v>
      </c>
      <c r="H1242">
        <v>155755.0116</v>
      </c>
      <c r="I1242">
        <v>82.924526760000006</v>
      </c>
      <c r="J1242">
        <v>0.62545050599999996</v>
      </c>
      <c r="K1242">
        <v>8.6934158509999993</v>
      </c>
      <c r="L1242">
        <v>130067.5935</v>
      </c>
      <c r="M1242">
        <v>79.249914180000005</v>
      </c>
      <c r="N1242">
        <v>1.021681928</v>
      </c>
      <c r="O1242">
        <v>10.205678499999999</v>
      </c>
      <c r="P1242">
        <v>146963.6348</v>
      </c>
      <c r="Q1242">
        <v>77.2314255</v>
      </c>
      <c r="R1242">
        <v>1.0509125399999999</v>
      </c>
      <c r="S1242">
        <v>6.4774753250000003</v>
      </c>
    </row>
    <row r="1243" spans="1:19" x14ac:dyDescent="0.25">
      <c r="A1243" s="12">
        <v>38473</v>
      </c>
      <c r="B1243" t="s">
        <v>2003</v>
      </c>
      <c r="C1243" t="s">
        <v>2004</v>
      </c>
      <c r="D1243">
        <v>262699.9069</v>
      </c>
      <c r="E1243">
        <v>76.949554800000001</v>
      </c>
      <c r="F1243">
        <v>2.4295051860000001</v>
      </c>
      <c r="G1243">
        <v>6.4088039739999996</v>
      </c>
      <c r="H1243">
        <v>176591.8541</v>
      </c>
      <c r="I1243">
        <v>76.962562059999996</v>
      </c>
      <c r="J1243">
        <v>0.91693211399999996</v>
      </c>
      <c r="K1243">
        <v>6.0059247410000003</v>
      </c>
      <c r="L1243">
        <v>144640.39850000001</v>
      </c>
      <c r="M1243">
        <v>75.531625070000004</v>
      </c>
      <c r="N1243">
        <v>1.3425908660000001</v>
      </c>
      <c r="O1243">
        <v>6.8933248420000002</v>
      </c>
      <c r="P1243">
        <v>130210.0138</v>
      </c>
      <c r="Q1243">
        <v>84.070775470000001</v>
      </c>
      <c r="R1243">
        <v>1.9938809369999999</v>
      </c>
      <c r="S1243">
        <v>5.7789801770000002</v>
      </c>
    </row>
    <row r="1244" spans="1:19" x14ac:dyDescent="0.25">
      <c r="A1244" s="12">
        <v>38473</v>
      </c>
      <c r="B1244" t="s">
        <v>2011</v>
      </c>
      <c r="C1244" t="s">
        <v>2012</v>
      </c>
      <c r="D1244">
        <v>215361.20920000001</v>
      </c>
      <c r="E1244">
        <v>91.642753020000001</v>
      </c>
      <c r="F1244">
        <v>2.4252800649999999</v>
      </c>
      <c r="G1244">
        <v>14.098485159999999</v>
      </c>
      <c r="H1244">
        <v>131903.83040000001</v>
      </c>
      <c r="I1244">
        <v>92.303754299999994</v>
      </c>
      <c r="J1244">
        <v>1.4506063979999999</v>
      </c>
      <c r="K1244">
        <v>14.90807583</v>
      </c>
      <c r="L1244">
        <v>94490.686619999993</v>
      </c>
      <c r="M1244">
        <v>90.519833370000001</v>
      </c>
      <c r="N1244">
        <v>2.2168465140000002</v>
      </c>
      <c r="O1244">
        <v>17.916102710000001</v>
      </c>
      <c r="P1244">
        <v>103024.38340000001</v>
      </c>
      <c r="Q1244">
        <v>101.8154347</v>
      </c>
      <c r="R1244">
        <v>3.21976087</v>
      </c>
      <c r="S1244">
        <v>17.261135190000001</v>
      </c>
    </row>
    <row r="1245" spans="1:19" x14ac:dyDescent="0.25">
      <c r="A1245" s="12">
        <v>38473</v>
      </c>
      <c r="B1245" t="s">
        <v>2007</v>
      </c>
      <c r="C1245" t="s">
        <v>2008</v>
      </c>
      <c r="D1245">
        <v>447962.62599999999</v>
      </c>
      <c r="E1245">
        <v>60.252888059999997</v>
      </c>
      <c r="F1245">
        <v>1.079992302</v>
      </c>
      <c r="G1245">
        <v>4.1296352550000002</v>
      </c>
      <c r="H1245">
        <v>288343.79269999999</v>
      </c>
      <c r="I1245">
        <v>61.102177099999999</v>
      </c>
      <c r="J1245">
        <v>0.49626778399999999</v>
      </c>
      <c r="K1245">
        <v>3.2386992399999999</v>
      </c>
      <c r="L1245">
        <v>233939.86230000001</v>
      </c>
      <c r="M1245">
        <v>57.204923299999997</v>
      </c>
      <c r="N1245">
        <v>-0.14937931099999999</v>
      </c>
      <c r="O1245">
        <v>4.3474202350000004</v>
      </c>
      <c r="P1245">
        <v>211479.2046</v>
      </c>
      <c r="Q1245">
        <v>58.44554703</v>
      </c>
      <c r="R1245">
        <v>0.13281288499999999</v>
      </c>
      <c r="S1245">
        <v>3.347940076</v>
      </c>
    </row>
    <row r="1246" spans="1:19" x14ac:dyDescent="0.25">
      <c r="A1246" s="12">
        <v>38473</v>
      </c>
      <c r="B1246" t="s">
        <v>2017</v>
      </c>
      <c r="C1246" t="s">
        <v>2018</v>
      </c>
      <c r="D1246">
        <v>230601.51420000001</v>
      </c>
      <c r="E1246">
        <v>88.261980390000005</v>
      </c>
      <c r="F1246">
        <v>1.6189344480000001</v>
      </c>
      <c r="G1246">
        <v>8.5651253720000007</v>
      </c>
      <c r="H1246">
        <v>137546.60939999999</v>
      </c>
      <c r="I1246">
        <v>90.163530899999998</v>
      </c>
      <c r="J1246">
        <v>5.174962E-3</v>
      </c>
      <c r="K1246">
        <v>8.6036810250000002</v>
      </c>
      <c r="L1246">
        <v>112079.4927</v>
      </c>
      <c r="M1246">
        <v>89.854791890000001</v>
      </c>
      <c r="N1246">
        <v>0.61419819200000003</v>
      </c>
      <c r="O1246">
        <v>10.27505792</v>
      </c>
      <c r="P1246">
        <v>106059.9396</v>
      </c>
      <c r="Q1246">
        <v>101.0372916</v>
      </c>
      <c r="R1246">
        <v>1.106910523</v>
      </c>
      <c r="S1246">
        <v>9.0352024330000003</v>
      </c>
    </row>
    <row r="1247" spans="1:19" x14ac:dyDescent="0.25">
      <c r="A1247" s="12">
        <v>38473</v>
      </c>
      <c r="B1247" t="s">
        <v>2019</v>
      </c>
      <c r="C1247" t="s">
        <v>2020</v>
      </c>
      <c r="D1247">
        <v>199202.88099999999</v>
      </c>
      <c r="E1247">
        <v>91.426272679999997</v>
      </c>
      <c r="F1247">
        <v>3.0742220159999998</v>
      </c>
      <c r="G1247">
        <v>12.99773177</v>
      </c>
      <c r="H1247">
        <v>122749.7136</v>
      </c>
      <c r="I1247">
        <v>91.694072860000006</v>
      </c>
      <c r="J1247">
        <v>1.735662856</v>
      </c>
      <c r="K1247">
        <v>13.61771721</v>
      </c>
      <c r="L1247">
        <v>97607.211609999998</v>
      </c>
      <c r="M1247">
        <v>89.746074480000004</v>
      </c>
      <c r="N1247">
        <v>2.4653358779999999</v>
      </c>
      <c r="O1247">
        <v>15.8029876</v>
      </c>
      <c r="P1247">
        <v>101498.2473</v>
      </c>
      <c r="Q1247">
        <v>101.810439</v>
      </c>
      <c r="R1247">
        <v>2.0913041419999998</v>
      </c>
      <c r="S1247">
        <v>12.17234146</v>
      </c>
    </row>
    <row r="1248" spans="1:19" x14ac:dyDescent="0.25">
      <c r="A1248" s="12">
        <v>38473</v>
      </c>
      <c r="B1248" t="s">
        <v>2009</v>
      </c>
      <c r="C1248" t="s">
        <v>2010</v>
      </c>
      <c r="D1248">
        <v>192537.587</v>
      </c>
      <c r="E1248">
        <v>99.033337869999997</v>
      </c>
      <c r="F1248">
        <v>2.1182443439999998</v>
      </c>
      <c r="G1248">
        <v>14.88798944</v>
      </c>
      <c r="H1248">
        <v>117247.1035</v>
      </c>
      <c r="I1248">
        <v>99.155473189999995</v>
      </c>
      <c r="J1248">
        <v>0.96396794900000005</v>
      </c>
      <c r="K1248">
        <v>14.250765850000001</v>
      </c>
      <c r="L1248">
        <v>93705.696729999996</v>
      </c>
      <c r="M1248">
        <v>98.311990789999996</v>
      </c>
      <c r="N1248">
        <v>1.2389264600000001</v>
      </c>
      <c r="O1248">
        <v>15.670224129999999</v>
      </c>
      <c r="P1248">
        <v>90549.758679999999</v>
      </c>
      <c r="Q1248">
        <v>108.04653740000001</v>
      </c>
      <c r="R1248">
        <v>0.87947246800000001</v>
      </c>
      <c r="S1248">
        <v>11.43298542</v>
      </c>
    </row>
    <row r="1249" spans="1:19" x14ac:dyDescent="0.25">
      <c r="A1249" s="12">
        <v>38473</v>
      </c>
      <c r="B1249" t="s">
        <v>2013</v>
      </c>
      <c r="C1249" t="s">
        <v>2014</v>
      </c>
      <c r="D1249">
        <v>327388.67389999999</v>
      </c>
      <c r="E1249">
        <v>71.989986329999994</v>
      </c>
      <c r="F1249">
        <v>0.731121994</v>
      </c>
      <c r="G1249">
        <v>4.3346115200000002</v>
      </c>
      <c r="H1249">
        <v>205398.367</v>
      </c>
      <c r="I1249">
        <v>73.602940110000006</v>
      </c>
      <c r="J1249">
        <v>-0.25825098200000002</v>
      </c>
      <c r="K1249">
        <v>4.1809211040000003</v>
      </c>
      <c r="L1249">
        <v>162739.62650000001</v>
      </c>
      <c r="M1249">
        <v>73.851171429999994</v>
      </c>
      <c r="N1249">
        <v>0.28323673900000002</v>
      </c>
      <c r="O1249">
        <v>5.2040042609999997</v>
      </c>
      <c r="P1249">
        <v>141055.69630000001</v>
      </c>
      <c r="Q1249">
        <v>82.973678399999997</v>
      </c>
      <c r="R1249">
        <v>1.125133318</v>
      </c>
      <c r="S1249">
        <v>5.1217568550000001</v>
      </c>
    </row>
    <row r="1250" spans="1:19" x14ac:dyDescent="0.25">
      <c r="A1250" s="12">
        <v>38473</v>
      </c>
      <c r="B1250" t="s">
        <v>2015</v>
      </c>
      <c r="C1250" t="s">
        <v>2016</v>
      </c>
      <c r="D1250">
        <v>273277.86989999999</v>
      </c>
      <c r="E1250">
        <v>82.954889300000005</v>
      </c>
      <c r="F1250">
        <v>1.6369146450000001</v>
      </c>
      <c r="G1250">
        <v>4.9924929840000001</v>
      </c>
      <c r="H1250">
        <v>175499.7145</v>
      </c>
      <c r="I1250">
        <v>82.438413949999997</v>
      </c>
      <c r="J1250">
        <v>-0.127983123</v>
      </c>
      <c r="K1250">
        <v>5.6675504940000003</v>
      </c>
      <c r="L1250">
        <v>144303.27780000001</v>
      </c>
      <c r="M1250">
        <v>81.549740200000002</v>
      </c>
      <c r="N1250">
        <v>3.0790702E-2</v>
      </c>
      <c r="O1250">
        <v>6.7146752169999999</v>
      </c>
      <c r="P1250">
        <v>127983.1407</v>
      </c>
      <c r="Q1250">
        <v>90.267115590000003</v>
      </c>
      <c r="R1250">
        <v>0.47876296299999999</v>
      </c>
      <c r="S1250">
        <v>4.9594919869999998</v>
      </c>
    </row>
    <row r="1251" spans="1:19" x14ac:dyDescent="0.25">
      <c r="A1251" s="12">
        <v>38473</v>
      </c>
      <c r="B1251" t="s">
        <v>2001</v>
      </c>
      <c r="C1251" t="s">
        <v>2002</v>
      </c>
      <c r="D1251">
        <v>202371.45699999999</v>
      </c>
      <c r="E1251">
        <v>90.272895669999997</v>
      </c>
      <c r="F1251">
        <v>1.958817236</v>
      </c>
      <c r="G1251">
        <v>8.3658014000000005</v>
      </c>
      <c r="H1251">
        <v>127721.77710000001</v>
      </c>
      <c r="I1251">
        <v>90.838899429999998</v>
      </c>
      <c r="J1251">
        <v>0.58646387200000005</v>
      </c>
      <c r="K1251">
        <v>9.0358446079999997</v>
      </c>
      <c r="L1251">
        <v>104797.7546</v>
      </c>
      <c r="M1251">
        <v>90.064338879999994</v>
      </c>
      <c r="N1251">
        <v>0.86657235300000002</v>
      </c>
      <c r="O1251">
        <v>9.8956847569999997</v>
      </c>
      <c r="P1251">
        <v>97099.955809999999</v>
      </c>
      <c r="Q1251">
        <v>103.14077020000001</v>
      </c>
      <c r="R1251">
        <v>1.6029010530000001</v>
      </c>
      <c r="S1251">
        <v>9.1672163419999997</v>
      </c>
    </row>
    <row r="1252" spans="1:19" x14ac:dyDescent="0.25">
      <c r="A1252" s="12">
        <v>38504</v>
      </c>
      <c r="B1252" t="s">
        <v>2005</v>
      </c>
      <c r="C1252" t="s">
        <v>2006</v>
      </c>
      <c r="D1252">
        <v>248290.54509999999</v>
      </c>
      <c r="E1252">
        <v>81.286350659999997</v>
      </c>
      <c r="F1252">
        <v>-0.75207365400000004</v>
      </c>
      <c r="G1252">
        <v>4.5956299879999998</v>
      </c>
      <c r="H1252">
        <v>156799.08480000001</v>
      </c>
      <c r="I1252">
        <v>83.480395090000002</v>
      </c>
      <c r="J1252">
        <v>0.67033042200000004</v>
      </c>
      <c r="K1252">
        <v>6.9491316950000002</v>
      </c>
      <c r="L1252">
        <v>132018.51060000001</v>
      </c>
      <c r="M1252">
        <v>80.438603869999994</v>
      </c>
      <c r="N1252">
        <v>1.4999255229999999</v>
      </c>
      <c r="O1252">
        <v>9.6245841559999992</v>
      </c>
      <c r="P1252">
        <v>147526.7659</v>
      </c>
      <c r="Q1252">
        <v>77.527358660000004</v>
      </c>
      <c r="R1252">
        <v>0.38317713599999997</v>
      </c>
      <c r="S1252">
        <v>4.2956640520000002</v>
      </c>
    </row>
    <row r="1253" spans="1:19" x14ac:dyDescent="0.25">
      <c r="A1253" s="12">
        <v>38504</v>
      </c>
      <c r="B1253" t="s">
        <v>2017</v>
      </c>
      <c r="C1253" t="s">
        <v>2018</v>
      </c>
      <c r="D1253">
        <v>229967.09820000001</v>
      </c>
      <c r="E1253">
        <v>88.019159740000006</v>
      </c>
      <c r="F1253">
        <v>-0.27511353199999999</v>
      </c>
      <c r="G1253">
        <v>4.5615557989999997</v>
      </c>
      <c r="H1253">
        <v>139858.0417</v>
      </c>
      <c r="I1253">
        <v>91.678703870000007</v>
      </c>
      <c r="J1253">
        <v>1.6804720909999999</v>
      </c>
      <c r="K1253">
        <v>7.1358037760000004</v>
      </c>
      <c r="L1253">
        <v>114429.5528</v>
      </c>
      <c r="M1253">
        <v>91.738848919999995</v>
      </c>
      <c r="N1253">
        <v>2.0967796910000001</v>
      </c>
      <c r="O1253">
        <v>9.3924487929999998</v>
      </c>
      <c r="P1253">
        <v>107819.5153</v>
      </c>
      <c r="Q1253">
        <v>102.7135395</v>
      </c>
      <c r="R1253">
        <v>1.659038864</v>
      </c>
      <c r="S1253">
        <v>6.9200962940000004</v>
      </c>
    </row>
    <row r="1254" spans="1:19" x14ac:dyDescent="0.25">
      <c r="A1254" s="12">
        <v>38504</v>
      </c>
      <c r="B1254" t="s">
        <v>2011</v>
      </c>
      <c r="C1254" t="s">
        <v>2012</v>
      </c>
      <c r="D1254">
        <v>213892.51819999999</v>
      </c>
      <c r="E1254">
        <v>91.017780290000005</v>
      </c>
      <c r="F1254">
        <v>-0.68196634700000003</v>
      </c>
      <c r="G1254">
        <v>10.190873119999999</v>
      </c>
      <c r="H1254">
        <v>133209.1629</v>
      </c>
      <c r="I1254">
        <v>93.217200779999999</v>
      </c>
      <c r="J1254">
        <v>0.98960923300000003</v>
      </c>
      <c r="K1254">
        <v>12.723913830000001</v>
      </c>
      <c r="L1254">
        <v>96910.284920000006</v>
      </c>
      <c r="M1254">
        <v>92.837751060000002</v>
      </c>
      <c r="N1254">
        <v>2.560673838</v>
      </c>
      <c r="O1254">
        <v>17.693589830000001</v>
      </c>
      <c r="P1254">
        <v>104260.2497</v>
      </c>
      <c r="Q1254">
        <v>103.03679870000001</v>
      </c>
      <c r="R1254">
        <v>1.1995862660000001</v>
      </c>
      <c r="S1254">
        <v>13.501808649999999</v>
      </c>
    </row>
    <row r="1255" spans="1:19" x14ac:dyDescent="0.25">
      <c r="A1255" s="12">
        <v>38504</v>
      </c>
      <c r="B1255" t="s">
        <v>2001</v>
      </c>
      <c r="C1255" t="s">
        <v>2002</v>
      </c>
      <c r="D1255">
        <v>199090.2414</v>
      </c>
      <c r="E1255">
        <v>88.809226659999993</v>
      </c>
      <c r="F1255">
        <v>-1.621382581</v>
      </c>
      <c r="G1255">
        <v>4.5944233560000001</v>
      </c>
      <c r="H1255">
        <v>127396.9244</v>
      </c>
      <c r="I1255">
        <v>90.607856139999996</v>
      </c>
      <c r="J1255">
        <v>-0.25434399200000002</v>
      </c>
      <c r="K1255">
        <v>6.6385551029999998</v>
      </c>
      <c r="L1255">
        <v>105465.3342</v>
      </c>
      <c r="M1255">
        <v>90.638064150000005</v>
      </c>
      <c r="N1255">
        <v>0.63701712799999999</v>
      </c>
      <c r="O1255">
        <v>9.0620271020000001</v>
      </c>
      <c r="P1255">
        <v>97233.652409999995</v>
      </c>
      <c r="Q1255">
        <v>103.2827843</v>
      </c>
      <c r="R1255">
        <v>0.13768966199999999</v>
      </c>
      <c r="S1255">
        <v>5.7687039110000002</v>
      </c>
    </row>
    <row r="1256" spans="1:19" x14ac:dyDescent="0.25">
      <c r="A1256" s="12">
        <v>38504</v>
      </c>
      <c r="B1256" t="s">
        <v>2003</v>
      </c>
      <c r="C1256" t="s">
        <v>2004</v>
      </c>
      <c r="D1256">
        <v>261104.81830000001</v>
      </c>
      <c r="E1256">
        <v>76.482324489999996</v>
      </c>
      <c r="F1256">
        <v>-0.60719040099999999</v>
      </c>
      <c r="G1256">
        <v>3.4440212969999999</v>
      </c>
      <c r="H1256">
        <v>177776.95970000001</v>
      </c>
      <c r="I1256">
        <v>77.479056810000003</v>
      </c>
      <c r="J1256">
        <v>0.67109870000000005</v>
      </c>
      <c r="K1256">
        <v>4.6896486819999996</v>
      </c>
      <c r="L1256">
        <v>146565.13099999999</v>
      </c>
      <c r="M1256">
        <v>76.536725849999996</v>
      </c>
      <c r="N1256">
        <v>1.330701911</v>
      </c>
      <c r="O1256">
        <v>6.2933385409999998</v>
      </c>
      <c r="P1256">
        <v>131122.777</v>
      </c>
      <c r="Q1256">
        <v>84.66010575</v>
      </c>
      <c r="R1256">
        <v>0.70099303099999999</v>
      </c>
      <c r="S1256">
        <v>3.8432149369999999</v>
      </c>
    </row>
    <row r="1257" spans="1:19" x14ac:dyDescent="0.25">
      <c r="A1257" s="12">
        <v>38504</v>
      </c>
      <c r="B1257" t="s">
        <v>2009</v>
      </c>
      <c r="C1257" t="s">
        <v>2010</v>
      </c>
      <c r="D1257">
        <v>191250.28969999999</v>
      </c>
      <c r="E1257">
        <v>98.371205619999998</v>
      </c>
      <c r="F1257">
        <v>-0.668595304</v>
      </c>
      <c r="G1257">
        <v>9.4666418700000001</v>
      </c>
      <c r="H1257">
        <v>118460.3854</v>
      </c>
      <c r="I1257">
        <v>100.18154149999999</v>
      </c>
      <c r="J1257">
        <v>1.0348075240000001</v>
      </c>
      <c r="K1257">
        <v>10.63745958</v>
      </c>
      <c r="L1257">
        <v>95819.836599999995</v>
      </c>
      <c r="M1257">
        <v>100.5300555</v>
      </c>
      <c r="N1257">
        <v>2.256148713</v>
      </c>
      <c r="O1257">
        <v>14.50110448</v>
      </c>
      <c r="P1257">
        <v>92090.356790000005</v>
      </c>
      <c r="Q1257">
        <v>109.8848227</v>
      </c>
      <c r="R1257">
        <v>1.701382902</v>
      </c>
      <c r="S1257">
        <v>6.5114456350000003</v>
      </c>
    </row>
    <row r="1258" spans="1:19" x14ac:dyDescent="0.25">
      <c r="A1258" s="12">
        <v>38504</v>
      </c>
      <c r="B1258" t="s">
        <v>2007</v>
      </c>
      <c r="C1258" t="s">
        <v>2008</v>
      </c>
      <c r="D1258">
        <v>443027.83639999997</v>
      </c>
      <c r="E1258">
        <v>59.58913776</v>
      </c>
      <c r="F1258">
        <v>-1.1016074440000001</v>
      </c>
      <c r="G1258">
        <v>1.082696205</v>
      </c>
      <c r="H1258">
        <v>287518.8541</v>
      </c>
      <c r="I1258">
        <v>60.927366499999998</v>
      </c>
      <c r="J1258">
        <v>-0.28609551999999999</v>
      </c>
      <c r="K1258">
        <v>2.0157172120000002</v>
      </c>
      <c r="L1258">
        <v>235917.33480000001</v>
      </c>
      <c r="M1258">
        <v>57.688471360000001</v>
      </c>
      <c r="N1258">
        <v>0.84529097900000005</v>
      </c>
      <c r="O1258">
        <v>4.4124978810000002</v>
      </c>
      <c r="P1258">
        <v>211100.02359999999</v>
      </c>
      <c r="Q1258">
        <v>58.340754529999998</v>
      </c>
      <c r="R1258">
        <v>-0.17929938400000001</v>
      </c>
      <c r="S1258">
        <v>1.5416518850000001</v>
      </c>
    </row>
    <row r="1259" spans="1:19" x14ac:dyDescent="0.25">
      <c r="A1259" s="12">
        <v>38504</v>
      </c>
      <c r="B1259" t="s">
        <v>2015</v>
      </c>
      <c r="C1259" t="s">
        <v>2016</v>
      </c>
      <c r="D1259">
        <v>270995.55219999998</v>
      </c>
      <c r="E1259">
        <v>82.262080159999996</v>
      </c>
      <c r="F1259">
        <v>-0.83516372299999997</v>
      </c>
      <c r="G1259">
        <v>2.1018046570000002</v>
      </c>
      <c r="H1259">
        <v>176404.94510000001</v>
      </c>
      <c r="I1259">
        <v>82.863632760000002</v>
      </c>
      <c r="J1259">
        <v>0.51580179000000004</v>
      </c>
      <c r="K1259">
        <v>3.731417805</v>
      </c>
      <c r="L1259">
        <v>145962.79500000001</v>
      </c>
      <c r="M1259">
        <v>82.487578889999995</v>
      </c>
      <c r="N1259">
        <v>1.1500204439999999</v>
      </c>
      <c r="O1259">
        <v>5.3224996710000001</v>
      </c>
      <c r="P1259">
        <v>128365.277</v>
      </c>
      <c r="Q1259">
        <v>90.53663813</v>
      </c>
      <c r="R1259">
        <v>0.29858330700000002</v>
      </c>
      <c r="S1259">
        <v>2.5724707769999999</v>
      </c>
    </row>
    <row r="1260" spans="1:19" x14ac:dyDescent="0.25">
      <c r="A1260" s="12">
        <v>38504</v>
      </c>
      <c r="B1260" t="s">
        <v>2013</v>
      </c>
      <c r="C1260" t="s">
        <v>2014</v>
      </c>
      <c r="D1260">
        <v>325719.25660000002</v>
      </c>
      <c r="E1260">
        <v>71.622895659999998</v>
      </c>
      <c r="F1260">
        <v>-0.50991907700000005</v>
      </c>
      <c r="G1260">
        <v>2.274031028</v>
      </c>
      <c r="H1260">
        <v>206144.06640000001</v>
      </c>
      <c r="I1260">
        <v>73.870155819999994</v>
      </c>
      <c r="J1260">
        <v>0.36305031900000001</v>
      </c>
      <c r="K1260">
        <v>3.406832144</v>
      </c>
      <c r="L1260">
        <v>164081.348</v>
      </c>
      <c r="M1260">
        <v>74.460044060000001</v>
      </c>
      <c r="N1260">
        <v>0.82445900900000002</v>
      </c>
      <c r="O1260">
        <v>5.1895966409999996</v>
      </c>
      <c r="P1260">
        <v>140905.49859999999</v>
      </c>
      <c r="Q1260">
        <v>82.885327079999996</v>
      </c>
      <c r="R1260">
        <v>-0.10648114</v>
      </c>
      <c r="S1260">
        <v>3.305021752</v>
      </c>
    </row>
    <row r="1261" spans="1:19" x14ac:dyDescent="0.25">
      <c r="A1261" s="12">
        <v>38504</v>
      </c>
      <c r="B1261" t="s">
        <v>2019</v>
      </c>
      <c r="C1261" t="s">
        <v>2020</v>
      </c>
      <c r="D1261">
        <v>197718.24350000001</v>
      </c>
      <c r="E1261">
        <v>90.744882529999998</v>
      </c>
      <c r="F1261">
        <v>-0.74528921199999998</v>
      </c>
      <c r="G1261">
        <v>8.3013339140000006</v>
      </c>
      <c r="H1261">
        <v>124169.1796</v>
      </c>
      <c r="I1261">
        <v>92.754414409999995</v>
      </c>
      <c r="J1261">
        <v>1.156390504</v>
      </c>
      <c r="K1261">
        <v>11.48322467</v>
      </c>
      <c r="L1261">
        <v>99277.492180000001</v>
      </c>
      <c r="M1261">
        <v>91.281833180000007</v>
      </c>
      <c r="N1261">
        <v>1.7112265980000001</v>
      </c>
      <c r="O1261">
        <v>14.72615534</v>
      </c>
      <c r="P1261">
        <v>103174.1988</v>
      </c>
      <c r="Q1261">
        <v>103.4915455</v>
      </c>
      <c r="R1261">
        <v>1.651212269</v>
      </c>
      <c r="S1261">
        <v>10.39879949</v>
      </c>
    </row>
    <row r="1262" spans="1:19" x14ac:dyDescent="0.25">
      <c r="A1262" s="12">
        <v>38534</v>
      </c>
      <c r="B1262" t="s">
        <v>2005</v>
      </c>
      <c r="C1262" t="s">
        <v>2006</v>
      </c>
      <c r="D1262">
        <v>252904.1612</v>
      </c>
      <c r="E1262">
        <v>82.796774720000002</v>
      </c>
      <c r="F1262">
        <v>1.8581521409999999</v>
      </c>
      <c r="G1262">
        <v>4.1527133840000001</v>
      </c>
      <c r="H1262">
        <v>159214.24280000001</v>
      </c>
      <c r="I1262">
        <v>84.766233869999994</v>
      </c>
      <c r="J1262">
        <v>1.540288326</v>
      </c>
      <c r="K1262">
        <v>5.6002007300000001</v>
      </c>
      <c r="L1262">
        <v>132862.14199999999</v>
      </c>
      <c r="M1262">
        <v>80.952626710000004</v>
      </c>
      <c r="N1262">
        <v>0.63902506400000003</v>
      </c>
      <c r="O1262">
        <v>7.5897856800000003</v>
      </c>
      <c r="P1262">
        <v>147833.39110000001</v>
      </c>
      <c r="Q1262">
        <v>77.688494439999999</v>
      </c>
      <c r="R1262">
        <v>0.20784376299999999</v>
      </c>
      <c r="S1262">
        <v>4.5126290600000001</v>
      </c>
    </row>
    <row r="1263" spans="1:19" x14ac:dyDescent="0.25">
      <c r="A1263" s="12">
        <v>38534</v>
      </c>
      <c r="B1263" t="s">
        <v>2003</v>
      </c>
      <c r="C1263" t="s">
        <v>2004</v>
      </c>
      <c r="D1263">
        <v>264998.27610000002</v>
      </c>
      <c r="E1263">
        <v>77.622788720000003</v>
      </c>
      <c r="F1263">
        <v>1.491147454</v>
      </c>
      <c r="G1263">
        <v>2.9492218349999999</v>
      </c>
      <c r="H1263">
        <v>179833.34179999999</v>
      </c>
      <c r="I1263">
        <v>78.37527274</v>
      </c>
      <c r="J1263">
        <v>1.1567202350000001</v>
      </c>
      <c r="K1263">
        <v>3.6137300400000001</v>
      </c>
      <c r="L1263">
        <v>146964.46249999999</v>
      </c>
      <c r="M1263">
        <v>76.745257859999995</v>
      </c>
      <c r="N1263">
        <v>0.27246007300000002</v>
      </c>
      <c r="O1263">
        <v>5.2858488430000001</v>
      </c>
      <c r="P1263">
        <v>130405.632</v>
      </c>
      <c r="Q1263">
        <v>84.197077329999999</v>
      </c>
      <c r="R1263">
        <v>-0.54692634200000001</v>
      </c>
      <c r="S1263">
        <v>4.4586258110000001</v>
      </c>
    </row>
    <row r="1264" spans="1:19" x14ac:dyDescent="0.25">
      <c r="A1264" s="12">
        <v>38534</v>
      </c>
      <c r="B1264" t="s">
        <v>2013</v>
      </c>
      <c r="C1264" t="s">
        <v>2014</v>
      </c>
      <c r="D1264">
        <v>330255.98050000001</v>
      </c>
      <c r="E1264">
        <v>72.620482670000001</v>
      </c>
      <c r="F1264">
        <v>1.392832557</v>
      </c>
      <c r="G1264">
        <v>1.636414308</v>
      </c>
      <c r="H1264">
        <v>208369.17180000001</v>
      </c>
      <c r="I1264">
        <v>74.667505390000002</v>
      </c>
      <c r="J1264">
        <v>1.0793933769999999</v>
      </c>
      <c r="K1264">
        <v>2.4705497240000001</v>
      </c>
      <c r="L1264">
        <v>164477.5484</v>
      </c>
      <c r="M1264">
        <v>74.639839640000005</v>
      </c>
      <c r="N1264">
        <v>0.24146585300000001</v>
      </c>
      <c r="O1264">
        <v>3.8858493300000001</v>
      </c>
      <c r="P1264">
        <v>140175.0472</v>
      </c>
      <c r="Q1264">
        <v>82.455651130000007</v>
      </c>
      <c r="R1264">
        <v>-0.51839808399999998</v>
      </c>
      <c r="S1264">
        <v>3.5411811310000001</v>
      </c>
    </row>
    <row r="1265" spans="1:19" x14ac:dyDescent="0.25">
      <c r="A1265" s="12">
        <v>38534</v>
      </c>
      <c r="B1265" t="s">
        <v>2015</v>
      </c>
      <c r="C1265" t="s">
        <v>2016</v>
      </c>
      <c r="D1265">
        <v>276092.30379999999</v>
      </c>
      <c r="E1265">
        <v>83.809225069999997</v>
      </c>
      <c r="F1265">
        <v>1.88075101</v>
      </c>
      <c r="G1265">
        <v>1.4396165240000001</v>
      </c>
      <c r="H1265">
        <v>179534.43030000001</v>
      </c>
      <c r="I1265">
        <v>84.333662459999999</v>
      </c>
      <c r="J1265">
        <v>1.7740348239999999</v>
      </c>
      <c r="K1265">
        <v>2.9764057180000001</v>
      </c>
      <c r="L1265">
        <v>147344.97349999999</v>
      </c>
      <c r="M1265">
        <v>83.268685869999999</v>
      </c>
      <c r="N1265">
        <v>0.946938909</v>
      </c>
      <c r="O1265">
        <v>4.3321726040000001</v>
      </c>
      <c r="P1265">
        <v>129347.921</v>
      </c>
      <c r="Q1265">
        <v>91.229701579999997</v>
      </c>
      <c r="R1265">
        <v>0.76550605999999999</v>
      </c>
      <c r="S1265">
        <v>3.858503512</v>
      </c>
    </row>
    <row r="1266" spans="1:19" x14ac:dyDescent="0.25">
      <c r="A1266" s="12">
        <v>38534</v>
      </c>
      <c r="B1266" t="s">
        <v>2019</v>
      </c>
      <c r="C1266" t="s">
        <v>2020</v>
      </c>
      <c r="D1266">
        <v>201876.13529999999</v>
      </c>
      <c r="E1266">
        <v>92.653191019999994</v>
      </c>
      <c r="F1266">
        <v>2.102937856</v>
      </c>
      <c r="G1266">
        <v>8.7627938689999993</v>
      </c>
      <c r="H1266">
        <v>126075.0263</v>
      </c>
      <c r="I1266">
        <v>94.178082509999996</v>
      </c>
      <c r="J1266">
        <v>1.5348790779999999</v>
      </c>
      <c r="K1266">
        <v>10.29775091</v>
      </c>
      <c r="L1266">
        <v>100220.933</v>
      </c>
      <c r="M1266">
        <v>92.149290699999995</v>
      </c>
      <c r="N1266">
        <v>0.95030685599999998</v>
      </c>
      <c r="O1266">
        <v>13.28702238</v>
      </c>
      <c r="P1266">
        <v>103291.9663</v>
      </c>
      <c r="Q1266">
        <v>103.6096752</v>
      </c>
      <c r="R1266">
        <v>0.114144331</v>
      </c>
      <c r="S1266">
        <v>11.56649861</v>
      </c>
    </row>
    <row r="1267" spans="1:19" x14ac:dyDescent="0.25">
      <c r="A1267" s="12">
        <v>38534</v>
      </c>
      <c r="B1267" t="s">
        <v>2017</v>
      </c>
      <c r="C1267" t="s">
        <v>2018</v>
      </c>
      <c r="D1267">
        <v>234920.69399999999</v>
      </c>
      <c r="E1267">
        <v>89.91513243</v>
      </c>
      <c r="F1267">
        <v>2.15404544</v>
      </c>
      <c r="G1267">
        <v>4.583051202</v>
      </c>
      <c r="H1267">
        <v>141867.76120000001</v>
      </c>
      <c r="I1267">
        <v>92.996100269999999</v>
      </c>
      <c r="J1267">
        <v>1.436971011</v>
      </c>
      <c r="K1267">
        <v>5.7804954540000004</v>
      </c>
      <c r="L1267">
        <v>114901.2157</v>
      </c>
      <c r="M1267">
        <v>92.116983880000006</v>
      </c>
      <c r="N1267">
        <v>0.41218629000000001</v>
      </c>
      <c r="O1267">
        <v>7.6134433120000002</v>
      </c>
      <c r="P1267">
        <v>107298.1787</v>
      </c>
      <c r="Q1267">
        <v>102.2168918</v>
      </c>
      <c r="R1267">
        <v>-0.48352705000000001</v>
      </c>
      <c r="S1267">
        <v>7.3443272500000001</v>
      </c>
    </row>
    <row r="1268" spans="1:19" x14ac:dyDescent="0.25">
      <c r="A1268" s="12">
        <v>38534</v>
      </c>
      <c r="B1268" t="s">
        <v>2007</v>
      </c>
      <c r="C1268" t="s">
        <v>2008</v>
      </c>
      <c r="D1268">
        <v>449202.40269999998</v>
      </c>
      <c r="E1268">
        <v>60.419643319999999</v>
      </c>
      <c r="F1268">
        <v>1.393719715</v>
      </c>
      <c r="G1268">
        <v>0.37390109599999999</v>
      </c>
      <c r="H1268">
        <v>290947.36450000003</v>
      </c>
      <c r="I1268">
        <v>61.653893170000003</v>
      </c>
      <c r="J1268">
        <v>1.1924471910000001</v>
      </c>
      <c r="K1268">
        <v>0.88761051099999999</v>
      </c>
      <c r="L1268">
        <v>237278.80319999999</v>
      </c>
      <c r="M1268">
        <v>58.021388940000001</v>
      </c>
      <c r="N1268">
        <v>0.57709551299999995</v>
      </c>
      <c r="O1268">
        <v>2.4151755640000001</v>
      </c>
      <c r="P1268">
        <v>212892.09160000001</v>
      </c>
      <c r="Q1268">
        <v>58.836020220000002</v>
      </c>
      <c r="R1268">
        <v>0.84891890000000003</v>
      </c>
      <c r="S1268">
        <v>1.6184209949999999</v>
      </c>
    </row>
    <row r="1269" spans="1:19" x14ac:dyDescent="0.25">
      <c r="A1269" s="12">
        <v>38534</v>
      </c>
      <c r="B1269" t="s">
        <v>2009</v>
      </c>
      <c r="C1269" t="s">
        <v>2010</v>
      </c>
      <c r="D1269">
        <v>197930.53279999999</v>
      </c>
      <c r="E1269">
        <v>101.8072452</v>
      </c>
      <c r="F1269">
        <v>3.4929322649999999</v>
      </c>
      <c r="G1269">
        <v>9.9215153689999998</v>
      </c>
      <c r="H1269">
        <v>122342.21520000001</v>
      </c>
      <c r="I1269">
        <v>103.46439169999999</v>
      </c>
      <c r="J1269">
        <v>3.2769012470000001</v>
      </c>
      <c r="K1269">
        <v>9.7363170169999993</v>
      </c>
      <c r="L1269">
        <v>97392.107340000002</v>
      </c>
      <c r="M1269">
        <v>102.17961440000001</v>
      </c>
      <c r="N1269">
        <v>1.6408614239999999</v>
      </c>
      <c r="O1269">
        <v>11.815483220000001</v>
      </c>
      <c r="P1269">
        <v>93043.959780000005</v>
      </c>
      <c r="Q1269">
        <v>111.0226888</v>
      </c>
      <c r="R1269">
        <v>1.0355079730000001</v>
      </c>
      <c r="S1269">
        <v>6.8397542619999996</v>
      </c>
    </row>
    <row r="1270" spans="1:19" x14ac:dyDescent="0.25">
      <c r="A1270" s="12">
        <v>38534</v>
      </c>
      <c r="B1270" t="s">
        <v>2011</v>
      </c>
      <c r="C1270" t="s">
        <v>2012</v>
      </c>
      <c r="D1270">
        <v>218768.41740000001</v>
      </c>
      <c r="E1270">
        <v>93.092623880000005</v>
      </c>
      <c r="F1270">
        <v>2.2796024959999999</v>
      </c>
      <c r="G1270">
        <v>8.5987647670000005</v>
      </c>
      <c r="H1270">
        <v>135632.89970000001</v>
      </c>
      <c r="I1270">
        <v>94.913285009999996</v>
      </c>
      <c r="J1270">
        <v>1.8194970699999999</v>
      </c>
      <c r="K1270">
        <v>9.7227494169999993</v>
      </c>
      <c r="L1270">
        <v>97531.6158</v>
      </c>
      <c r="M1270">
        <v>93.432971289999998</v>
      </c>
      <c r="N1270">
        <v>0.641140296</v>
      </c>
      <c r="O1270">
        <v>13.31123204</v>
      </c>
      <c r="P1270">
        <v>104146.86010000001</v>
      </c>
      <c r="Q1270">
        <v>102.9247397</v>
      </c>
      <c r="R1270">
        <v>-0.108756295</v>
      </c>
      <c r="S1270">
        <v>11.790216149999999</v>
      </c>
    </row>
    <row r="1271" spans="1:19" x14ac:dyDescent="0.25">
      <c r="A1271" s="12">
        <v>38534</v>
      </c>
      <c r="B1271" t="s">
        <v>2001</v>
      </c>
      <c r="C1271" t="s">
        <v>2002</v>
      </c>
      <c r="D1271">
        <v>202857.65090000001</v>
      </c>
      <c r="E1271">
        <v>90.489774729999993</v>
      </c>
      <c r="F1271">
        <v>1.8923124659999999</v>
      </c>
      <c r="G1271">
        <v>4.6235309329999996</v>
      </c>
      <c r="H1271">
        <v>129443.81479999999</v>
      </c>
      <c r="I1271">
        <v>92.063655440000005</v>
      </c>
      <c r="J1271">
        <v>1.606703172</v>
      </c>
      <c r="K1271">
        <v>5.6177351499999997</v>
      </c>
      <c r="L1271">
        <v>106066.41650000001</v>
      </c>
      <c r="M1271">
        <v>91.154640830000005</v>
      </c>
      <c r="N1271">
        <v>0.56993348600000004</v>
      </c>
      <c r="O1271">
        <v>7.1640240820000001</v>
      </c>
      <c r="P1271">
        <v>96958.997369999997</v>
      </c>
      <c r="Q1271">
        <v>102.9910424</v>
      </c>
      <c r="R1271">
        <v>-0.28246911400000002</v>
      </c>
      <c r="S1271">
        <v>6.6473530949999997</v>
      </c>
    </row>
    <row r="1272" spans="1:19" x14ac:dyDescent="0.25">
      <c r="A1272" s="12">
        <v>38565</v>
      </c>
      <c r="B1272" t="s">
        <v>2005</v>
      </c>
      <c r="C1272" t="s">
        <v>2006</v>
      </c>
      <c r="D1272">
        <v>255347.16329999999</v>
      </c>
      <c r="E1272">
        <v>83.596574509999996</v>
      </c>
      <c r="F1272">
        <v>0.96597939799999999</v>
      </c>
      <c r="G1272">
        <v>3.5637451100000002</v>
      </c>
      <c r="H1272">
        <v>158709.42929999999</v>
      </c>
      <c r="I1272">
        <v>84.497469359999997</v>
      </c>
      <c r="J1272">
        <v>-0.31706553100000001</v>
      </c>
      <c r="K1272">
        <v>4.3666389609999996</v>
      </c>
      <c r="L1272">
        <v>133586.7746</v>
      </c>
      <c r="M1272">
        <v>81.394143869999994</v>
      </c>
      <c r="N1272">
        <v>0.54540190499999996</v>
      </c>
      <c r="O1272">
        <v>6.8258187340000003</v>
      </c>
      <c r="P1272">
        <v>148814.34539999999</v>
      </c>
      <c r="Q1272">
        <v>78.203999539999998</v>
      </c>
      <c r="R1272">
        <v>0.66355397699999996</v>
      </c>
      <c r="S1272">
        <v>3.4302013100000002</v>
      </c>
    </row>
    <row r="1273" spans="1:19" x14ac:dyDescent="0.25">
      <c r="A1273" s="12">
        <v>38565</v>
      </c>
      <c r="B1273" t="s">
        <v>2009</v>
      </c>
      <c r="C1273" t="s">
        <v>2010</v>
      </c>
      <c r="D1273">
        <v>201271.81419999999</v>
      </c>
      <c r="E1273">
        <v>103.5258616</v>
      </c>
      <c r="F1273">
        <v>1.688108095</v>
      </c>
      <c r="G1273">
        <v>9.9829259340000007</v>
      </c>
      <c r="H1273">
        <v>122469.54270000001</v>
      </c>
      <c r="I1273">
        <v>103.5720721</v>
      </c>
      <c r="J1273">
        <v>0.10407485299999999</v>
      </c>
      <c r="K1273">
        <v>9.2629169010000005</v>
      </c>
      <c r="L1273">
        <v>99033.097729999994</v>
      </c>
      <c r="M1273">
        <v>103.90127099999999</v>
      </c>
      <c r="N1273">
        <v>1.684931602</v>
      </c>
      <c r="O1273">
        <v>12.053034480000001</v>
      </c>
      <c r="P1273">
        <v>95780.370020000002</v>
      </c>
      <c r="Q1273">
        <v>114.287851</v>
      </c>
      <c r="R1273">
        <v>2.9409864360000002</v>
      </c>
      <c r="S1273">
        <v>6.7496181269999997</v>
      </c>
    </row>
    <row r="1274" spans="1:19" x14ac:dyDescent="0.25">
      <c r="A1274" s="12">
        <v>38565</v>
      </c>
      <c r="B1274" t="s">
        <v>2007</v>
      </c>
      <c r="C1274" t="s">
        <v>2008</v>
      </c>
      <c r="D1274">
        <v>449857.30969999998</v>
      </c>
      <c r="E1274">
        <v>60.507731110000002</v>
      </c>
      <c r="F1274">
        <v>0.14579329999999999</v>
      </c>
      <c r="G1274">
        <v>-0.68306506499999997</v>
      </c>
      <c r="H1274">
        <v>288600.065</v>
      </c>
      <c r="I1274">
        <v>61.15648307</v>
      </c>
      <c r="J1274">
        <v>-0.80677808600000001</v>
      </c>
      <c r="K1274">
        <v>-1.9093979000000001E-2</v>
      </c>
      <c r="L1274">
        <v>237216.88649999999</v>
      </c>
      <c r="M1274">
        <v>58.006248560000003</v>
      </c>
      <c r="N1274">
        <v>-2.6094475999999998E-2</v>
      </c>
      <c r="O1274">
        <v>2.062945826</v>
      </c>
      <c r="P1274">
        <v>213619.5674</v>
      </c>
      <c r="Q1274">
        <v>59.037069379999998</v>
      </c>
      <c r="R1274">
        <v>0.34171101500000001</v>
      </c>
      <c r="S1274">
        <v>1.4516759560000001</v>
      </c>
    </row>
    <row r="1275" spans="1:19" x14ac:dyDescent="0.25">
      <c r="A1275" s="12">
        <v>38565</v>
      </c>
      <c r="B1275" t="s">
        <v>2019</v>
      </c>
      <c r="C1275" t="s">
        <v>2020</v>
      </c>
      <c r="D1275">
        <v>205309.44149999999</v>
      </c>
      <c r="E1275">
        <v>94.228943310000005</v>
      </c>
      <c r="F1275">
        <v>1.70069943</v>
      </c>
      <c r="G1275">
        <v>8.5410435360000001</v>
      </c>
      <c r="H1275">
        <v>126476.9846</v>
      </c>
      <c r="I1275">
        <v>94.478345480000002</v>
      </c>
      <c r="J1275">
        <v>0.31882467399999997</v>
      </c>
      <c r="K1275">
        <v>9.1938699899999996</v>
      </c>
      <c r="L1275">
        <v>101090.064</v>
      </c>
      <c r="M1275">
        <v>92.948423160000004</v>
      </c>
      <c r="N1275">
        <v>0.86721499400000002</v>
      </c>
      <c r="O1275">
        <v>11.94688824</v>
      </c>
      <c r="P1275">
        <v>104509.7124</v>
      </c>
      <c r="Q1275">
        <v>104.8311669</v>
      </c>
      <c r="R1275">
        <v>1.178935936</v>
      </c>
      <c r="S1275">
        <v>9.4633584210000006</v>
      </c>
    </row>
    <row r="1276" spans="1:19" x14ac:dyDescent="0.25">
      <c r="A1276" s="12">
        <v>38565</v>
      </c>
      <c r="B1276" t="s">
        <v>2013</v>
      </c>
      <c r="C1276" t="s">
        <v>2014</v>
      </c>
      <c r="D1276">
        <v>332677.31719999999</v>
      </c>
      <c r="E1276">
        <v>73.152914039999999</v>
      </c>
      <c r="F1276">
        <v>0.73316968999999999</v>
      </c>
      <c r="G1276">
        <v>0.71823847299999999</v>
      </c>
      <c r="H1276">
        <v>207427.9633</v>
      </c>
      <c r="I1276">
        <v>74.330230490000005</v>
      </c>
      <c r="J1276">
        <v>-0.45170238099999999</v>
      </c>
      <c r="K1276">
        <v>0.89723829099999997</v>
      </c>
      <c r="L1276">
        <v>164921.68960000001</v>
      </c>
      <c r="M1276">
        <v>74.841390680000003</v>
      </c>
      <c r="N1276">
        <v>0.27003145200000001</v>
      </c>
      <c r="O1276">
        <v>2.304089158</v>
      </c>
      <c r="P1276">
        <v>141311.4264</v>
      </c>
      <c r="Q1276">
        <v>83.1241074</v>
      </c>
      <c r="R1276">
        <v>0.81068581900000003</v>
      </c>
      <c r="S1276">
        <v>1.4508215680000001</v>
      </c>
    </row>
    <row r="1277" spans="1:19" x14ac:dyDescent="0.25">
      <c r="A1277" s="12">
        <v>38565</v>
      </c>
      <c r="B1277" t="s">
        <v>2015</v>
      </c>
      <c r="C1277" t="s">
        <v>2016</v>
      </c>
      <c r="D1277">
        <v>277422.43320000003</v>
      </c>
      <c r="E1277">
        <v>84.212992610000001</v>
      </c>
      <c r="F1277">
        <v>0.48176981600000002</v>
      </c>
      <c r="G1277">
        <v>1.637161256</v>
      </c>
      <c r="H1277">
        <v>177525.25229999999</v>
      </c>
      <c r="I1277">
        <v>83.389880599999998</v>
      </c>
      <c r="J1277">
        <v>-1.119104562</v>
      </c>
      <c r="K1277">
        <v>1.761381801</v>
      </c>
      <c r="L1277">
        <v>147030.63920000001</v>
      </c>
      <c r="M1277">
        <v>83.091046910000003</v>
      </c>
      <c r="N1277">
        <v>-0.213332248</v>
      </c>
      <c r="O1277">
        <v>3.6922263399999999</v>
      </c>
      <c r="P1277">
        <v>128413.4901</v>
      </c>
      <c r="Q1277">
        <v>90.570643059999995</v>
      </c>
      <c r="R1277">
        <v>-0.72241662299999998</v>
      </c>
      <c r="S1277">
        <v>1.410944668</v>
      </c>
    </row>
    <row r="1278" spans="1:19" x14ac:dyDescent="0.25">
      <c r="A1278" s="12">
        <v>38565</v>
      </c>
      <c r="B1278" t="s">
        <v>2003</v>
      </c>
      <c r="C1278" t="s">
        <v>2004</v>
      </c>
      <c r="D1278">
        <v>266068.81459999998</v>
      </c>
      <c r="E1278">
        <v>77.936368790000003</v>
      </c>
      <c r="F1278">
        <v>0.40397939199999999</v>
      </c>
      <c r="G1278">
        <v>1.8173577249999999</v>
      </c>
      <c r="H1278">
        <v>178079.348</v>
      </c>
      <c r="I1278">
        <v>77.610844200000003</v>
      </c>
      <c r="J1278">
        <v>-0.975344027</v>
      </c>
      <c r="K1278">
        <v>1.7868396150000001</v>
      </c>
      <c r="L1278">
        <v>146803.19380000001</v>
      </c>
      <c r="M1278">
        <v>76.66104292</v>
      </c>
      <c r="N1278">
        <v>-0.10973308900000001</v>
      </c>
      <c r="O1278">
        <v>3.8257099069999998</v>
      </c>
      <c r="P1278">
        <v>130620.4886</v>
      </c>
      <c r="Q1278">
        <v>84.335800649999996</v>
      </c>
      <c r="R1278">
        <v>0.16476025799999999</v>
      </c>
      <c r="S1278">
        <v>2.390102883</v>
      </c>
    </row>
    <row r="1279" spans="1:19" x14ac:dyDescent="0.25">
      <c r="A1279" s="12">
        <v>38565</v>
      </c>
      <c r="B1279" t="s">
        <v>2011</v>
      </c>
      <c r="C1279" t="s">
        <v>2012</v>
      </c>
      <c r="D1279">
        <v>221831.35209999999</v>
      </c>
      <c r="E1279">
        <v>94.395995880000001</v>
      </c>
      <c r="F1279">
        <v>1.4000808520000001</v>
      </c>
      <c r="G1279">
        <v>8.5170942430000007</v>
      </c>
      <c r="H1279">
        <v>135811.88089999999</v>
      </c>
      <c r="I1279">
        <v>95.038532599999996</v>
      </c>
      <c r="J1279">
        <v>0.13196002000000001</v>
      </c>
      <c r="K1279">
        <v>9.0377319029999992</v>
      </c>
      <c r="L1279">
        <v>98729.459390000004</v>
      </c>
      <c r="M1279">
        <v>94.580477000000002</v>
      </c>
      <c r="N1279">
        <v>1.228159276</v>
      </c>
      <c r="O1279">
        <v>13.451145840000001</v>
      </c>
      <c r="P1279">
        <v>105902.8104</v>
      </c>
      <c r="Q1279">
        <v>104.6600846</v>
      </c>
      <c r="R1279">
        <v>1.686032816</v>
      </c>
      <c r="S1279">
        <v>12.043282700000001</v>
      </c>
    </row>
    <row r="1280" spans="1:19" x14ac:dyDescent="0.25">
      <c r="A1280" s="12">
        <v>38565</v>
      </c>
      <c r="B1280" t="s">
        <v>2017</v>
      </c>
      <c r="C1280" t="s">
        <v>2018</v>
      </c>
      <c r="D1280">
        <v>237863.55119999999</v>
      </c>
      <c r="E1280">
        <v>91.041501460000006</v>
      </c>
      <c r="F1280">
        <v>1.2527024099999999</v>
      </c>
      <c r="G1280">
        <v>3.674100846</v>
      </c>
      <c r="H1280">
        <v>141695.84400000001</v>
      </c>
      <c r="I1280">
        <v>92.88340633</v>
      </c>
      <c r="J1280">
        <v>-0.121181359</v>
      </c>
      <c r="K1280">
        <v>4.6567183769999998</v>
      </c>
      <c r="L1280">
        <v>115748.8029</v>
      </c>
      <c r="M1280">
        <v>92.796499569999995</v>
      </c>
      <c r="N1280">
        <v>0.73766601899999995</v>
      </c>
      <c r="O1280">
        <v>7.018416813</v>
      </c>
      <c r="P1280">
        <v>108453.5373</v>
      </c>
      <c r="Q1280">
        <v>103.31753639999999</v>
      </c>
      <c r="R1280">
        <v>1.0767736800000001</v>
      </c>
      <c r="S1280">
        <v>5.6119442429999999</v>
      </c>
    </row>
    <row r="1281" spans="1:19" x14ac:dyDescent="0.25">
      <c r="A1281" s="12">
        <v>38565</v>
      </c>
      <c r="B1281" t="s">
        <v>2001</v>
      </c>
      <c r="C1281" t="s">
        <v>2002</v>
      </c>
      <c r="D1281">
        <v>205819.06510000001</v>
      </c>
      <c r="E1281">
        <v>91.810788270000003</v>
      </c>
      <c r="F1281">
        <v>1.459848415</v>
      </c>
      <c r="G1281">
        <v>3.946005022</v>
      </c>
      <c r="H1281">
        <v>129399.09480000001</v>
      </c>
      <c r="I1281">
        <v>92.03184942</v>
      </c>
      <c r="J1281">
        <v>-3.4547860999999999E-2</v>
      </c>
      <c r="K1281">
        <v>4.0046812139999997</v>
      </c>
      <c r="L1281">
        <v>106971.26669999999</v>
      </c>
      <c r="M1281">
        <v>91.932279039999997</v>
      </c>
      <c r="N1281">
        <v>0.85309777799999997</v>
      </c>
      <c r="O1281">
        <v>6.0678560949999998</v>
      </c>
      <c r="P1281">
        <v>98420.451419999998</v>
      </c>
      <c r="Q1281">
        <v>104.5434169</v>
      </c>
      <c r="R1281">
        <v>1.5072907950000001</v>
      </c>
      <c r="S1281">
        <v>5.5606179060000001</v>
      </c>
    </row>
    <row r="1282" spans="1:19" x14ac:dyDescent="0.25">
      <c r="A1282" s="12">
        <v>38596</v>
      </c>
      <c r="B1282" t="s">
        <v>2005</v>
      </c>
      <c r="C1282" t="s">
        <v>2006</v>
      </c>
      <c r="D1282">
        <v>253632.3665</v>
      </c>
      <c r="E1282">
        <v>83.035177489999995</v>
      </c>
      <c r="F1282">
        <v>-0.67155504899999996</v>
      </c>
      <c r="G1282">
        <v>2.1910320840000002</v>
      </c>
      <c r="H1282">
        <v>158479.62150000001</v>
      </c>
      <c r="I1282">
        <v>84.375118860000001</v>
      </c>
      <c r="J1282">
        <v>-0.14479783399999999</v>
      </c>
      <c r="K1282">
        <v>4.0229765220000004</v>
      </c>
      <c r="L1282">
        <v>134113.8884</v>
      </c>
      <c r="M1282">
        <v>81.715313219999999</v>
      </c>
      <c r="N1282">
        <v>0.39458532200000002</v>
      </c>
      <c r="O1282">
        <v>6.95567666</v>
      </c>
      <c r="P1282">
        <v>147875.00450000001</v>
      </c>
      <c r="Q1282">
        <v>77.710362860000004</v>
      </c>
      <c r="R1282">
        <v>-0.63121667100000001</v>
      </c>
      <c r="S1282">
        <v>2.628741947</v>
      </c>
    </row>
    <row r="1283" spans="1:19" x14ac:dyDescent="0.25">
      <c r="A1283" s="12">
        <v>38596</v>
      </c>
      <c r="B1283" t="s">
        <v>2015</v>
      </c>
      <c r="C1283" t="s">
        <v>2016</v>
      </c>
      <c r="D1283">
        <v>276253.4351</v>
      </c>
      <c r="E1283">
        <v>83.85813727</v>
      </c>
      <c r="F1283">
        <v>-0.42137837900000003</v>
      </c>
      <c r="G1283">
        <v>-0.70071227000000003</v>
      </c>
      <c r="H1283">
        <v>178042.58420000001</v>
      </c>
      <c r="I1283">
        <v>83.632889649999996</v>
      </c>
      <c r="J1283">
        <v>0.29141311800000003</v>
      </c>
      <c r="K1283">
        <v>1.046956252</v>
      </c>
      <c r="L1283">
        <v>148030.26860000001</v>
      </c>
      <c r="M1283">
        <v>83.655964900000001</v>
      </c>
      <c r="N1283">
        <v>0.67987829499999997</v>
      </c>
      <c r="O1283">
        <v>3.459765177</v>
      </c>
      <c r="P1283">
        <v>129088.4541</v>
      </c>
      <c r="Q1283">
        <v>91.046698320000004</v>
      </c>
      <c r="R1283">
        <v>0.52561762700000003</v>
      </c>
      <c r="S1283">
        <v>0.86427290800000001</v>
      </c>
    </row>
    <row r="1284" spans="1:19" x14ac:dyDescent="0.25">
      <c r="A1284" s="12">
        <v>38596</v>
      </c>
      <c r="B1284" t="s">
        <v>2001</v>
      </c>
      <c r="C1284" t="s">
        <v>2002</v>
      </c>
      <c r="D1284">
        <v>203570.31140000001</v>
      </c>
      <c r="E1284">
        <v>90.807674950000006</v>
      </c>
      <c r="F1284">
        <v>-1.0925876430000001</v>
      </c>
      <c r="G1284">
        <v>1.872841867</v>
      </c>
      <c r="H1284">
        <v>128537.51880000001</v>
      </c>
      <c r="I1284">
        <v>91.419075210000003</v>
      </c>
      <c r="J1284">
        <v>-0.66582841999999998</v>
      </c>
      <c r="K1284">
        <v>2.9157937280000001</v>
      </c>
      <c r="L1284">
        <v>106425.0101</v>
      </c>
      <c r="M1284">
        <v>91.462820129999997</v>
      </c>
      <c r="N1284">
        <v>-0.51065731599999997</v>
      </c>
      <c r="O1284">
        <v>4.6718541709999997</v>
      </c>
      <c r="P1284">
        <v>97039.445810000005</v>
      </c>
      <c r="Q1284">
        <v>103.0764957</v>
      </c>
      <c r="R1284">
        <v>-1.4031693430000001</v>
      </c>
      <c r="S1284">
        <v>2.8038451150000001</v>
      </c>
    </row>
    <row r="1285" spans="1:19" x14ac:dyDescent="0.25">
      <c r="A1285" s="12">
        <v>38596</v>
      </c>
      <c r="B1285" t="s">
        <v>2003</v>
      </c>
      <c r="C1285" t="s">
        <v>2004</v>
      </c>
      <c r="D1285">
        <v>264817.08260000002</v>
      </c>
      <c r="E1285">
        <v>77.569713840000006</v>
      </c>
      <c r="F1285">
        <v>-0.470454233</v>
      </c>
      <c r="G1285">
        <v>1.0517887530000001</v>
      </c>
      <c r="H1285">
        <v>178663.5705</v>
      </c>
      <c r="I1285">
        <v>77.865461019999998</v>
      </c>
      <c r="J1285">
        <v>0.328068625</v>
      </c>
      <c r="K1285">
        <v>1.97280203</v>
      </c>
      <c r="L1285">
        <v>147616.7911</v>
      </c>
      <c r="M1285">
        <v>77.085905710000006</v>
      </c>
      <c r="N1285">
        <v>0.55420950099999999</v>
      </c>
      <c r="O1285">
        <v>3.8558436060000001</v>
      </c>
      <c r="P1285">
        <v>131272.00469999999</v>
      </c>
      <c r="Q1285">
        <v>84.756455389999999</v>
      </c>
      <c r="R1285">
        <v>0.49878549999999999</v>
      </c>
      <c r="S1285">
        <v>1.776486349</v>
      </c>
    </row>
    <row r="1286" spans="1:19" x14ac:dyDescent="0.25">
      <c r="A1286" s="12">
        <v>38596</v>
      </c>
      <c r="B1286" t="s">
        <v>2009</v>
      </c>
      <c r="C1286" t="s">
        <v>2010</v>
      </c>
      <c r="D1286">
        <v>197929.4982</v>
      </c>
      <c r="E1286">
        <v>101.806713</v>
      </c>
      <c r="F1286">
        <v>-1.6605981160000001</v>
      </c>
      <c r="G1286">
        <v>8.1216027319999995</v>
      </c>
      <c r="H1286">
        <v>120944.217</v>
      </c>
      <c r="I1286">
        <v>102.2821094</v>
      </c>
      <c r="J1286">
        <v>-1.245473482</v>
      </c>
      <c r="K1286">
        <v>9.0418108020000005</v>
      </c>
      <c r="L1286">
        <v>98188.025959999999</v>
      </c>
      <c r="M1286">
        <v>103.014658</v>
      </c>
      <c r="N1286">
        <v>-0.85332257099999997</v>
      </c>
      <c r="O1286">
        <v>12.29231497</v>
      </c>
      <c r="P1286">
        <v>92714.702470000004</v>
      </c>
      <c r="Q1286">
        <v>110.6298096</v>
      </c>
      <c r="R1286">
        <v>-3.20072636</v>
      </c>
      <c r="S1286">
        <v>6.067377542</v>
      </c>
    </row>
    <row r="1287" spans="1:19" x14ac:dyDescent="0.25">
      <c r="A1287" s="12">
        <v>38596</v>
      </c>
      <c r="B1287" t="s">
        <v>2011</v>
      </c>
      <c r="C1287" t="s">
        <v>2012</v>
      </c>
      <c r="D1287">
        <v>219694.3659</v>
      </c>
      <c r="E1287">
        <v>93.48664316</v>
      </c>
      <c r="F1287">
        <v>-0.96333823399999996</v>
      </c>
      <c r="G1287">
        <v>6.9186500469999999</v>
      </c>
      <c r="H1287">
        <v>135111.3953</v>
      </c>
      <c r="I1287">
        <v>94.548346319999993</v>
      </c>
      <c r="J1287">
        <v>-0.51577635499999996</v>
      </c>
      <c r="K1287">
        <v>8.2319571279999995</v>
      </c>
      <c r="L1287">
        <v>99777.131389999995</v>
      </c>
      <c r="M1287">
        <v>95.584121890000006</v>
      </c>
      <c r="N1287">
        <v>1.061154401</v>
      </c>
      <c r="O1287">
        <v>14.122810279999999</v>
      </c>
      <c r="P1287">
        <v>104997.287</v>
      </c>
      <c r="Q1287">
        <v>103.7651872</v>
      </c>
      <c r="R1287">
        <v>-0.85505129300000005</v>
      </c>
      <c r="S1287">
        <v>9.3255817679999993</v>
      </c>
    </row>
    <row r="1288" spans="1:19" x14ac:dyDescent="0.25">
      <c r="A1288" s="12">
        <v>38596</v>
      </c>
      <c r="B1288" t="s">
        <v>2007</v>
      </c>
      <c r="C1288" t="s">
        <v>2008</v>
      </c>
      <c r="D1288">
        <v>451638.22110000002</v>
      </c>
      <c r="E1288">
        <v>60.747271310000002</v>
      </c>
      <c r="F1288">
        <v>0.39588362700000002</v>
      </c>
      <c r="G1288">
        <v>9.5638210000000001E-3</v>
      </c>
      <c r="H1288">
        <v>290297.27500000002</v>
      </c>
      <c r="I1288">
        <v>61.516134399999999</v>
      </c>
      <c r="J1288">
        <v>0.58808371999999998</v>
      </c>
      <c r="K1288">
        <v>0.74139830799999995</v>
      </c>
      <c r="L1288">
        <v>237361.01809999999</v>
      </c>
      <c r="M1288">
        <v>58.041492820000002</v>
      </c>
      <c r="N1288">
        <v>6.0759409E-2</v>
      </c>
      <c r="O1288">
        <v>2.3540796319999999</v>
      </c>
      <c r="P1288">
        <v>211175.79949999999</v>
      </c>
      <c r="Q1288">
        <v>58.361696360000003</v>
      </c>
      <c r="R1288">
        <v>-1.1439812819999999</v>
      </c>
      <c r="S1288">
        <v>0.68053550799999996</v>
      </c>
    </row>
    <row r="1289" spans="1:19" x14ac:dyDescent="0.25">
      <c r="A1289" s="12">
        <v>38596</v>
      </c>
      <c r="B1289" t="s">
        <v>2017</v>
      </c>
      <c r="C1289" t="s">
        <v>2018</v>
      </c>
      <c r="D1289">
        <v>234762.17850000001</v>
      </c>
      <c r="E1289">
        <v>89.854461139999998</v>
      </c>
      <c r="F1289">
        <v>-1.30384528</v>
      </c>
      <c r="G1289">
        <v>2.2953291870000001</v>
      </c>
      <c r="H1289">
        <v>140871.674</v>
      </c>
      <c r="I1289">
        <v>92.343152570000001</v>
      </c>
      <c r="J1289">
        <v>-0.58164722899999999</v>
      </c>
      <c r="K1289">
        <v>4.107388555</v>
      </c>
      <c r="L1289">
        <v>115666.2693</v>
      </c>
      <c r="M1289">
        <v>92.730331910000004</v>
      </c>
      <c r="N1289">
        <v>-7.1304045999999996E-2</v>
      </c>
      <c r="O1289">
        <v>6.6450047850000002</v>
      </c>
      <c r="P1289">
        <v>107703.0643</v>
      </c>
      <c r="Q1289">
        <v>102.6026033</v>
      </c>
      <c r="R1289">
        <v>-0.69197646599999996</v>
      </c>
      <c r="S1289">
        <v>4.8098834100000003</v>
      </c>
    </row>
    <row r="1290" spans="1:19" x14ac:dyDescent="0.25">
      <c r="A1290" s="12">
        <v>38596</v>
      </c>
      <c r="B1290" t="s">
        <v>2019</v>
      </c>
      <c r="C1290" t="s">
        <v>2020</v>
      </c>
      <c r="D1290">
        <v>202972.89379999999</v>
      </c>
      <c r="E1290">
        <v>93.156559999999999</v>
      </c>
      <c r="F1290">
        <v>-1.1380614899999999</v>
      </c>
      <c r="G1290">
        <v>5.441210785</v>
      </c>
      <c r="H1290">
        <v>126472.8463</v>
      </c>
      <c r="I1290">
        <v>94.475254129999996</v>
      </c>
      <c r="J1290">
        <v>-3.2720169999999999E-3</v>
      </c>
      <c r="K1290">
        <v>8.0959431689999999</v>
      </c>
      <c r="L1290">
        <v>102150.3171</v>
      </c>
      <c r="M1290">
        <v>93.923285089999993</v>
      </c>
      <c r="N1290">
        <v>1.0488202959999999</v>
      </c>
      <c r="O1290">
        <v>11.873355460000001</v>
      </c>
      <c r="P1290">
        <v>104170.7141</v>
      </c>
      <c r="Q1290">
        <v>104.4911259</v>
      </c>
      <c r="R1290">
        <v>-0.32437009100000003</v>
      </c>
      <c r="S1290">
        <v>7.6209884719999996</v>
      </c>
    </row>
    <row r="1291" spans="1:19" x14ac:dyDescent="0.25">
      <c r="A1291" s="12">
        <v>38596</v>
      </c>
      <c r="B1291" t="s">
        <v>2013</v>
      </c>
      <c r="C1291" t="s">
        <v>2014</v>
      </c>
      <c r="D1291">
        <v>332526.95649999997</v>
      </c>
      <c r="E1291">
        <v>73.119850999999997</v>
      </c>
      <c r="F1291">
        <v>-4.5197162999999999E-2</v>
      </c>
      <c r="G1291">
        <v>0.60133342899999997</v>
      </c>
      <c r="H1291">
        <v>207743.92199999999</v>
      </c>
      <c r="I1291">
        <v>74.443451879999998</v>
      </c>
      <c r="J1291">
        <v>0.152322135</v>
      </c>
      <c r="K1291">
        <v>1.316838782</v>
      </c>
      <c r="L1291">
        <v>165552.96530000001</v>
      </c>
      <c r="M1291">
        <v>75.127863329999997</v>
      </c>
      <c r="N1291">
        <v>0.382773013</v>
      </c>
      <c r="O1291">
        <v>3.1867528300000001</v>
      </c>
      <c r="P1291">
        <v>141159.5969</v>
      </c>
      <c r="Q1291">
        <v>83.034796209999996</v>
      </c>
      <c r="R1291">
        <v>-0.107443183</v>
      </c>
      <c r="S1291">
        <v>1.6945460480000001</v>
      </c>
    </row>
    <row r="1292" spans="1:19" x14ac:dyDescent="0.25">
      <c r="A1292" s="12">
        <v>38626</v>
      </c>
      <c r="B1292" t="s">
        <v>2005</v>
      </c>
      <c r="C1292" t="s">
        <v>2006</v>
      </c>
      <c r="D1292">
        <v>252761.63370000001</v>
      </c>
      <c r="E1292">
        <v>82.750113510000006</v>
      </c>
      <c r="F1292">
        <v>-0.34330507999999998</v>
      </c>
      <c r="G1292">
        <v>2.1384825630000002</v>
      </c>
      <c r="H1292">
        <v>158252.41800000001</v>
      </c>
      <c r="I1292">
        <v>84.254154920000005</v>
      </c>
      <c r="J1292">
        <v>-0.143364464</v>
      </c>
      <c r="K1292">
        <v>3.5623435620000001</v>
      </c>
      <c r="L1292">
        <v>133326.09849999999</v>
      </c>
      <c r="M1292">
        <v>81.235314439999996</v>
      </c>
      <c r="N1292">
        <v>-0.58740370099999994</v>
      </c>
      <c r="O1292">
        <v>6.1665733180000002</v>
      </c>
      <c r="P1292">
        <v>147744.5716</v>
      </c>
      <c r="Q1292">
        <v>77.641818580000006</v>
      </c>
      <c r="R1292">
        <v>-8.8204806999999996E-2</v>
      </c>
      <c r="S1292">
        <v>2.5408321030000001</v>
      </c>
    </row>
    <row r="1293" spans="1:19" x14ac:dyDescent="0.25">
      <c r="A1293" s="12">
        <v>38626</v>
      </c>
      <c r="B1293" t="s">
        <v>2015</v>
      </c>
      <c r="C1293" t="s">
        <v>2016</v>
      </c>
      <c r="D1293">
        <v>276538.06709999999</v>
      </c>
      <c r="E1293">
        <v>83.94453876</v>
      </c>
      <c r="F1293">
        <v>0.103032925</v>
      </c>
      <c r="G1293">
        <v>0.32395934700000001</v>
      </c>
      <c r="H1293">
        <v>178270.09710000001</v>
      </c>
      <c r="I1293">
        <v>83.739760500000003</v>
      </c>
      <c r="J1293">
        <v>0.12778567499999999</v>
      </c>
      <c r="K1293">
        <v>1.069764524</v>
      </c>
      <c r="L1293">
        <v>147597.12119999999</v>
      </c>
      <c r="M1293">
        <v>83.411181429999999</v>
      </c>
      <c r="N1293">
        <v>-0.29260731400000001</v>
      </c>
      <c r="O1293">
        <v>3.1175442750000002</v>
      </c>
      <c r="P1293">
        <v>129508.4938</v>
      </c>
      <c r="Q1293">
        <v>91.342954309999996</v>
      </c>
      <c r="R1293">
        <v>0.32538905499999998</v>
      </c>
      <c r="S1293">
        <v>1.356250019</v>
      </c>
    </row>
    <row r="1294" spans="1:19" x14ac:dyDescent="0.25">
      <c r="A1294" s="12">
        <v>38626</v>
      </c>
      <c r="B1294" t="s">
        <v>2013</v>
      </c>
      <c r="C1294" t="s">
        <v>2014</v>
      </c>
      <c r="D1294">
        <v>328176.7977</v>
      </c>
      <c r="E1294">
        <v>72.163288059999999</v>
      </c>
      <c r="F1294">
        <v>-1.308212377</v>
      </c>
      <c r="G1294">
        <v>-1.3360686E-2</v>
      </c>
      <c r="H1294">
        <v>206021.52410000001</v>
      </c>
      <c r="I1294">
        <v>73.826243730000002</v>
      </c>
      <c r="J1294">
        <v>-0.82909662799999995</v>
      </c>
      <c r="K1294">
        <v>0.57519758899999995</v>
      </c>
      <c r="L1294">
        <v>163661.42310000001</v>
      </c>
      <c r="M1294">
        <v>74.269482339999996</v>
      </c>
      <c r="N1294">
        <v>-1.1425601030000001</v>
      </c>
      <c r="O1294">
        <v>1.932988997</v>
      </c>
      <c r="P1294">
        <v>140675.83739999999</v>
      </c>
      <c r="Q1294">
        <v>82.750232699999998</v>
      </c>
      <c r="R1294">
        <v>-0.34270393700000001</v>
      </c>
      <c r="S1294">
        <v>0.92248004400000005</v>
      </c>
    </row>
    <row r="1295" spans="1:19" x14ac:dyDescent="0.25">
      <c r="A1295" s="12">
        <v>38626</v>
      </c>
      <c r="B1295" t="s">
        <v>2017</v>
      </c>
      <c r="C1295" t="s">
        <v>2018</v>
      </c>
      <c r="D1295">
        <v>234769.1023</v>
      </c>
      <c r="E1295">
        <v>89.857111189999998</v>
      </c>
      <c r="F1295">
        <v>2.9492670000000002E-3</v>
      </c>
      <c r="G1295">
        <v>2.272117342</v>
      </c>
      <c r="H1295">
        <v>140897.6367</v>
      </c>
      <c r="I1295">
        <v>92.36017142</v>
      </c>
      <c r="J1295">
        <v>1.8430011999999999E-2</v>
      </c>
      <c r="K1295">
        <v>3.1603693430000002</v>
      </c>
      <c r="L1295">
        <v>115195.5578</v>
      </c>
      <c r="M1295">
        <v>92.352959690000006</v>
      </c>
      <c r="N1295">
        <v>-0.40695661500000002</v>
      </c>
      <c r="O1295">
        <v>5.0879420609999997</v>
      </c>
      <c r="P1295">
        <v>108153.6134</v>
      </c>
      <c r="Q1295">
        <v>103.0318159</v>
      </c>
      <c r="R1295">
        <v>0.41832525399999998</v>
      </c>
      <c r="S1295">
        <v>4.0814175510000004</v>
      </c>
    </row>
    <row r="1296" spans="1:19" x14ac:dyDescent="0.25">
      <c r="A1296" s="12">
        <v>38626</v>
      </c>
      <c r="B1296" t="s">
        <v>2011</v>
      </c>
      <c r="C1296" t="s">
        <v>2012</v>
      </c>
      <c r="D1296">
        <v>218794.98689999999</v>
      </c>
      <c r="E1296">
        <v>93.103930039999995</v>
      </c>
      <c r="F1296">
        <v>-0.40937732900000001</v>
      </c>
      <c r="G1296">
        <v>5.9710779479999996</v>
      </c>
      <c r="H1296">
        <v>135118.50570000001</v>
      </c>
      <c r="I1296">
        <v>94.553322019999996</v>
      </c>
      <c r="J1296">
        <v>5.2625930000000003E-3</v>
      </c>
      <c r="K1296">
        <v>7.2602619749999997</v>
      </c>
      <c r="L1296">
        <v>98950.920610000001</v>
      </c>
      <c r="M1296">
        <v>94.792631589999999</v>
      </c>
      <c r="N1296">
        <v>-0.82805625800000004</v>
      </c>
      <c r="O1296">
        <v>12.61782833</v>
      </c>
      <c r="P1296">
        <v>105858.774</v>
      </c>
      <c r="Q1296">
        <v>104.61656499999999</v>
      </c>
      <c r="R1296">
        <v>0.82048502599999995</v>
      </c>
      <c r="S1296">
        <v>9.7138860309999995</v>
      </c>
    </row>
    <row r="1297" spans="1:19" x14ac:dyDescent="0.25">
      <c r="A1297" s="12">
        <v>38626</v>
      </c>
      <c r="B1297" t="s">
        <v>2009</v>
      </c>
      <c r="C1297" t="s">
        <v>2010</v>
      </c>
      <c r="D1297">
        <v>199321.076</v>
      </c>
      <c r="E1297">
        <v>102.52248280000001</v>
      </c>
      <c r="F1297">
        <v>0.70306739100000004</v>
      </c>
      <c r="G1297">
        <v>6.696167505</v>
      </c>
      <c r="H1297">
        <v>121580.9454</v>
      </c>
      <c r="I1297">
        <v>102.82058840000001</v>
      </c>
      <c r="J1297">
        <v>0.526464504</v>
      </c>
      <c r="K1297">
        <v>7.8463796180000003</v>
      </c>
      <c r="L1297">
        <v>98067.327300000004</v>
      </c>
      <c r="M1297">
        <v>102.8880262</v>
      </c>
      <c r="N1297">
        <v>-0.12292604</v>
      </c>
      <c r="O1297">
        <v>10.59060264</v>
      </c>
      <c r="P1297">
        <v>93392.153229999996</v>
      </c>
      <c r="Q1297">
        <v>111.4381631</v>
      </c>
      <c r="R1297">
        <v>0.73068321199999997</v>
      </c>
      <c r="S1297">
        <v>5.6026533250000004</v>
      </c>
    </row>
    <row r="1298" spans="1:19" x14ac:dyDescent="0.25">
      <c r="A1298" s="12">
        <v>38626</v>
      </c>
      <c r="B1298" t="s">
        <v>2007</v>
      </c>
      <c r="C1298" t="s">
        <v>2008</v>
      </c>
      <c r="D1298">
        <v>442924.13209999999</v>
      </c>
      <c r="E1298">
        <v>59.575189090000002</v>
      </c>
      <c r="F1298">
        <v>-1.9294401080000001</v>
      </c>
      <c r="G1298">
        <v>-1.24972488</v>
      </c>
      <c r="H1298">
        <v>286182.64640000003</v>
      </c>
      <c r="I1298">
        <v>60.644214239999997</v>
      </c>
      <c r="J1298">
        <v>-1.4173845060000001</v>
      </c>
      <c r="K1298">
        <v>-0.114507759</v>
      </c>
      <c r="L1298">
        <v>234166.6477</v>
      </c>
      <c r="M1298">
        <v>57.260378760000002</v>
      </c>
      <c r="N1298">
        <v>-1.345785606</v>
      </c>
      <c r="O1298">
        <v>1.785338141</v>
      </c>
      <c r="P1298">
        <v>209507.23939999999</v>
      </c>
      <c r="Q1298">
        <v>57.900563980000001</v>
      </c>
      <c r="R1298">
        <v>-0.790128465</v>
      </c>
      <c r="S1298">
        <v>0.75210829000000001</v>
      </c>
    </row>
    <row r="1299" spans="1:19" x14ac:dyDescent="0.25">
      <c r="A1299" s="12">
        <v>38626</v>
      </c>
      <c r="B1299" t="s">
        <v>2001</v>
      </c>
      <c r="C1299" t="s">
        <v>2002</v>
      </c>
      <c r="D1299">
        <v>203711.1599</v>
      </c>
      <c r="E1299">
        <v>90.87050395</v>
      </c>
      <c r="F1299">
        <v>6.9189089999999995E-2</v>
      </c>
      <c r="G1299">
        <v>2.5211886799999998</v>
      </c>
      <c r="H1299">
        <v>129848.9529</v>
      </c>
      <c r="I1299">
        <v>92.351799709999995</v>
      </c>
      <c r="J1299">
        <v>1.020273395</v>
      </c>
      <c r="K1299">
        <v>3.9203293530000001</v>
      </c>
      <c r="L1299">
        <v>107490.41929999999</v>
      </c>
      <c r="M1299">
        <v>92.378444509999994</v>
      </c>
      <c r="N1299">
        <v>1.0010891609999999</v>
      </c>
      <c r="O1299">
        <v>6.1121281840000004</v>
      </c>
      <c r="P1299">
        <v>99565.424700000003</v>
      </c>
      <c r="Q1299">
        <v>105.7596216</v>
      </c>
      <c r="R1299">
        <v>2.6030433930000001</v>
      </c>
      <c r="S1299">
        <v>4.3721000449999998</v>
      </c>
    </row>
    <row r="1300" spans="1:19" x14ac:dyDescent="0.25">
      <c r="A1300" s="12">
        <v>38626</v>
      </c>
      <c r="B1300" t="s">
        <v>2003</v>
      </c>
      <c r="C1300" t="s">
        <v>2004</v>
      </c>
      <c r="D1300">
        <v>263854.14439999999</v>
      </c>
      <c r="E1300">
        <v>77.287651839999995</v>
      </c>
      <c r="F1300">
        <v>-0.36362388600000001</v>
      </c>
      <c r="G1300">
        <v>0.64386873099999997</v>
      </c>
      <c r="H1300">
        <v>177657.31950000001</v>
      </c>
      <c r="I1300">
        <v>77.426914999999994</v>
      </c>
      <c r="J1300">
        <v>-0.56320994899999999</v>
      </c>
      <c r="K1300">
        <v>1.0468749980000001</v>
      </c>
      <c r="L1300">
        <v>146404.4437</v>
      </c>
      <c r="M1300">
        <v>76.452814489999994</v>
      </c>
      <c r="N1300">
        <v>-0.82128011099999998</v>
      </c>
      <c r="O1300">
        <v>3.048690868</v>
      </c>
      <c r="P1300">
        <v>130855.0778</v>
      </c>
      <c r="Q1300">
        <v>84.487264350000004</v>
      </c>
      <c r="R1300">
        <v>-0.31760535699999998</v>
      </c>
      <c r="S1300">
        <v>0.87508912500000002</v>
      </c>
    </row>
    <row r="1301" spans="1:19" x14ac:dyDescent="0.25">
      <c r="A1301" s="12">
        <v>38626</v>
      </c>
      <c r="B1301" t="s">
        <v>2019</v>
      </c>
      <c r="C1301" t="s">
        <v>2020</v>
      </c>
      <c r="D1301">
        <v>203719.9387</v>
      </c>
      <c r="E1301">
        <v>93.499424140000002</v>
      </c>
      <c r="F1301">
        <v>0.36805153000000002</v>
      </c>
      <c r="G1301">
        <v>6.7475039409999997</v>
      </c>
      <c r="H1301">
        <v>126700.182</v>
      </c>
      <c r="I1301">
        <v>94.645073980000006</v>
      </c>
      <c r="J1301">
        <v>0.179750617</v>
      </c>
      <c r="K1301">
        <v>8.561409587</v>
      </c>
      <c r="L1301">
        <v>102009.75810000001</v>
      </c>
      <c r="M1301">
        <v>93.794046559999998</v>
      </c>
      <c r="N1301">
        <v>-0.137600097</v>
      </c>
      <c r="O1301">
        <v>11.71512055</v>
      </c>
      <c r="P1301">
        <v>104967.19809999999</v>
      </c>
      <c r="Q1301">
        <v>105.2900597</v>
      </c>
      <c r="R1301">
        <v>0.76459488499999995</v>
      </c>
      <c r="S1301">
        <v>8.2334192730000009</v>
      </c>
    </row>
    <row r="1302" spans="1:19" x14ac:dyDescent="0.25">
      <c r="A1302" s="12">
        <v>38657</v>
      </c>
      <c r="B1302" t="s">
        <v>2005</v>
      </c>
      <c r="C1302" t="s">
        <v>2006</v>
      </c>
      <c r="D1302">
        <v>253491.33780000001</v>
      </c>
      <c r="E1302">
        <v>82.989006939999996</v>
      </c>
      <c r="F1302">
        <v>0.28869256999999998</v>
      </c>
      <c r="G1302">
        <v>1.9889220379999999</v>
      </c>
      <c r="H1302">
        <v>158778.31909999999</v>
      </c>
      <c r="I1302">
        <v>84.534146550000003</v>
      </c>
      <c r="J1302">
        <v>0.33231788499999998</v>
      </c>
      <c r="K1302">
        <v>3.5726883850000002</v>
      </c>
      <c r="L1302">
        <v>133939.4363</v>
      </c>
      <c r="M1302">
        <v>81.609019910000001</v>
      </c>
      <c r="N1302">
        <v>0.46002833300000001</v>
      </c>
      <c r="O1302">
        <v>5.9377307860000004</v>
      </c>
      <c r="P1302">
        <v>148492.88769999999</v>
      </c>
      <c r="Q1302">
        <v>78.035069050000004</v>
      </c>
      <c r="R1302">
        <v>0.50649312199999996</v>
      </c>
      <c r="S1302">
        <v>1.939458715</v>
      </c>
    </row>
    <row r="1303" spans="1:19" x14ac:dyDescent="0.25">
      <c r="A1303" s="12">
        <v>38657</v>
      </c>
      <c r="B1303" t="s">
        <v>2015</v>
      </c>
      <c r="C1303" t="s">
        <v>2016</v>
      </c>
      <c r="D1303">
        <v>276175.72210000001</v>
      </c>
      <c r="E1303">
        <v>83.834547090000001</v>
      </c>
      <c r="F1303">
        <v>-0.13102897699999999</v>
      </c>
      <c r="G1303">
        <v>-5.1853375E-2</v>
      </c>
      <c r="H1303">
        <v>177939.0533</v>
      </c>
      <c r="I1303">
        <v>83.584257539999996</v>
      </c>
      <c r="J1303">
        <v>-0.18569788100000001</v>
      </c>
      <c r="K1303">
        <v>0.884264351</v>
      </c>
      <c r="L1303">
        <v>147103.6618</v>
      </c>
      <c r="M1303">
        <v>83.132314019999995</v>
      </c>
      <c r="N1303">
        <v>-0.33432856599999999</v>
      </c>
      <c r="O1303">
        <v>1.9012782989999999</v>
      </c>
      <c r="P1303">
        <v>130458.3098</v>
      </c>
      <c r="Q1303">
        <v>92.012864070000006</v>
      </c>
      <c r="R1303">
        <v>0.73340058100000005</v>
      </c>
      <c r="S1303">
        <v>0.43090172700000001</v>
      </c>
    </row>
    <row r="1304" spans="1:19" x14ac:dyDescent="0.25">
      <c r="A1304" s="12">
        <v>38657</v>
      </c>
      <c r="B1304" t="s">
        <v>2011</v>
      </c>
      <c r="C1304" t="s">
        <v>2012</v>
      </c>
      <c r="D1304">
        <v>219785.32029999999</v>
      </c>
      <c r="E1304">
        <v>93.525347049999993</v>
      </c>
      <c r="F1304">
        <v>0.45263073799999998</v>
      </c>
      <c r="G1304">
        <v>5.4358583410000003</v>
      </c>
      <c r="H1304">
        <v>135438.01819999999</v>
      </c>
      <c r="I1304">
        <v>94.776910659999999</v>
      </c>
      <c r="J1304">
        <v>0.23646831300000001</v>
      </c>
      <c r="K1304">
        <v>6.7572480160000001</v>
      </c>
      <c r="L1304">
        <v>99438.666429999997</v>
      </c>
      <c r="M1304">
        <v>95.259880499999994</v>
      </c>
      <c r="N1304">
        <v>0.49291691100000001</v>
      </c>
      <c r="O1304">
        <v>11.191682739999999</v>
      </c>
      <c r="P1304">
        <v>105588.44990000001</v>
      </c>
      <c r="Q1304">
        <v>104.349413</v>
      </c>
      <c r="R1304">
        <v>-0.25536303599999999</v>
      </c>
      <c r="S1304">
        <v>8.1423512949999992</v>
      </c>
    </row>
    <row r="1305" spans="1:19" x14ac:dyDescent="0.25">
      <c r="A1305" s="12">
        <v>38657</v>
      </c>
      <c r="B1305" t="s">
        <v>2009</v>
      </c>
      <c r="C1305" t="s">
        <v>2010</v>
      </c>
      <c r="D1305">
        <v>201394.07260000001</v>
      </c>
      <c r="E1305">
        <v>103.5887462</v>
      </c>
      <c r="F1305">
        <v>1.040028806</v>
      </c>
      <c r="G1305">
        <v>11.43188247</v>
      </c>
      <c r="H1305">
        <v>123216.5462</v>
      </c>
      <c r="I1305">
        <v>104.20381039999999</v>
      </c>
      <c r="J1305">
        <v>1.3452772930000001</v>
      </c>
      <c r="K1305">
        <v>12.15677842</v>
      </c>
      <c r="L1305">
        <v>99443.216610000003</v>
      </c>
      <c r="M1305">
        <v>104.3315501</v>
      </c>
      <c r="N1305">
        <v>1.403004795</v>
      </c>
      <c r="O1305">
        <v>14.476428500000001</v>
      </c>
      <c r="P1305">
        <v>94602.829840000006</v>
      </c>
      <c r="Q1305">
        <v>112.88277669999999</v>
      </c>
      <c r="R1305">
        <v>1.296336535</v>
      </c>
      <c r="S1305">
        <v>8.8728797270000008</v>
      </c>
    </row>
    <row r="1306" spans="1:19" x14ac:dyDescent="0.25">
      <c r="A1306" s="12">
        <v>38657</v>
      </c>
      <c r="B1306" t="s">
        <v>2017</v>
      </c>
      <c r="C1306" t="s">
        <v>2018</v>
      </c>
      <c r="D1306">
        <v>236046.70129999999</v>
      </c>
      <c r="E1306">
        <v>90.346108090000001</v>
      </c>
      <c r="F1306">
        <v>0.54419387799999996</v>
      </c>
      <c r="G1306">
        <v>2.60428711</v>
      </c>
      <c r="H1306">
        <v>141823.1746</v>
      </c>
      <c r="I1306">
        <v>92.966873129999996</v>
      </c>
      <c r="J1306">
        <v>0.65688673099999995</v>
      </c>
      <c r="K1306">
        <v>3.8082519869999998</v>
      </c>
      <c r="L1306">
        <v>116077.13280000001</v>
      </c>
      <c r="M1306">
        <v>93.059723590000004</v>
      </c>
      <c r="N1306">
        <v>0.76528560700000003</v>
      </c>
      <c r="O1306">
        <v>5.9154669799999997</v>
      </c>
      <c r="P1306">
        <v>108623.4863</v>
      </c>
      <c r="Q1306">
        <v>103.4794371</v>
      </c>
      <c r="R1306">
        <v>0.43444948900000002</v>
      </c>
      <c r="S1306">
        <v>3.6232976520000002</v>
      </c>
    </row>
    <row r="1307" spans="1:19" x14ac:dyDescent="0.25">
      <c r="A1307" s="12">
        <v>38657</v>
      </c>
      <c r="B1307" t="s">
        <v>2003</v>
      </c>
      <c r="C1307" t="s">
        <v>2004</v>
      </c>
      <c r="D1307">
        <v>263427.46980000002</v>
      </c>
      <c r="E1307">
        <v>77.16267114</v>
      </c>
      <c r="F1307">
        <v>-0.16170849300000001</v>
      </c>
      <c r="G1307">
        <v>0.66966768399999999</v>
      </c>
      <c r="H1307">
        <v>177656.77960000001</v>
      </c>
      <c r="I1307">
        <v>77.426679739999997</v>
      </c>
      <c r="J1307">
        <v>-3.0385399999999999E-4</v>
      </c>
      <c r="K1307">
        <v>1.1277417059999999</v>
      </c>
      <c r="L1307">
        <v>146283.7371</v>
      </c>
      <c r="M1307">
        <v>76.38978118</v>
      </c>
      <c r="N1307">
        <v>-8.2447347000000004E-2</v>
      </c>
      <c r="O1307">
        <v>2.5022770240000001</v>
      </c>
      <c r="P1307">
        <v>130562.9081</v>
      </c>
      <c r="Q1307">
        <v>84.298623509999999</v>
      </c>
      <c r="R1307">
        <v>-0.22327725000000001</v>
      </c>
      <c r="S1307">
        <v>9.7333778999999995E-2</v>
      </c>
    </row>
    <row r="1308" spans="1:19" x14ac:dyDescent="0.25">
      <c r="A1308" s="12">
        <v>38657</v>
      </c>
      <c r="B1308" t="s">
        <v>2013</v>
      </c>
      <c r="C1308" t="s">
        <v>2014</v>
      </c>
      <c r="D1308">
        <v>329608.48959999997</v>
      </c>
      <c r="E1308">
        <v>72.478104939999994</v>
      </c>
      <c r="F1308">
        <v>0.43625628500000002</v>
      </c>
      <c r="G1308">
        <v>-0.57627351100000002</v>
      </c>
      <c r="H1308">
        <v>207294.73980000001</v>
      </c>
      <c r="I1308">
        <v>74.282490870000004</v>
      </c>
      <c r="J1308">
        <v>0.61800129199999998</v>
      </c>
      <c r="K1308">
        <v>0.29875523199999998</v>
      </c>
      <c r="L1308">
        <v>165043.8162</v>
      </c>
      <c r="M1308">
        <v>74.896811700000001</v>
      </c>
      <c r="N1308">
        <v>0.84466640000000004</v>
      </c>
      <c r="O1308">
        <v>1.8346764879999999</v>
      </c>
      <c r="P1308">
        <v>141481.10630000001</v>
      </c>
      <c r="Q1308">
        <v>83.223918810000001</v>
      </c>
      <c r="R1308">
        <v>0.57242874099999996</v>
      </c>
      <c r="S1308">
        <v>0.37821018200000001</v>
      </c>
    </row>
    <row r="1309" spans="1:19" x14ac:dyDescent="0.25">
      <c r="A1309" s="12">
        <v>38657</v>
      </c>
      <c r="B1309" t="s">
        <v>2001</v>
      </c>
      <c r="C1309" t="s">
        <v>2002</v>
      </c>
      <c r="D1309">
        <v>204925.56940000001</v>
      </c>
      <c r="E1309">
        <v>91.412221990000006</v>
      </c>
      <c r="F1309">
        <v>0.59614288400000004</v>
      </c>
      <c r="G1309">
        <v>1.5239706200000001</v>
      </c>
      <c r="H1309">
        <v>129687.05349999999</v>
      </c>
      <c r="I1309">
        <v>92.236652820000003</v>
      </c>
      <c r="J1309">
        <v>-0.124682892</v>
      </c>
      <c r="K1309">
        <v>2.8283976110000002</v>
      </c>
      <c r="L1309">
        <v>107339.57030000001</v>
      </c>
      <c r="M1309">
        <v>92.248803199999998</v>
      </c>
      <c r="N1309">
        <v>-0.14033719</v>
      </c>
      <c r="O1309">
        <v>4.528644012</v>
      </c>
      <c r="P1309">
        <v>98430.323940000002</v>
      </c>
      <c r="Q1309">
        <v>104.5539036</v>
      </c>
      <c r="R1309">
        <v>-1.1400551560000001</v>
      </c>
      <c r="S1309">
        <v>2.7169272000000002</v>
      </c>
    </row>
    <row r="1310" spans="1:19" x14ac:dyDescent="0.25">
      <c r="A1310" s="12">
        <v>38657</v>
      </c>
      <c r="B1310" t="s">
        <v>2019</v>
      </c>
      <c r="C1310" t="s">
        <v>2020</v>
      </c>
      <c r="D1310">
        <v>203911.72169999999</v>
      </c>
      <c r="E1310">
        <v>93.587444970000007</v>
      </c>
      <c r="F1310">
        <v>9.4140504E-2</v>
      </c>
      <c r="G1310">
        <v>6.4283470659999997</v>
      </c>
      <c r="H1310">
        <v>126956.8818</v>
      </c>
      <c r="I1310">
        <v>94.836828789999998</v>
      </c>
      <c r="J1310">
        <v>0.202604112</v>
      </c>
      <c r="K1310">
        <v>8.1872823350000008</v>
      </c>
      <c r="L1310">
        <v>102159.067</v>
      </c>
      <c r="M1310">
        <v>93.931330360000004</v>
      </c>
      <c r="N1310">
        <v>0.14636728600000001</v>
      </c>
      <c r="O1310">
        <v>11.553078879999999</v>
      </c>
      <c r="P1310">
        <v>104435.05</v>
      </c>
      <c r="Q1310">
        <v>104.75627489999999</v>
      </c>
      <c r="R1310">
        <v>-0.50696608099999996</v>
      </c>
      <c r="S1310">
        <v>6.7797527830000002</v>
      </c>
    </row>
    <row r="1311" spans="1:19" x14ac:dyDescent="0.25">
      <c r="A1311" s="12">
        <v>38657</v>
      </c>
      <c r="B1311" t="s">
        <v>2007</v>
      </c>
      <c r="C1311" t="s">
        <v>2008</v>
      </c>
      <c r="D1311">
        <v>445427.1899</v>
      </c>
      <c r="E1311">
        <v>59.91186107</v>
      </c>
      <c r="F1311">
        <v>0.56512111799999998</v>
      </c>
      <c r="G1311">
        <v>-0.85227402100000005</v>
      </c>
      <c r="H1311">
        <v>288241.61959999998</v>
      </c>
      <c r="I1311">
        <v>61.080525850000001</v>
      </c>
      <c r="J1311">
        <v>0.71946123799999995</v>
      </c>
      <c r="K1311">
        <v>0.120176878</v>
      </c>
      <c r="L1311">
        <v>236536.3414</v>
      </c>
      <c r="M1311">
        <v>57.839836009999999</v>
      </c>
      <c r="N1311">
        <v>1.0119689380000001</v>
      </c>
      <c r="O1311">
        <v>2.0794858280000001</v>
      </c>
      <c r="P1311">
        <v>211693.80960000001</v>
      </c>
      <c r="Q1311">
        <v>58.504856439999998</v>
      </c>
      <c r="R1311">
        <v>1.0436728399999999</v>
      </c>
      <c r="S1311">
        <v>0.29784142699999999</v>
      </c>
    </row>
    <row r="1312" spans="1:19" x14ac:dyDescent="0.25">
      <c r="A1312" s="12">
        <v>38687</v>
      </c>
      <c r="B1312" t="s">
        <v>2005</v>
      </c>
      <c r="C1312" t="s">
        <v>2006</v>
      </c>
      <c r="D1312">
        <v>250818.4405</v>
      </c>
      <c r="E1312">
        <v>82.113943140000003</v>
      </c>
      <c r="F1312">
        <v>-1.054433384</v>
      </c>
      <c r="G1312">
        <v>2.0598659669999999</v>
      </c>
      <c r="H1312">
        <v>158711.46340000001</v>
      </c>
      <c r="I1312">
        <v>84.4985523</v>
      </c>
      <c r="J1312">
        <v>-4.2106356999999997E-2</v>
      </c>
      <c r="K1312">
        <v>3.9941879239999998</v>
      </c>
      <c r="L1312">
        <v>135445.82620000001</v>
      </c>
      <c r="M1312">
        <v>82.526860119999995</v>
      </c>
      <c r="N1312">
        <v>1.1246798680000001</v>
      </c>
      <c r="O1312">
        <v>6.7004688799999998</v>
      </c>
      <c r="P1312">
        <v>151488.72</v>
      </c>
      <c r="Q1312">
        <v>79.609420409999998</v>
      </c>
      <c r="R1312">
        <v>2.0174921060000002</v>
      </c>
      <c r="S1312">
        <v>4.3039828980000001</v>
      </c>
    </row>
    <row r="1313" spans="1:19" x14ac:dyDescent="0.25">
      <c r="A1313" s="12">
        <v>38687</v>
      </c>
      <c r="B1313" t="s">
        <v>2009</v>
      </c>
      <c r="C1313" t="s">
        <v>2010</v>
      </c>
      <c r="D1313">
        <v>197904.17660000001</v>
      </c>
      <c r="E1313">
        <v>101.7936887</v>
      </c>
      <c r="F1313">
        <v>-1.732869244</v>
      </c>
      <c r="G1313">
        <v>6.9132542350000001</v>
      </c>
      <c r="H1313">
        <v>122206.5456</v>
      </c>
      <c r="I1313">
        <v>103.3496564</v>
      </c>
      <c r="J1313">
        <v>-0.81969561000000002</v>
      </c>
      <c r="K1313">
        <v>7.928328906</v>
      </c>
      <c r="L1313">
        <v>99841.602129999999</v>
      </c>
      <c r="M1313">
        <v>104.7495191</v>
      </c>
      <c r="N1313">
        <v>0.40061608799999998</v>
      </c>
      <c r="O1313">
        <v>10.48433517</v>
      </c>
      <c r="P1313">
        <v>95818.834279999995</v>
      </c>
      <c r="Q1313">
        <v>114.3337476</v>
      </c>
      <c r="R1313">
        <v>1.2853785090000001</v>
      </c>
      <c r="S1313">
        <v>5.1411840020000001</v>
      </c>
    </row>
    <row r="1314" spans="1:19" x14ac:dyDescent="0.25">
      <c r="A1314" s="12">
        <v>38687</v>
      </c>
      <c r="B1314" t="s">
        <v>2017</v>
      </c>
      <c r="C1314" t="s">
        <v>2018</v>
      </c>
      <c r="D1314">
        <v>232126.06460000001</v>
      </c>
      <c r="E1314">
        <v>88.845497120000005</v>
      </c>
      <c r="F1314">
        <v>-1.660958071</v>
      </c>
      <c r="G1314">
        <v>1.9534223209999999</v>
      </c>
      <c r="H1314">
        <v>141575.4449</v>
      </c>
      <c r="I1314">
        <v>92.804483219999995</v>
      </c>
      <c r="J1314">
        <v>-0.17467502800000001</v>
      </c>
      <c r="K1314">
        <v>3.7356954660000001</v>
      </c>
      <c r="L1314">
        <v>117448.894</v>
      </c>
      <c r="M1314">
        <v>94.159472649999998</v>
      </c>
      <c r="N1314">
        <v>1.1817669449999999</v>
      </c>
      <c r="O1314">
        <v>6.1497036029999999</v>
      </c>
      <c r="P1314">
        <v>110816.05469999999</v>
      </c>
      <c r="Q1314">
        <v>105.5681728</v>
      </c>
      <c r="R1314">
        <v>2.018503114</v>
      </c>
      <c r="S1314">
        <v>4.4673206250000002</v>
      </c>
    </row>
    <row r="1315" spans="1:19" x14ac:dyDescent="0.25">
      <c r="A1315" s="12">
        <v>38687</v>
      </c>
      <c r="B1315" t="s">
        <v>2015</v>
      </c>
      <c r="C1315" t="s">
        <v>2016</v>
      </c>
      <c r="D1315">
        <v>273785.3308</v>
      </c>
      <c r="E1315">
        <v>83.108931639999994</v>
      </c>
      <c r="F1315">
        <v>-0.86553274599999996</v>
      </c>
      <c r="G1315">
        <v>0.94888403799999999</v>
      </c>
      <c r="H1315">
        <v>178597.6514</v>
      </c>
      <c r="I1315">
        <v>83.893624310000007</v>
      </c>
      <c r="J1315">
        <v>0.37012564199999998</v>
      </c>
      <c r="K1315">
        <v>2.3924423099999998</v>
      </c>
      <c r="L1315">
        <v>149009.0159</v>
      </c>
      <c r="M1315">
        <v>84.209081859999998</v>
      </c>
      <c r="N1315">
        <v>1.2952458360000001</v>
      </c>
      <c r="O1315">
        <v>3.444810972</v>
      </c>
      <c r="P1315">
        <v>132588.7513</v>
      </c>
      <c r="Q1315">
        <v>93.515474519999998</v>
      </c>
      <c r="R1315">
        <v>1.6330438810000001</v>
      </c>
      <c r="S1315">
        <v>2.455313758</v>
      </c>
    </row>
    <row r="1316" spans="1:19" x14ac:dyDescent="0.25">
      <c r="A1316" s="12">
        <v>38687</v>
      </c>
      <c r="B1316" t="s">
        <v>2019</v>
      </c>
      <c r="C1316" t="s">
        <v>2020</v>
      </c>
      <c r="D1316">
        <v>202256.98480000001</v>
      </c>
      <c r="E1316">
        <v>92.827985949999999</v>
      </c>
      <c r="F1316">
        <v>-0.81149669199999996</v>
      </c>
      <c r="G1316">
        <v>5.1401835839999999</v>
      </c>
      <c r="H1316">
        <v>127083.19409999999</v>
      </c>
      <c r="I1316">
        <v>94.931184139999999</v>
      </c>
      <c r="J1316">
        <v>9.9492309000000001E-2</v>
      </c>
      <c r="K1316">
        <v>7.5257790519999999</v>
      </c>
      <c r="L1316">
        <v>103524.11229999999</v>
      </c>
      <c r="M1316">
        <v>95.186436939999993</v>
      </c>
      <c r="N1316">
        <v>1.336195891</v>
      </c>
      <c r="O1316">
        <v>10.55182538</v>
      </c>
      <c r="P1316">
        <v>106694.238</v>
      </c>
      <c r="Q1316">
        <v>107.02241170000001</v>
      </c>
      <c r="R1316">
        <v>2.1632469049999998</v>
      </c>
      <c r="S1316">
        <v>7.5853055080000003</v>
      </c>
    </row>
    <row r="1317" spans="1:19" x14ac:dyDescent="0.25">
      <c r="A1317" s="12">
        <v>38687</v>
      </c>
      <c r="B1317" t="s">
        <v>2001</v>
      </c>
      <c r="C1317" t="s">
        <v>2002</v>
      </c>
      <c r="D1317">
        <v>201566.61730000001</v>
      </c>
      <c r="E1317">
        <v>89.913876639999998</v>
      </c>
      <c r="F1317">
        <v>-1.6391083390000001</v>
      </c>
      <c r="G1317">
        <v>1.2336613089999999</v>
      </c>
      <c r="H1317">
        <v>129154.63710000001</v>
      </c>
      <c r="I1317">
        <v>91.857985020000001</v>
      </c>
      <c r="J1317">
        <v>-0.4105394</v>
      </c>
      <c r="K1317">
        <v>3.052964443</v>
      </c>
      <c r="L1317">
        <v>108028.0739</v>
      </c>
      <c r="M1317">
        <v>92.840510760000001</v>
      </c>
      <c r="N1317">
        <v>0.64142573000000003</v>
      </c>
      <c r="O1317">
        <v>5.1614722769999997</v>
      </c>
      <c r="P1317">
        <v>101239.52650000001</v>
      </c>
      <c r="Q1317">
        <v>107.53787320000001</v>
      </c>
      <c r="R1317">
        <v>2.8540011270000001</v>
      </c>
      <c r="S1317">
        <v>4.8064384149999997</v>
      </c>
    </row>
    <row r="1318" spans="1:19" x14ac:dyDescent="0.25">
      <c r="A1318" s="12">
        <v>38687</v>
      </c>
      <c r="B1318" t="s">
        <v>2003</v>
      </c>
      <c r="C1318" t="s">
        <v>2004</v>
      </c>
      <c r="D1318">
        <v>261601.52119999999</v>
      </c>
      <c r="E1318">
        <v>76.627817769999993</v>
      </c>
      <c r="F1318">
        <v>-0.69315040999999999</v>
      </c>
      <c r="G1318">
        <v>1.256671334</v>
      </c>
      <c r="H1318">
        <v>178085.4951</v>
      </c>
      <c r="I1318">
        <v>77.61352325</v>
      </c>
      <c r="J1318">
        <v>0.24131670199999999</v>
      </c>
      <c r="K1318">
        <v>2.1837233120000001</v>
      </c>
      <c r="L1318">
        <v>148236.42790000001</v>
      </c>
      <c r="M1318">
        <v>77.409481819999996</v>
      </c>
      <c r="N1318">
        <v>1.334865247</v>
      </c>
      <c r="O1318">
        <v>3.709867923</v>
      </c>
      <c r="P1318">
        <v>134002.4547</v>
      </c>
      <c r="Q1318">
        <v>86.519384740000007</v>
      </c>
      <c r="R1318">
        <v>2.6343979690000001</v>
      </c>
      <c r="S1318">
        <v>3.2027620300000001</v>
      </c>
    </row>
    <row r="1319" spans="1:19" x14ac:dyDescent="0.25">
      <c r="A1319" s="12">
        <v>38687</v>
      </c>
      <c r="B1319" t="s">
        <v>2007</v>
      </c>
      <c r="C1319" t="s">
        <v>2008</v>
      </c>
      <c r="D1319">
        <v>438936.43660000002</v>
      </c>
      <c r="E1319">
        <v>59.038826999999998</v>
      </c>
      <c r="F1319">
        <v>-1.457197375</v>
      </c>
      <c r="G1319">
        <v>-0.54279276099999996</v>
      </c>
      <c r="H1319">
        <v>285357.85609999998</v>
      </c>
      <c r="I1319">
        <v>60.469435099999998</v>
      </c>
      <c r="J1319">
        <v>-1.0004674140000001</v>
      </c>
      <c r="K1319">
        <v>1.034726437</v>
      </c>
      <c r="L1319">
        <v>237127.0944</v>
      </c>
      <c r="M1319">
        <v>57.984291829999997</v>
      </c>
      <c r="N1319">
        <v>0.24975144299999999</v>
      </c>
      <c r="O1319">
        <v>4.2059915759999997</v>
      </c>
      <c r="P1319">
        <v>215566.75099999999</v>
      </c>
      <c r="Q1319">
        <v>59.57520367</v>
      </c>
      <c r="R1319">
        <v>1.8295015100000001</v>
      </c>
      <c r="S1319">
        <v>4.2616218110000004</v>
      </c>
    </row>
    <row r="1320" spans="1:19" x14ac:dyDescent="0.25">
      <c r="A1320" s="12">
        <v>38687</v>
      </c>
      <c r="B1320" t="s">
        <v>2013</v>
      </c>
      <c r="C1320" t="s">
        <v>2014</v>
      </c>
      <c r="D1320">
        <v>326013.80910000001</v>
      </c>
      <c r="E1320">
        <v>71.687665240000001</v>
      </c>
      <c r="F1320">
        <v>-1.090591015</v>
      </c>
      <c r="G1320">
        <v>0.20137159900000001</v>
      </c>
      <c r="H1320">
        <v>206539.57879999999</v>
      </c>
      <c r="I1320">
        <v>74.011884660000007</v>
      </c>
      <c r="J1320">
        <v>-0.36429339900000002</v>
      </c>
      <c r="K1320">
        <v>1.246538299</v>
      </c>
      <c r="L1320">
        <v>165747.14230000001</v>
      </c>
      <c r="M1320">
        <v>75.215980770000002</v>
      </c>
      <c r="N1320">
        <v>0.42614507400000001</v>
      </c>
      <c r="O1320">
        <v>2.6676659470000001</v>
      </c>
      <c r="P1320">
        <v>143645.2156</v>
      </c>
      <c r="Q1320">
        <v>84.496920250000002</v>
      </c>
      <c r="R1320">
        <v>1.5296100640000001</v>
      </c>
      <c r="S1320">
        <v>1.6260620020000001</v>
      </c>
    </row>
    <row r="1321" spans="1:19" x14ac:dyDescent="0.25">
      <c r="A1321" s="12">
        <v>38687</v>
      </c>
      <c r="B1321" t="s">
        <v>2011</v>
      </c>
      <c r="C1321" t="s">
        <v>2012</v>
      </c>
      <c r="D1321">
        <v>219071.43640000001</v>
      </c>
      <c r="E1321">
        <v>93.221567690000001</v>
      </c>
      <c r="F1321">
        <v>-0.32480965699999997</v>
      </c>
      <c r="G1321">
        <v>6.1289387719999997</v>
      </c>
      <c r="H1321">
        <v>136615.42790000001</v>
      </c>
      <c r="I1321">
        <v>95.600839260000001</v>
      </c>
      <c r="J1321">
        <v>0.86933472199999995</v>
      </c>
      <c r="K1321">
        <v>7.9885624909999997</v>
      </c>
      <c r="L1321">
        <v>101934.1097</v>
      </c>
      <c r="M1321">
        <v>97.650455890000003</v>
      </c>
      <c r="N1321">
        <v>2.5095301189999999</v>
      </c>
      <c r="O1321">
        <v>13.31244377</v>
      </c>
      <c r="P1321">
        <v>109177.6615</v>
      </c>
      <c r="Q1321">
        <v>107.8965067</v>
      </c>
      <c r="R1321">
        <v>3.399246502</v>
      </c>
      <c r="S1321">
        <v>10.1077707</v>
      </c>
    </row>
    <row r="1322" spans="1:19" x14ac:dyDescent="0.25">
      <c r="A1322" s="12">
        <v>38718</v>
      </c>
      <c r="B1322" t="s">
        <v>2005</v>
      </c>
      <c r="C1322" t="s">
        <v>2006</v>
      </c>
      <c r="D1322">
        <v>253430.57769999999</v>
      </c>
      <c r="E1322">
        <v>82.969115070000001</v>
      </c>
      <c r="F1322">
        <v>1.0414454500000001</v>
      </c>
      <c r="G1322">
        <v>2.9887920029999999</v>
      </c>
      <c r="H1322">
        <v>158632.06280000001</v>
      </c>
      <c r="I1322">
        <v>84.456279159999994</v>
      </c>
      <c r="J1322">
        <v>-5.0028235999999997E-2</v>
      </c>
      <c r="K1322">
        <v>4.92627462</v>
      </c>
      <c r="L1322">
        <v>134525.2316</v>
      </c>
      <c r="M1322">
        <v>81.965943749999994</v>
      </c>
      <c r="N1322">
        <v>-0.67967734400000002</v>
      </c>
      <c r="O1322">
        <v>7.1052679410000001</v>
      </c>
      <c r="P1322">
        <v>148700.56570000001</v>
      </c>
      <c r="Q1322">
        <v>78.144206699999998</v>
      </c>
      <c r="R1322">
        <v>-1.840502919</v>
      </c>
      <c r="S1322">
        <v>3.7002875529999999</v>
      </c>
    </row>
    <row r="1323" spans="1:19" x14ac:dyDescent="0.25">
      <c r="A1323" s="12">
        <v>38718</v>
      </c>
      <c r="B1323" t="s">
        <v>2001</v>
      </c>
      <c r="C1323" t="s">
        <v>2002</v>
      </c>
      <c r="D1323">
        <v>201903.8786</v>
      </c>
      <c r="E1323">
        <v>90.064320519999995</v>
      </c>
      <c r="F1323">
        <v>0.16731997400000001</v>
      </c>
      <c r="G1323">
        <v>2.8222039369999998</v>
      </c>
      <c r="H1323">
        <v>127687.99400000001</v>
      </c>
      <c r="I1323">
        <v>90.814872039999997</v>
      </c>
      <c r="J1323">
        <v>-1.135571364</v>
      </c>
      <c r="K1323">
        <v>3.9127423069999998</v>
      </c>
      <c r="L1323">
        <v>106007.09480000001</v>
      </c>
      <c r="M1323">
        <v>91.10365917</v>
      </c>
      <c r="N1323">
        <v>-1.8707906379999999</v>
      </c>
      <c r="O1323">
        <v>5.410241815</v>
      </c>
      <c r="P1323">
        <v>95929.657800000001</v>
      </c>
      <c r="Q1323">
        <v>101.89766520000001</v>
      </c>
      <c r="R1323">
        <v>-5.2448572990000004</v>
      </c>
      <c r="S1323">
        <v>1.0180245610000001</v>
      </c>
    </row>
    <row r="1324" spans="1:19" x14ac:dyDescent="0.25">
      <c r="A1324" s="12">
        <v>38718</v>
      </c>
      <c r="B1324" t="s">
        <v>2013</v>
      </c>
      <c r="C1324" t="s">
        <v>2014</v>
      </c>
      <c r="D1324">
        <v>332321.3677</v>
      </c>
      <c r="E1324">
        <v>73.074643760000001</v>
      </c>
      <c r="F1324">
        <v>1.934751978</v>
      </c>
      <c r="G1324">
        <v>2.3031723479999999</v>
      </c>
      <c r="H1324">
        <v>208096.7947</v>
      </c>
      <c r="I1324">
        <v>74.569901110000004</v>
      </c>
      <c r="J1324">
        <v>0.75395519200000005</v>
      </c>
      <c r="K1324">
        <v>3.080106808</v>
      </c>
      <c r="L1324">
        <v>165878.04209999999</v>
      </c>
      <c r="M1324">
        <v>75.275383039999994</v>
      </c>
      <c r="N1324">
        <v>7.8975593999999996E-2</v>
      </c>
      <c r="O1324">
        <v>3.8176168599999998</v>
      </c>
      <c r="P1324">
        <v>140834.76190000001</v>
      </c>
      <c r="Q1324">
        <v>82.843717409999996</v>
      </c>
      <c r="R1324">
        <v>-1.9565243699999999</v>
      </c>
      <c r="S1324">
        <v>2.0453561310000001</v>
      </c>
    </row>
    <row r="1325" spans="1:19" x14ac:dyDescent="0.25">
      <c r="A1325" s="12">
        <v>38718</v>
      </c>
      <c r="B1325" t="s">
        <v>2011</v>
      </c>
      <c r="C1325" t="s">
        <v>2012</v>
      </c>
      <c r="D1325">
        <v>218263.15779999999</v>
      </c>
      <c r="E1325">
        <v>92.877620559999997</v>
      </c>
      <c r="F1325">
        <v>-0.368956599</v>
      </c>
      <c r="G1325">
        <v>4.7638500749999997</v>
      </c>
      <c r="H1325">
        <v>135068.9994</v>
      </c>
      <c r="I1325">
        <v>94.518678469999998</v>
      </c>
      <c r="J1325">
        <v>-1.131957412</v>
      </c>
      <c r="K1325">
        <v>7.557955465</v>
      </c>
      <c r="L1325">
        <v>99533.207720000006</v>
      </c>
      <c r="M1325">
        <v>95.350448810000003</v>
      </c>
      <c r="N1325">
        <v>-2.355347004</v>
      </c>
      <c r="O1325">
        <v>12.167571329999999</v>
      </c>
      <c r="P1325">
        <v>105698.6502</v>
      </c>
      <c r="Q1325">
        <v>104.4583202</v>
      </c>
      <c r="R1325">
        <v>-3.1865596709999999</v>
      </c>
      <c r="S1325">
        <v>10.37902317</v>
      </c>
    </row>
    <row r="1326" spans="1:19" x14ac:dyDescent="0.25">
      <c r="A1326" s="12">
        <v>38718</v>
      </c>
      <c r="B1326" t="s">
        <v>2007</v>
      </c>
      <c r="C1326" t="s">
        <v>2008</v>
      </c>
      <c r="D1326">
        <v>454024.9914</v>
      </c>
      <c r="E1326">
        <v>61.068302109999998</v>
      </c>
      <c r="F1326">
        <v>3.437526144</v>
      </c>
      <c r="G1326">
        <v>1.296913465</v>
      </c>
      <c r="H1326">
        <v>291589.86949999997</v>
      </c>
      <c r="I1326">
        <v>61.790044709999997</v>
      </c>
      <c r="J1326">
        <v>2.1839291350000001</v>
      </c>
      <c r="K1326">
        <v>2.521869074</v>
      </c>
      <c r="L1326">
        <v>240014.98800000001</v>
      </c>
      <c r="M1326">
        <v>58.690463630000004</v>
      </c>
      <c r="N1326">
        <v>1.2178674220000001</v>
      </c>
      <c r="O1326">
        <v>4.0927883889999999</v>
      </c>
      <c r="P1326">
        <v>214583.8346</v>
      </c>
      <c r="Q1326">
        <v>59.303559530000001</v>
      </c>
      <c r="R1326">
        <v>-0.45596847099999999</v>
      </c>
      <c r="S1326">
        <v>2.9793630109999998</v>
      </c>
    </row>
    <row r="1327" spans="1:19" x14ac:dyDescent="0.25">
      <c r="A1327" s="12">
        <v>38718</v>
      </c>
      <c r="B1327" t="s">
        <v>2003</v>
      </c>
      <c r="C1327" t="s">
        <v>2004</v>
      </c>
      <c r="D1327">
        <v>264278.16960000002</v>
      </c>
      <c r="E1327">
        <v>77.411856479999997</v>
      </c>
      <c r="F1327">
        <v>1.0231776610000001</v>
      </c>
      <c r="G1327">
        <v>1.0091048810000001</v>
      </c>
      <c r="H1327">
        <v>178330.79620000001</v>
      </c>
      <c r="I1327">
        <v>77.720430789999995</v>
      </c>
      <c r="J1327">
        <v>0.13774345099999999</v>
      </c>
      <c r="K1327">
        <v>2.1083024940000001</v>
      </c>
      <c r="L1327">
        <v>147582.95689999999</v>
      </c>
      <c r="M1327">
        <v>77.068237429999996</v>
      </c>
      <c r="N1327">
        <v>-0.44083021500000003</v>
      </c>
      <c r="O1327">
        <v>3.1957883050000002</v>
      </c>
      <c r="P1327">
        <v>130527.4624</v>
      </c>
      <c r="Q1327">
        <v>84.275737770000006</v>
      </c>
      <c r="R1327">
        <v>-2.5932303760000002</v>
      </c>
      <c r="S1327">
        <v>1.782429684</v>
      </c>
    </row>
    <row r="1328" spans="1:19" x14ac:dyDescent="0.25">
      <c r="A1328" s="12">
        <v>38718</v>
      </c>
      <c r="B1328" t="s">
        <v>2009</v>
      </c>
      <c r="C1328" t="s">
        <v>2010</v>
      </c>
      <c r="D1328">
        <v>201252.1385</v>
      </c>
      <c r="E1328">
        <v>103.51574119999999</v>
      </c>
      <c r="F1328">
        <v>1.6917085199999999</v>
      </c>
      <c r="G1328">
        <v>8.8397096709999996</v>
      </c>
      <c r="H1328">
        <v>122411.69929999999</v>
      </c>
      <c r="I1328">
        <v>103.5231541</v>
      </c>
      <c r="J1328">
        <v>0.16787453199999999</v>
      </c>
      <c r="K1328">
        <v>9.6335091320000004</v>
      </c>
      <c r="L1328">
        <v>99711.098339999997</v>
      </c>
      <c r="M1328">
        <v>104.61260009999999</v>
      </c>
      <c r="N1328">
        <v>-0.130710836</v>
      </c>
      <c r="O1328">
        <v>12.441666229999999</v>
      </c>
      <c r="P1328">
        <v>94129.967990000005</v>
      </c>
      <c r="Q1328">
        <v>112.3185445</v>
      </c>
      <c r="R1328">
        <v>-1.7625619219999999</v>
      </c>
      <c r="S1328">
        <v>8.0369115919999992</v>
      </c>
    </row>
    <row r="1329" spans="1:19" x14ac:dyDescent="0.25">
      <c r="A1329" s="12">
        <v>38718</v>
      </c>
      <c r="B1329" t="s">
        <v>2019</v>
      </c>
      <c r="C1329" t="s">
        <v>2020</v>
      </c>
      <c r="D1329">
        <v>204562.79079999999</v>
      </c>
      <c r="E1329">
        <v>93.886260059999998</v>
      </c>
      <c r="F1329">
        <v>1.140037779</v>
      </c>
      <c r="G1329">
        <v>6.6705165080000004</v>
      </c>
      <c r="H1329">
        <v>127085.5926</v>
      </c>
      <c r="I1329">
        <v>94.932975799999994</v>
      </c>
      <c r="J1329">
        <v>1.887323E-3</v>
      </c>
      <c r="K1329">
        <v>8.8779457369999992</v>
      </c>
      <c r="L1329">
        <v>102828.54580000001</v>
      </c>
      <c r="M1329">
        <v>94.54689028</v>
      </c>
      <c r="N1329">
        <v>-0.67188842900000001</v>
      </c>
      <c r="O1329">
        <v>11.62551069</v>
      </c>
      <c r="P1329">
        <v>104344.93030000001</v>
      </c>
      <c r="Q1329">
        <v>104.6658779</v>
      </c>
      <c r="R1329">
        <v>-2.2019068270000002</v>
      </c>
      <c r="S1329">
        <v>6.5054922230000001</v>
      </c>
    </row>
    <row r="1330" spans="1:19" x14ac:dyDescent="0.25">
      <c r="A1330" s="12">
        <v>38718</v>
      </c>
      <c r="B1330" t="s">
        <v>2017</v>
      </c>
      <c r="C1330" t="s">
        <v>2018</v>
      </c>
      <c r="D1330">
        <v>234983.76070000001</v>
      </c>
      <c r="E1330">
        <v>89.939271009999999</v>
      </c>
      <c r="F1330">
        <v>1.2310965970000001</v>
      </c>
      <c r="G1330">
        <v>3.0315198630000002</v>
      </c>
      <c r="H1330">
        <v>140792.4565</v>
      </c>
      <c r="I1330">
        <v>92.29122452</v>
      </c>
      <c r="J1330">
        <v>-0.553053778</v>
      </c>
      <c r="K1330">
        <v>5.2767993950000003</v>
      </c>
      <c r="L1330">
        <v>115715.1183</v>
      </c>
      <c r="M1330">
        <v>92.769494379999998</v>
      </c>
      <c r="N1330">
        <v>-1.476195894</v>
      </c>
      <c r="O1330">
        <v>7.4096362940000002</v>
      </c>
      <c r="P1330">
        <v>107028.5252</v>
      </c>
      <c r="Q1330">
        <v>101.9600082</v>
      </c>
      <c r="R1330">
        <v>-3.417852678</v>
      </c>
      <c r="S1330">
        <v>4.2692485749999998</v>
      </c>
    </row>
    <row r="1331" spans="1:19" x14ac:dyDescent="0.25">
      <c r="A1331" s="12">
        <v>38718</v>
      </c>
      <c r="B1331" t="s">
        <v>2015</v>
      </c>
      <c r="C1331" t="s">
        <v>2016</v>
      </c>
      <c r="D1331">
        <v>275722.65259999997</v>
      </c>
      <c r="E1331">
        <v>83.697015539999995</v>
      </c>
      <c r="F1331">
        <v>0.70760613999999999</v>
      </c>
      <c r="G1331">
        <v>1.475842348</v>
      </c>
      <c r="H1331">
        <v>178368.9546</v>
      </c>
      <c r="I1331">
        <v>83.786197340000001</v>
      </c>
      <c r="J1331">
        <v>-0.12805140800000001</v>
      </c>
      <c r="K1331">
        <v>3.0632722719999999</v>
      </c>
      <c r="L1331">
        <v>148390.8762</v>
      </c>
      <c r="M1331">
        <v>83.859754170000002</v>
      </c>
      <c r="N1331">
        <v>-0.414833748</v>
      </c>
      <c r="O1331">
        <v>4.4861512819999998</v>
      </c>
      <c r="P1331">
        <v>129800.4308</v>
      </c>
      <c r="Q1331">
        <v>91.548858870000004</v>
      </c>
      <c r="R1331">
        <v>-2.1029841899999999</v>
      </c>
      <c r="S1331">
        <v>2.6160290929999999</v>
      </c>
    </row>
    <row r="1332" spans="1:19" x14ac:dyDescent="0.25">
      <c r="A1332" s="12">
        <v>38749</v>
      </c>
      <c r="B1332" t="s">
        <v>2005</v>
      </c>
      <c r="C1332" t="s">
        <v>2006</v>
      </c>
      <c r="D1332">
        <v>251702.34400000001</v>
      </c>
      <c r="E1332">
        <v>82.403318990000002</v>
      </c>
      <c r="F1332">
        <v>-0.68193577699999997</v>
      </c>
      <c r="G1332">
        <v>2.897664915</v>
      </c>
      <c r="H1332">
        <v>158696.18350000001</v>
      </c>
      <c r="I1332">
        <v>84.490417230000006</v>
      </c>
      <c r="J1332">
        <v>4.0420995000000001E-2</v>
      </c>
      <c r="K1332">
        <v>4.3423150210000001</v>
      </c>
      <c r="L1332">
        <v>134895.52160000001</v>
      </c>
      <c r="M1332">
        <v>82.191560719999998</v>
      </c>
      <c r="N1332">
        <v>0.27525696500000002</v>
      </c>
      <c r="O1332">
        <v>7.5597776779999997</v>
      </c>
      <c r="P1332">
        <v>150486.43470000001</v>
      </c>
      <c r="Q1332">
        <v>79.082705619999999</v>
      </c>
      <c r="R1332">
        <v>1.2009833599999999</v>
      </c>
      <c r="S1332">
        <v>4.8244040210000003</v>
      </c>
    </row>
    <row r="1333" spans="1:19" x14ac:dyDescent="0.25">
      <c r="A1333" s="12">
        <v>38749</v>
      </c>
      <c r="B1333" t="s">
        <v>2001</v>
      </c>
      <c r="C1333" t="s">
        <v>2002</v>
      </c>
      <c r="D1333">
        <v>200595.75109999999</v>
      </c>
      <c r="E1333">
        <v>89.480797240000001</v>
      </c>
      <c r="F1333">
        <v>-0.647896166</v>
      </c>
      <c r="G1333">
        <v>1.67719825</v>
      </c>
      <c r="H1333">
        <v>127967.6703</v>
      </c>
      <c r="I1333">
        <v>91.013784779999995</v>
      </c>
      <c r="J1333">
        <v>0.219031013</v>
      </c>
      <c r="K1333">
        <v>2.341058732</v>
      </c>
      <c r="L1333">
        <v>106600.39969999999</v>
      </c>
      <c r="M1333">
        <v>91.613551889999997</v>
      </c>
      <c r="N1333">
        <v>0.559684128</v>
      </c>
      <c r="O1333">
        <v>4.7908787110000004</v>
      </c>
      <c r="P1333">
        <v>98457.735459999996</v>
      </c>
      <c r="Q1333">
        <v>104.5830204</v>
      </c>
      <c r="R1333">
        <v>2.6353452320000001</v>
      </c>
      <c r="S1333">
        <v>3.3764473220000002</v>
      </c>
    </row>
    <row r="1334" spans="1:19" x14ac:dyDescent="0.25">
      <c r="A1334" s="12">
        <v>38749</v>
      </c>
      <c r="B1334" t="s">
        <v>2003</v>
      </c>
      <c r="C1334" t="s">
        <v>2004</v>
      </c>
      <c r="D1334">
        <v>262067.58730000001</v>
      </c>
      <c r="E1334">
        <v>76.764336950000001</v>
      </c>
      <c r="F1334">
        <v>-0.83646040700000002</v>
      </c>
      <c r="G1334">
        <v>2.1254088649999998</v>
      </c>
      <c r="H1334">
        <v>178261.63020000001</v>
      </c>
      <c r="I1334">
        <v>77.690286720000003</v>
      </c>
      <c r="J1334">
        <v>-3.8785265999999999E-2</v>
      </c>
      <c r="K1334">
        <v>2.486233489</v>
      </c>
      <c r="L1334">
        <v>147776.84390000001</v>
      </c>
      <c r="M1334">
        <v>77.169485750000007</v>
      </c>
      <c r="N1334">
        <v>0.13137490199999999</v>
      </c>
      <c r="O1334">
        <v>4.5544664629999998</v>
      </c>
      <c r="P1334">
        <v>132898.52549999999</v>
      </c>
      <c r="Q1334">
        <v>85.806627070000005</v>
      </c>
      <c r="R1334">
        <v>1.8165243529999999</v>
      </c>
      <c r="S1334">
        <v>3.9963303130000001</v>
      </c>
    </row>
    <row r="1335" spans="1:19" x14ac:dyDescent="0.25">
      <c r="A1335" s="12">
        <v>38749</v>
      </c>
      <c r="B1335" t="s">
        <v>2011</v>
      </c>
      <c r="C1335" t="s">
        <v>2012</v>
      </c>
      <c r="D1335">
        <v>218409.3229</v>
      </c>
      <c r="E1335">
        <v>92.939818250000002</v>
      </c>
      <c r="F1335">
        <v>6.6967361000000003E-2</v>
      </c>
      <c r="G1335">
        <v>6.8939451380000003</v>
      </c>
      <c r="H1335">
        <v>135923.67379999999</v>
      </c>
      <c r="I1335">
        <v>95.116763109999994</v>
      </c>
      <c r="J1335">
        <v>0.632768734</v>
      </c>
      <c r="K1335">
        <v>9.0433469970000004</v>
      </c>
      <c r="L1335">
        <v>100955.78389999999</v>
      </c>
      <c r="M1335">
        <v>96.713243000000006</v>
      </c>
      <c r="N1335">
        <v>1.4292478019999999</v>
      </c>
      <c r="O1335">
        <v>15.50573428</v>
      </c>
      <c r="P1335">
        <v>108411.0236</v>
      </c>
      <c r="Q1335">
        <v>107.138865</v>
      </c>
      <c r="R1335">
        <v>2.5661381749999999</v>
      </c>
      <c r="S1335">
        <v>13.007114870000001</v>
      </c>
    </row>
    <row r="1336" spans="1:19" x14ac:dyDescent="0.25">
      <c r="A1336" s="12">
        <v>38749</v>
      </c>
      <c r="B1336" t="s">
        <v>2019</v>
      </c>
      <c r="C1336" t="s">
        <v>2020</v>
      </c>
      <c r="D1336">
        <v>204167.43669999999</v>
      </c>
      <c r="E1336">
        <v>93.704808080000006</v>
      </c>
      <c r="F1336">
        <v>-0.19326786800000001</v>
      </c>
      <c r="G1336">
        <v>5.7730437180000003</v>
      </c>
      <c r="H1336">
        <v>127849.19469999999</v>
      </c>
      <c r="I1336">
        <v>95.503386829999997</v>
      </c>
      <c r="J1336">
        <v>0.60085657400000003</v>
      </c>
      <c r="K1336">
        <v>7.5039836429999998</v>
      </c>
      <c r="L1336">
        <v>103612.9135</v>
      </c>
      <c r="M1336">
        <v>95.268086220000001</v>
      </c>
      <c r="N1336">
        <v>0.76279181900000004</v>
      </c>
      <c r="O1336">
        <v>11.342201469999999</v>
      </c>
      <c r="P1336">
        <v>107105.6088</v>
      </c>
      <c r="Q1336">
        <v>107.43504780000001</v>
      </c>
      <c r="R1336">
        <v>2.6457236370000001</v>
      </c>
      <c r="S1336">
        <v>7.9699725910000003</v>
      </c>
    </row>
    <row r="1337" spans="1:19" x14ac:dyDescent="0.25">
      <c r="A1337" s="12">
        <v>38749</v>
      </c>
      <c r="B1337" t="s">
        <v>2017</v>
      </c>
      <c r="C1337" t="s">
        <v>2018</v>
      </c>
      <c r="D1337">
        <v>235248.11840000001</v>
      </c>
      <c r="E1337">
        <v>90.040453049999996</v>
      </c>
      <c r="F1337">
        <v>0.112500407</v>
      </c>
      <c r="G1337">
        <v>3.943329619</v>
      </c>
      <c r="H1337">
        <v>141584.8561</v>
      </c>
      <c r="I1337">
        <v>92.810652379999993</v>
      </c>
      <c r="J1337">
        <v>0.562813919</v>
      </c>
      <c r="K1337">
        <v>4.1675183000000002</v>
      </c>
      <c r="L1337">
        <v>116578.6275</v>
      </c>
      <c r="M1337">
        <v>93.461774809999994</v>
      </c>
      <c r="N1337">
        <v>0.74623715099999999</v>
      </c>
      <c r="O1337">
        <v>6.7221587879999998</v>
      </c>
      <c r="P1337">
        <v>109695.19869999999</v>
      </c>
      <c r="Q1337">
        <v>104.5003968</v>
      </c>
      <c r="R1337">
        <v>2.491553948</v>
      </c>
      <c r="S1337">
        <v>5.0549636729999996</v>
      </c>
    </row>
    <row r="1338" spans="1:19" x14ac:dyDescent="0.25">
      <c r="A1338" s="12">
        <v>38749</v>
      </c>
      <c r="B1338" t="s">
        <v>2015</v>
      </c>
      <c r="C1338" t="s">
        <v>2016</v>
      </c>
      <c r="D1338">
        <v>272611.35570000001</v>
      </c>
      <c r="E1338">
        <v>82.752565529999998</v>
      </c>
      <c r="F1338">
        <v>-1.128415395</v>
      </c>
      <c r="G1338">
        <v>1.1639338349999999</v>
      </c>
      <c r="H1338">
        <v>177160.55119999999</v>
      </c>
      <c r="I1338">
        <v>83.2185676</v>
      </c>
      <c r="J1338">
        <v>-0.67747405299999996</v>
      </c>
      <c r="K1338">
        <v>1.6157637789999999</v>
      </c>
      <c r="L1338">
        <v>147806.70559999999</v>
      </c>
      <c r="M1338">
        <v>83.529623340000001</v>
      </c>
      <c r="N1338">
        <v>-0.39367016199999999</v>
      </c>
      <c r="O1338">
        <v>3.8752923699999999</v>
      </c>
      <c r="P1338">
        <v>130820.58809999999</v>
      </c>
      <c r="Q1338">
        <v>92.268380649999997</v>
      </c>
      <c r="R1338">
        <v>0.78594292399999999</v>
      </c>
      <c r="S1338">
        <v>2.9650630059999998</v>
      </c>
    </row>
    <row r="1339" spans="1:19" x14ac:dyDescent="0.25">
      <c r="A1339" s="12">
        <v>38749</v>
      </c>
      <c r="B1339" t="s">
        <v>2013</v>
      </c>
      <c r="C1339" t="s">
        <v>2014</v>
      </c>
      <c r="D1339">
        <v>329948.86099999998</v>
      </c>
      <c r="E1339">
        <v>72.552949709999993</v>
      </c>
      <c r="F1339">
        <v>-0.71391937900000002</v>
      </c>
      <c r="G1339">
        <v>1.398203391</v>
      </c>
      <c r="H1339">
        <v>208169.95259999999</v>
      </c>
      <c r="I1339">
        <v>74.596116699999996</v>
      </c>
      <c r="J1339">
        <v>3.5155723999999999E-2</v>
      </c>
      <c r="K1339">
        <v>2.1889589470000002</v>
      </c>
      <c r="L1339">
        <v>166657.84779999999</v>
      </c>
      <c r="M1339">
        <v>75.629258539999995</v>
      </c>
      <c r="N1339">
        <v>0.47010787199999998</v>
      </c>
      <c r="O1339">
        <v>4.188467685</v>
      </c>
      <c r="P1339">
        <v>143028.40549999999</v>
      </c>
      <c r="Q1339">
        <v>84.134091929999997</v>
      </c>
      <c r="R1339">
        <v>1.5576009390000001</v>
      </c>
      <c r="S1339">
        <v>3.0179608440000001</v>
      </c>
    </row>
    <row r="1340" spans="1:19" x14ac:dyDescent="0.25">
      <c r="A1340" s="12">
        <v>38749</v>
      </c>
      <c r="B1340" t="s">
        <v>2007</v>
      </c>
      <c r="C1340" t="s">
        <v>2008</v>
      </c>
      <c r="D1340">
        <v>448641.73739999998</v>
      </c>
      <c r="E1340">
        <v>60.344231450000002</v>
      </c>
      <c r="F1340">
        <v>-1.1856734879999999</v>
      </c>
      <c r="G1340">
        <v>1.335215866</v>
      </c>
      <c r="H1340">
        <v>289915.25390000001</v>
      </c>
      <c r="I1340">
        <v>61.435181309999997</v>
      </c>
      <c r="J1340">
        <v>-0.57430513800000005</v>
      </c>
      <c r="K1340">
        <v>2.2545611299999999</v>
      </c>
      <c r="L1340">
        <v>238394.75210000001</v>
      </c>
      <c r="M1340">
        <v>58.294270060000002</v>
      </c>
      <c r="N1340">
        <v>-0.67505612500000001</v>
      </c>
      <c r="O1340">
        <v>3.9940378430000001</v>
      </c>
      <c r="P1340">
        <v>214772.92739999999</v>
      </c>
      <c r="Q1340">
        <v>59.355818259999999</v>
      </c>
      <c r="R1340">
        <v>8.8120733000000007E-2</v>
      </c>
      <c r="S1340">
        <v>3.4810287259999999</v>
      </c>
    </row>
    <row r="1341" spans="1:19" x14ac:dyDescent="0.25">
      <c r="A1341" s="12">
        <v>38749</v>
      </c>
      <c r="B1341" t="s">
        <v>2009</v>
      </c>
      <c r="C1341" t="s">
        <v>2010</v>
      </c>
      <c r="D1341">
        <v>195537.86859999999</v>
      </c>
      <c r="E1341">
        <v>100.5765581</v>
      </c>
      <c r="F1341">
        <v>-2.8393585529999998</v>
      </c>
      <c r="G1341">
        <v>6.2238952220000003</v>
      </c>
      <c r="H1341">
        <v>120164.1654</v>
      </c>
      <c r="I1341">
        <v>101.6224225</v>
      </c>
      <c r="J1341">
        <v>-1.836044963</v>
      </c>
      <c r="K1341">
        <v>8.256864771</v>
      </c>
      <c r="L1341">
        <v>98091.72769</v>
      </c>
      <c r="M1341">
        <v>102.91362599999999</v>
      </c>
      <c r="N1341">
        <v>-1.6240625930000001</v>
      </c>
      <c r="O1341">
        <v>11.871468910000001</v>
      </c>
      <c r="P1341">
        <v>94588.586349999998</v>
      </c>
      <c r="Q1341">
        <v>112.865781</v>
      </c>
      <c r="R1341">
        <v>0.48721821999999998</v>
      </c>
      <c r="S1341">
        <v>10.10318404</v>
      </c>
    </row>
    <row r="1342" spans="1:19" x14ac:dyDescent="0.25">
      <c r="A1342" s="12">
        <v>38777</v>
      </c>
      <c r="B1342" t="s">
        <v>2005</v>
      </c>
      <c r="C1342" t="s">
        <v>2006</v>
      </c>
      <c r="D1342">
        <v>254453.1219</v>
      </c>
      <c r="E1342">
        <v>83.303879660000007</v>
      </c>
      <c r="F1342">
        <v>1.0928694109999999</v>
      </c>
      <c r="G1342">
        <v>3.8179026390000002</v>
      </c>
      <c r="H1342">
        <v>160008.8763</v>
      </c>
      <c r="I1342">
        <v>85.189299579999997</v>
      </c>
      <c r="J1342">
        <v>0.82717350499999998</v>
      </c>
      <c r="K1342">
        <v>4.7247704989999999</v>
      </c>
      <c r="L1342">
        <v>135855.35920000001</v>
      </c>
      <c r="M1342">
        <v>82.776387729999996</v>
      </c>
      <c r="N1342">
        <v>0.71154143400000003</v>
      </c>
      <c r="O1342">
        <v>7.0460088079999998</v>
      </c>
      <c r="P1342">
        <v>150422.905</v>
      </c>
      <c r="Q1342">
        <v>79.049319859999997</v>
      </c>
      <c r="R1342">
        <v>-4.2216265000000003E-2</v>
      </c>
      <c r="S1342">
        <v>4.318612882</v>
      </c>
    </row>
    <row r="1343" spans="1:19" x14ac:dyDescent="0.25">
      <c r="A1343" s="12">
        <v>38777</v>
      </c>
      <c r="B1343" t="s">
        <v>2007</v>
      </c>
      <c r="C1343" t="s">
        <v>2008</v>
      </c>
      <c r="D1343">
        <v>454095.71970000002</v>
      </c>
      <c r="E1343">
        <v>61.077815379999997</v>
      </c>
      <c r="F1343">
        <v>1.215665379</v>
      </c>
      <c r="G1343">
        <v>3.1801642609999998</v>
      </c>
      <c r="H1343">
        <v>292056.2083</v>
      </c>
      <c r="I1343">
        <v>61.888865340000002</v>
      </c>
      <c r="J1343">
        <v>0.738475938</v>
      </c>
      <c r="K1343">
        <v>3.4639598120000001</v>
      </c>
      <c r="L1343">
        <v>241348.17569999999</v>
      </c>
      <c r="M1343">
        <v>59.016465789999998</v>
      </c>
      <c r="N1343">
        <v>1.2388794460000001</v>
      </c>
      <c r="O1343">
        <v>5.0358036830000001</v>
      </c>
      <c r="P1343">
        <v>216506.81150000001</v>
      </c>
      <c r="Q1343">
        <v>59.835003929999999</v>
      </c>
      <c r="R1343">
        <v>0.80731036499999997</v>
      </c>
      <c r="S1343">
        <v>4.3353271729999996</v>
      </c>
    </row>
    <row r="1344" spans="1:19" x14ac:dyDescent="0.25">
      <c r="A1344" s="12">
        <v>38777</v>
      </c>
      <c r="B1344" t="s">
        <v>2011</v>
      </c>
      <c r="C1344" t="s">
        <v>2012</v>
      </c>
      <c r="D1344">
        <v>219283.43599999999</v>
      </c>
      <c r="E1344">
        <v>93.311779990000005</v>
      </c>
      <c r="F1344">
        <v>0.40021784599999999</v>
      </c>
      <c r="G1344">
        <v>5.4719046049999998</v>
      </c>
      <c r="H1344">
        <v>136173.61470000001</v>
      </c>
      <c r="I1344">
        <v>95.291666930000005</v>
      </c>
      <c r="J1344">
        <v>0.18388327300000001</v>
      </c>
      <c r="K1344">
        <v>6.8523213079999996</v>
      </c>
      <c r="L1344">
        <v>100412.9751</v>
      </c>
      <c r="M1344">
        <v>96.19324503</v>
      </c>
      <c r="N1344">
        <v>-0.53766987499999996</v>
      </c>
      <c r="O1344">
        <v>11.30473185</v>
      </c>
      <c r="P1344">
        <v>106357.3211</v>
      </c>
      <c r="Q1344">
        <v>105.1092618</v>
      </c>
      <c r="R1344">
        <v>-1.8943669000000001</v>
      </c>
      <c r="S1344">
        <v>6.7446393950000001</v>
      </c>
    </row>
    <row r="1345" spans="1:19" x14ac:dyDescent="0.25">
      <c r="A1345" s="12">
        <v>38777</v>
      </c>
      <c r="B1345" t="s">
        <v>2013</v>
      </c>
      <c r="C1345" t="s">
        <v>2014</v>
      </c>
      <c r="D1345">
        <v>332815.32939999999</v>
      </c>
      <c r="E1345">
        <v>73.183261729999998</v>
      </c>
      <c r="F1345">
        <v>0.86876139699999999</v>
      </c>
      <c r="G1345">
        <v>2.8752265260000001</v>
      </c>
      <c r="H1345">
        <v>209459.79829999999</v>
      </c>
      <c r="I1345">
        <v>75.058323079999994</v>
      </c>
      <c r="J1345">
        <v>0.61961185900000004</v>
      </c>
      <c r="K1345">
        <v>2.9841616210000002</v>
      </c>
      <c r="L1345">
        <v>167400.9319</v>
      </c>
      <c r="M1345">
        <v>75.966469759999995</v>
      </c>
      <c r="N1345">
        <v>0.44587402100000001</v>
      </c>
      <c r="O1345">
        <v>4.0321165890000001</v>
      </c>
      <c r="P1345">
        <v>142561.26680000001</v>
      </c>
      <c r="Q1345">
        <v>83.859305309999996</v>
      </c>
      <c r="R1345">
        <v>-0.32660556000000002</v>
      </c>
      <c r="S1345">
        <v>2.617561308</v>
      </c>
    </row>
    <row r="1346" spans="1:19" x14ac:dyDescent="0.25">
      <c r="A1346" s="12">
        <v>38777</v>
      </c>
      <c r="B1346" t="s">
        <v>2009</v>
      </c>
      <c r="C1346" t="s">
        <v>2010</v>
      </c>
      <c r="D1346">
        <v>199840.52919999999</v>
      </c>
      <c r="E1346">
        <v>102.78966800000001</v>
      </c>
      <c r="F1346">
        <v>2.2004231650000001</v>
      </c>
      <c r="G1346">
        <v>6.76740136</v>
      </c>
      <c r="H1346">
        <v>123460.0788</v>
      </c>
      <c r="I1346">
        <v>104.4097651</v>
      </c>
      <c r="J1346">
        <v>2.7428421630000002</v>
      </c>
      <c r="K1346">
        <v>8.8411102370000005</v>
      </c>
      <c r="L1346">
        <v>100286.556</v>
      </c>
      <c r="M1346">
        <v>105.2163456</v>
      </c>
      <c r="N1346">
        <v>2.2375263900000002</v>
      </c>
      <c r="O1346">
        <v>11.797573160000001</v>
      </c>
      <c r="P1346">
        <v>95580.918609999993</v>
      </c>
      <c r="Q1346">
        <v>114.0498599</v>
      </c>
      <c r="R1346">
        <v>1.0491035959999999</v>
      </c>
      <c r="S1346">
        <v>10.32636413</v>
      </c>
    </row>
    <row r="1347" spans="1:19" x14ac:dyDescent="0.25">
      <c r="A1347" s="12">
        <v>38777</v>
      </c>
      <c r="B1347" t="s">
        <v>2017</v>
      </c>
      <c r="C1347" t="s">
        <v>2018</v>
      </c>
      <c r="D1347">
        <v>235202.58300000001</v>
      </c>
      <c r="E1347">
        <v>90.023024530000001</v>
      </c>
      <c r="F1347">
        <v>-1.9356326E-2</v>
      </c>
      <c r="G1347">
        <v>3.5595366089999998</v>
      </c>
      <c r="H1347">
        <v>142168.37669999999</v>
      </c>
      <c r="I1347">
        <v>93.193157479999996</v>
      </c>
      <c r="J1347">
        <v>0.41213491600000002</v>
      </c>
      <c r="K1347">
        <v>4.633639906</v>
      </c>
      <c r="L1347">
        <v>117272.7837</v>
      </c>
      <c r="M1347">
        <v>94.018283980000007</v>
      </c>
      <c r="N1347">
        <v>0.59544040399999998</v>
      </c>
      <c r="O1347">
        <v>6.5534371470000004</v>
      </c>
      <c r="P1347">
        <v>108461.69190000001</v>
      </c>
      <c r="Q1347">
        <v>103.3253048</v>
      </c>
      <c r="R1347">
        <v>-1.124485645</v>
      </c>
      <c r="S1347">
        <v>4.1667781479999997</v>
      </c>
    </row>
    <row r="1348" spans="1:19" x14ac:dyDescent="0.25">
      <c r="A1348" s="12">
        <v>38777</v>
      </c>
      <c r="B1348" t="s">
        <v>2015</v>
      </c>
      <c r="C1348" t="s">
        <v>2016</v>
      </c>
      <c r="D1348">
        <v>279403.34039999999</v>
      </c>
      <c r="E1348">
        <v>84.814307080000006</v>
      </c>
      <c r="F1348">
        <v>2.4914533350000001</v>
      </c>
      <c r="G1348">
        <v>3.592811073</v>
      </c>
      <c r="H1348">
        <v>180774.1263</v>
      </c>
      <c r="I1348">
        <v>84.915991480000002</v>
      </c>
      <c r="J1348">
        <v>2.0397177289999999</v>
      </c>
      <c r="K1348">
        <v>3.7967726960000001</v>
      </c>
      <c r="L1348">
        <v>150549.41769999999</v>
      </c>
      <c r="M1348">
        <v>85.079605169999994</v>
      </c>
      <c r="N1348">
        <v>1.8556073559999999</v>
      </c>
      <c r="O1348">
        <v>5.2599641039999998</v>
      </c>
      <c r="P1348">
        <v>131640.82800000001</v>
      </c>
      <c r="Q1348">
        <v>92.846899719999996</v>
      </c>
      <c r="R1348">
        <v>0.62699601900000002</v>
      </c>
      <c r="S1348">
        <v>3.3794349239999999</v>
      </c>
    </row>
    <row r="1349" spans="1:19" x14ac:dyDescent="0.25">
      <c r="A1349" s="12">
        <v>38777</v>
      </c>
      <c r="B1349" t="s">
        <v>2019</v>
      </c>
      <c r="C1349" t="s">
        <v>2020</v>
      </c>
      <c r="D1349">
        <v>205713.88190000001</v>
      </c>
      <c r="E1349">
        <v>94.414565519999996</v>
      </c>
      <c r="F1349">
        <v>0.75743972000000004</v>
      </c>
      <c r="G1349">
        <v>5.8930165780000001</v>
      </c>
      <c r="H1349">
        <v>128654.68339999999</v>
      </c>
      <c r="I1349">
        <v>96.105087130000001</v>
      </c>
      <c r="J1349">
        <v>0.630030329</v>
      </c>
      <c r="K1349">
        <v>7.2527836020000001</v>
      </c>
      <c r="L1349">
        <v>104241.1682</v>
      </c>
      <c r="M1349">
        <v>95.845742209999997</v>
      </c>
      <c r="N1349">
        <v>0.60634783800000003</v>
      </c>
      <c r="O1349">
        <v>10.35151435</v>
      </c>
      <c r="P1349">
        <v>105968.022</v>
      </c>
      <c r="Q1349">
        <v>106.29396199999999</v>
      </c>
      <c r="R1349">
        <v>-1.0621168729999999</v>
      </c>
      <c r="S1349">
        <v>6.5945589849999999</v>
      </c>
    </row>
    <row r="1350" spans="1:19" x14ac:dyDescent="0.25">
      <c r="A1350" s="12">
        <v>38777</v>
      </c>
      <c r="B1350" t="s">
        <v>2001</v>
      </c>
      <c r="C1350" t="s">
        <v>2002</v>
      </c>
      <c r="D1350">
        <v>202220.36429999999</v>
      </c>
      <c r="E1350">
        <v>90.205496969999999</v>
      </c>
      <c r="F1350">
        <v>0.80989413799999999</v>
      </c>
      <c r="G1350">
        <v>2.3645594069999998</v>
      </c>
      <c r="H1350">
        <v>128661.79120000001</v>
      </c>
      <c r="I1350">
        <v>91.507460809999998</v>
      </c>
      <c r="J1350">
        <v>0.542418968</v>
      </c>
      <c r="K1350">
        <v>2.8512921320000002</v>
      </c>
      <c r="L1350">
        <v>107024.25410000001</v>
      </c>
      <c r="M1350">
        <v>91.977816970000006</v>
      </c>
      <c r="N1350">
        <v>0.39761047199999999</v>
      </c>
      <c r="O1350">
        <v>4.5253947769999998</v>
      </c>
      <c r="P1350">
        <v>97248.074120000005</v>
      </c>
      <c r="Q1350">
        <v>103.2981032</v>
      </c>
      <c r="R1350">
        <v>-1.228609753</v>
      </c>
      <c r="S1350">
        <v>1.973759378</v>
      </c>
    </row>
    <row r="1351" spans="1:19" x14ac:dyDescent="0.25">
      <c r="A1351" s="12">
        <v>38777</v>
      </c>
      <c r="B1351" t="s">
        <v>2003</v>
      </c>
      <c r="C1351" t="s">
        <v>2004</v>
      </c>
      <c r="D1351">
        <v>265527.25209999998</v>
      </c>
      <c r="E1351">
        <v>77.777735340000007</v>
      </c>
      <c r="F1351">
        <v>1.3201421760000001</v>
      </c>
      <c r="G1351">
        <v>3.6954787160000002</v>
      </c>
      <c r="H1351">
        <v>180013.98620000001</v>
      </c>
      <c r="I1351">
        <v>78.454001489999996</v>
      </c>
      <c r="J1351">
        <v>0.98302478299999996</v>
      </c>
      <c r="K1351">
        <v>3.6455539360000002</v>
      </c>
      <c r="L1351">
        <v>148848.42310000001</v>
      </c>
      <c r="M1351">
        <v>77.729067439999994</v>
      </c>
      <c r="N1351">
        <v>0.72513336399999995</v>
      </c>
      <c r="O1351">
        <v>4.7906165200000004</v>
      </c>
      <c r="P1351">
        <v>132608.97810000001</v>
      </c>
      <c r="Q1351">
        <v>85.619679300000001</v>
      </c>
      <c r="R1351">
        <v>-0.217871017</v>
      </c>
      <c r="S1351">
        <v>3.435463361</v>
      </c>
    </row>
    <row r="1352" spans="1:19" x14ac:dyDescent="0.25">
      <c r="A1352" s="12">
        <v>38808</v>
      </c>
      <c r="B1352" t="s">
        <v>2005</v>
      </c>
      <c r="C1352" t="s">
        <v>2006</v>
      </c>
      <c r="D1352">
        <v>257480.03769999999</v>
      </c>
      <c r="E1352">
        <v>84.294843450000002</v>
      </c>
      <c r="F1352">
        <v>1.1895770059999999</v>
      </c>
      <c r="G1352">
        <v>4.796652849</v>
      </c>
      <c r="H1352">
        <v>163296.41949999999</v>
      </c>
      <c r="I1352">
        <v>86.939599419999993</v>
      </c>
      <c r="J1352">
        <v>2.0546005749999998</v>
      </c>
      <c r="K1352">
        <v>5.4975735099999996</v>
      </c>
      <c r="L1352">
        <v>139027.0031</v>
      </c>
      <c r="M1352">
        <v>84.708863769999994</v>
      </c>
      <c r="N1352">
        <v>2.3345740089999998</v>
      </c>
      <c r="O1352">
        <v>7.9803300830000001</v>
      </c>
      <c r="P1352">
        <v>152691.6912</v>
      </c>
      <c r="Q1352">
        <v>80.241598420000003</v>
      </c>
      <c r="R1352">
        <v>1.508271755</v>
      </c>
      <c r="S1352">
        <v>4.9894740610000001</v>
      </c>
    </row>
    <row r="1353" spans="1:19" x14ac:dyDescent="0.25">
      <c r="A1353" s="12">
        <v>38808</v>
      </c>
      <c r="B1353" t="s">
        <v>2017</v>
      </c>
      <c r="C1353" t="s">
        <v>2018</v>
      </c>
      <c r="D1353">
        <v>236517.38860000001</v>
      </c>
      <c r="E1353">
        <v>90.526262110000005</v>
      </c>
      <c r="F1353">
        <v>0.55900985400000003</v>
      </c>
      <c r="G1353">
        <v>4.2258768089999998</v>
      </c>
      <c r="H1353">
        <v>143846.8382</v>
      </c>
      <c r="I1353">
        <v>94.293410080000001</v>
      </c>
      <c r="J1353">
        <v>1.180615212</v>
      </c>
      <c r="K1353">
        <v>4.5858439539999996</v>
      </c>
      <c r="L1353">
        <v>118499.1875</v>
      </c>
      <c r="M1353">
        <v>95.001499129999999</v>
      </c>
      <c r="N1353">
        <v>1.045770155</v>
      </c>
      <c r="O1353">
        <v>6.3771832450000003</v>
      </c>
      <c r="P1353">
        <v>109345.0196</v>
      </c>
      <c r="Q1353">
        <v>104.1668011</v>
      </c>
      <c r="R1353">
        <v>0.81441447199999994</v>
      </c>
      <c r="S1353">
        <v>4.2385763460000003</v>
      </c>
    </row>
    <row r="1354" spans="1:19" x14ac:dyDescent="0.25">
      <c r="A1354" s="12">
        <v>38808</v>
      </c>
      <c r="B1354" t="s">
        <v>2013</v>
      </c>
      <c r="C1354" t="s">
        <v>2014</v>
      </c>
      <c r="D1354">
        <v>335523.7586</v>
      </c>
      <c r="E1354">
        <v>73.778822300000002</v>
      </c>
      <c r="F1354">
        <v>0.81379341900000002</v>
      </c>
      <c r="G1354">
        <v>3.2341291920000002</v>
      </c>
      <c r="H1354">
        <v>213015.52100000001</v>
      </c>
      <c r="I1354">
        <v>76.332489210000006</v>
      </c>
      <c r="J1354">
        <v>1.697568073</v>
      </c>
      <c r="K1354">
        <v>3.4406501920000001</v>
      </c>
      <c r="L1354">
        <v>169944.16899999999</v>
      </c>
      <c r="M1354">
        <v>77.120589649999999</v>
      </c>
      <c r="N1354">
        <v>1.5192490780000001</v>
      </c>
      <c r="O1354">
        <v>4.7228121129999998</v>
      </c>
      <c r="P1354">
        <v>143879.46359999999</v>
      </c>
      <c r="Q1354">
        <v>84.634712800000003</v>
      </c>
      <c r="R1354">
        <v>0.92465288400000001</v>
      </c>
      <c r="S1354">
        <v>3.1495382680000001</v>
      </c>
    </row>
    <row r="1355" spans="1:19" x14ac:dyDescent="0.25">
      <c r="A1355" s="12">
        <v>38808</v>
      </c>
      <c r="B1355" t="s">
        <v>2011</v>
      </c>
      <c r="C1355" t="s">
        <v>2012</v>
      </c>
      <c r="D1355">
        <v>225319.26639999999</v>
      </c>
      <c r="E1355">
        <v>95.880209620000002</v>
      </c>
      <c r="F1355">
        <v>2.7525245229999999</v>
      </c>
      <c r="G1355">
        <v>7.1613084369999997</v>
      </c>
      <c r="H1355">
        <v>140878.30480000001</v>
      </c>
      <c r="I1355">
        <v>98.583918249999996</v>
      </c>
      <c r="J1355">
        <v>3.4549204819999999</v>
      </c>
      <c r="K1355">
        <v>8.3531039810000003</v>
      </c>
      <c r="L1355">
        <v>104597.28260000001</v>
      </c>
      <c r="M1355">
        <v>100.2017123</v>
      </c>
      <c r="N1355">
        <v>4.1670984750000004</v>
      </c>
      <c r="O1355">
        <v>13.14982212</v>
      </c>
      <c r="P1355">
        <v>109423.6597</v>
      </c>
      <c r="Q1355">
        <v>108.1396182</v>
      </c>
      <c r="R1355">
        <v>2.8830536539999998</v>
      </c>
      <c r="S1355">
        <v>9.6311729360000005</v>
      </c>
    </row>
    <row r="1356" spans="1:19" x14ac:dyDescent="0.25">
      <c r="A1356" s="12">
        <v>38808</v>
      </c>
      <c r="B1356" t="s">
        <v>2009</v>
      </c>
      <c r="C1356" t="s">
        <v>2010</v>
      </c>
      <c r="D1356">
        <v>202582.54949999999</v>
      </c>
      <c r="E1356">
        <v>104.2000493</v>
      </c>
      <c r="F1356">
        <v>1.3721041789999999</v>
      </c>
      <c r="G1356">
        <v>7.4458998220000003</v>
      </c>
      <c r="H1356">
        <v>125889.79369999999</v>
      </c>
      <c r="I1356">
        <v>106.46456670000001</v>
      </c>
      <c r="J1356">
        <v>1.9680166450000001</v>
      </c>
      <c r="K1356">
        <v>8.4063718329999997</v>
      </c>
      <c r="L1356">
        <v>102756.844</v>
      </c>
      <c r="M1356">
        <v>107.80806560000001</v>
      </c>
      <c r="N1356">
        <v>2.4632294699999999</v>
      </c>
      <c r="O1356">
        <v>11.01771754</v>
      </c>
      <c r="P1356">
        <v>96809.629530000006</v>
      </c>
      <c r="Q1356">
        <v>115.5159926</v>
      </c>
      <c r="R1356">
        <v>1.2855190540000001</v>
      </c>
      <c r="S1356">
        <v>7.8534553689999997</v>
      </c>
    </row>
    <row r="1357" spans="1:19" x14ac:dyDescent="0.25">
      <c r="A1357" s="12">
        <v>38808</v>
      </c>
      <c r="B1357" t="s">
        <v>2007</v>
      </c>
      <c r="C1357" t="s">
        <v>2008</v>
      </c>
      <c r="D1357">
        <v>455431.21539999999</v>
      </c>
      <c r="E1357">
        <v>61.257445259999997</v>
      </c>
      <c r="F1357">
        <v>0.29410003899999998</v>
      </c>
      <c r="G1357">
        <v>2.7652332460000002</v>
      </c>
      <c r="H1357">
        <v>296200.24979999999</v>
      </c>
      <c r="I1357">
        <v>62.767018309999997</v>
      </c>
      <c r="J1357">
        <v>1.4189191699999999</v>
      </c>
      <c r="K1357">
        <v>3.2344734659999999</v>
      </c>
      <c r="L1357">
        <v>245744.73730000001</v>
      </c>
      <c r="M1357">
        <v>60.091549649999997</v>
      </c>
      <c r="N1357">
        <v>1.821667632</v>
      </c>
      <c r="O1357">
        <v>4.8891980610000001</v>
      </c>
      <c r="P1357">
        <v>220453.42360000001</v>
      </c>
      <c r="Q1357">
        <v>60.92571117</v>
      </c>
      <c r="R1357">
        <v>1.822858136</v>
      </c>
      <c r="S1357">
        <v>4.3819956549999999</v>
      </c>
    </row>
    <row r="1358" spans="1:19" x14ac:dyDescent="0.25">
      <c r="A1358" s="12">
        <v>38808</v>
      </c>
      <c r="B1358" t="s">
        <v>2015</v>
      </c>
      <c r="C1358" t="s">
        <v>2016</v>
      </c>
      <c r="D1358">
        <v>279816.02899999998</v>
      </c>
      <c r="E1358">
        <v>84.939580809999995</v>
      </c>
      <c r="F1358">
        <v>0.147703528</v>
      </c>
      <c r="G1358">
        <v>4.0685726539999996</v>
      </c>
      <c r="H1358">
        <v>182976.8535</v>
      </c>
      <c r="I1358">
        <v>85.950690210000005</v>
      </c>
      <c r="J1358">
        <v>1.218496909</v>
      </c>
      <c r="K1358">
        <v>4.1270491749999998</v>
      </c>
      <c r="L1358">
        <v>152510.16690000001</v>
      </c>
      <c r="M1358">
        <v>86.187678329999997</v>
      </c>
      <c r="N1358">
        <v>1.3023957390000001</v>
      </c>
      <c r="O1358">
        <v>5.7197924870000003</v>
      </c>
      <c r="P1358">
        <v>132328.60500000001</v>
      </c>
      <c r="Q1358">
        <v>93.331992119999995</v>
      </c>
      <c r="R1358">
        <v>0.52246483099999996</v>
      </c>
      <c r="S1358">
        <v>3.8903597579999998</v>
      </c>
    </row>
    <row r="1359" spans="1:19" x14ac:dyDescent="0.25">
      <c r="A1359" s="12">
        <v>38808</v>
      </c>
      <c r="B1359" t="s">
        <v>2001</v>
      </c>
      <c r="C1359" t="s">
        <v>2002</v>
      </c>
      <c r="D1359">
        <v>206760.03390000001</v>
      </c>
      <c r="E1359">
        <v>92.230531150000004</v>
      </c>
      <c r="F1359">
        <v>2.244912174</v>
      </c>
      <c r="G1359">
        <v>4.1698706940000001</v>
      </c>
      <c r="H1359">
        <v>132395.0373</v>
      </c>
      <c r="I1359">
        <v>94.162638130000005</v>
      </c>
      <c r="J1359">
        <v>2.9015965399999999</v>
      </c>
      <c r="K1359">
        <v>4.2668598769999999</v>
      </c>
      <c r="L1359">
        <v>110390.016</v>
      </c>
      <c r="M1359">
        <v>94.870389639999999</v>
      </c>
      <c r="N1359">
        <v>3.1448590169999999</v>
      </c>
      <c r="O1359">
        <v>6.2490563940000001</v>
      </c>
      <c r="P1359">
        <v>100686.44040000001</v>
      </c>
      <c r="Q1359">
        <v>106.9503783</v>
      </c>
      <c r="R1359">
        <v>3.5356651619999999</v>
      </c>
      <c r="S1359">
        <v>5.3557064570000001</v>
      </c>
    </row>
    <row r="1360" spans="1:19" x14ac:dyDescent="0.25">
      <c r="A1360" s="12">
        <v>38808</v>
      </c>
      <c r="B1360" t="s">
        <v>2003</v>
      </c>
      <c r="C1360" t="s">
        <v>2004</v>
      </c>
      <c r="D1360">
        <v>268766.04080000002</v>
      </c>
      <c r="E1360">
        <v>78.726435140000007</v>
      </c>
      <c r="F1360">
        <v>1.219757558</v>
      </c>
      <c r="G1360">
        <v>4.7947557099999996</v>
      </c>
      <c r="H1360">
        <v>183058.55729999999</v>
      </c>
      <c r="I1360">
        <v>79.780891670000003</v>
      </c>
      <c r="J1360">
        <v>1.691297015</v>
      </c>
      <c r="K1360">
        <v>4.6124584989999997</v>
      </c>
      <c r="L1360">
        <v>151941.03109999999</v>
      </c>
      <c r="M1360">
        <v>79.34403605</v>
      </c>
      <c r="N1360">
        <v>2.0776894229999998</v>
      </c>
      <c r="O1360">
        <v>6.4577940209999998</v>
      </c>
      <c r="P1360">
        <v>133966.258</v>
      </c>
      <c r="Q1360">
        <v>86.496014099999996</v>
      </c>
      <c r="R1360">
        <v>1.0235203049999999</v>
      </c>
      <c r="S1360">
        <v>4.9361578330000002</v>
      </c>
    </row>
    <row r="1361" spans="1:19" x14ac:dyDescent="0.25">
      <c r="A1361" s="12">
        <v>38808</v>
      </c>
      <c r="B1361" t="s">
        <v>2019</v>
      </c>
      <c r="C1361" t="s">
        <v>2020</v>
      </c>
      <c r="D1361">
        <v>208885.61730000001</v>
      </c>
      <c r="E1361">
        <v>95.870267080000005</v>
      </c>
      <c r="F1361">
        <v>1.5418188390000001</v>
      </c>
      <c r="G1361">
        <v>8.0843930729999993</v>
      </c>
      <c r="H1361">
        <v>131761.24110000001</v>
      </c>
      <c r="I1361">
        <v>98.425686630000001</v>
      </c>
      <c r="J1361">
        <v>2.4146479329999999</v>
      </c>
      <c r="K1361">
        <v>9.2044682830000006</v>
      </c>
      <c r="L1361">
        <v>107527.7916</v>
      </c>
      <c r="M1361">
        <v>98.867665919999993</v>
      </c>
      <c r="N1361">
        <v>3.152903454</v>
      </c>
      <c r="O1361">
        <v>12.87968476</v>
      </c>
      <c r="P1361">
        <v>107935.8098</v>
      </c>
      <c r="Q1361">
        <v>108.26780239999999</v>
      </c>
      <c r="R1361">
        <v>1.8569637320000001</v>
      </c>
      <c r="S1361">
        <v>8.5664814719999995</v>
      </c>
    </row>
    <row r="1362" spans="1:19" x14ac:dyDescent="0.25">
      <c r="A1362" s="12">
        <v>38838</v>
      </c>
      <c r="B1362" t="s">
        <v>2005</v>
      </c>
      <c r="C1362" t="s">
        <v>2006</v>
      </c>
      <c r="D1362">
        <v>260768.2199</v>
      </c>
      <c r="E1362">
        <v>85.371341659999999</v>
      </c>
      <c r="F1362">
        <v>1.277062943</v>
      </c>
      <c r="G1362">
        <v>4.2355642849999997</v>
      </c>
      <c r="H1362">
        <v>164441.45759999999</v>
      </c>
      <c r="I1362">
        <v>87.549221779999996</v>
      </c>
      <c r="J1362">
        <v>0.70120217600000001</v>
      </c>
      <c r="K1362">
        <v>5.5769929539999996</v>
      </c>
      <c r="L1362">
        <v>139685.033</v>
      </c>
      <c r="M1362">
        <v>85.109800010000001</v>
      </c>
      <c r="N1362">
        <v>0.47331084600000001</v>
      </c>
      <c r="O1362">
        <v>7.3941857100000004</v>
      </c>
      <c r="P1362">
        <v>155080.94339999999</v>
      </c>
      <c r="Q1362">
        <v>81.497183559999996</v>
      </c>
      <c r="R1362">
        <v>1.564755887</v>
      </c>
      <c r="S1362">
        <v>5.5233449720000003</v>
      </c>
    </row>
    <row r="1363" spans="1:19" x14ac:dyDescent="0.25">
      <c r="A1363" s="12">
        <v>38838</v>
      </c>
      <c r="B1363" t="s">
        <v>2017</v>
      </c>
      <c r="C1363" t="s">
        <v>2018</v>
      </c>
      <c r="D1363">
        <v>243242.78829999999</v>
      </c>
      <c r="E1363">
        <v>93.100387010000006</v>
      </c>
      <c r="F1363">
        <v>2.8435117540000001</v>
      </c>
      <c r="G1363">
        <v>5.4818695440000003</v>
      </c>
      <c r="H1363">
        <v>147059.29620000001</v>
      </c>
      <c r="I1363">
        <v>96.399216640000006</v>
      </c>
      <c r="J1363">
        <v>2.2332489199999999</v>
      </c>
      <c r="K1363">
        <v>6.9159733230000002</v>
      </c>
      <c r="L1363">
        <v>121245.81570000001</v>
      </c>
      <c r="M1363">
        <v>97.203487210000006</v>
      </c>
      <c r="N1363">
        <v>2.3178456070000002</v>
      </c>
      <c r="O1363">
        <v>8.1784122620000002</v>
      </c>
      <c r="P1363">
        <v>112690.0006</v>
      </c>
      <c r="Q1363">
        <v>107.3533748</v>
      </c>
      <c r="R1363">
        <v>3.0591068780000001</v>
      </c>
      <c r="S1363">
        <v>6.2512396519999998</v>
      </c>
    </row>
    <row r="1364" spans="1:19" x14ac:dyDescent="0.25">
      <c r="A1364" s="12">
        <v>38838</v>
      </c>
      <c r="B1364" t="s">
        <v>2019</v>
      </c>
      <c r="C1364" t="s">
        <v>2020</v>
      </c>
      <c r="D1364">
        <v>210499.35149999999</v>
      </c>
      <c r="E1364">
        <v>96.610907460000007</v>
      </c>
      <c r="F1364">
        <v>0.77254440499999999</v>
      </c>
      <c r="G1364">
        <v>5.6708368719999998</v>
      </c>
      <c r="H1364">
        <v>132205.20199999999</v>
      </c>
      <c r="I1364">
        <v>98.757325570000006</v>
      </c>
      <c r="J1364">
        <v>0.33694348400000002</v>
      </c>
      <c r="K1364">
        <v>7.703063555</v>
      </c>
      <c r="L1364">
        <v>107241.22289999999</v>
      </c>
      <c r="M1364">
        <v>98.604177109999995</v>
      </c>
      <c r="N1364">
        <v>-0.26650655600000001</v>
      </c>
      <c r="O1364">
        <v>9.8701839410000005</v>
      </c>
      <c r="P1364">
        <v>108825.1827</v>
      </c>
      <c r="Q1364">
        <v>109.1599109</v>
      </c>
      <c r="R1364">
        <v>0.82398318599999998</v>
      </c>
      <c r="S1364">
        <v>7.2187802330000004</v>
      </c>
    </row>
    <row r="1365" spans="1:19" x14ac:dyDescent="0.25">
      <c r="A1365" s="12">
        <v>38838</v>
      </c>
      <c r="B1365" t="s">
        <v>2013</v>
      </c>
      <c r="C1365" t="s">
        <v>2014</v>
      </c>
      <c r="D1365">
        <v>342357.9264</v>
      </c>
      <c r="E1365">
        <v>75.28159771</v>
      </c>
      <c r="F1365">
        <v>2.0368655379999998</v>
      </c>
      <c r="G1365">
        <v>4.5723183729999999</v>
      </c>
      <c r="H1365">
        <v>215644.1868</v>
      </c>
      <c r="I1365">
        <v>77.274451580000004</v>
      </c>
      <c r="J1365">
        <v>1.2340254820000001</v>
      </c>
      <c r="K1365">
        <v>4.9882674060000003</v>
      </c>
      <c r="L1365">
        <v>171635.03080000001</v>
      </c>
      <c r="M1365">
        <v>77.887901999999997</v>
      </c>
      <c r="N1365">
        <v>0.99495135599999995</v>
      </c>
      <c r="O1365">
        <v>5.466034595</v>
      </c>
      <c r="P1365">
        <v>146855.00020000001</v>
      </c>
      <c r="Q1365">
        <v>86.385022919999997</v>
      </c>
      <c r="R1365">
        <v>2.0680759339999999</v>
      </c>
      <c r="S1365">
        <v>4.1113574740000001</v>
      </c>
    </row>
    <row r="1366" spans="1:19" x14ac:dyDescent="0.25">
      <c r="A1366" s="12">
        <v>38838</v>
      </c>
      <c r="B1366" t="s">
        <v>2015</v>
      </c>
      <c r="C1366" t="s">
        <v>2016</v>
      </c>
      <c r="D1366">
        <v>283078.42879999999</v>
      </c>
      <c r="E1366">
        <v>85.929898899999998</v>
      </c>
      <c r="F1366">
        <v>1.1659088479999999</v>
      </c>
      <c r="G1366">
        <v>3.586298067</v>
      </c>
      <c r="H1366">
        <v>183981.59280000001</v>
      </c>
      <c r="I1366">
        <v>86.422651720000005</v>
      </c>
      <c r="J1366">
        <v>0.54910730399999996</v>
      </c>
      <c r="K1366">
        <v>4.8329869380000003</v>
      </c>
      <c r="L1366">
        <v>153138.5399</v>
      </c>
      <c r="M1366">
        <v>86.542789119999995</v>
      </c>
      <c r="N1366">
        <v>0.41202037499999999</v>
      </c>
      <c r="O1366">
        <v>6.1227036469999998</v>
      </c>
      <c r="P1366">
        <v>135577.6047</v>
      </c>
      <c r="Q1366">
        <v>95.623527030000005</v>
      </c>
      <c r="R1366">
        <v>2.455251257</v>
      </c>
      <c r="S1366">
        <v>5.9339565719999996</v>
      </c>
    </row>
    <row r="1367" spans="1:19" x14ac:dyDescent="0.25">
      <c r="A1367" s="12">
        <v>38838</v>
      </c>
      <c r="B1367" t="s">
        <v>2011</v>
      </c>
      <c r="C1367" t="s">
        <v>2012</v>
      </c>
      <c r="D1367">
        <v>226660.0687</v>
      </c>
      <c r="E1367">
        <v>96.450761850000006</v>
      </c>
      <c r="F1367">
        <v>0.59506778100000002</v>
      </c>
      <c r="G1367">
        <v>5.2464692199999998</v>
      </c>
      <c r="H1367">
        <v>141157.2291</v>
      </c>
      <c r="I1367">
        <v>98.779104050000001</v>
      </c>
      <c r="J1367">
        <v>0.19798948899999999</v>
      </c>
      <c r="K1367">
        <v>7.015261507</v>
      </c>
      <c r="L1367">
        <v>104827.8768</v>
      </c>
      <c r="M1367">
        <v>100.422616</v>
      </c>
      <c r="N1367">
        <v>0.22045904799999999</v>
      </c>
      <c r="O1367">
        <v>10.939903749999999</v>
      </c>
      <c r="P1367">
        <v>110640.4279</v>
      </c>
      <c r="Q1367">
        <v>109.3421081</v>
      </c>
      <c r="R1367">
        <v>1.111979029</v>
      </c>
      <c r="S1367">
        <v>7.3924679290000004</v>
      </c>
    </row>
    <row r="1368" spans="1:19" x14ac:dyDescent="0.25">
      <c r="A1368" s="12">
        <v>38838</v>
      </c>
      <c r="B1368" t="s">
        <v>2001</v>
      </c>
      <c r="C1368" t="s">
        <v>2002</v>
      </c>
      <c r="D1368">
        <v>207242.73300000001</v>
      </c>
      <c r="E1368">
        <v>92.445851279999999</v>
      </c>
      <c r="F1368">
        <v>0.233458627</v>
      </c>
      <c r="G1368">
        <v>2.4070963889999999</v>
      </c>
      <c r="H1368">
        <v>132053.15760000001</v>
      </c>
      <c r="I1368">
        <v>93.919484839999996</v>
      </c>
      <c r="J1368">
        <v>-0.25822692800000002</v>
      </c>
      <c r="K1368">
        <v>3.3912623669999999</v>
      </c>
      <c r="L1368">
        <v>109734.33379999999</v>
      </c>
      <c r="M1368">
        <v>94.306889150000003</v>
      </c>
      <c r="N1368">
        <v>-0.59396877299999995</v>
      </c>
      <c r="O1368">
        <v>4.7105772640000003</v>
      </c>
      <c r="P1368">
        <v>100423.0949</v>
      </c>
      <c r="Q1368">
        <v>106.6706494</v>
      </c>
      <c r="R1368">
        <v>-0.26155013500000002</v>
      </c>
      <c r="S1368">
        <v>3.422389887</v>
      </c>
    </row>
    <row r="1369" spans="1:19" x14ac:dyDescent="0.25">
      <c r="A1369" s="12">
        <v>38838</v>
      </c>
      <c r="B1369" t="s">
        <v>2003</v>
      </c>
      <c r="C1369" t="s">
        <v>2004</v>
      </c>
      <c r="D1369">
        <v>271783.46250000002</v>
      </c>
      <c r="E1369">
        <v>79.610292540000003</v>
      </c>
      <c r="F1369">
        <v>1.122694549</v>
      </c>
      <c r="G1369">
        <v>3.4577688609999999</v>
      </c>
      <c r="H1369">
        <v>184492.1893</v>
      </c>
      <c r="I1369">
        <v>80.405699589999998</v>
      </c>
      <c r="J1369">
        <v>0.78315484599999996</v>
      </c>
      <c r="K1369">
        <v>4.4737823749999999</v>
      </c>
      <c r="L1369">
        <v>152350.7487</v>
      </c>
      <c r="M1369">
        <v>79.557991790000003</v>
      </c>
      <c r="N1369">
        <v>0.26965571999999999</v>
      </c>
      <c r="O1369">
        <v>5.3307031519999999</v>
      </c>
      <c r="P1369">
        <v>136176.70759999999</v>
      </c>
      <c r="Q1369">
        <v>87.923202450000005</v>
      </c>
      <c r="R1369">
        <v>1.6500047550000001</v>
      </c>
      <c r="S1369">
        <v>4.5823616539999996</v>
      </c>
    </row>
    <row r="1370" spans="1:19" x14ac:dyDescent="0.25">
      <c r="A1370" s="12">
        <v>38838</v>
      </c>
      <c r="B1370" t="s">
        <v>2009</v>
      </c>
      <c r="C1370" t="s">
        <v>2010</v>
      </c>
      <c r="D1370">
        <v>203862.77619999999</v>
      </c>
      <c r="E1370">
        <v>104.8585448</v>
      </c>
      <c r="F1370">
        <v>0.63195309799999999</v>
      </c>
      <c r="G1370">
        <v>5.8820666270000004</v>
      </c>
      <c r="H1370">
        <v>126198.8585</v>
      </c>
      <c r="I1370">
        <v>106.72594170000001</v>
      </c>
      <c r="J1370">
        <v>0.24550422</v>
      </c>
      <c r="K1370">
        <v>7.6349476540000003</v>
      </c>
      <c r="L1370">
        <v>102910.69100000001</v>
      </c>
      <c r="M1370">
        <v>107.9694753</v>
      </c>
      <c r="N1370">
        <v>0.149719515</v>
      </c>
      <c r="O1370">
        <v>9.8233027699999997</v>
      </c>
      <c r="P1370">
        <v>98112.063599999994</v>
      </c>
      <c r="Q1370">
        <v>117.0700938</v>
      </c>
      <c r="R1370">
        <v>1.345355912</v>
      </c>
      <c r="S1370">
        <v>8.3515461890000005</v>
      </c>
    </row>
    <row r="1371" spans="1:19" x14ac:dyDescent="0.25">
      <c r="A1371" s="12">
        <v>38838</v>
      </c>
      <c r="B1371" t="s">
        <v>2007</v>
      </c>
      <c r="C1371" t="s">
        <v>2008</v>
      </c>
      <c r="D1371">
        <v>460366.48790000001</v>
      </c>
      <c r="E1371">
        <v>61.921260510000003</v>
      </c>
      <c r="F1371">
        <v>1.083648285</v>
      </c>
      <c r="G1371">
        <v>2.7689501820000002</v>
      </c>
      <c r="H1371">
        <v>297796.85340000002</v>
      </c>
      <c r="I1371">
        <v>63.10535041</v>
      </c>
      <c r="J1371">
        <v>0.53902846699999996</v>
      </c>
      <c r="K1371">
        <v>3.278399243</v>
      </c>
      <c r="L1371">
        <v>247011.2789</v>
      </c>
      <c r="M1371">
        <v>60.401254950000002</v>
      </c>
      <c r="N1371">
        <v>0.51538911200000004</v>
      </c>
      <c r="O1371">
        <v>5.5875114650000004</v>
      </c>
      <c r="P1371">
        <v>223018.2654</v>
      </c>
      <c r="Q1371">
        <v>61.634544859999998</v>
      </c>
      <c r="R1371">
        <v>1.16343934</v>
      </c>
      <c r="S1371">
        <v>5.4563572269999998</v>
      </c>
    </row>
    <row r="1372" spans="1:19" x14ac:dyDescent="0.25">
      <c r="A1372" s="12">
        <v>38869</v>
      </c>
      <c r="B1372" t="s">
        <v>2005</v>
      </c>
      <c r="C1372" t="s">
        <v>2006</v>
      </c>
      <c r="D1372">
        <v>260886.15729999999</v>
      </c>
      <c r="E1372">
        <v>85.409952500000003</v>
      </c>
      <c r="F1372">
        <v>4.5226931999999997E-2</v>
      </c>
      <c r="G1372">
        <v>5.0729326759999998</v>
      </c>
      <c r="H1372">
        <v>165803.5913</v>
      </c>
      <c r="I1372">
        <v>88.274426660000003</v>
      </c>
      <c r="J1372">
        <v>0.82833961099999998</v>
      </c>
      <c r="K1372">
        <v>5.7427034959999999</v>
      </c>
      <c r="L1372">
        <v>141793.72570000001</v>
      </c>
      <c r="M1372">
        <v>86.394622089999999</v>
      </c>
      <c r="N1372">
        <v>1.509605332</v>
      </c>
      <c r="O1372">
        <v>7.4044276409999998</v>
      </c>
      <c r="P1372">
        <v>156320.22089999999</v>
      </c>
      <c r="Q1372">
        <v>82.148441059999996</v>
      </c>
      <c r="R1372">
        <v>0.799116575</v>
      </c>
      <c r="S1372">
        <v>5.9605827849999997</v>
      </c>
    </row>
    <row r="1373" spans="1:19" x14ac:dyDescent="0.25">
      <c r="A1373" s="12">
        <v>38869</v>
      </c>
      <c r="B1373" t="s">
        <v>2011</v>
      </c>
      <c r="C1373" t="s">
        <v>2012</v>
      </c>
      <c r="D1373">
        <v>228142.7211</v>
      </c>
      <c r="E1373">
        <v>97.081675579999995</v>
      </c>
      <c r="F1373">
        <v>0.65413036899999999</v>
      </c>
      <c r="G1373">
        <v>6.66231946</v>
      </c>
      <c r="H1373">
        <v>143171.72039999999</v>
      </c>
      <c r="I1373">
        <v>100.1888062</v>
      </c>
      <c r="J1373">
        <v>1.42712588</v>
      </c>
      <c r="K1373">
        <v>7.4788830500000003</v>
      </c>
      <c r="L1373">
        <v>107087.88370000001</v>
      </c>
      <c r="M1373">
        <v>102.587649</v>
      </c>
      <c r="N1373">
        <v>2.1559217039999998</v>
      </c>
      <c r="O1373">
        <v>10.502083280000001</v>
      </c>
      <c r="P1373">
        <v>111657.80560000001</v>
      </c>
      <c r="Q1373">
        <v>110.3475473</v>
      </c>
      <c r="R1373">
        <v>0.91953522600000004</v>
      </c>
      <c r="S1373">
        <v>7.0952792410000001</v>
      </c>
    </row>
    <row r="1374" spans="1:19" x14ac:dyDescent="0.25">
      <c r="A1374" s="12">
        <v>38869</v>
      </c>
      <c r="B1374" t="s">
        <v>2017</v>
      </c>
      <c r="C1374" t="s">
        <v>2018</v>
      </c>
      <c r="D1374">
        <v>240449.87299999999</v>
      </c>
      <c r="E1374">
        <v>92.031407729999998</v>
      </c>
      <c r="F1374">
        <v>-1.1482006789999999</v>
      </c>
      <c r="G1374">
        <v>4.5583802550000003</v>
      </c>
      <c r="H1374">
        <v>146560.93179999999</v>
      </c>
      <c r="I1374">
        <v>96.072532519999996</v>
      </c>
      <c r="J1374">
        <v>-0.33888669799999999</v>
      </c>
      <c r="K1374">
        <v>4.7926382719999996</v>
      </c>
      <c r="L1374">
        <v>121250.3211</v>
      </c>
      <c r="M1374">
        <v>97.207099209999996</v>
      </c>
      <c r="N1374">
        <v>3.715917E-3</v>
      </c>
      <c r="O1374">
        <v>5.9606702670000002</v>
      </c>
      <c r="P1374">
        <v>111929.6039</v>
      </c>
      <c r="Q1374">
        <v>106.62898800000001</v>
      </c>
      <c r="R1374">
        <v>-0.67476859300000003</v>
      </c>
      <c r="S1374">
        <v>3.8120080970000001</v>
      </c>
    </row>
    <row r="1375" spans="1:19" x14ac:dyDescent="0.25">
      <c r="A1375" s="12">
        <v>38869</v>
      </c>
      <c r="B1375" t="s">
        <v>2019</v>
      </c>
      <c r="C1375" t="s">
        <v>2020</v>
      </c>
      <c r="D1375">
        <v>210576.87030000001</v>
      </c>
      <c r="E1375">
        <v>96.646485560000002</v>
      </c>
      <c r="F1375">
        <v>3.6826172999999997E-2</v>
      </c>
      <c r="G1375">
        <v>6.5035105719999997</v>
      </c>
      <c r="H1375">
        <v>133385.25169999999</v>
      </c>
      <c r="I1375">
        <v>99.638823029999998</v>
      </c>
      <c r="J1375">
        <v>0.89258944699999998</v>
      </c>
      <c r="K1375">
        <v>7.4221897339999998</v>
      </c>
      <c r="L1375">
        <v>109140.7225</v>
      </c>
      <c r="M1375">
        <v>100.3506939</v>
      </c>
      <c r="N1375">
        <v>1.7712401390000001</v>
      </c>
      <c r="O1375">
        <v>9.9350115799999994</v>
      </c>
      <c r="P1375">
        <v>109264.8496</v>
      </c>
      <c r="Q1375">
        <v>109.6009301</v>
      </c>
      <c r="R1375">
        <v>0.40401208300000002</v>
      </c>
      <c r="S1375">
        <v>5.9032692840000003</v>
      </c>
    </row>
    <row r="1376" spans="1:19" x14ac:dyDescent="0.25">
      <c r="A1376" s="12">
        <v>38869</v>
      </c>
      <c r="B1376" t="s">
        <v>2015</v>
      </c>
      <c r="C1376" t="s">
        <v>2016</v>
      </c>
      <c r="D1376">
        <v>285587.95360000001</v>
      </c>
      <c r="E1376">
        <v>86.691677909999996</v>
      </c>
      <c r="F1376">
        <v>0.88651216899999996</v>
      </c>
      <c r="G1376">
        <v>5.3847383090000003</v>
      </c>
      <c r="H1376">
        <v>186688.71359999999</v>
      </c>
      <c r="I1376">
        <v>87.694281970000006</v>
      </c>
      <c r="J1376">
        <v>1.4714084999999999</v>
      </c>
      <c r="K1376">
        <v>5.8296372549999997</v>
      </c>
      <c r="L1376">
        <v>155976.1072</v>
      </c>
      <c r="M1376">
        <v>88.146376270000005</v>
      </c>
      <c r="N1376">
        <v>1.8529413729999999</v>
      </c>
      <c r="O1376">
        <v>6.8601811990000003</v>
      </c>
      <c r="P1376">
        <v>136036.03829999999</v>
      </c>
      <c r="Q1376">
        <v>95.946862390000007</v>
      </c>
      <c r="R1376">
        <v>0.33813368500000002</v>
      </c>
      <c r="S1376">
        <v>5.9757291270000001</v>
      </c>
    </row>
    <row r="1377" spans="1:19" x14ac:dyDescent="0.25">
      <c r="A1377" s="12">
        <v>38869</v>
      </c>
      <c r="B1377" t="s">
        <v>2009</v>
      </c>
      <c r="C1377" t="s">
        <v>2010</v>
      </c>
      <c r="D1377">
        <v>205643.38579999999</v>
      </c>
      <c r="E1377">
        <v>105.77441640000001</v>
      </c>
      <c r="F1377">
        <v>0.87343536899999996</v>
      </c>
      <c r="G1377">
        <v>7.5257904309999999</v>
      </c>
      <c r="H1377">
        <v>128245.20299999999</v>
      </c>
      <c r="I1377">
        <v>108.45652819999999</v>
      </c>
      <c r="J1377">
        <v>1.6215237520000001</v>
      </c>
      <c r="K1377">
        <v>8.2599913590000007</v>
      </c>
      <c r="L1377">
        <v>105448.9973</v>
      </c>
      <c r="M1377">
        <v>110.6325571</v>
      </c>
      <c r="N1377">
        <v>2.4665136319999998</v>
      </c>
      <c r="O1377">
        <v>10.049235100000001</v>
      </c>
      <c r="P1377">
        <v>99660.687489999997</v>
      </c>
      <c r="Q1377">
        <v>118.91795569999999</v>
      </c>
      <c r="R1377">
        <v>1.578423516</v>
      </c>
      <c r="S1377">
        <v>8.2205465980000003</v>
      </c>
    </row>
    <row r="1378" spans="1:19" x14ac:dyDescent="0.25">
      <c r="A1378" s="12">
        <v>38869</v>
      </c>
      <c r="B1378" t="s">
        <v>2001</v>
      </c>
      <c r="C1378" t="s">
        <v>2002</v>
      </c>
      <c r="D1378">
        <v>206848.5998</v>
      </c>
      <c r="E1378">
        <v>92.270038220000004</v>
      </c>
      <c r="F1378">
        <v>-0.190179505</v>
      </c>
      <c r="G1378">
        <v>3.8969054060000001</v>
      </c>
      <c r="H1378">
        <v>133570.704</v>
      </c>
      <c r="I1378">
        <v>94.998801520000001</v>
      </c>
      <c r="J1378">
        <v>1.149193575</v>
      </c>
      <c r="K1378">
        <v>4.8460978619999997</v>
      </c>
      <c r="L1378">
        <v>111608.0214</v>
      </c>
      <c r="M1378">
        <v>95.917156890000001</v>
      </c>
      <c r="N1378">
        <v>1.707476258</v>
      </c>
      <c r="O1378">
        <v>5.8243661720000004</v>
      </c>
      <c r="P1378">
        <v>101398.5773</v>
      </c>
      <c r="Q1378">
        <v>107.7068189</v>
      </c>
      <c r="R1378">
        <v>0.97137262599999996</v>
      </c>
      <c r="S1378">
        <v>4.2834191849999996</v>
      </c>
    </row>
    <row r="1379" spans="1:19" x14ac:dyDescent="0.25">
      <c r="A1379" s="12">
        <v>38869</v>
      </c>
      <c r="B1379" t="s">
        <v>2003</v>
      </c>
      <c r="C1379" t="s">
        <v>2004</v>
      </c>
      <c r="D1379">
        <v>271014.41100000002</v>
      </c>
      <c r="E1379">
        <v>79.385023469999993</v>
      </c>
      <c r="F1379">
        <v>-0.28296476199999998</v>
      </c>
      <c r="G1379">
        <v>3.7952546549999999</v>
      </c>
      <c r="H1379">
        <v>184981.50690000001</v>
      </c>
      <c r="I1379">
        <v>80.618954819999999</v>
      </c>
      <c r="J1379">
        <v>0.26522401299999998</v>
      </c>
      <c r="K1379">
        <v>4.0525764459999998</v>
      </c>
      <c r="L1379">
        <v>153282.90419999999</v>
      </c>
      <c r="M1379">
        <v>80.044766019999997</v>
      </c>
      <c r="N1379">
        <v>0.61184831900000003</v>
      </c>
      <c r="O1379">
        <v>4.583473015</v>
      </c>
      <c r="P1379">
        <v>135982.70269999999</v>
      </c>
      <c r="Q1379">
        <v>87.797942149999997</v>
      </c>
      <c r="R1379">
        <v>-0.14246557300000001</v>
      </c>
      <c r="S1379">
        <v>3.7063932049999999</v>
      </c>
    </row>
    <row r="1380" spans="1:19" x14ac:dyDescent="0.25">
      <c r="A1380" s="12">
        <v>38869</v>
      </c>
      <c r="B1380" t="s">
        <v>2013</v>
      </c>
      <c r="C1380" t="s">
        <v>2014</v>
      </c>
      <c r="D1380">
        <v>341616.62829999998</v>
      </c>
      <c r="E1380">
        <v>75.118592550000002</v>
      </c>
      <c r="F1380">
        <v>-0.21652722499999999</v>
      </c>
      <c r="G1380">
        <v>4.8806975189999999</v>
      </c>
      <c r="H1380">
        <v>216618.647</v>
      </c>
      <c r="I1380">
        <v>77.623641969999994</v>
      </c>
      <c r="J1380">
        <v>0.45188336800000001</v>
      </c>
      <c r="K1380">
        <v>5.0811943130000001</v>
      </c>
      <c r="L1380">
        <v>173530.78210000001</v>
      </c>
      <c r="M1380">
        <v>78.748193110000003</v>
      </c>
      <c r="N1380">
        <v>1.104524689</v>
      </c>
      <c r="O1380">
        <v>5.758993437</v>
      </c>
      <c r="P1380">
        <v>147884.96030000001</v>
      </c>
      <c r="Q1380">
        <v>86.990879890000002</v>
      </c>
      <c r="R1380">
        <v>0.70134491799999998</v>
      </c>
      <c r="S1380">
        <v>4.953292652</v>
      </c>
    </row>
    <row r="1381" spans="1:19" x14ac:dyDescent="0.25">
      <c r="A1381" s="12">
        <v>38869</v>
      </c>
      <c r="B1381" t="s">
        <v>2007</v>
      </c>
      <c r="C1381" t="s">
        <v>2008</v>
      </c>
      <c r="D1381">
        <v>465913.46509999997</v>
      </c>
      <c r="E1381">
        <v>62.667352639999997</v>
      </c>
      <c r="F1381">
        <v>1.2049046290000001</v>
      </c>
      <c r="G1381">
        <v>5.1657315480000001</v>
      </c>
      <c r="H1381">
        <v>301278.88819999999</v>
      </c>
      <c r="I1381">
        <v>63.843219259999998</v>
      </c>
      <c r="J1381">
        <v>1.1692651199999999</v>
      </c>
      <c r="K1381">
        <v>4.7857849779999997</v>
      </c>
      <c r="L1381">
        <v>251704.8523</v>
      </c>
      <c r="M1381">
        <v>61.548966610000001</v>
      </c>
      <c r="N1381">
        <v>1.9001453770000001</v>
      </c>
      <c r="O1381">
        <v>6.6919700850000003</v>
      </c>
      <c r="P1381">
        <v>226294.9485</v>
      </c>
      <c r="Q1381">
        <v>62.540106880000003</v>
      </c>
      <c r="R1381">
        <v>1.4692442640000001</v>
      </c>
      <c r="S1381">
        <v>7.1979740129999996</v>
      </c>
    </row>
    <row r="1382" spans="1:19" x14ac:dyDescent="0.25">
      <c r="A1382" s="12">
        <v>38899</v>
      </c>
      <c r="B1382" t="s">
        <v>2005</v>
      </c>
      <c r="C1382" t="s">
        <v>2006</v>
      </c>
      <c r="D1382">
        <v>265717.73550000001</v>
      </c>
      <c r="E1382">
        <v>86.991733850000003</v>
      </c>
      <c r="F1382">
        <v>1.851987158</v>
      </c>
      <c r="G1382">
        <v>5.0665731190000001</v>
      </c>
      <c r="H1382">
        <v>167607.4859</v>
      </c>
      <c r="I1382">
        <v>89.234826609999999</v>
      </c>
      <c r="J1382">
        <v>1.0879707519999999</v>
      </c>
      <c r="K1382">
        <v>5.2716660009999998</v>
      </c>
      <c r="L1382">
        <v>143807.88250000001</v>
      </c>
      <c r="M1382">
        <v>87.621843630000001</v>
      </c>
      <c r="N1382">
        <v>1.420483725</v>
      </c>
      <c r="O1382">
        <v>8.2384194270000002</v>
      </c>
      <c r="P1382">
        <v>156242.8959</v>
      </c>
      <c r="Q1382">
        <v>82.107805709999994</v>
      </c>
      <c r="R1382">
        <v>-4.9465756999999999E-2</v>
      </c>
      <c r="S1382">
        <v>5.6885016229999996</v>
      </c>
    </row>
    <row r="1383" spans="1:19" x14ac:dyDescent="0.25">
      <c r="A1383" s="12">
        <v>38899</v>
      </c>
      <c r="B1383" t="s">
        <v>2013</v>
      </c>
      <c r="C1383" t="s">
        <v>2014</v>
      </c>
      <c r="D1383">
        <v>347958.9926</v>
      </c>
      <c r="E1383">
        <v>76.513224539999996</v>
      </c>
      <c r="F1383">
        <v>1.8565736390000001</v>
      </c>
      <c r="G1383">
        <v>5.3603910719999996</v>
      </c>
      <c r="H1383">
        <v>219277.33480000001</v>
      </c>
      <c r="I1383">
        <v>78.576362509999996</v>
      </c>
      <c r="J1383">
        <v>1.2273587180000001</v>
      </c>
      <c r="K1383">
        <v>5.2350177010000003</v>
      </c>
      <c r="L1383">
        <v>175833.04860000001</v>
      </c>
      <c r="M1383">
        <v>79.792960640000004</v>
      </c>
      <c r="N1383">
        <v>1.32671937</v>
      </c>
      <c r="O1383">
        <v>6.9039818759999996</v>
      </c>
      <c r="P1383">
        <v>147240.3878</v>
      </c>
      <c r="Q1383">
        <v>86.611720800000001</v>
      </c>
      <c r="R1383">
        <v>-0.435860739</v>
      </c>
      <c r="S1383">
        <v>5.0403697190000001</v>
      </c>
    </row>
    <row r="1384" spans="1:19" x14ac:dyDescent="0.25">
      <c r="A1384" s="12">
        <v>38899</v>
      </c>
      <c r="B1384" t="s">
        <v>2015</v>
      </c>
      <c r="C1384" t="s">
        <v>2016</v>
      </c>
      <c r="D1384">
        <v>289204.3468</v>
      </c>
      <c r="E1384">
        <v>87.789452490000002</v>
      </c>
      <c r="F1384">
        <v>1.266297539</v>
      </c>
      <c r="G1384">
        <v>4.7491519249999996</v>
      </c>
      <c r="H1384">
        <v>188597.43359999999</v>
      </c>
      <c r="I1384">
        <v>88.590875199999999</v>
      </c>
      <c r="J1384">
        <v>1.0224078640000001</v>
      </c>
      <c r="K1384">
        <v>5.0480586470000004</v>
      </c>
      <c r="L1384">
        <v>158223.41089999999</v>
      </c>
      <c r="M1384">
        <v>89.416389210000006</v>
      </c>
      <c r="N1384">
        <v>1.440799954</v>
      </c>
      <c r="O1384">
        <v>7.3829715010000001</v>
      </c>
      <c r="P1384">
        <v>135842.39499999999</v>
      </c>
      <c r="Q1384">
        <v>95.810284899999999</v>
      </c>
      <c r="R1384">
        <v>-0.142347008</v>
      </c>
      <c r="S1384">
        <v>5.020934231</v>
      </c>
    </row>
    <row r="1385" spans="1:19" x14ac:dyDescent="0.25">
      <c r="A1385" s="12">
        <v>38899</v>
      </c>
      <c r="B1385" t="s">
        <v>2001</v>
      </c>
      <c r="C1385" t="s">
        <v>2002</v>
      </c>
      <c r="D1385">
        <v>212246.56640000001</v>
      </c>
      <c r="E1385">
        <v>94.677937459999995</v>
      </c>
      <c r="F1385">
        <v>2.6096220259999998</v>
      </c>
      <c r="G1385">
        <v>4.628327058</v>
      </c>
      <c r="H1385">
        <v>135396.15049999999</v>
      </c>
      <c r="I1385">
        <v>96.29710437</v>
      </c>
      <c r="J1385">
        <v>1.3666518160000001</v>
      </c>
      <c r="K1385">
        <v>4.5983932599999999</v>
      </c>
      <c r="L1385">
        <v>113775.68640000001</v>
      </c>
      <c r="M1385">
        <v>97.780071890000002</v>
      </c>
      <c r="N1385">
        <v>1.94221248</v>
      </c>
      <c r="O1385">
        <v>7.2683420170000002</v>
      </c>
      <c r="P1385">
        <v>101853.2029</v>
      </c>
      <c r="Q1385">
        <v>108.1897278</v>
      </c>
      <c r="R1385">
        <v>0.44835495600000003</v>
      </c>
      <c r="S1385">
        <v>5.047706389</v>
      </c>
    </row>
    <row r="1386" spans="1:19" x14ac:dyDescent="0.25">
      <c r="A1386" s="12">
        <v>38899</v>
      </c>
      <c r="B1386" t="s">
        <v>2003</v>
      </c>
      <c r="C1386" t="s">
        <v>2004</v>
      </c>
      <c r="D1386">
        <v>277683.08610000001</v>
      </c>
      <c r="E1386">
        <v>81.338399030000005</v>
      </c>
      <c r="F1386">
        <v>2.4606348640000002</v>
      </c>
      <c r="G1386">
        <v>4.7867518950000001</v>
      </c>
      <c r="H1386">
        <v>188653.12299999999</v>
      </c>
      <c r="I1386">
        <v>82.219124769999993</v>
      </c>
      <c r="J1386">
        <v>1.9848557449999999</v>
      </c>
      <c r="K1386">
        <v>4.9044193419999997</v>
      </c>
      <c r="L1386">
        <v>157128</v>
      </c>
      <c r="M1386">
        <v>82.052685890000006</v>
      </c>
      <c r="N1386">
        <v>2.5084961419999998</v>
      </c>
      <c r="O1386">
        <v>6.9156429629999998</v>
      </c>
      <c r="P1386">
        <v>136670.95129999999</v>
      </c>
      <c r="Q1386">
        <v>88.242313510000002</v>
      </c>
      <c r="R1386">
        <v>0.50612958500000005</v>
      </c>
      <c r="S1386">
        <v>4.8044852799999997</v>
      </c>
    </row>
    <row r="1387" spans="1:19" x14ac:dyDescent="0.25">
      <c r="A1387" s="12">
        <v>38899</v>
      </c>
      <c r="B1387" t="s">
        <v>2007</v>
      </c>
      <c r="C1387" t="s">
        <v>2008</v>
      </c>
      <c r="D1387">
        <v>473170.81180000002</v>
      </c>
      <c r="E1387">
        <v>63.643496810000002</v>
      </c>
      <c r="F1387">
        <v>1.557659803</v>
      </c>
      <c r="G1387">
        <v>5.3357704750000003</v>
      </c>
      <c r="H1387">
        <v>306202.99339999998</v>
      </c>
      <c r="I1387">
        <v>64.886673479999999</v>
      </c>
      <c r="J1387">
        <v>1.634401016</v>
      </c>
      <c r="K1387">
        <v>5.2434325580000003</v>
      </c>
      <c r="L1387">
        <v>255910.0882</v>
      </c>
      <c r="M1387">
        <v>62.577265910000001</v>
      </c>
      <c r="N1387">
        <v>1.670701167</v>
      </c>
      <c r="O1387">
        <v>7.8520646489999999</v>
      </c>
      <c r="P1387">
        <v>226971.6537</v>
      </c>
      <c r="Q1387">
        <v>62.727124840000002</v>
      </c>
      <c r="R1387">
        <v>0.29903683800000003</v>
      </c>
      <c r="S1387">
        <v>6.6134735190000002</v>
      </c>
    </row>
    <row r="1388" spans="1:19" x14ac:dyDescent="0.25">
      <c r="A1388" s="12">
        <v>38899</v>
      </c>
      <c r="B1388" t="s">
        <v>2017</v>
      </c>
      <c r="C1388" t="s">
        <v>2018</v>
      </c>
      <c r="D1388">
        <v>243098.47029999999</v>
      </c>
      <c r="E1388">
        <v>93.045149749999993</v>
      </c>
      <c r="F1388">
        <v>1.1015174489999999</v>
      </c>
      <c r="G1388">
        <v>3.481079582</v>
      </c>
      <c r="H1388">
        <v>146289.2899</v>
      </c>
      <c r="I1388">
        <v>95.894467840000004</v>
      </c>
      <c r="J1388">
        <v>-0.18534400400000001</v>
      </c>
      <c r="K1388">
        <v>3.1166549610000001</v>
      </c>
      <c r="L1388">
        <v>121579.1675</v>
      </c>
      <c r="M1388">
        <v>97.470737349999993</v>
      </c>
      <c r="N1388">
        <v>0.27121284699999998</v>
      </c>
      <c r="O1388">
        <v>5.8119070439999998</v>
      </c>
      <c r="P1388">
        <v>110160.68829999999</v>
      </c>
      <c r="Q1388">
        <v>104.94384239999999</v>
      </c>
      <c r="R1388">
        <v>-1.580382282</v>
      </c>
      <c r="S1388">
        <v>2.6678081379999998</v>
      </c>
    </row>
    <row r="1389" spans="1:19" x14ac:dyDescent="0.25">
      <c r="A1389" s="12">
        <v>38899</v>
      </c>
      <c r="B1389" t="s">
        <v>2009</v>
      </c>
      <c r="C1389" t="s">
        <v>2010</v>
      </c>
      <c r="D1389">
        <v>208916.4755</v>
      </c>
      <c r="E1389">
        <v>107.4579578</v>
      </c>
      <c r="F1389">
        <v>1.591633853</v>
      </c>
      <c r="G1389">
        <v>5.550403223</v>
      </c>
      <c r="H1389">
        <v>129440.03140000001</v>
      </c>
      <c r="I1389">
        <v>109.46699049999999</v>
      </c>
      <c r="J1389">
        <v>0.93167498199999998</v>
      </c>
      <c r="K1389">
        <v>5.8016083900000002</v>
      </c>
      <c r="L1389">
        <v>106486.1811</v>
      </c>
      <c r="M1389">
        <v>111.7207258</v>
      </c>
      <c r="N1389">
        <v>0.98358812799999995</v>
      </c>
      <c r="O1389">
        <v>9.3375880109999994</v>
      </c>
      <c r="P1389">
        <v>99782.304690000004</v>
      </c>
      <c r="Q1389">
        <v>119.0630728</v>
      </c>
      <c r="R1389">
        <v>0.122031272</v>
      </c>
      <c r="S1389">
        <v>7.2421089189999996</v>
      </c>
    </row>
    <row r="1390" spans="1:19" x14ac:dyDescent="0.25">
      <c r="A1390" s="12">
        <v>38899</v>
      </c>
      <c r="B1390" t="s">
        <v>2019</v>
      </c>
      <c r="C1390" t="s">
        <v>2020</v>
      </c>
      <c r="D1390">
        <v>214847.8988</v>
      </c>
      <c r="E1390">
        <v>98.606719339999998</v>
      </c>
      <c r="F1390">
        <v>2.028251483</v>
      </c>
      <c r="G1390">
        <v>6.4256052629999996</v>
      </c>
      <c r="H1390">
        <v>135051.31880000001</v>
      </c>
      <c r="I1390">
        <v>100.8833757</v>
      </c>
      <c r="J1390">
        <v>1.2490639539999999</v>
      </c>
      <c r="K1390">
        <v>7.1198021530000002</v>
      </c>
      <c r="L1390">
        <v>110645.1679</v>
      </c>
      <c r="M1390">
        <v>101.7339735</v>
      </c>
      <c r="N1390">
        <v>1.378445519</v>
      </c>
      <c r="O1390">
        <v>10.40125512</v>
      </c>
      <c r="P1390">
        <v>109450.4164</v>
      </c>
      <c r="Q1390">
        <v>109.78706769999999</v>
      </c>
      <c r="R1390">
        <v>0.169832186</v>
      </c>
      <c r="S1390">
        <v>5.9621773029999998</v>
      </c>
    </row>
    <row r="1391" spans="1:19" x14ac:dyDescent="0.25">
      <c r="A1391" s="12">
        <v>38899</v>
      </c>
      <c r="B1391" t="s">
        <v>2011</v>
      </c>
      <c r="C1391" t="s">
        <v>2012</v>
      </c>
      <c r="D1391">
        <v>231856.74960000001</v>
      </c>
      <c r="E1391">
        <v>98.662107849999998</v>
      </c>
      <c r="F1391">
        <v>1.627940867</v>
      </c>
      <c r="G1391">
        <v>5.9827339009999996</v>
      </c>
      <c r="H1391">
        <v>144167.25090000001</v>
      </c>
      <c r="I1391">
        <v>100.8854592</v>
      </c>
      <c r="J1391">
        <v>0.69534018600000003</v>
      </c>
      <c r="K1391">
        <v>6.2922426739999997</v>
      </c>
      <c r="L1391">
        <v>108364.57369999999</v>
      </c>
      <c r="M1391">
        <v>103.8106877</v>
      </c>
      <c r="N1391">
        <v>1.1921890129999999</v>
      </c>
      <c r="O1391">
        <v>11.107124430000001</v>
      </c>
      <c r="P1391">
        <v>111207.00410000001</v>
      </c>
      <c r="Q1391">
        <v>109.9020357</v>
      </c>
      <c r="R1391">
        <v>-0.40373489299999998</v>
      </c>
      <c r="S1391">
        <v>6.7790271439999996</v>
      </c>
    </row>
    <row r="1392" spans="1:19" x14ac:dyDescent="0.25">
      <c r="A1392" s="12">
        <v>38930</v>
      </c>
      <c r="B1392" t="s">
        <v>2005</v>
      </c>
      <c r="C1392" t="s">
        <v>2006</v>
      </c>
      <c r="D1392">
        <v>269068.85259999998</v>
      </c>
      <c r="E1392">
        <v>88.088835990000007</v>
      </c>
      <c r="F1392">
        <v>1.261156763</v>
      </c>
      <c r="G1392">
        <v>5.3737387050000001</v>
      </c>
      <c r="H1392">
        <v>168944.37609999999</v>
      </c>
      <c r="I1392">
        <v>89.946591749999996</v>
      </c>
      <c r="J1392">
        <v>0.79763156599999996</v>
      </c>
      <c r="K1392">
        <v>6.4488586779999997</v>
      </c>
      <c r="L1392">
        <v>144541.5337</v>
      </c>
      <c r="M1392">
        <v>88.068855810000002</v>
      </c>
      <c r="N1392">
        <v>0.51016066199999999</v>
      </c>
      <c r="O1392">
        <v>8.2004817750000001</v>
      </c>
      <c r="P1392">
        <v>157650.29139999999</v>
      </c>
      <c r="Q1392">
        <v>82.847411510000001</v>
      </c>
      <c r="R1392">
        <v>0.90077404599999999</v>
      </c>
      <c r="S1392">
        <v>5.937563301</v>
      </c>
    </row>
    <row r="1393" spans="1:19" x14ac:dyDescent="0.25">
      <c r="A1393" s="12">
        <v>38930</v>
      </c>
      <c r="B1393" t="s">
        <v>2015</v>
      </c>
      <c r="C1393" t="s">
        <v>2016</v>
      </c>
      <c r="D1393">
        <v>293656.78519999998</v>
      </c>
      <c r="E1393">
        <v>89.141012840000002</v>
      </c>
      <c r="F1393">
        <v>1.539547537</v>
      </c>
      <c r="G1393">
        <v>5.8518526380000004</v>
      </c>
      <c r="H1393">
        <v>190699.97330000001</v>
      </c>
      <c r="I1393">
        <v>89.578512340000003</v>
      </c>
      <c r="J1393">
        <v>1.114829418</v>
      </c>
      <c r="K1393">
        <v>7.421322226</v>
      </c>
      <c r="L1393">
        <v>159760.2905</v>
      </c>
      <c r="M1393">
        <v>90.284922010000003</v>
      </c>
      <c r="N1393">
        <v>0.97133513000000005</v>
      </c>
      <c r="O1393">
        <v>8.6578222020000002</v>
      </c>
      <c r="P1393">
        <v>137348.41570000001</v>
      </c>
      <c r="Q1393">
        <v>96.872488390000001</v>
      </c>
      <c r="R1393">
        <v>1.1086528879999999</v>
      </c>
      <c r="S1393">
        <v>6.957933744</v>
      </c>
    </row>
    <row r="1394" spans="1:19" x14ac:dyDescent="0.25">
      <c r="A1394" s="12">
        <v>38930</v>
      </c>
      <c r="B1394" t="s">
        <v>2013</v>
      </c>
      <c r="C1394" t="s">
        <v>2014</v>
      </c>
      <c r="D1394">
        <v>351646.61680000002</v>
      </c>
      <c r="E1394">
        <v>77.324101760000005</v>
      </c>
      <c r="F1394">
        <v>1.0597870220000001</v>
      </c>
      <c r="G1394">
        <v>5.702011712</v>
      </c>
      <c r="H1394">
        <v>220332.10500000001</v>
      </c>
      <c r="I1394">
        <v>78.954331350000004</v>
      </c>
      <c r="J1394">
        <v>0.48102104800000001</v>
      </c>
      <c r="K1394">
        <v>6.2210231770000002</v>
      </c>
      <c r="L1394">
        <v>176433.05919999999</v>
      </c>
      <c r="M1394">
        <v>80.065245180000005</v>
      </c>
      <c r="N1394">
        <v>0.34123879899999998</v>
      </c>
      <c r="O1394">
        <v>6.9799003610000003</v>
      </c>
      <c r="P1394">
        <v>148158.46609999999</v>
      </c>
      <c r="Q1394">
        <v>87.151765179999998</v>
      </c>
      <c r="R1394">
        <v>0.62352343700000001</v>
      </c>
      <c r="S1394">
        <v>4.8453546210000003</v>
      </c>
    </row>
    <row r="1395" spans="1:19" x14ac:dyDescent="0.25">
      <c r="A1395" s="12">
        <v>38930</v>
      </c>
      <c r="B1395" t="s">
        <v>2017</v>
      </c>
      <c r="C1395" t="s">
        <v>2018</v>
      </c>
      <c r="D1395">
        <v>247705.2623</v>
      </c>
      <c r="E1395">
        <v>94.808384419999996</v>
      </c>
      <c r="F1395">
        <v>1.895031262</v>
      </c>
      <c r="G1395">
        <v>4.1375448559999999</v>
      </c>
      <c r="H1395">
        <v>148660.36050000001</v>
      </c>
      <c r="I1395">
        <v>97.448734450000003</v>
      </c>
      <c r="J1395">
        <v>1.620809459</v>
      </c>
      <c r="K1395">
        <v>4.9151170239999997</v>
      </c>
      <c r="L1395">
        <v>123079.3521</v>
      </c>
      <c r="M1395">
        <v>98.673444160000003</v>
      </c>
      <c r="N1395">
        <v>1.233915775</v>
      </c>
      <c r="O1395">
        <v>6.3331533179999999</v>
      </c>
      <c r="P1395">
        <v>111867.8147</v>
      </c>
      <c r="Q1395">
        <v>106.5701249</v>
      </c>
      <c r="R1395">
        <v>1.5496693239999999</v>
      </c>
      <c r="S1395">
        <v>3.1481475620000001</v>
      </c>
    </row>
    <row r="1396" spans="1:19" x14ac:dyDescent="0.25">
      <c r="A1396" s="12">
        <v>38930</v>
      </c>
      <c r="B1396" t="s">
        <v>2011</v>
      </c>
      <c r="C1396" t="s">
        <v>2012</v>
      </c>
      <c r="D1396">
        <v>233872.65289999999</v>
      </c>
      <c r="E1396">
        <v>99.519936060000006</v>
      </c>
      <c r="F1396">
        <v>0.869460652</v>
      </c>
      <c r="G1396">
        <v>5.4281329679999999</v>
      </c>
      <c r="H1396">
        <v>144918.30069999999</v>
      </c>
      <c r="I1396">
        <v>101.4110294</v>
      </c>
      <c r="J1396">
        <v>0.52095729800000001</v>
      </c>
      <c r="K1396">
        <v>6.7051717039999996</v>
      </c>
      <c r="L1396">
        <v>108397.743</v>
      </c>
      <c r="M1396">
        <v>103.8424631</v>
      </c>
      <c r="N1396">
        <v>3.0609010999999998E-2</v>
      </c>
      <c r="O1396">
        <v>9.7927039400000009</v>
      </c>
      <c r="P1396">
        <v>111281.93090000001</v>
      </c>
      <c r="Q1396">
        <v>109.9760833</v>
      </c>
      <c r="R1396">
        <v>6.7375979000000003E-2</v>
      </c>
      <c r="S1396">
        <v>5.0792990939999996</v>
      </c>
    </row>
    <row r="1397" spans="1:19" x14ac:dyDescent="0.25">
      <c r="A1397" s="12">
        <v>38930</v>
      </c>
      <c r="B1397" t="s">
        <v>2009</v>
      </c>
      <c r="C1397" t="s">
        <v>2010</v>
      </c>
      <c r="D1397">
        <v>209715.27739999999</v>
      </c>
      <c r="E1397">
        <v>107.8688284</v>
      </c>
      <c r="F1397">
        <v>0.38235469300000002</v>
      </c>
      <c r="G1397">
        <v>4.1950549849999996</v>
      </c>
      <c r="H1397">
        <v>129294.204</v>
      </c>
      <c r="I1397">
        <v>109.34366470000001</v>
      </c>
      <c r="J1397">
        <v>-0.112660233</v>
      </c>
      <c r="K1397">
        <v>5.5725375880000003</v>
      </c>
      <c r="L1397">
        <v>106008.5255</v>
      </c>
      <c r="M1397">
        <v>111.2195901</v>
      </c>
      <c r="N1397">
        <v>-0.448561131</v>
      </c>
      <c r="O1397">
        <v>7.0435317939999997</v>
      </c>
      <c r="P1397">
        <v>99157.789420000001</v>
      </c>
      <c r="Q1397">
        <v>118.31788349999999</v>
      </c>
      <c r="R1397">
        <v>-0.62587777600000005</v>
      </c>
      <c r="S1397">
        <v>3.526212525</v>
      </c>
    </row>
    <row r="1398" spans="1:19" x14ac:dyDescent="0.25">
      <c r="A1398" s="12">
        <v>38930</v>
      </c>
      <c r="B1398" t="s">
        <v>2007</v>
      </c>
      <c r="C1398" t="s">
        <v>2008</v>
      </c>
      <c r="D1398">
        <v>478539.6299</v>
      </c>
      <c r="E1398">
        <v>64.365625780000002</v>
      </c>
      <c r="F1398">
        <v>1.13464692</v>
      </c>
      <c r="G1398">
        <v>6.3758706580000002</v>
      </c>
      <c r="H1398">
        <v>308896.00060000003</v>
      </c>
      <c r="I1398">
        <v>65.457341580000005</v>
      </c>
      <c r="J1398">
        <v>0.87948428199999995</v>
      </c>
      <c r="K1398">
        <v>7.0325471400000001</v>
      </c>
      <c r="L1398">
        <v>257927.22659999999</v>
      </c>
      <c r="M1398">
        <v>63.070513380000001</v>
      </c>
      <c r="N1398">
        <v>0.78822151500000004</v>
      </c>
      <c r="O1398">
        <v>8.7305504949999992</v>
      </c>
      <c r="P1398">
        <v>230115.391</v>
      </c>
      <c r="Q1398">
        <v>63.595945219999997</v>
      </c>
      <c r="R1398">
        <v>1.3850792460000001</v>
      </c>
      <c r="S1398">
        <v>7.7220564810000001</v>
      </c>
    </row>
    <row r="1399" spans="1:19" x14ac:dyDescent="0.25">
      <c r="A1399" s="12">
        <v>38930</v>
      </c>
      <c r="B1399" t="s">
        <v>2001</v>
      </c>
      <c r="C1399" t="s">
        <v>2002</v>
      </c>
      <c r="D1399">
        <v>214470.14619999999</v>
      </c>
      <c r="E1399">
        <v>95.669821330000005</v>
      </c>
      <c r="F1399">
        <v>1.047639918</v>
      </c>
      <c r="G1399">
        <v>4.2032457460000003</v>
      </c>
      <c r="H1399">
        <v>136222.50760000001</v>
      </c>
      <c r="I1399">
        <v>96.884830030000003</v>
      </c>
      <c r="J1399">
        <v>0.61032537499999995</v>
      </c>
      <c r="K1399">
        <v>5.2731534189999998</v>
      </c>
      <c r="L1399">
        <v>113749.97070000001</v>
      </c>
      <c r="M1399">
        <v>97.757971530000006</v>
      </c>
      <c r="N1399">
        <v>-2.2602102999999998E-2</v>
      </c>
      <c r="O1399">
        <v>6.3369390509999999</v>
      </c>
      <c r="P1399">
        <v>101219.8107</v>
      </c>
      <c r="Q1399">
        <v>107.5169308</v>
      </c>
      <c r="R1399">
        <v>-0.62186770099999999</v>
      </c>
      <c r="S1399">
        <v>2.844286173</v>
      </c>
    </row>
    <row r="1400" spans="1:19" x14ac:dyDescent="0.25">
      <c r="A1400" s="12">
        <v>38930</v>
      </c>
      <c r="B1400" t="s">
        <v>2019</v>
      </c>
      <c r="C1400" t="s">
        <v>2020</v>
      </c>
      <c r="D1400">
        <v>217907.14499999999</v>
      </c>
      <c r="E1400">
        <v>100.0107928</v>
      </c>
      <c r="F1400">
        <v>1.4239125459999999</v>
      </c>
      <c r="G1400">
        <v>6.1359591570000003</v>
      </c>
      <c r="H1400">
        <v>136574.39569999999</v>
      </c>
      <c r="I1400">
        <v>102.0211146</v>
      </c>
      <c r="J1400">
        <v>1.1277764029999999</v>
      </c>
      <c r="K1400">
        <v>7.9835956579999996</v>
      </c>
      <c r="L1400">
        <v>111613.1969</v>
      </c>
      <c r="M1400">
        <v>102.6240389</v>
      </c>
      <c r="N1400">
        <v>0.87489492000000002</v>
      </c>
      <c r="O1400">
        <v>10.40966096</v>
      </c>
      <c r="P1400">
        <v>110883.35649999999</v>
      </c>
      <c r="Q1400">
        <v>111.2244153</v>
      </c>
      <c r="R1400">
        <v>1.3092139350000001</v>
      </c>
      <c r="S1400">
        <v>6.0986142040000004</v>
      </c>
    </row>
    <row r="1401" spans="1:19" x14ac:dyDescent="0.25">
      <c r="A1401" s="12">
        <v>38930</v>
      </c>
      <c r="B1401" t="s">
        <v>2003</v>
      </c>
      <c r="C1401" t="s">
        <v>2004</v>
      </c>
      <c r="D1401">
        <v>281713.74660000001</v>
      </c>
      <c r="E1401">
        <v>82.519052400000007</v>
      </c>
      <c r="F1401">
        <v>1.45153259</v>
      </c>
      <c r="G1401">
        <v>5.8800322380000001</v>
      </c>
      <c r="H1401">
        <v>190075.3511</v>
      </c>
      <c r="I1401">
        <v>82.838962649999999</v>
      </c>
      <c r="J1401">
        <v>0.75388527800000005</v>
      </c>
      <c r="K1401">
        <v>6.7363246830000003</v>
      </c>
      <c r="L1401">
        <v>158000.37119999999</v>
      </c>
      <c r="M1401">
        <v>82.508240619999995</v>
      </c>
      <c r="N1401">
        <v>0.55519782699999998</v>
      </c>
      <c r="O1401">
        <v>7.6273390929999998</v>
      </c>
      <c r="P1401">
        <v>137780.58600000001</v>
      </c>
      <c r="Q1401">
        <v>88.958754920000004</v>
      </c>
      <c r="R1401">
        <v>0.81190234500000003</v>
      </c>
      <c r="S1401">
        <v>5.4816035909999998</v>
      </c>
    </row>
    <row r="1402" spans="1:19" x14ac:dyDescent="0.25">
      <c r="A1402" s="12">
        <v>38961</v>
      </c>
      <c r="B1402" t="s">
        <v>2005</v>
      </c>
      <c r="C1402" t="s">
        <v>2006</v>
      </c>
      <c r="D1402">
        <v>269870.19929999998</v>
      </c>
      <c r="E1402">
        <v>88.351184059999994</v>
      </c>
      <c r="F1402">
        <v>0.29782215499999998</v>
      </c>
      <c r="G1402">
        <v>6.4021138119999996</v>
      </c>
      <c r="H1402">
        <v>169604.0386</v>
      </c>
      <c r="I1402">
        <v>90.297798400000005</v>
      </c>
      <c r="J1402">
        <v>0.390461324</v>
      </c>
      <c r="K1402">
        <v>7.0194621640000001</v>
      </c>
      <c r="L1402">
        <v>144900.52009999999</v>
      </c>
      <c r="M1402">
        <v>88.287585489999998</v>
      </c>
      <c r="N1402">
        <v>0.24836212899999999</v>
      </c>
      <c r="O1402">
        <v>8.0428894119999992</v>
      </c>
      <c r="P1402">
        <v>158662.97320000001</v>
      </c>
      <c r="Q1402">
        <v>83.37958983</v>
      </c>
      <c r="R1402">
        <v>0.64235962099999999</v>
      </c>
      <c r="S1402">
        <v>7.2953294379999996</v>
      </c>
    </row>
    <row r="1403" spans="1:19" x14ac:dyDescent="0.25">
      <c r="A1403" s="12">
        <v>38961</v>
      </c>
      <c r="B1403" t="s">
        <v>2013</v>
      </c>
      <c r="C1403" t="s">
        <v>2014</v>
      </c>
      <c r="D1403">
        <v>355315.83490000002</v>
      </c>
      <c r="E1403">
        <v>78.13093164</v>
      </c>
      <c r="F1403">
        <v>1.0434390520000001</v>
      </c>
      <c r="G1403">
        <v>6.8532424150000004</v>
      </c>
      <c r="H1403">
        <v>222518.23860000001</v>
      </c>
      <c r="I1403">
        <v>79.737715699999995</v>
      </c>
      <c r="J1403">
        <v>0.99219933400000004</v>
      </c>
      <c r="K1403">
        <v>7.1117924920000002</v>
      </c>
      <c r="L1403">
        <v>177597.17809999999</v>
      </c>
      <c r="M1403">
        <v>80.593521839999994</v>
      </c>
      <c r="N1403">
        <v>0.65980770899999996</v>
      </c>
      <c r="O1403">
        <v>7.2751416989999997</v>
      </c>
      <c r="P1403">
        <v>149295.424</v>
      </c>
      <c r="Q1403">
        <v>87.820561799999993</v>
      </c>
      <c r="R1403">
        <v>0.76739308699999997</v>
      </c>
      <c r="S1403">
        <v>5.7635663660000001</v>
      </c>
    </row>
    <row r="1404" spans="1:19" x14ac:dyDescent="0.25">
      <c r="A1404" s="12">
        <v>38961</v>
      </c>
      <c r="B1404" t="s">
        <v>2001</v>
      </c>
      <c r="C1404" t="s">
        <v>2002</v>
      </c>
      <c r="D1404">
        <v>211967.84640000001</v>
      </c>
      <c r="E1404">
        <v>94.553607349999993</v>
      </c>
      <c r="F1404">
        <v>-1.166735724</v>
      </c>
      <c r="G1404">
        <v>4.1251275290000002</v>
      </c>
      <c r="H1404">
        <v>134824.1801</v>
      </c>
      <c r="I1404">
        <v>95.890304799999996</v>
      </c>
      <c r="J1404">
        <v>-1.026502528</v>
      </c>
      <c r="K1404">
        <v>4.8909153620000003</v>
      </c>
      <c r="L1404">
        <v>112602.6467</v>
      </c>
      <c r="M1404">
        <v>96.771948780000002</v>
      </c>
      <c r="N1404">
        <v>-1.008636675</v>
      </c>
      <c r="O1404">
        <v>5.8046850489999997</v>
      </c>
      <c r="P1404">
        <v>101332.5619</v>
      </c>
      <c r="Q1404">
        <v>107.63669659999999</v>
      </c>
      <c r="R1404">
        <v>0.111392461</v>
      </c>
      <c r="S1404">
        <v>4.424093826</v>
      </c>
    </row>
    <row r="1405" spans="1:19" x14ac:dyDescent="0.25">
      <c r="A1405" s="12">
        <v>38961</v>
      </c>
      <c r="B1405" t="s">
        <v>2015</v>
      </c>
      <c r="C1405" t="s">
        <v>2016</v>
      </c>
      <c r="D1405">
        <v>294375.48810000002</v>
      </c>
      <c r="E1405">
        <v>89.359178760000006</v>
      </c>
      <c r="F1405">
        <v>0.24474247099999999</v>
      </c>
      <c r="G1405">
        <v>6.559937616</v>
      </c>
      <c r="H1405">
        <v>191118.6514</v>
      </c>
      <c r="I1405">
        <v>89.775180210000002</v>
      </c>
      <c r="J1405">
        <v>0.219548038</v>
      </c>
      <c r="K1405">
        <v>7.3443481190000002</v>
      </c>
      <c r="L1405">
        <v>159771.36540000001</v>
      </c>
      <c r="M1405">
        <v>90.291180760000003</v>
      </c>
      <c r="N1405">
        <v>6.9322129999999996E-3</v>
      </c>
      <c r="O1405">
        <v>7.9315514020000002</v>
      </c>
      <c r="P1405">
        <v>137781.91870000001</v>
      </c>
      <c r="Q1405">
        <v>97.178240099999996</v>
      </c>
      <c r="R1405">
        <v>0.31562285200000001</v>
      </c>
      <c r="S1405">
        <v>6.7345020680000003</v>
      </c>
    </row>
    <row r="1406" spans="1:19" x14ac:dyDescent="0.25">
      <c r="A1406" s="12">
        <v>38961</v>
      </c>
      <c r="B1406" t="s">
        <v>2007</v>
      </c>
      <c r="C1406" t="s">
        <v>2008</v>
      </c>
      <c r="D1406">
        <v>483177.47499999998</v>
      </c>
      <c r="E1406">
        <v>64.98943577</v>
      </c>
      <c r="F1406">
        <v>0.96916635399999995</v>
      </c>
      <c r="G1406">
        <v>6.9833004350000003</v>
      </c>
      <c r="H1406">
        <v>310129.58529999998</v>
      </c>
      <c r="I1406">
        <v>65.718747280000002</v>
      </c>
      <c r="J1406">
        <v>0.39935276800000002</v>
      </c>
      <c r="K1406">
        <v>6.8317246000000003</v>
      </c>
      <c r="L1406">
        <v>257835.94349999999</v>
      </c>
      <c r="M1406">
        <v>63.04819208</v>
      </c>
      <c r="N1406">
        <v>-3.5391026999999999E-2</v>
      </c>
      <c r="O1406">
        <v>8.6260690780000004</v>
      </c>
      <c r="P1406">
        <v>231213.8548</v>
      </c>
      <c r="Q1406">
        <v>63.899522679999997</v>
      </c>
      <c r="R1406">
        <v>0.477353474</v>
      </c>
      <c r="S1406">
        <v>9.4888028710000007</v>
      </c>
    </row>
    <row r="1407" spans="1:19" x14ac:dyDescent="0.25">
      <c r="A1407" s="12">
        <v>38961</v>
      </c>
      <c r="B1407" t="s">
        <v>2017</v>
      </c>
      <c r="C1407" t="s">
        <v>2018</v>
      </c>
      <c r="D1407">
        <v>248346.31020000001</v>
      </c>
      <c r="E1407">
        <v>95.053743420000004</v>
      </c>
      <c r="F1407">
        <v>0.25879461199999998</v>
      </c>
      <c r="G1407">
        <v>5.7863373779999998</v>
      </c>
      <c r="H1407">
        <v>149436.93179999999</v>
      </c>
      <c r="I1407">
        <v>97.9577867</v>
      </c>
      <c r="J1407">
        <v>0.522379539</v>
      </c>
      <c r="K1407">
        <v>6.0801845820000002</v>
      </c>
      <c r="L1407">
        <v>123648.8328</v>
      </c>
      <c r="M1407">
        <v>99.130000269999996</v>
      </c>
      <c r="N1407">
        <v>0.46269400700000002</v>
      </c>
      <c r="O1407">
        <v>6.9013754519999999</v>
      </c>
      <c r="P1407">
        <v>112684.3996</v>
      </c>
      <c r="Q1407">
        <v>107.34803909999999</v>
      </c>
      <c r="R1407">
        <v>0.72995521900000004</v>
      </c>
      <c r="S1407">
        <v>4.6250636680000001</v>
      </c>
    </row>
    <row r="1408" spans="1:19" x14ac:dyDescent="0.25">
      <c r="A1408" s="12">
        <v>38961</v>
      </c>
      <c r="B1408" t="s">
        <v>2019</v>
      </c>
      <c r="C1408" t="s">
        <v>2020</v>
      </c>
      <c r="D1408">
        <v>218860.60140000001</v>
      </c>
      <c r="E1408">
        <v>100.4483917</v>
      </c>
      <c r="F1408">
        <v>0.43755168799999999</v>
      </c>
      <c r="G1408">
        <v>7.8275021149999997</v>
      </c>
      <c r="H1408">
        <v>136836.2396</v>
      </c>
      <c r="I1408">
        <v>102.216712</v>
      </c>
      <c r="J1408">
        <v>0.19172254399999999</v>
      </c>
      <c r="K1408">
        <v>8.1941646860000006</v>
      </c>
      <c r="L1408">
        <v>111620.5735</v>
      </c>
      <c r="M1408">
        <v>102.6308214</v>
      </c>
      <c r="N1408">
        <v>6.6091250000000004E-3</v>
      </c>
      <c r="O1408">
        <v>9.270902671</v>
      </c>
      <c r="P1408">
        <v>110586.1819</v>
      </c>
      <c r="Q1408">
        <v>110.9263266</v>
      </c>
      <c r="R1408">
        <v>-0.26800653600000002</v>
      </c>
      <c r="S1408">
        <v>6.1586097620000002</v>
      </c>
    </row>
    <row r="1409" spans="1:19" x14ac:dyDescent="0.25">
      <c r="A1409" s="12">
        <v>38961</v>
      </c>
      <c r="B1409" t="s">
        <v>2003</v>
      </c>
      <c r="C1409" t="s">
        <v>2004</v>
      </c>
      <c r="D1409">
        <v>281497.12880000001</v>
      </c>
      <c r="E1409">
        <v>82.455601110000003</v>
      </c>
      <c r="F1409">
        <v>-7.6892896000000002E-2</v>
      </c>
      <c r="G1409">
        <v>6.2987047709999997</v>
      </c>
      <c r="H1409">
        <v>190421.1637</v>
      </c>
      <c r="I1409">
        <v>82.989675289999994</v>
      </c>
      <c r="J1409">
        <v>0.18193449</v>
      </c>
      <c r="K1409">
        <v>6.5808565210000003</v>
      </c>
      <c r="L1409">
        <v>157689.5961</v>
      </c>
      <c r="M1409">
        <v>82.345952960000005</v>
      </c>
      <c r="N1409">
        <v>-0.19669266499999999</v>
      </c>
      <c r="O1409">
        <v>6.8236173740000003</v>
      </c>
      <c r="P1409">
        <v>138272.39189999999</v>
      </c>
      <c r="Q1409">
        <v>89.276291990000004</v>
      </c>
      <c r="R1409">
        <v>0.35694863599999999</v>
      </c>
      <c r="S1409">
        <v>5.3327343300000001</v>
      </c>
    </row>
    <row r="1410" spans="1:19" x14ac:dyDescent="0.25">
      <c r="A1410" s="12">
        <v>38961</v>
      </c>
      <c r="B1410" t="s">
        <v>2009</v>
      </c>
      <c r="C1410" t="s">
        <v>2010</v>
      </c>
      <c r="D1410">
        <v>212698.5079</v>
      </c>
      <c r="E1410">
        <v>109.4032782</v>
      </c>
      <c r="F1410">
        <v>1.4225145850000001</v>
      </c>
      <c r="G1410">
        <v>7.4617526789999999</v>
      </c>
      <c r="H1410">
        <v>131161.81950000001</v>
      </c>
      <c r="I1410">
        <v>110.9231008</v>
      </c>
      <c r="J1410">
        <v>1.444469628</v>
      </c>
      <c r="K1410">
        <v>8.4481943309999998</v>
      </c>
      <c r="L1410">
        <v>107110.864</v>
      </c>
      <c r="M1410">
        <v>112.37611630000001</v>
      </c>
      <c r="N1410">
        <v>1.039858408</v>
      </c>
      <c r="O1410">
        <v>9.0875012290000008</v>
      </c>
      <c r="P1410">
        <v>100586.247</v>
      </c>
      <c r="Q1410">
        <v>120.02235949999999</v>
      </c>
      <c r="R1410">
        <v>1.440590357</v>
      </c>
      <c r="S1410">
        <v>8.4900714750000006</v>
      </c>
    </row>
    <row r="1411" spans="1:19" x14ac:dyDescent="0.25">
      <c r="A1411" s="12">
        <v>38961</v>
      </c>
      <c r="B1411" t="s">
        <v>2011</v>
      </c>
      <c r="C1411" t="s">
        <v>2012</v>
      </c>
      <c r="D1411">
        <v>234883.4198</v>
      </c>
      <c r="E1411">
        <v>99.950048159999994</v>
      </c>
      <c r="F1411">
        <v>0.43218687900000002</v>
      </c>
      <c r="G1411">
        <v>6.9137202699999998</v>
      </c>
      <c r="H1411">
        <v>145862.09409999999</v>
      </c>
      <c r="I1411">
        <v>102.0714778</v>
      </c>
      <c r="J1411">
        <v>0.651258899</v>
      </c>
      <c r="K1411">
        <v>7.9569148710000004</v>
      </c>
      <c r="L1411">
        <v>109361.66899999999</v>
      </c>
      <c r="M1411">
        <v>104.7658813</v>
      </c>
      <c r="N1411">
        <v>0.88924908999999996</v>
      </c>
      <c r="O1411">
        <v>9.6059462379999996</v>
      </c>
      <c r="P1411">
        <v>113575.2648</v>
      </c>
      <c r="Q1411">
        <v>112.2425059</v>
      </c>
      <c r="R1411">
        <v>2.0608322440000002</v>
      </c>
      <c r="S1411">
        <v>8.1697137069999997</v>
      </c>
    </row>
    <row r="1412" spans="1:19" x14ac:dyDescent="0.25">
      <c r="A1412" s="12">
        <v>38991</v>
      </c>
      <c r="B1412" t="s">
        <v>2005</v>
      </c>
      <c r="C1412" t="s">
        <v>2006</v>
      </c>
      <c r="D1412">
        <v>270312.77250000002</v>
      </c>
      <c r="E1412">
        <v>88.496075450000006</v>
      </c>
      <c r="F1412">
        <v>0.16399485699999999</v>
      </c>
      <c r="G1412">
        <v>6.9437511369999996</v>
      </c>
      <c r="H1412">
        <v>169980.39069999999</v>
      </c>
      <c r="I1412">
        <v>90.49816964</v>
      </c>
      <c r="J1412">
        <v>0.22190046799999999</v>
      </c>
      <c r="K1412">
        <v>7.4109279519999998</v>
      </c>
      <c r="L1412">
        <v>145471.97070000001</v>
      </c>
      <c r="M1412">
        <v>88.635769139999994</v>
      </c>
      <c r="N1412">
        <v>0.39437440899999998</v>
      </c>
      <c r="O1412">
        <v>9.109898501</v>
      </c>
      <c r="P1412">
        <v>159784.54329999999</v>
      </c>
      <c r="Q1412">
        <v>83.968990450000007</v>
      </c>
      <c r="R1412">
        <v>0.70688836200000005</v>
      </c>
      <c r="S1412">
        <v>8.1491804099999996</v>
      </c>
    </row>
    <row r="1413" spans="1:19" x14ac:dyDescent="0.25">
      <c r="A1413" s="12">
        <v>38991</v>
      </c>
      <c r="B1413" t="s">
        <v>2009</v>
      </c>
      <c r="C1413" t="s">
        <v>2010</v>
      </c>
      <c r="D1413">
        <v>212322.3768</v>
      </c>
      <c r="E1413">
        <v>109.209812</v>
      </c>
      <c r="F1413">
        <v>-0.17683763899999999</v>
      </c>
      <c r="G1413">
        <v>6.5227928320000004</v>
      </c>
      <c r="H1413">
        <v>131084.57490000001</v>
      </c>
      <c r="I1413">
        <v>110.8577753</v>
      </c>
      <c r="J1413">
        <v>-5.8892578000000001E-2</v>
      </c>
      <c r="K1413">
        <v>7.8167096880000004</v>
      </c>
      <c r="L1413">
        <v>107346.1238</v>
      </c>
      <c r="M1413">
        <v>112.62294079999999</v>
      </c>
      <c r="N1413">
        <v>0.21964141400000001</v>
      </c>
      <c r="O1413">
        <v>9.4616594430000003</v>
      </c>
      <c r="P1413">
        <v>101113.5192</v>
      </c>
      <c r="Q1413">
        <v>120.6515157</v>
      </c>
      <c r="R1413">
        <v>0.52419912000000002</v>
      </c>
      <c r="S1413">
        <v>8.2676817020000009</v>
      </c>
    </row>
    <row r="1414" spans="1:19" x14ac:dyDescent="0.25">
      <c r="A1414" s="12">
        <v>38991</v>
      </c>
      <c r="B1414" t="s">
        <v>2011</v>
      </c>
      <c r="C1414" t="s">
        <v>2012</v>
      </c>
      <c r="D1414">
        <v>234040.61689999999</v>
      </c>
      <c r="E1414">
        <v>99.591409870000007</v>
      </c>
      <c r="F1414">
        <v>-0.358817528</v>
      </c>
      <c r="G1414">
        <v>6.9679978340000002</v>
      </c>
      <c r="H1414">
        <v>145650.33309999999</v>
      </c>
      <c r="I1414">
        <v>101.9232915</v>
      </c>
      <c r="J1414">
        <v>-0.14517886599999999</v>
      </c>
      <c r="K1414">
        <v>7.7945114589999998</v>
      </c>
      <c r="L1414">
        <v>109504.15300000001</v>
      </c>
      <c r="M1414">
        <v>104.9023775</v>
      </c>
      <c r="N1414">
        <v>0.13028694499999999</v>
      </c>
      <c r="O1414">
        <v>10.665117909999999</v>
      </c>
      <c r="P1414">
        <v>112702.6162</v>
      </c>
      <c r="Q1414">
        <v>111.38009750000001</v>
      </c>
      <c r="R1414">
        <v>-0.76834387400000004</v>
      </c>
      <c r="S1414">
        <v>6.4650683940000002</v>
      </c>
    </row>
    <row r="1415" spans="1:19" x14ac:dyDescent="0.25">
      <c r="A1415" s="12">
        <v>38991</v>
      </c>
      <c r="B1415" t="s">
        <v>2013</v>
      </c>
      <c r="C1415" t="s">
        <v>2014</v>
      </c>
      <c r="D1415">
        <v>353252.77759999997</v>
      </c>
      <c r="E1415">
        <v>77.677282869999999</v>
      </c>
      <c r="F1415">
        <v>-0.58062634400000002</v>
      </c>
      <c r="G1415">
        <v>7.640997187</v>
      </c>
      <c r="H1415">
        <v>221909.95920000001</v>
      </c>
      <c r="I1415">
        <v>79.519743399999996</v>
      </c>
      <c r="J1415">
        <v>-0.27336160199999998</v>
      </c>
      <c r="K1415">
        <v>7.7120267619999998</v>
      </c>
      <c r="L1415">
        <v>177487.97270000001</v>
      </c>
      <c r="M1415">
        <v>80.543964500000001</v>
      </c>
      <c r="N1415">
        <v>-6.1490474000000003E-2</v>
      </c>
      <c r="O1415">
        <v>8.4482643060000004</v>
      </c>
      <c r="P1415">
        <v>150141.96520000001</v>
      </c>
      <c r="Q1415">
        <v>88.318525660000006</v>
      </c>
      <c r="R1415">
        <v>0.56702422699999999</v>
      </c>
      <c r="S1415">
        <v>6.7290360199999997</v>
      </c>
    </row>
    <row r="1416" spans="1:19" x14ac:dyDescent="0.25">
      <c r="A1416" s="12">
        <v>38991</v>
      </c>
      <c r="B1416" t="s">
        <v>2007</v>
      </c>
      <c r="C1416" t="s">
        <v>2008</v>
      </c>
      <c r="D1416">
        <v>483203.07270000002</v>
      </c>
      <c r="E1416">
        <v>64.992878779999998</v>
      </c>
      <c r="F1416">
        <v>5.2977930000000003E-3</v>
      </c>
      <c r="G1416">
        <v>9.0938690530000006</v>
      </c>
      <c r="H1416">
        <v>311206.22840000002</v>
      </c>
      <c r="I1416">
        <v>65.94689588</v>
      </c>
      <c r="J1416">
        <v>0.34715908699999998</v>
      </c>
      <c r="K1416">
        <v>8.7439201139999998</v>
      </c>
      <c r="L1416">
        <v>259231.39120000001</v>
      </c>
      <c r="M1416">
        <v>63.389418579999997</v>
      </c>
      <c r="N1416">
        <v>0.54121536000000003</v>
      </c>
      <c r="O1416">
        <v>10.70380593</v>
      </c>
      <c r="P1416">
        <v>233036.375</v>
      </c>
      <c r="Q1416">
        <v>64.403204299999999</v>
      </c>
      <c r="R1416">
        <v>0.78824004400000003</v>
      </c>
      <c r="S1416">
        <v>11.230702900000001</v>
      </c>
    </row>
    <row r="1417" spans="1:19" x14ac:dyDescent="0.25">
      <c r="A1417" s="12">
        <v>38991</v>
      </c>
      <c r="B1417" t="s">
        <v>2003</v>
      </c>
      <c r="C1417" t="s">
        <v>2004</v>
      </c>
      <c r="D1417">
        <v>282702.13069999998</v>
      </c>
      <c r="E1417">
        <v>82.808567960000005</v>
      </c>
      <c r="F1417">
        <v>0.42806898100000002</v>
      </c>
      <c r="G1417">
        <v>7.1433353139999998</v>
      </c>
      <c r="H1417">
        <v>191461.3297</v>
      </c>
      <c r="I1417">
        <v>83.443002190000001</v>
      </c>
      <c r="J1417">
        <v>0.54624493500000004</v>
      </c>
      <c r="K1417">
        <v>7.7700205279999999</v>
      </c>
      <c r="L1417">
        <v>158899.6856</v>
      </c>
      <c r="M1417">
        <v>82.977865129999998</v>
      </c>
      <c r="N1417">
        <v>0.767387033</v>
      </c>
      <c r="O1417">
        <v>8.5347422139999995</v>
      </c>
      <c r="P1417">
        <v>139770.89749999999</v>
      </c>
      <c r="Q1417">
        <v>90.243809920000004</v>
      </c>
      <c r="R1417">
        <v>1.083734448</v>
      </c>
      <c r="S1417">
        <v>6.813506877</v>
      </c>
    </row>
    <row r="1418" spans="1:19" x14ac:dyDescent="0.25">
      <c r="A1418" s="12">
        <v>38991</v>
      </c>
      <c r="B1418" t="s">
        <v>2019</v>
      </c>
      <c r="C1418" t="s">
        <v>2020</v>
      </c>
      <c r="D1418">
        <v>218842.4069</v>
      </c>
      <c r="E1418">
        <v>100.4400411</v>
      </c>
      <c r="F1418">
        <v>-8.3132780000000003E-3</v>
      </c>
      <c r="G1418">
        <v>7.4231655119999997</v>
      </c>
      <c r="H1418">
        <v>137088.69630000001</v>
      </c>
      <c r="I1418">
        <v>102.40529720000001</v>
      </c>
      <c r="J1418">
        <v>0.18449547099999999</v>
      </c>
      <c r="K1418">
        <v>8.1992891300000004</v>
      </c>
      <c r="L1418">
        <v>112239.1456</v>
      </c>
      <c r="M1418">
        <v>103.1995747</v>
      </c>
      <c r="N1418">
        <v>0.55417390600000005</v>
      </c>
      <c r="O1418">
        <v>10.027851930000001</v>
      </c>
      <c r="P1418">
        <v>112155.76609999999</v>
      </c>
      <c r="Q1418">
        <v>112.50073860000001</v>
      </c>
      <c r="R1418">
        <v>1.4193311850000001</v>
      </c>
      <c r="S1418">
        <v>6.8483946549999999</v>
      </c>
    </row>
    <row r="1419" spans="1:19" x14ac:dyDescent="0.25">
      <c r="A1419" s="12">
        <v>38991</v>
      </c>
      <c r="B1419" t="s">
        <v>2017</v>
      </c>
      <c r="C1419" t="s">
        <v>2018</v>
      </c>
      <c r="D1419">
        <v>248106.1936</v>
      </c>
      <c r="E1419">
        <v>94.961839589999997</v>
      </c>
      <c r="F1419">
        <v>-9.6686174E-2</v>
      </c>
      <c r="G1419">
        <v>5.6809398030000002</v>
      </c>
      <c r="H1419">
        <v>149247.5606</v>
      </c>
      <c r="I1419">
        <v>97.833651489999994</v>
      </c>
      <c r="J1419">
        <v>-0.126723159</v>
      </c>
      <c r="K1419">
        <v>5.926234204</v>
      </c>
      <c r="L1419">
        <v>123390.9947</v>
      </c>
      <c r="M1419">
        <v>98.923289920000002</v>
      </c>
      <c r="N1419">
        <v>-0.20852451399999999</v>
      </c>
      <c r="O1419">
        <v>7.1143688879999996</v>
      </c>
      <c r="P1419">
        <v>112852.82309999999</v>
      </c>
      <c r="Q1419">
        <v>107.5084866</v>
      </c>
      <c r="R1419">
        <v>0.14946475300000001</v>
      </c>
      <c r="S1419">
        <v>4.3449400249999997</v>
      </c>
    </row>
    <row r="1420" spans="1:19" x14ac:dyDescent="0.25">
      <c r="A1420" s="12">
        <v>38991</v>
      </c>
      <c r="B1420" t="s">
        <v>2001</v>
      </c>
      <c r="C1420" t="s">
        <v>2002</v>
      </c>
      <c r="D1420">
        <v>214482.56479999999</v>
      </c>
      <c r="E1420">
        <v>95.67536097</v>
      </c>
      <c r="F1420">
        <v>1.186367881</v>
      </c>
      <c r="G1420">
        <v>5.2875870750000002</v>
      </c>
      <c r="H1420">
        <v>136186.9045</v>
      </c>
      <c r="I1420">
        <v>96.859508219999995</v>
      </c>
      <c r="J1420">
        <v>1.0107418210000001</v>
      </c>
      <c r="K1420">
        <v>4.8810185810000002</v>
      </c>
      <c r="L1420">
        <v>113747.4267</v>
      </c>
      <c r="M1420">
        <v>97.755785250000002</v>
      </c>
      <c r="N1420">
        <v>1.016654602</v>
      </c>
      <c r="O1420">
        <v>5.8209907799999998</v>
      </c>
      <c r="P1420">
        <v>101982.9693</v>
      </c>
      <c r="Q1420">
        <v>108.3275673</v>
      </c>
      <c r="R1420">
        <v>0.64185429400000005</v>
      </c>
      <c r="S1420">
        <v>2.4280965559999999</v>
      </c>
    </row>
    <row r="1421" spans="1:19" x14ac:dyDescent="0.25">
      <c r="A1421" s="12">
        <v>38991</v>
      </c>
      <c r="B1421" t="s">
        <v>2015</v>
      </c>
      <c r="C1421" t="s">
        <v>2016</v>
      </c>
      <c r="D1421">
        <v>296967.62170000002</v>
      </c>
      <c r="E1421">
        <v>90.146034110000002</v>
      </c>
      <c r="F1421">
        <v>0.88055347299999998</v>
      </c>
      <c r="G1421">
        <v>7.3876102509999999</v>
      </c>
      <c r="H1421">
        <v>192884.1881</v>
      </c>
      <c r="I1421">
        <v>90.604515180000007</v>
      </c>
      <c r="J1421">
        <v>0.92379092799999996</v>
      </c>
      <c r="K1421">
        <v>8.1977242770000007</v>
      </c>
      <c r="L1421">
        <v>161207.75889999999</v>
      </c>
      <c r="M1421">
        <v>91.10292613</v>
      </c>
      <c r="N1421">
        <v>0.899030632</v>
      </c>
      <c r="O1421">
        <v>9.2214791470000002</v>
      </c>
      <c r="P1421">
        <v>140106.26930000001</v>
      </c>
      <c r="Q1421">
        <v>98.817615610000004</v>
      </c>
      <c r="R1421">
        <v>1.686977978</v>
      </c>
      <c r="S1421">
        <v>8.1830737310000004</v>
      </c>
    </row>
    <row r="1422" spans="1:19" x14ac:dyDescent="0.25">
      <c r="A1422" s="12">
        <v>39022</v>
      </c>
      <c r="B1422" t="s">
        <v>2005</v>
      </c>
      <c r="C1422" t="s">
        <v>2006</v>
      </c>
      <c r="D1422">
        <v>271865.96289999998</v>
      </c>
      <c r="E1422">
        <v>89.004565130000003</v>
      </c>
      <c r="F1422">
        <v>0.57459008499999997</v>
      </c>
      <c r="G1422">
        <v>7.248620528</v>
      </c>
      <c r="H1422">
        <v>171159.72200000001</v>
      </c>
      <c r="I1422">
        <v>91.126049839999993</v>
      </c>
      <c r="J1422">
        <v>0.69380430500000001</v>
      </c>
      <c r="K1422">
        <v>7.7979178339999997</v>
      </c>
      <c r="L1422">
        <v>146256.91029999999</v>
      </c>
      <c r="M1422">
        <v>89.114031199999999</v>
      </c>
      <c r="N1422">
        <v>0.53958133399999997</v>
      </c>
      <c r="O1422">
        <v>9.1963012220000007</v>
      </c>
      <c r="P1422">
        <v>159513.29399999999</v>
      </c>
      <c r="Q1422">
        <v>83.826445199999995</v>
      </c>
      <c r="R1422">
        <v>-0.16975939500000001</v>
      </c>
      <c r="S1422">
        <v>7.4215044849999998</v>
      </c>
    </row>
    <row r="1423" spans="1:19" x14ac:dyDescent="0.25">
      <c r="A1423" s="12">
        <v>39022</v>
      </c>
      <c r="B1423" t="s">
        <v>2001</v>
      </c>
      <c r="C1423" t="s">
        <v>2002</v>
      </c>
      <c r="D1423">
        <v>214692.1624</v>
      </c>
      <c r="E1423">
        <v>95.768857249999996</v>
      </c>
      <c r="F1423">
        <v>9.7722418000000005E-2</v>
      </c>
      <c r="G1423">
        <v>4.7659220619999996</v>
      </c>
      <c r="H1423">
        <v>136785.29920000001</v>
      </c>
      <c r="I1423">
        <v>97.285101440000005</v>
      </c>
      <c r="J1423">
        <v>0.43939230200000001</v>
      </c>
      <c r="K1423">
        <v>5.4733649450000001</v>
      </c>
      <c r="L1423">
        <v>114049.8808</v>
      </c>
      <c r="M1423">
        <v>98.015717550000005</v>
      </c>
      <c r="N1423">
        <v>0.26589965799999998</v>
      </c>
      <c r="O1423">
        <v>6.2514787719999996</v>
      </c>
      <c r="P1423">
        <v>101101.01700000001</v>
      </c>
      <c r="Q1423">
        <v>107.39074669999999</v>
      </c>
      <c r="R1423">
        <v>-0.86480356400000002</v>
      </c>
      <c r="S1423">
        <v>2.7132828039999999</v>
      </c>
    </row>
    <row r="1424" spans="1:19" x14ac:dyDescent="0.25">
      <c r="A1424" s="12">
        <v>39022</v>
      </c>
      <c r="B1424" t="s">
        <v>2003</v>
      </c>
      <c r="C1424" t="s">
        <v>2004</v>
      </c>
      <c r="D1424">
        <v>284480.68780000001</v>
      </c>
      <c r="E1424">
        <v>83.329539510000004</v>
      </c>
      <c r="F1424">
        <v>0.62912758700000004</v>
      </c>
      <c r="G1424">
        <v>7.9920358880000002</v>
      </c>
      <c r="H1424">
        <v>192566.64989999999</v>
      </c>
      <c r="I1424">
        <v>83.924724760000004</v>
      </c>
      <c r="J1424">
        <v>0.57730732500000004</v>
      </c>
      <c r="K1424">
        <v>8.3925141060000001</v>
      </c>
      <c r="L1424">
        <v>159617.05369999999</v>
      </c>
      <c r="M1424">
        <v>83.352476789999997</v>
      </c>
      <c r="N1424">
        <v>0.45145974999999999</v>
      </c>
      <c r="O1424">
        <v>9.1146950610000008</v>
      </c>
      <c r="P1424">
        <v>138950.07430000001</v>
      </c>
      <c r="Q1424">
        <v>89.713841180000003</v>
      </c>
      <c r="R1424">
        <v>-0.58726325800000001</v>
      </c>
      <c r="S1424">
        <v>6.4238506429999997</v>
      </c>
    </row>
    <row r="1425" spans="1:19" x14ac:dyDescent="0.25">
      <c r="A1425" s="12">
        <v>39022</v>
      </c>
      <c r="B1425" t="s">
        <v>2009</v>
      </c>
      <c r="C1425" t="s">
        <v>2010</v>
      </c>
      <c r="D1425">
        <v>210037.84839999999</v>
      </c>
      <c r="E1425">
        <v>108.0347455</v>
      </c>
      <c r="F1425">
        <v>-1.075971571</v>
      </c>
      <c r="G1425">
        <v>4.29197132</v>
      </c>
      <c r="H1425">
        <v>130344.5527</v>
      </c>
      <c r="I1425">
        <v>110.2319411</v>
      </c>
      <c r="J1425">
        <v>-0.56453796099999998</v>
      </c>
      <c r="K1425">
        <v>5.7849426209999999</v>
      </c>
      <c r="L1425">
        <v>106524.7148</v>
      </c>
      <c r="M1425">
        <v>111.7611538</v>
      </c>
      <c r="N1425">
        <v>-0.76519674599999998</v>
      </c>
      <c r="O1425">
        <v>7.1211475499999999</v>
      </c>
      <c r="P1425">
        <v>100239.0091</v>
      </c>
      <c r="Q1425">
        <v>119.6080255</v>
      </c>
      <c r="R1425">
        <v>-0.86487945799999999</v>
      </c>
      <c r="S1425">
        <v>5.9577280229999996</v>
      </c>
    </row>
    <row r="1426" spans="1:19" x14ac:dyDescent="0.25">
      <c r="A1426" s="12">
        <v>39022</v>
      </c>
      <c r="B1426" t="s">
        <v>2011</v>
      </c>
      <c r="C1426" t="s">
        <v>2012</v>
      </c>
      <c r="D1426">
        <v>236045.04980000001</v>
      </c>
      <c r="E1426">
        <v>100.4443571</v>
      </c>
      <c r="F1426">
        <v>0.85644661600000005</v>
      </c>
      <c r="G1426">
        <v>7.3980052479999996</v>
      </c>
      <c r="H1426">
        <v>146887.4344</v>
      </c>
      <c r="I1426">
        <v>102.7889911</v>
      </c>
      <c r="J1426">
        <v>0.84936385700000006</v>
      </c>
      <c r="K1426">
        <v>8.4536206329999999</v>
      </c>
      <c r="L1426">
        <v>110442.93730000001</v>
      </c>
      <c r="M1426">
        <v>105.80171060000001</v>
      </c>
      <c r="N1426">
        <v>0.85730473399999996</v>
      </c>
      <c r="O1426">
        <v>11.06639019</v>
      </c>
      <c r="P1426">
        <v>113354.092</v>
      </c>
      <c r="Q1426">
        <v>112.0239285</v>
      </c>
      <c r="R1426">
        <v>0.57804852200000001</v>
      </c>
      <c r="S1426">
        <v>7.3546321959999998</v>
      </c>
    </row>
    <row r="1427" spans="1:19" x14ac:dyDescent="0.25">
      <c r="A1427" s="12">
        <v>39022</v>
      </c>
      <c r="B1427" t="s">
        <v>2015</v>
      </c>
      <c r="C1427" t="s">
        <v>2016</v>
      </c>
      <c r="D1427">
        <v>299291.6691</v>
      </c>
      <c r="E1427">
        <v>90.851510540000007</v>
      </c>
      <c r="F1427">
        <v>0.78259286299999997</v>
      </c>
      <c r="G1427">
        <v>8.3700141460000008</v>
      </c>
      <c r="H1427">
        <v>194684.70329999999</v>
      </c>
      <c r="I1427">
        <v>91.450280730000003</v>
      </c>
      <c r="J1427">
        <v>0.93346953799999999</v>
      </c>
      <c r="K1427">
        <v>9.4108907790000007</v>
      </c>
      <c r="L1427">
        <v>162289.97779999999</v>
      </c>
      <c r="M1427">
        <v>91.714517700000002</v>
      </c>
      <c r="N1427">
        <v>0.67131934400000004</v>
      </c>
      <c r="O1427">
        <v>10.3235472</v>
      </c>
      <c r="P1427">
        <v>140884.89499999999</v>
      </c>
      <c r="Q1427">
        <v>99.366784039999999</v>
      </c>
      <c r="R1427">
        <v>0.55573940600000005</v>
      </c>
      <c r="S1427">
        <v>7.9922737399999999</v>
      </c>
    </row>
    <row r="1428" spans="1:19" x14ac:dyDescent="0.25">
      <c r="A1428" s="12">
        <v>39022</v>
      </c>
      <c r="B1428" t="s">
        <v>2013</v>
      </c>
      <c r="C1428" t="s">
        <v>2014</v>
      </c>
      <c r="D1428">
        <v>356922.33649999998</v>
      </c>
      <c r="E1428">
        <v>78.484187680000005</v>
      </c>
      <c r="F1428">
        <v>1.038791249</v>
      </c>
      <c r="G1428">
        <v>8.2867546730000008</v>
      </c>
      <c r="H1428">
        <v>224546.38800000001</v>
      </c>
      <c r="I1428">
        <v>80.464487579999997</v>
      </c>
      <c r="J1428">
        <v>1.1880624019999999</v>
      </c>
      <c r="K1428">
        <v>8.3222797659999994</v>
      </c>
      <c r="L1428">
        <v>179054.0857</v>
      </c>
      <c r="M1428">
        <v>81.254665880000005</v>
      </c>
      <c r="N1428">
        <v>0.88237694099999997</v>
      </c>
      <c r="O1428">
        <v>8.4888181879999998</v>
      </c>
      <c r="P1428">
        <v>150616.46549999999</v>
      </c>
      <c r="Q1428">
        <v>88.597642620000002</v>
      </c>
      <c r="R1428">
        <v>0.316034437</v>
      </c>
      <c r="S1428">
        <v>6.4569463699999998</v>
      </c>
    </row>
    <row r="1429" spans="1:19" x14ac:dyDescent="0.25">
      <c r="A1429" s="12">
        <v>39022</v>
      </c>
      <c r="B1429" t="s">
        <v>2017</v>
      </c>
      <c r="C1429" t="s">
        <v>2018</v>
      </c>
      <c r="D1429">
        <v>248968.81570000001</v>
      </c>
      <c r="E1429">
        <v>95.292005399999994</v>
      </c>
      <c r="F1429">
        <v>0.34768262300000002</v>
      </c>
      <c r="G1429">
        <v>5.4743889000000001</v>
      </c>
      <c r="H1429">
        <v>150279.45189999999</v>
      </c>
      <c r="I1429">
        <v>98.510069169999994</v>
      </c>
      <c r="J1429">
        <v>0.69139572100000002</v>
      </c>
      <c r="K1429">
        <v>5.9625497259999998</v>
      </c>
      <c r="L1429">
        <v>124321.2631</v>
      </c>
      <c r="M1429">
        <v>99.669091550000005</v>
      </c>
      <c r="N1429">
        <v>0.75391915300000001</v>
      </c>
      <c r="O1429">
        <v>7.1022862489999996</v>
      </c>
      <c r="P1429">
        <v>113178.2984</v>
      </c>
      <c r="Q1429">
        <v>107.8185484</v>
      </c>
      <c r="R1429">
        <v>0.28840685100000002</v>
      </c>
      <c r="S1429">
        <v>4.1932111069999998</v>
      </c>
    </row>
    <row r="1430" spans="1:19" x14ac:dyDescent="0.25">
      <c r="A1430" s="12">
        <v>39022</v>
      </c>
      <c r="B1430" t="s">
        <v>2019</v>
      </c>
      <c r="C1430" t="s">
        <v>2020</v>
      </c>
      <c r="D1430">
        <v>219750.1342</v>
      </c>
      <c r="E1430">
        <v>100.8566522</v>
      </c>
      <c r="F1430">
        <v>0.41478581399999997</v>
      </c>
      <c r="G1430">
        <v>7.7672888950000001</v>
      </c>
      <c r="H1430">
        <v>138021.77179999999</v>
      </c>
      <c r="I1430">
        <v>103.10230489999999</v>
      </c>
      <c r="J1430">
        <v>0.68063634900000003</v>
      </c>
      <c r="K1430">
        <v>8.7154708060000008</v>
      </c>
      <c r="L1430">
        <v>112828.94469999999</v>
      </c>
      <c r="M1430">
        <v>103.7418723</v>
      </c>
      <c r="N1430">
        <v>0.52548432300000003</v>
      </c>
      <c r="O1430">
        <v>10.444376610000001</v>
      </c>
      <c r="P1430">
        <v>111701.62579999999</v>
      </c>
      <c r="Q1430">
        <v>112.0452014</v>
      </c>
      <c r="R1430">
        <v>-0.40491926700000003</v>
      </c>
      <c r="S1430">
        <v>6.9579856270000002</v>
      </c>
    </row>
    <row r="1431" spans="1:19" x14ac:dyDescent="0.25">
      <c r="A1431" s="12">
        <v>39022</v>
      </c>
      <c r="B1431" t="s">
        <v>2007</v>
      </c>
      <c r="C1431" t="s">
        <v>2008</v>
      </c>
      <c r="D1431">
        <v>484882.56349999999</v>
      </c>
      <c r="E1431">
        <v>65.218777470000006</v>
      </c>
      <c r="F1431">
        <v>0.34757452999999999</v>
      </c>
      <c r="G1431">
        <v>8.8578727280000003</v>
      </c>
      <c r="H1431">
        <v>312651.24910000002</v>
      </c>
      <c r="I1431">
        <v>66.253106450000004</v>
      </c>
      <c r="J1431">
        <v>0.46432900999999999</v>
      </c>
      <c r="K1431">
        <v>8.4684611479999994</v>
      </c>
      <c r="L1431">
        <v>260128.52830000001</v>
      </c>
      <c r="M1431">
        <v>63.608794000000003</v>
      </c>
      <c r="N1431">
        <v>0.34607576899999998</v>
      </c>
      <c r="O1431">
        <v>9.9740220389999994</v>
      </c>
      <c r="P1431">
        <v>231581.90760000001</v>
      </c>
      <c r="Q1431">
        <v>64.001239749999996</v>
      </c>
      <c r="R1431">
        <v>-0.62413749799999996</v>
      </c>
      <c r="S1431">
        <v>9.3947471139999994</v>
      </c>
    </row>
    <row r="1432" spans="1:19" x14ac:dyDescent="0.25">
      <c r="A1432" s="12">
        <v>39052</v>
      </c>
      <c r="B1432" t="s">
        <v>2005</v>
      </c>
      <c r="C1432" t="s">
        <v>2006</v>
      </c>
      <c r="D1432">
        <v>271575.37079999998</v>
      </c>
      <c r="E1432">
        <v>88.909429919999994</v>
      </c>
      <c r="F1432">
        <v>-0.10688800900000001</v>
      </c>
      <c r="G1432">
        <v>8.2756795239999992</v>
      </c>
      <c r="H1432">
        <v>172555.39110000001</v>
      </c>
      <c r="I1432">
        <v>91.86910906</v>
      </c>
      <c r="J1432">
        <v>0.81541910500000003</v>
      </c>
      <c r="K1432">
        <v>8.7227018189999992</v>
      </c>
      <c r="L1432">
        <v>148931.7696</v>
      </c>
      <c r="M1432">
        <v>90.743817390000004</v>
      </c>
      <c r="N1432">
        <v>1.828877189</v>
      </c>
      <c r="O1432">
        <v>9.9567065249999995</v>
      </c>
      <c r="P1432">
        <v>163363.6103</v>
      </c>
      <c r="Q1432">
        <v>85.849839709999998</v>
      </c>
      <c r="R1432">
        <v>2.413790187</v>
      </c>
      <c r="S1432">
        <v>7.838795041</v>
      </c>
    </row>
    <row r="1433" spans="1:19" x14ac:dyDescent="0.25">
      <c r="A1433" s="12">
        <v>39052</v>
      </c>
      <c r="B1433" t="s">
        <v>2015</v>
      </c>
      <c r="C1433" t="s">
        <v>2016</v>
      </c>
      <c r="D1433">
        <v>298311.28149999998</v>
      </c>
      <c r="E1433">
        <v>90.553908890000002</v>
      </c>
      <c r="F1433">
        <v>-0.32756929200000001</v>
      </c>
      <c r="G1433">
        <v>8.9580952509999996</v>
      </c>
      <c r="H1433">
        <v>195236.6495</v>
      </c>
      <c r="I1433">
        <v>91.709549359999997</v>
      </c>
      <c r="J1433">
        <v>0.28350774499999998</v>
      </c>
      <c r="K1433">
        <v>9.3164708390000008</v>
      </c>
      <c r="L1433">
        <v>164395.55809999999</v>
      </c>
      <c r="M1433">
        <v>92.904438859999999</v>
      </c>
      <c r="N1433">
        <v>1.2974185460000001</v>
      </c>
      <c r="O1433">
        <v>10.32591356</v>
      </c>
      <c r="P1433">
        <v>142687.3751</v>
      </c>
      <c r="Q1433">
        <v>100.6380817</v>
      </c>
      <c r="R1433">
        <v>1.279399052</v>
      </c>
      <c r="S1433">
        <v>7.616501178</v>
      </c>
    </row>
    <row r="1434" spans="1:19" x14ac:dyDescent="0.25">
      <c r="A1434" s="12">
        <v>39052</v>
      </c>
      <c r="B1434" t="s">
        <v>2009</v>
      </c>
      <c r="C1434" t="s">
        <v>2010</v>
      </c>
      <c r="D1434">
        <v>212627.59940000001</v>
      </c>
      <c r="E1434">
        <v>109.36680579999999</v>
      </c>
      <c r="F1434">
        <v>1.2329925370000001</v>
      </c>
      <c r="G1434">
        <v>7.4396725860000004</v>
      </c>
      <c r="H1434">
        <v>133201.68539999999</v>
      </c>
      <c r="I1434">
        <v>112.6482084</v>
      </c>
      <c r="J1434">
        <v>2.191984707</v>
      </c>
      <c r="K1434">
        <v>8.997177465</v>
      </c>
      <c r="L1434">
        <v>109778.8226</v>
      </c>
      <c r="M1434">
        <v>115.17522390000001</v>
      </c>
      <c r="N1434">
        <v>3.0547914230000002</v>
      </c>
      <c r="O1434">
        <v>9.9529858260000008</v>
      </c>
      <c r="P1434">
        <v>103194.8977</v>
      </c>
      <c r="Q1434">
        <v>123.1350755</v>
      </c>
      <c r="R1434">
        <v>2.9488406070000002</v>
      </c>
      <c r="S1434">
        <v>7.6979265310000002</v>
      </c>
    </row>
    <row r="1435" spans="1:19" x14ac:dyDescent="0.25">
      <c r="A1435" s="12">
        <v>39052</v>
      </c>
      <c r="B1435" t="s">
        <v>2011</v>
      </c>
      <c r="C1435" t="s">
        <v>2012</v>
      </c>
      <c r="D1435">
        <v>233877.21739999999</v>
      </c>
      <c r="E1435">
        <v>99.521878400000006</v>
      </c>
      <c r="F1435">
        <v>-0.91839775999999995</v>
      </c>
      <c r="G1435">
        <v>6.7584260499999997</v>
      </c>
      <c r="H1435">
        <v>147640.5434</v>
      </c>
      <c r="I1435">
        <v>103.31600229999999</v>
      </c>
      <c r="J1435">
        <v>0.51271165900000004</v>
      </c>
      <c r="K1435">
        <v>8.0701833619999999</v>
      </c>
      <c r="L1435">
        <v>112682.3953</v>
      </c>
      <c r="M1435">
        <v>107.9470582</v>
      </c>
      <c r="N1435">
        <v>2.0277059930000001</v>
      </c>
      <c r="O1435">
        <v>10.54434637</v>
      </c>
      <c r="P1435">
        <v>115614.0079</v>
      </c>
      <c r="Q1435">
        <v>114.2573252</v>
      </c>
      <c r="R1435">
        <v>1.9936782689999999</v>
      </c>
      <c r="S1435">
        <v>5.8952960230000002</v>
      </c>
    </row>
    <row r="1436" spans="1:19" x14ac:dyDescent="0.25">
      <c r="A1436" s="12">
        <v>39052</v>
      </c>
      <c r="B1436" t="s">
        <v>2013</v>
      </c>
      <c r="C1436" t="s">
        <v>2014</v>
      </c>
      <c r="D1436">
        <v>357726.90960000001</v>
      </c>
      <c r="E1436">
        <v>78.661106459999999</v>
      </c>
      <c r="F1436">
        <v>0.22541965</v>
      </c>
      <c r="G1436">
        <v>9.7275329110000008</v>
      </c>
      <c r="H1436">
        <v>226377.4694</v>
      </c>
      <c r="I1436">
        <v>81.120641649999996</v>
      </c>
      <c r="J1436">
        <v>0.81545795799999998</v>
      </c>
      <c r="K1436">
        <v>9.6048857810000001</v>
      </c>
      <c r="L1436">
        <v>182295.54930000001</v>
      </c>
      <c r="M1436">
        <v>82.725640639999995</v>
      </c>
      <c r="N1436">
        <v>1.8103265209999999</v>
      </c>
      <c r="O1436">
        <v>9.9841280920000006</v>
      </c>
      <c r="P1436">
        <v>154452.39730000001</v>
      </c>
      <c r="Q1436">
        <v>90.854065980000001</v>
      </c>
      <c r="R1436">
        <v>2.5468209979999998</v>
      </c>
      <c r="S1436">
        <v>7.5235235960000004</v>
      </c>
    </row>
    <row r="1437" spans="1:19" x14ac:dyDescent="0.25">
      <c r="A1437" s="12">
        <v>39052</v>
      </c>
      <c r="B1437" t="s">
        <v>2007</v>
      </c>
      <c r="C1437" t="s">
        <v>2008</v>
      </c>
      <c r="D1437">
        <v>491260.97970000003</v>
      </c>
      <c r="E1437">
        <v>66.076701709999995</v>
      </c>
      <c r="F1437">
        <v>1.3154558759999999</v>
      </c>
      <c r="G1437">
        <v>11.92075633</v>
      </c>
      <c r="H1437">
        <v>316457.71340000001</v>
      </c>
      <c r="I1437">
        <v>67.059724299999999</v>
      </c>
      <c r="J1437">
        <v>1.21747929</v>
      </c>
      <c r="K1437">
        <v>10.89854601</v>
      </c>
      <c r="L1437">
        <v>264716.80489999999</v>
      </c>
      <c r="M1437">
        <v>64.730757600000004</v>
      </c>
      <c r="N1437">
        <v>1.763849832</v>
      </c>
      <c r="O1437">
        <v>11.63498865</v>
      </c>
      <c r="P1437">
        <v>238179.77780000001</v>
      </c>
      <c r="Q1437">
        <v>65.82466316</v>
      </c>
      <c r="R1437">
        <v>2.8490438839999999</v>
      </c>
      <c r="S1437">
        <v>10.49003461</v>
      </c>
    </row>
    <row r="1438" spans="1:19" x14ac:dyDescent="0.25">
      <c r="A1438" s="12">
        <v>39052</v>
      </c>
      <c r="B1438" t="s">
        <v>2003</v>
      </c>
      <c r="C1438" t="s">
        <v>2004</v>
      </c>
      <c r="D1438">
        <v>284309.85470000003</v>
      </c>
      <c r="E1438">
        <v>83.27949941</v>
      </c>
      <c r="F1438">
        <v>-6.0050850000000003E-2</v>
      </c>
      <c r="G1438">
        <v>8.6805051189999993</v>
      </c>
      <c r="H1438">
        <v>194125.65640000001</v>
      </c>
      <c r="I1438">
        <v>84.604173619999997</v>
      </c>
      <c r="J1438">
        <v>0.80959320400000001</v>
      </c>
      <c r="K1438">
        <v>9.0070004360000002</v>
      </c>
      <c r="L1438">
        <v>162380.288</v>
      </c>
      <c r="M1438">
        <v>84.795445549999997</v>
      </c>
      <c r="N1438">
        <v>1.7311648310000001</v>
      </c>
      <c r="O1438">
        <v>9.5414199419999992</v>
      </c>
      <c r="P1438">
        <v>142299.7843</v>
      </c>
      <c r="Q1438">
        <v>91.876598920000006</v>
      </c>
      <c r="R1438">
        <v>2.410729167</v>
      </c>
      <c r="S1438">
        <v>6.1919235739999996</v>
      </c>
    </row>
    <row r="1439" spans="1:19" x14ac:dyDescent="0.25">
      <c r="A1439" s="12">
        <v>39052</v>
      </c>
      <c r="B1439" t="s">
        <v>2001</v>
      </c>
      <c r="C1439" t="s">
        <v>2002</v>
      </c>
      <c r="D1439">
        <v>214438.95970000001</v>
      </c>
      <c r="E1439">
        <v>95.655909789999995</v>
      </c>
      <c r="F1439">
        <v>-0.117937562</v>
      </c>
      <c r="G1439">
        <v>6.38614791</v>
      </c>
      <c r="H1439">
        <v>138375.88949999999</v>
      </c>
      <c r="I1439">
        <v>98.416368730000002</v>
      </c>
      <c r="J1439">
        <v>1.162837136</v>
      </c>
      <c r="K1439">
        <v>7.1396990779999996</v>
      </c>
      <c r="L1439">
        <v>116256.7853</v>
      </c>
      <c r="M1439">
        <v>99.912355520000006</v>
      </c>
      <c r="N1439">
        <v>1.935034521</v>
      </c>
      <c r="O1439">
        <v>7.617197172</v>
      </c>
      <c r="P1439">
        <v>104060.5338</v>
      </c>
      <c r="Q1439">
        <v>110.5343819</v>
      </c>
      <c r="R1439">
        <v>2.9272869209999999</v>
      </c>
      <c r="S1439">
        <v>2.7864683320000001</v>
      </c>
    </row>
    <row r="1440" spans="1:19" x14ac:dyDescent="0.25">
      <c r="A1440" s="12">
        <v>39052</v>
      </c>
      <c r="B1440" t="s">
        <v>2017</v>
      </c>
      <c r="C1440" t="s">
        <v>2018</v>
      </c>
      <c r="D1440">
        <v>247348.96679999999</v>
      </c>
      <c r="E1440">
        <v>94.672013460000002</v>
      </c>
      <c r="F1440">
        <v>-0.65062324599999999</v>
      </c>
      <c r="G1440">
        <v>6.5580322449999997</v>
      </c>
      <c r="H1440">
        <v>150789.31020000001</v>
      </c>
      <c r="I1440">
        <v>98.844287690000002</v>
      </c>
      <c r="J1440">
        <v>0.339273451</v>
      </c>
      <c r="K1440">
        <v>6.5080955710000001</v>
      </c>
      <c r="L1440">
        <v>125787.5303</v>
      </c>
      <c r="M1440">
        <v>100.8446067</v>
      </c>
      <c r="N1440">
        <v>1.179417903</v>
      </c>
      <c r="O1440">
        <v>7.0997997550000003</v>
      </c>
      <c r="P1440">
        <v>114889.6973</v>
      </c>
      <c r="Q1440">
        <v>109.4489011</v>
      </c>
      <c r="R1440">
        <v>1.512126391</v>
      </c>
      <c r="S1440">
        <v>3.6760400529999999</v>
      </c>
    </row>
    <row r="1441" spans="1:19" x14ac:dyDescent="0.25">
      <c r="A1441" s="12">
        <v>39052</v>
      </c>
      <c r="B1441" t="s">
        <v>2019</v>
      </c>
      <c r="C1441" t="s">
        <v>2020</v>
      </c>
      <c r="D1441">
        <v>219409.71950000001</v>
      </c>
      <c r="E1441">
        <v>100.7004153</v>
      </c>
      <c r="F1441">
        <v>-0.154909876</v>
      </c>
      <c r="G1441">
        <v>8.4806637190000007</v>
      </c>
      <c r="H1441">
        <v>139276.6795</v>
      </c>
      <c r="I1441">
        <v>104.0397214</v>
      </c>
      <c r="J1441">
        <v>0.90921000200000002</v>
      </c>
      <c r="K1441">
        <v>9.5948842590000005</v>
      </c>
      <c r="L1441">
        <v>115151.58040000001</v>
      </c>
      <c r="M1441">
        <v>105.8774463</v>
      </c>
      <c r="N1441">
        <v>2.058545906</v>
      </c>
      <c r="O1441">
        <v>11.23165204</v>
      </c>
      <c r="P1441">
        <v>114343.14109999999</v>
      </c>
      <c r="Q1441">
        <v>114.6948416</v>
      </c>
      <c r="R1441">
        <v>2.3647958080000002</v>
      </c>
      <c r="S1441">
        <v>7.16899365</v>
      </c>
    </row>
    <row r="1442" spans="1:19" x14ac:dyDescent="0.25">
      <c r="A1442" s="12">
        <v>39083</v>
      </c>
      <c r="B1442" t="s">
        <v>2005</v>
      </c>
      <c r="C1442" t="s">
        <v>2006</v>
      </c>
      <c r="D1442">
        <v>274140.22720000002</v>
      </c>
      <c r="E1442">
        <v>89.749122850000006</v>
      </c>
      <c r="F1442">
        <v>0.94443629900000003</v>
      </c>
      <c r="G1442">
        <v>8.1717248379999994</v>
      </c>
      <c r="H1442">
        <v>172360.9736</v>
      </c>
      <c r="I1442">
        <v>91.765600480000003</v>
      </c>
      <c r="J1442">
        <v>-0.11266962</v>
      </c>
      <c r="K1442">
        <v>8.6545623240000005</v>
      </c>
      <c r="L1442">
        <v>148109.94270000001</v>
      </c>
      <c r="M1442">
        <v>90.243079949999995</v>
      </c>
      <c r="N1442">
        <v>-0.55181438699999996</v>
      </c>
      <c r="O1442">
        <v>10.098262549999999</v>
      </c>
      <c r="P1442">
        <v>162660.60690000001</v>
      </c>
      <c r="Q1442">
        <v>85.480401720000003</v>
      </c>
      <c r="R1442">
        <v>-0.43033042999999999</v>
      </c>
      <c r="S1442">
        <v>9.388021621</v>
      </c>
    </row>
    <row r="1443" spans="1:19" x14ac:dyDescent="0.25">
      <c r="A1443" s="12">
        <v>39083</v>
      </c>
      <c r="B1443" t="s">
        <v>2009</v>
      </c>
      <c r="C1443" t="s">
        <v>2010</v>
      </c>
      <c r="D1443">
        <v>212137.2616</v>
      </c>
      <c r="E1443">
        <v>109.1145964</v>
      </c>
      <c r="F1443">
        <v>-0.23060873200000001</v>
      </c>
      <c r="G1443">
        <v>5.408699371</v>
      </c>
      <c r="H1443">
        <v>131487.57339999999</v>
      </c>
      <c r="I1443">
        <v>111.1985897</v>
      </c>
      <c r="J1443">
        <v>-1.2868545899999999</v>
      </c>
      <c r="K1443">
        <v>7.4142211629999997</v>
      </c>
      <c r="L1443">
        <v>108217.40240000001</v>
      </c>
      <c r="M1443">
        <v>113.5370489</v>
      </c>
      <c r="N1443">
        <v>-1.422332835</v>
      </c>
      <c r="O1443">
        <v>8.5309501169999997</v>
      </c>
      <c r="P1443">
        <v>102109.62390000001</v>
      </c>
      <c r="Q1443">
        <v>121.840096</v>
      </c>
      <c r="R1443">
        <v>-1.0516739349999999</v>
      </c>
      <c r="S1443">
        <v>8.4772746449999996</v>
      </c>
    </row>
    <row r="1444" spans="1:19" x14ac:dyDescent="0.25">
      <c r="A1444" s="12">
        <v>39083</v>
      </c>
      <c r="B1444" t="s">
        <v>2011</v>
      </c>
      <c r="C1444" t="s">
        <v>2012</v>
      </c>
      <c r="D1444">
        <v>237591.8345</v>
      </c>
      <c r="E1444">
        <v>101.1025611</v>
      </c>
      <c r="F1444">
        <v>1.5882765919999999</v>
      </c>
      <c r="G1444">
        <v>8.8556753389999994</v>
      </c>
      <c r="H1444">
        <v>147313.51670000001</v>
      </c>
      <c r="I1444">
        <v>103.08715530000001</v>
      </c>
      <c r="J1444">
        <v>-0.221501954</v>
      </c>
      <c r="K1444">
        <v>9.0653794399999992</v>
      </c>
      <c r="L1444">
        <v>110933.7105</v>
      </c>
      <c r="M1444">
        <v>106.27185969999999</v>
      </c>
      <c r="N1444">
        <v>-1.5518704430000001</v>
      </c>
      <c r="O1444">
        <v>11.45396905</v>
      </c>
      <c r="P1444">
        <v>113158.78230000001</v>
      </c>
      <c r="Q1444">
        <v>111.8309107</v>
      </c>
      <c r="R1444">
        <v>-2.1236402220000001</v>
      </c>
      <c r="S1444">
        <v>7.0579256060000004</v>
      </c>
    </row>
    <row r="1445" spans="1:19" x14ac:dyDescent="0.25">
      <c r="A1445" s="12">
        <v>39083</v>
      </c>
      <c r="B1445" t="s">
        <v>2007</v>
      </c>
      <c r="C1445" t="s">
        <v>2008</v>
      </c>
      <c r="D1445">
        <v>496474.99599999998</v>
      </c>
      <c r="E1445">
        <v>66.7780092</v>
      </c>
      <c r="F1445">
        <v>1.061353655</v>
      </c>
      <c r="G1445">
        <v>9.3497066190000009</v>
      </c>
      <c r="H1445">
        <v>319627.80180000002</v>
      </c>
      <c r="I1445">
        <v>67.731489440000004</v>
      </c>
      <c r="J1445">
        <v>1.0017415670000001</v>
      </c>
      <c r="K1445">
        <v>9.6155371929999998</v>
      </c>
      <c r="L1445">
        <v>268351.3933</v>
      </c>
      <c r="M1445">
        <v>65.619517439999996</v>
      </c>
      <c r="N1445">
        <v>1.373010091</v>
      </c>
      <c r="O1445">
        <v>11.806098260000001</v>
      </c>
      <c r="P1445">
        <v>240936.74359999999</v>
      </c>
      <c r="Q1445">
        <v>66.586593280000002</v>
      </c>
      <c r="R1445">
        <v>1.157514648</v>
      </c>
      <c r="S1445">
        <v>12.28093863</v>
      </c>
    </row>
    <row r="1446" spans="1:19" x14ac:dyDescent="0.25">
      <c r="A1446" s="12">
        <v>39083</v>
      </c>
      <c r="B1446" t="s">
        <v>2015</v>
      </c>
      <c r="C1446" t="s">
        <v>2016</v>
      </c>
      <c r="D1446">
        <v>299253.41009999998</v>
      </c>
      <c r="E1446">
        <v>90.839896830000001</v>
      </c>
      <c r="F1446">
        <v>0.31582064399999998</v>
      </c>
      <c r="G1446">
        <v>8.5342126569999994</v>
      </c>
      <c r="H1446">
        <v>194722.1777</v>
      </c>
      <c r="I1446">
        <v>91.467883779999994</v>
      </c>
      <c r="J1446">
        <v>-0.26351189699999999</v>
      </c>
      <c r="K1446">
        <v>9.1682003509999994</v>
      </c>
      <c r="L1446">
        <v>163146.75270000001</v>
      </c>
      <c r="M1446">
        <v>92.198704680000006</v>
      </c>
      <c r="N1446">
        <v>-0.75963451500000001</v>
      </c>
      <c r="O1446">
        <v>9.9439243420000007</v>
      </c>
      <c r="P1446">
        <v>140544.54879999999</v>
      </c>
      <c r="Q1446">
        <v>99.126736230000006</v>
      </c>
      <c r="R1446">
        <v>-1.5017630259999999</v>
      </c>
      <c r="S1446">
        <v>8.2774132349999991</v>
      </c>
    </row>
    <row r="1447" spans="1:19" x14ac:dyDescent="0.25">
      <c r="A1447" s="12">
        <v>39083</v>
      </c>
      <c r="B1447" t="s">
        <v>2001</v>
      </c>
      <c r="C1447" t="s">
        <v>2002</v>
      </c>
      <c r="D1447">
        <v>215370.76930000001</v>
      </c>
      <c r="E1447">
        <v>96.07156698</v>
      </c>
      <c r="F1447">
        <v>0.43453372200000001</v>
      </c>
      <c r="G1447">
        <v>6.6699514630000003</v>
      </c>
      <c r="H1447">
        <v>137579.32500000001</v>
      </c>
      <c r="I1447">
        <v>97.849832250000006</v>
      </c>
      <c r="J1447">
        <v>-0.57565269200000002</v>
      </c>
      <c r="K1447">
        <v>7.7464847429999999</v>
      </c>
      <c r="L1447">
        <v>115680.67570000001</v>
      </c>
      <c r="M1447">
        <v>99.417240579999998</v>
      </c>
      <c r="N1447">
        <v>-0.49554925500000002</v>
      </c>
      <c r="O1447">
        <v>9.1254088860000007</v>
      </c>
      <c r="P1447">
        <v>102778.18180000001</v>
      </c>
      <c r="Q1447">
        <v>109.1722518</v>
      </c>
      <c r="R1447">
        <v>-1.232313505</v>
      </c>
      <c r="S1447">
        <v>7.1391102460000004</v>
      </c>
    </row>
    <row r="1448" spans="1:19" x14ac:dyDescent="0.25">
      <c r="A1448" s="12">
        <v>39083</v>
      </c>
      <c r="B1448" t="s">
        <v>2013</v>
      </c>
      <c r="C1448" t="s">
        <v>2014</v>
      </c>
      <c r="D1448">
        <v>364003.28039999999</v>
      </c>
      <c r="E1448">
        <v>80.041227030000002</v>
      </c>
      <c r="F1448">
        <v>1.7545145639999999</v>
      </c>
      <c r="G1448">
        <v>9.5335165780000004</v>
      </c>
      <c r="H1448">
        <v>228096.06020000001</v>
      </c>
      <c r="I1448">
        <v>81.736485549999998</v>
      </c>
      <c r="J1448">
        <v>0.75917040199999997</v>
      </c>
      <c r="K1448">
        <v>9.6105591310000005</v>
      </c>
      <c r="L1448">
        <v>182676.7309</v>
      </c>
      <c r="M1448">
        <v>82.898620679999993</v>
      </c>
      <c r="N1448">
        <v>0.20910086999999999</v>
      </c>
      <c r="O1448">
        <v>10.1271323</v>
      </c>
      <c r="P1448">
        <v>153437.9817</v>
      </c>
      <c r="Q1448">
        <v>90.257352839999996</v>
      </c>
      <c r="R1448">
        <v>-0.65678198499999996</v>
      </c>
      <c r="S1448">
        <v>8.9489410449999998</v>
      </c>
    </row>
    <row r="1449" spans="1:19" x14ac:dyDescent="0.25">
      <c r="A1449" s="12">
        <v>39083</v>
      </c>
      <c r="B1449" t="s">
        <v>2017</v>
      </c>
      <c r="C1449" t="s">
        <v>2018</v>
      </c>
      <c r="D1449">
        <v>249586.35750000001</v>
      </c>
      <c r="E1449">
        <v>95.528367489999994</v>
      </c>
      <c r="F1449">
        <v>0.90454823600000001</v>
      </c>
      <c r="G1449">
        <v>6.2143004079999997</v>
      </c>
      <c r="H1449">
        <v>150014.78020000001</v>
      </c>
      <c r="I1449">
        <v>98.336573599999994</v>
      </c>
      <c r="J1449">
        <v>-0.513650406</v>
      </c>
      <c r="K1449">
        <v>6.550296747</v>
      </c>
      <c r="L1449">
        <v>124220.7062</v>
      </c>
      <c r="M1449">
        <v>99.588474500000004</v>
      </c>
      <c r="N1449">
        <v>-1.245611638</v>
      </c>
      <c r="O1449">
        <v>7.3504551960000004</v>
      </c>
      <c r="P1449">
        <v>113327.6232</v>
      </c>
      <c r="Q1449">
        <v>107.9608017</v>
      </c>
      <c r="R1449">
        <v>-1.359629355</v>
      </c>
      <c r="S1449">
        <v>5.8854384729999998</v>
      </c>
    </row>
    <row r="1450" spans="1:19" x14ac:dyDescent="0.25">
      <c r="A1450" s="12">
        <v>39083</v>
      </c>
      <c r="B1450" t="s">
        <v>2019</v>
      </c>
      <c r="C1450" t="s">
        <v>2020</v>
      </c>
      <c r="D1450">
        <v>220488.93309999999</v>
      </c>
      <c r="E1450">
        <v>101.1957318</v>
      </c>
      <c r="F1450">
        <v>0.49187136999999997</v>
      </c>
      <c r="G1450">
        <v>7.7854541480000004</v>
      </c>
      <c r="H1450">
        <v>138237.26949999999</v>
      </c>
      <c r="I1450">
        <v>103.2632818</v>
      </c>
      <c r="J1450">
        <v>-0.74629152600000004</v>
      </c>
      <c r="K1450">
        <v>8.7749339909999993</v>
      </c>
      <c r="L1450">
        <v>113589.86749999999</v>
      </c>
      <c r="M1450">
        <v>104.4415114</v>
      </c>
      <c r="N1450">
        <v>-1.3562236030000001</v>
      </c>
      <c r="O1450">
        <v>10.46530572</v>
      </c>
      <c r="P1450">
        <v>111822.8414</v>
      </c>
      <c r="Q1450">
        <v>112.1667899</v>
      </c>
      <c r="R1450">
        <v>-2.2041547239999999</v>
      </c>
      <c r="S1450">
        <v>7.1665303619999996</v>
      </c>
    </row>
    <row r="1451" spans="1:19" x14ac:dyDescent="0.25">
      <c r="A1451" s="12">
        <v>39083</v>
      </c>
      <c r="B1451" t="s">
        <v>2003</v>
      </c>
      <c r="C1451" t="s">
        <v>2004</v>
      </c>
      <c r="D1451">
        <v>287131.11379999999</v>
      </c>
      <c r="E1451">
        <v>84.105897229999997</v>
      </c>
      <c r="F1451">
        <v>0.99231842999999997</v>
      </c>
      <c r="G1451">
        <v>8.6473068279999996</v>
      </c>
      <c r="H1451">
        <v>194409.46969999999</v>
      </c>
      <c r="I1451">
        <v>84.727865609999995</v>
      </c>
      <c r="J1451">
        <v>0.14620080799999999</v>
      </c>
      <c r="K1451">
        <v>9.0162068659999992</v>
      </c>
      <c r="L1451">
        <v>161745.3223</v>
      </c>
      <c r="M1451">
        <v>84.463864670000007</v>
      </c>
      <c r="N1451">
        <v>-0.39103619299999998</v>
      </c>
      <c r="O1451">
        <v>9.5962065360000004</v>
      </c>
      <c r="P1451">
        <v>141207.01629999999</v>
      </c>
      <c r="Q1451">
        <v>91.171047560000005</v>
      </c>
      <c r="R1451">
        <v>-0.76793368299999998</v>
      </c>
      <c r="S1451">
        <v>8.1818444760000002</v>
      </c>
    </row>
    <row r="1452" spans="1:19" x14ac:dyDescent="0.25">
      <c r="A1452" s="12">
        <v>39114</v>
      </c>
      <c r="B1452" t="s">
        <v>2005</v>
      </c>
      <c r="C1452" t="s">
        <v>2006</v>
      </c>
      <c r="D1452">
        <v>273399.6972</v>
      </c>
      <c r="E1452">
        <v>89.506685180000005</v>
      </c>
      <c r="F1452">
        <v>-0.27012818199999999</v>
      </c>
      <c r="G1452">
        <v>8.6202428209999997</v>
      </c>
      <c r="H1452">
        <v>172623.72320000001</v>
      </c>
      <c r="I1452">
        <v>91.905489340000003</v>
      </c>
      <c r="J1452">
        <v>0.15244149700000001</v>
      </c>
      <c r="K1452">
        <v>8.7762285319999993</v>
      </c>
      <c r="L1452">
        <v>147940.75829999999</v>
      </c>
      <c r="M1452">
        <v>90.139996249999996</v>
      </c>
      <c r="N1452">
        <v>-0.114228923</v>
      </c>
      <c r="O1452">
        <v>9.6706224590000005</v>
      </c>
      <c r="P1452">
        <v>165346.0681</v>
      </c>
      <c r="Q1452">
        <v>86.891648739999994</v>
      </c>
      <c r="R1452">
        <v>1.6509597380000001</v>
      </c>
      <c r="S1452">
        <v>9.8744005490000006</v>
      </c>
    </row>
    <row r="1453" spans="1:19" x14ac:dyDescent="0.25">
      <c r="A1453" s="12">
        <v>39114</v>
      </c>
      <c r="B1453" t="s">
        <v>2009</v>
      </c>
      <c r="C1453" t="s">
        <v>2010</v>
      </c>
      <c r="D1453">
        <v>210649.34169999999</v>
      </c>
      <c r="E1453">
        <v>108.3492722</v>
      </c>
      <c r="F1453">
        <v>-0.70139489799999999</v>
      </c>
      <c r="G1453">
        <v>7.7281567640000004</v>
      </c>
      <c r="H1453">
        <v>130382.6819</v>
      </c>
      <c r="I1453">
        <v>110.2641867</v>
      </c>
      <c r="J1453">
        <v>-0.84030109200000003</v>
      </c>
      <c r="K1453">
        <v>8.5037967840000004</v>
      </c>
      <c r="L1453">
        <v>106636.6174</v>
      </c>
      <c r="M1453">
        <v>111.8785572</v>
      </c>
      <c r="N1453">
        <v>-1.4607493330000001</v>
      </c>
      <c r="O1453">
        <v>8.7111216480000007</v>
      </c>
      <c r="P1453">
        <v>101655.4571</v>
      </c>
      <c r="Q1453">
        <v>121.2981714</v>
      </c>
      <c r="R1453">
        <v>-0.44478350700000002</v>
      </c>
      <c r="S1453">
        <v>7.4711665140000001</v>
      </c>
    </row>
    <row r="1454" spans="1:19" x14ac:dyDescent="0.25">
      <c r="A1454" s="12">
        <v>39114</v>
      </c>
      <c r="B1454" t="s">
        <v>2001</v>
      </c>
      <c r="C1454" t="s">
        <v>2002</v>
      </c>
      <c r="D1454">
        <v>216503.2838</v>
      </c>
      <c r="E1454">
        <v>96.576753679999996</v>
      </c>
      <c r="F1454">
        <v>0.52584413799999996</v>
      </c>
      <c r="G1454">
        <v>7.9301444170000002</v>
      </c>
      <c r="H1454">
        <v>138287.78909999999</v>
      </c>
      <c r="I1454">
        <v>98.353709559999999</v>
      </c>
      <c r="J1454">
        <v>0.51494959200000001</v>
      </c>
      <c r="K1454">
        <v>8.064629772</v>
      </c>
      <c r="L1454">
        <v>115418.19289999999</v>
      </c>
      <c r="M1454">
        <v>99.191659959999996</v>
      </c>
      <c r="N1454">
        <v>-0.22690292100000001</v>
      </c>
      <c r="O1454">
        <v>8.2718199549999998</v>
      </c>
      <c r="P1454">
        <v>104786.02220000001</v>
      </c>
      <c r="Q1454">
        <v>111.3050046</v>
      </c>
      <c r="R1454">
        <v>1.95356671</v>
      </c>
      <c r="S1454">
        <v>6.4274144450000001</v>
      </c>
    </row>
    <row r="1455" spans="1:19" x14ac:dyDescent="0.25">
      <c r="A1455" s="12">
        <v>39114</v>
      </c>
      <c r="B1455" t="s">
        <v>2003</v>
      </c>
      <c r="C1455" t="s">
        <v>2004</v>
      </c>
      <c r="D1455">
        <v>285488.19209999999</v>
      </c>
      <c r="E1455">
        <v>83.624655739999994</v>
      </c>
      <c r="F1455">
        <v>-0.57218519000000001</v>
      </c>
      <c r="G1455">
        <v>8.9368567040000002</v>
      </c>
      <c r="H1455">
        <v>194504.89780000001</v>
      </c>
      <c r="I1455">
        <v>84.769455249999993</v>
      </c>
      <c r="J1455">
        <v>4.9086145999999997E-2</v>
      </c>
      <c r="K1455">
        <v>9.1120381150000007</v>
      </c>
      <c r="L1455">
        <v>161971.69390000001</v>
      </c>
      <c r="M1455">
        <v>84.582076560000004</v>
      </c>
      <c r="N1455">
        <v>0.139955573</v>
      </c>
      <c r="O1455">
        <v>9.6055982879999995</v>
      </c>
      <c r="P1455">
        <v>143427.43960000001</v>
      </c>
      <c r="Q1455">
        <v>92.604675409999999</v>
      </c>
      <c r="R1455">
        <v>1.5724595509999999</v>
      </c>
      <c r="S1455">
        <v>7.9225213400000003</v>
      </c>
    </row>
    <row r="1456" spans="1:19" x14ac:dyDescent="0.25">
      <c r="A1456" s="12">
        <v>39114</v>
      </c>
      <c r="B1456" t="s">
        <v>2015</v>
      </c>
      <c r="C1456" t="s">
        <v>2016</v>
      </c>
      <c r="D1456">
        <v>299969.58260000002</v>
      </c>
      <c r="E1456">
        <v>91.057294659999997</v>
      </c>
      <c r="F1456">
        <v>0.23931976099999999</v>
      </c>
      <c r="G1456">
        <v>10.0356153</v>
      </c>
      <c r="H1456">
        <v>196025.0962</v>
      </c>
      <c r="I1456">
        <v>92.079910620000007</v>
      </c>
      <c r="J1456">
        <v>0.66911664299999996</v>
      </c>
      <c r="K1456">
        <v>10.64827631</v>
      </c>
      <c r="L1456">
        <v>163426.2971</v>
      </c>
      <c r="M1456">
        <v>92.356682919999997</v>
      </c>
      <c r="N1456">
        <v>0.17134540300000001</v>
      </c>
      <c r="O1456">
        <v>10.56757977</v>
      </c>
      <c r="P1456">
        <v>143466.4191</v>
      </c>
      <c r="Q1456">
        <v>101.1875452</v>
      </c>
      <c r="R1456">
        <v>2.0789638030000002</v>
      </c>
      <c r="S1456">
        <v>9.6665450120000003</v>
      </c>
    </row>
    <row r="1457" spans="1:19" x14ac:dyDescent="0.25">
      <c r="A1457" s="12">
        <v>39114</v>
      </c>
      <c r="B1457" t="s">
        <v>2017</v>
      </c>
      <c r="C1457" t="s">
        <v>2018</v>
      </c>
      <c r="D1457">
        <v>248577.1159</v>
      </c>
      <c r="E1457">
        <v>95.142083549999995</v>
      </c>
      <c r="F1457">
        <v>-0.40436568699999997</v>
      </c>
      <c r="G1457">
        <v>5.6659316200000003</v>
      </c>
      <c r="H1457">
        <v>150466.98610000001</v>
      </c>
      <c r="I1457">
        <v>98.63300022</v>
      </c>
      <c r="J1457">
        <v>0.301440869</v>
      </c>
      <c r="K1457">
        <v>6.2733616159999999</v>
      </c>
      <c r="L1457">
        <v>124328.4641</v>
      </c>
      <c r="M1457">
        <v>99.674864630000002</v>
      </c>
      <c r="N1457">
        <v>8.6747119999999997E-2</v>
      </c>
      <c r="O1457">
        <v>6.647733616</v>
      </c>
      <c r="P1457">
        <v>115033.2764</v>
      </c>
      <c r="Q1457">
        <v>109.58568080000001</v>
      </c>
      <c r="R1457">
        <v>1.505063931</v>
      </c>
      <c r="S1457">
        <v>4.8662820260000004</v>
      </c>
    </row>
    <row r="1458" spans="1:19" x14ac:dyDescent="0.25">
      <c r="A1458" s="12">
        <v>39114</v>
      </c>
      <c r="B1458" t="s">
        <v>2019</v>
      </c>
      <c r="C1458" t="s">
        <v>2020</v>
      </c>
      <c r="D1458">
        <v>219633.0318</v>
      </c>
      <c r="E1458">
        <v>100.8029068</v>
      </c>
      <c r="F1458">
        <v>-0.38818333999999999</v>
      </c>
      <c r="G1458">
        <v>7.5749567969999996</v>
      </c>
      <c r="H1458">
        <v>138407.18590000001</v>
      </c>
      <c r="I1458">
        <v>103.3902094</v>
      </c>
      <c r="J1458">
        <v>0.122916552</v>
      </c>
      <c r="K1458">
        <v>8.2581601169999992</v>
      </c>
      <c r="L1458">
        <v>113572.54670000001</v>
      </c>
      <c r="M1458">
        <v>104.4255857</v>
      </c>
      <c r="N1458">
        <v>-1.5248479000000001E-2</v>
      </c>
      <c r="O1458">
        <v>9.6123474269999996</v>
      </c>
      <c r="P1458">
        <v>113841.9552</v>
      </c>
      <c r="Q1458">
        <v>114.1921141</v>
      </c>
      <c r="R1458">
        <v>1.805636279</v>
      </c>
      <c r="S1458">
        <v>6.2894431900000001</v>
      </c>
    </row>
    <row r="1459" spans="1:19" x14ac:dyDescent="0.25">
      <c r="A1459" s="12">
        <v>39114</v>
      </c>
      <c r="B1459" t="s">
        <v>2013</v>
      </c>
      <c r="C1459" t="s">
        <v>2014</v>
      </c>
      <c r="D1459">
        <v>360926.03869999998</v>
      </c>
      <c r="E1459">
        <v>79.364567739999998</v>
      </c>
      <c r="F1459">
        <v>-0.84538845399999996</v>
      </c>
      <c r="G1459">
        <v>9.3884784220000004</v>
      </c>
      <c r="H1459">
        <v>226822.24179999999</v>
      </c>
      <c r="I1459">
        <v>81.280022430000002</v>
      </c>
      <c r="J1459">
        <v>-0.55845698700000002</v>
      </c>
      <c r="K1459">
        <v>8.960125584</v>
      </c>
      <c r="L1459">
        <v>181319.17790000001</v>
      </c>
      <c r="M1459">
        <v>82.282563719999999</v>
      </c>
      <c r="N1459">
        <v>-0.743145006</v>
      </c>
      <c r="O1459">
        <v>8.7972635199999996</v>
      </c>
      <c r="P1459">
        <v>154933.76730000001</v>
      </c>
      <c r="Q1459">
        <v>91.137223919999997</v>
      </c>
      <c r="R1459">
        <v>0.974846977</v>
      </c>
      <c r="S1459">
        <v>8.3237743769999994</v>
      </c>
    </row>
    <row r="1460" spans="1:19" x14ac:dyDescent="0.25">
      <c r="A1460" s="12">
        <v>39114</v>
      </c>
      <c r="B1460" t="s">
        <v>2007</v>
      </c>
      <c r="C1460" t="s">
        <v>2008</v>
      </c>
      <c r="D1460">
        <v>501729.43070000003</v>
      </c>
      <c r="E1460">
        <v>67.48475311</v>
      </c>
      <c r="F1460">
        <v>1.0583482850000001</v>
      </c>
      <c r="G1460">
        <v>11.832981370000001</v>
      </c>
      <c r="H1460">
        <v>322708.22580000001</v>
      </c>
      <c r="I1460">
        <v>68.384253999999999</v>
      </c>
      <c r="J1460">
        <v>0.96375345000000001</v>
      </c>
      <c r="K1460">
        <v>11.311226810000001</v>
      </c>
      <c r="L1460">
        <v>269148.8812</v>
      </c>
      <c r="M1460">
        <v>65.814525799999998</v>
      </c>
      <c r="N1460">
        <v>0.29718043300000002</v>
      </c>
      <c r="O1460">
        <v>12.90050589</v>
      </c>
      <c r="P1460">
        <v>245119.69130000001</v>
      </c>
      <c r="Q1460">
        <v>67.742615529999995</v>
      </c>
      <c r="R1460">
        <v>1.7361186239999999</v>
      </c>
      <c r="S1460">
        <v>14.129696989999999</v>
      </c>
    </row>
    <row r="1461" spans="1:19" x14ac:dyDescent="0.25">
      <c r="A1461" s="12">
        <v>39114</v>
      </c>
      <c r="B1461" t="s">
        <v>2011</v>
      </c>
      <c r="C1461" t="s">
        <v>2012</v>
      </c>
      <c r="D1461">
        <v>236863.31779999999</v>
      </c>
      <c r="E1461">
        <v>100.7925551</v>
      </c>
      <c r="F1461">
        <v>-0.30662530900000001</v>
      </c>
      <c r="G1461">
        <v>8.4492706739999992</v>
      </c>
      <c r="H1461">
        <v>147783.943</v>
      </c>
      <c r="I1461">
        <v>103.41635049999999</v>
      </c>
      <c r="J1461">
        <v>0.31933677599999999</v>
      </c>
      <c r="K1461">
        <v>8.7256831780000006</v>
      </c>
      <c r="L1461">
        <v>111162.31479999999</v>
      </c>
      <c r="M1461">
        <v>106.49085719999999</v>
      </c>
      <c r="N1461">
        <v>0.20607289500000001</v>
      </c>
      <c r="O1461">
        <v>10.109902119999999</v>
      </c>
      <c r="P1461">
        <v>116751.01549999999</v>
      </c>
      <c r="Q1461">
        <v>115.3809905</v>
      </c>
      <c r="R1461">
        <v>3.174506756</v>
      </c>
      <c r="S1461">
        <v>7.6929371160000004</v>
      </c>
    </row>
    <row r="1462" spans="1:19" x14ac:dyDescent="0.25">
      <c r="A1462" s="12">
        <v>39142</v>
      </c>
      <c r="B1462" t="s">
        <v>2005</v>
      </c>
      <c r="C1462" t="s">
        <v>2006</v>
      </c>
      <c r="D1462">
        <v>275290.36249999999</v>
      </c>
      <c r="E1462">
        <v>90.125658749999999</v>
      </c>
      <c r="F1462">
        <v>0.69153893499999997</v>
      </c>
      <c r="G1462">
        <v>8.189029283</v>
      </c>
      <c r="H1462">
        <v>173872.3322</v>
      </c>
      <c r="I1462">
        <v>92.570253269999995</v>
      </c>
      <c r="J1462">
        <v>0.72331254199999995</v>
      </c>
      <c r="K1462">
        <v>8.664179334</v>
      </c>
      <c r="L1462">
        <v>150159.84580000001</v>
      </c>
      <c r="M1462">
        <v>91.492081659999997</v>
      </c>
      <c r="N1462">
        <v>1.499983869</v>
      </c>
      <c r="O1462">
        <v>10.52920303</v>
      </c>
      <c r="P1462">
        <v>164732.01089999999</v>
      </c>
      <c r="Q1462">
        <v>86.568953219999997</v>
      </c>
      <c r="R1462">
        <v>-0.37137690499999998</v>
      </c>
      <c r="S1462">
        <v>9.5125845239999993</v>
      </c>
    </row>
    <row r="1463" spans="1:19" x14ac:dyDescent="0.25">
      <c r="A1463" s="12">
        <v>39142</v>
      </c>
      <c r="B1463" t="s">
        <v>2003</v>
      </c>
      <c r="C1463" t="s">
        <v>2004</v>
      </c>
      <c r="D1463">
        <v>288011.07030000002</v>
      </c>
      <c r="E1463">
        <v>84.36365241</v>
      </c>
      <c r="F1463">
        <v>0.88370667999999997</v>
      </c>
      <c r="G1463">
        <v>8.4676122869999997</v>
      </c>
      <c r="H1463">
        <v>196435.1673</v>
      </c>
      <c r="I1463">
        <v>85.610708549999998</v>
      </c>
      <c r="J1463">
        <v>0.99240144900000005</v>
      </c>
      <c r="K1463">
        <v>9.1221695910000005</v>
      </c>
      <c r="L1463">
        <v>164324.47570000001</v>
      </c>
      <c r="M1463">
        <v>85.810705870000007</v>
      </c>
      <c r="N1463">
        <v>1.4525882640000001</v>
      </c>
      <c r="O1463">
        <v>10.397189490000001</v>
      </c>
      <c r="P1463">
        <v>142921.495</v>
      </c>
      <c r="Q1463">
        <v>92.278009659999995</v>
      </c>
      <c r="R1463">
        <v>-0.352752974</v>
      </c>
      <c r="S1463">
        <v>7.7766354880000002</v>
      </c>
    </row>
    <row r="1464" spans="1:19" x14ac:dyDescent="0.25">
      <c r="A1464" s="12">
        <v>39142</v>
      </c>
      <c r="B1464" t="s">
        <v>2009</v>
      </c>
      <c r="C1464" t="s">
        <v>2010</v>
      </c>
      <c r="D1464">
        <v>211332.6826</v>
      </c>
      <c r="E1464">
        <v>108.70075439999999</v>
      </c>
      <c r="F1464">
        <v>0.32439738099999998</v>
      </c>
      <c r="G1464">
        <v>5.750662019</v>
      </c>
      <c r="H1464">
        <v>131327.66140000001</v>
      </c>
      <c r="I1464">
        <v>111.0633527</v>
      </c>
      <c r="J1464">
        <v>0.72477377700000001</v>
      </c>
      <c r="K1464">
        <v>6.3725720929999996</v>
      </c>
      <c r="L1464">
        <v>108515.4761</v>
      </c>
      <c r="M1464">
        <v>113.84977499999999</v>
      </c>
      <c r="N1464">
        <v>1.7619263510000001</v>
      </c>
      <c r="O1464">
        <v>8.2054070100000001</v>
      </c>
      <c r="P1464">
        <v>100053.1539</v>
      </c>
      <c r="Q1464">
        <v>119.3862578</v>
      </c>
      <c r="R1464">
        <v>-1.5762097289999999</v>
      </c>
      <c r="S1464">
        <v>4.6790043319999999</v>
      </c>
    </row>
    <row r="1465" spans="1:19" x14ac:dyDescent="0.25">
      <c r="A1465" s="12">
        <v>39142</v>
      </c>
      <c r="B1465" t="s">
        <v>2015</v>
      </c>
      <c r="C1465" t="s">
        <v>2016</v>
      </c>
      <c r="D1465">
        <v>303456.68489999999</v>
      </c>
      <c r="E1465">
        <v>92.11582233</v>
      </c>
      <c r="F1465">
        <v>1.1624853079999999</v>
      </c>
      <c r="G1465">
        <v>8.6088249680000004</v>
      </c>
      <c r="H1465">
        <v>198911.61009999999</v>
      </c>
      <c r="I1465">
        <v>93.435808140000006</v>
      </c>
      <c r="J1465">
        <v>1.4725226339999999</v>
      </c>
      <c r="K1465">
        <v>10.03322992</v>
      </c>
      <c r="L1465">
        <v>167085.9319</v>
      </c>
      <c r="M1465">
        <v>94.424842870000006</v>
      </c>
      <c r="N1465">
        <v>2.23931814</v>
      </c>
      <c r="O1465">
        <v>10.98411033</v>
      </c>
      <c r="P1465">
        <v>144334.15289999999</v>
      </c>
      <c r="Q1465">
        <v>101.7995619</v>
      </c>
      <c r="R1465">
        <v>0.60483406299999998</v>
      </c>
      <c r="S1465">
        <v>9.6423921979999996</v>
      </c>
    </row>
    <row r="1466" spans="1:19" x14ac:dyDescent="0.25">
      <c r="A1466" s="12">
        <v>39142</v>
      </c>
      <c r="B1466" t="s">
        <v>2007</v>
      </c>
      <c r="C1466" t="s">
        <v>2008</v>
      </c>
      <c r="D1466">
        <v>506544.40549999999</v>
      </c>
      <c r="E1466">
        <v>68.132387820000005</v>
      </c>
      <c r="F1466">
        <v>0.95967559199999997</v>
      </c>
      <c r="G1466">
        <v>11.550138779999999</v>
      </c>
      <c r="H1466">
        <v>325472.90149999998</v>
      </c>
      <c r="I1466">
        <v>68.970109190000002</v>
      </c>
      <c r="J1466">
        <v>0.85671064600000002</v>
      </c>
      <c r="K1466">
        <v>11.44187054</v>
      </c>
      <c r="L1466">
        <v>274191.1764</v>
      </c>
      <c r="M1466">
        <v>67.047509829999996</v>
      </c>
      <c r="N1466">
        <v>1.8734223379999999</v>
      </c>
      <c r="O1466">
        <v>13.608141270000001</v>
      </c>
      <c r="P1466">
        <v>246441.52540000001</v>
      </c>
      <c r="Q1466">
        <v>68.10792481</v>
      </c>
      <c r="R1466">
        <v>0.53926067899999997</v>
      </c>
      <c r="S1466">
        <v>13.82622267</v>
      </c>
    </row>
    <row r="1467" spans="1:19" x14ac:dyDescent="0.25">
      <c r="A1467" s="12">
        <v>39142</v>
      </c>
      <c r="B1467" t="s">
        <v>2011</v>
      </c>
      <c r="C1467" t="s">
        <v>2012</v>
      </c>
      <c r="D1467">
        <v>237985.53210000001</v>
      </c>
      <c r="E1467">
        <v>101.2700914</v>
      </c>
      <c r="F1467">
        <v>0.47378137599999998</v>
      </c>
      <c r="G1467">
        <v>8.5287317680000001</v>
      </c>
      <c r="H1467">
        <v>148401.13200000001</v>
      </c>
      <c r="I1467">
        <v>103.8482475</v>
      </c>
      <c r="J1467">
        <v>0.41762929999999998</v>
      </c>
      <c r="K1467">
        <v>8.9793586760000004</v>
      </c>
      <c r="L1467">
        <v>112368.78569999999</v>
      </c>
      <c r="M1467">
        <v>107.6466277</v>
      </c>
      <c r="N1467">
        <v>1.0853236559999999</v>
      </c>
      <c r="O1467">
        <v>11.906639220000001</v>
      </c>
      <c r="P1467">
        <v>113491.6578</v>
      </c>
      <c r="Q1467">
        <v>112.1598801</v>
      </c>
      <c r="R1467">
        <v>-2.791716766</v>
      </c>
      <c r="S1467">
        <v>6.7078943649999996</v>
      </c>
    </row>
    <row r="1468" spans="1:19" x14ac:dyDescent="0.25">
      <c r="A1468" s="12">
        <v>39142</v>
      </c>
      <c r="B1468" t="s">
        <v>2013</v>
      </c>
      <c r="C1468" t="s">
        <v>2014</v>
      </c>
      <c r="D1468">
        <v>364012.34730000002</v>
      </c>
      <c r="E1468">
        <v>80.043220770000005</v>
      </c>
      <c r="F1468">
        <v>0.855108333</v>
      </c>
      <c r="G1468">
        <v>9.3736721729999992</v>
      </c>
      <c r="H1468">
        <v>228965.6324</v>
      </c>
      <c r="I1468">
        <v>82.048090149999993</v>
      </c>
      <c r="J1468">
        <v>0.94496494900000005</v>
      </c>
      <c r="K1468">
        <v>9.3124476900000008</v>
      </c>
      <c r="L1468">
        <v>184210.28229999999</v>
      </c>
      <c r="M1468">
        <v>83.594545640000007</v>
      </c>
      <c r="N1468">
        <v>1.594483525</v>
      </c>
      <c r="O1468">
        <v>10.04137207</v>
      </c>
      <c r="P1468">
        <v>154338.9007</v>
      </c>
      <c r="Q1468">
        <v>90.787303539999996</v>
      </c>
      <c r="R1468">
        <v>-0.38394891799999997</v>
      </c>
      <c r="S1468">
        <v>8.2614543460000007</v>
      </c>
    </row>
    <row r="1469" spans="1:19" x14ac:dyDescent="0.25">
      <c r="A1469" s="12">
        <v>39142</v>
      </c>
      <c r="B1469" t="s">
        <v>2017</v>
      </c>
      <c r="C1469" t="s">
        <v>2018</v>
      </c>
      <c r="D1469">
        <v>249950.4038</v>
      </c>
      <c r="E1469">
        <v>95.667705060000003</v>
      </c>
      <c r="F1469">
        <v>0.55245952399999998</v>
      </c>
      <c r="G1469">
        <v>6.2702631420000001</v>
      </c>
      <c r="H1469">
        <v>151230.016</v>
      </c>
      <c r="I1469">
        <v>99.133175910000006</v>
      </c>
      <c r="J1469">
        <v>0.507107847</v>
      </c>
      <c r="K1469">
        <v>6.3738782790000004</v>
      </c>
      <c r="L1469">
        <v>125959.29300000001</v>
      </c>
      <c r="M1469">
        <v>100.9823098</v>
      </c>
      <c r="N1469">
        <v>1.311710038</v>
      </c>
      <c r="O1469">
        <v>7.4070973889999996</v>
      </c>
      <c r="P1469">
        <v>113699.8683</v>
      </c>
      <c r="Q1469">
        <v>108.31541850000001</v>
      </c>
      <c r="R1469">
        <v>-1.159149915</v>
      </c>
      <c r="S1469">
        <v>4.8295174830000001</v>
      </c>
    </row>
    <row r="1470" spans="1:19" x14ac:dyDescent="0.25">
      <c r="A1470" s="12">
        <v>39142</v>
      </c>
      <c r="B1470" t="s">
        <v>2001</v>
      </c>
      <c r="C1470" t="s">
        <v>2002</v>
      </c>
      <c r="D1470">
        <v>217548.07689999999</v>
      </c>
      <c r="E1470">
        <v>97.042810009999997</v>
      </c>
      <c r="F1470">
        <v>0.48257609299999998</v>
      </c>
      <c r="G1470">
        <v>7.5797077440000002</v>
      </c>
      <c r="H1470">
        <v>138806.59669999999</v>
      </c>
      <c r="I1470">
        <v>98.722698370000003</v>
      </c>
      <c r="J1470">
        <v>0.37516511200000002</v>
      </c>
      <c r="K1470">
        <v>7.8848626040000003</v>
      </c>
      <c r="L1470">
        <v>116525.463</v>
      </c>
      <c r="M1470">
        <v>100.14326</v>
      </c>
      <c r="N1470">
        <v>0.959354924</v>
      </c>
      <c r="O1470">
        <v>8.8776221639999999</v>
      </c>
      <c r="P1470">
        <v>102928.2668</v>
      </c>
      <c r="Q1470">
        <v>109.3316739</v>
      </c>
      <c r="R1470">
        <v>-1.7729038459999999</v>
      </c>
      <c r="S1470">
        <v>5.8409307190000002</v>
      </c>
    </row>
    <row r="1471" spans="1:19" x14ac:dyDescent="0.25">
      <c r="A1471" s="12">
        <v>39142</v>
      </c>
      <c r="B1471" t="s">
        <v>2019</v>
      </c>
      <c r="C1471" t="s">
        <v>2020</v>
      </c>
      <c r="D1471">
        <v>219538.5013</v>
      </c>
      <c r="E1471">
        <v>100.75952100000001</v>
      </c>
      <c r="F1471">
        <v>-4.3040193999999997E-2</v>
      </c>
      <c r="G1471">
        <v>6.720314278</v>
      </c>
      <c r="H1471">
        <v>138940.36410000001</v>
      </c>
      <c r="I1471">
        <v>103.7884937</v>
      </c>
      <c r="J1471">
        <v>0.38522431400000001</v>
      </c>
      <c r="K1471">
        <v>7.9947968969999996</v>
      </c>
      <c r="L1471">
        <v>115012.84940000001</v>
      </c>
      <c r="M1471">
        <v>105.7498885</v>
      </c>
      <c r="N1471">
        <v>1.268178555</v>
      </c>
      <c r="O1471">
        <v>10.333423379999999</v>
      </c>
      <c r="P1471">
        <v>112537.96580000001</v>
      </c>
      <c r="Q1471">
        <v>112.8841139</v>
      </c>
      <c r="R1471">
        <v>-1.1454383319999999</v>
      </c>
      <c r="S1471">
        <v>6.1999305470000001</v>
      </c>
    </row>
    <row r="1472" spans="1:19" x14ac:dyDescent="0.25">
      <c r="A1472" s="12">
        <v>39173</v>
      </c>
      <c r="B1472" t="s">
        <v>2005</v>
      </c>
      <c r="C1472" t="s">
        <v>2006</v>
      </c>
      <c r="D1472">
        <v>278323.20529999997</v>
      </c>
      <c r="E1472">
        <v>91.118562940000004</v>
      </c>
      <c r="F1472">
        <v>1.1016886910000001</v>
      </c>
      <c r="G1472">
        <v>8.0950615859999999</v>
      </c>
      <c r="H1472">
        <v>176442.53709999999</v>
      </c>
      <c r="I1472">
        <v>93.938639550000005</v>
      </c>
      <c r="J1472">
        <v>1.478213827</v>
      </c>
      <c r="K1472">
        <v>8.0504628280000006</v>
      </c>
      <c r="L1472">
        <v>153111.35389999999</v>
      </c>
      <c r="M1472">
        <v>93.290429399999994</v>
      </c>
      <c r="N1472">
        <v>1.9655774720000001</v>
      </c>
      <c r="O1472">
        <v>10.13065842</v>
      </c>
      <c r="P1472">
        <v>167699.76459999999</v>
      </c>
      <c r="Q1472">
        <v>88.128548890000005</v>
      </c>
      <c r="R1472">
        <v>1.801564655</v>
      </c>
      <c r="S1472">
        <v>9.8290046820000008</v>
      </c>
    </row>
    <row r="1473" spans="1:19" x14ac:dyDescent="0.25">
      <c r="A1473" s="12">
        <v>39173</v>
      </c>
      <c r="B1473" t="s">
        <v>2019</v>
      </c>
      <c r="C1473" t="s">
        <v>2020</v>
      </c>
      <c r="D1473">
        <v>224409.22099999999</v>
      </c>
      <c r="E1473">
        <v>102.99498939999999</v>
      </c>
      <c r="F1473">
        <v>2.2186175210000001</v>
      </c>
      <c r="G1473">
        <v>7.4316287760000002</v>
      </c>
      <c r="H1473">
        <v>142125.386</v>
      </c>
      <c r="I1473">
        <v>106.167706</v>
      </c>
      <c r="J1473">
        <v>2.292366173</v>
      </c>
      <c r="K1473">
        <v>7.8658525109999999</v>
      </c>
      <c r="L1473">
        <v>118098.8922</v>
      </c>
      <c r="M1473">
        <v>108.5873862</v>
      </c>
      <c r="N1473">
        <v>2.6832156980000001</v>
      </c>
      <c r="O1473">
        <v>9.8310404509999998</v>
      </c>
      <c r="P1473">
        <v>114904.6174</v>
      </c>
      <c r="Q1473">
        <v>115.2580449</v>
      </c>
      <c r="R1473">
        <v>2.1029806359999998</v>
      </c>
      <c r="S1473">
        <v>6.456437094</v>
      </c>
    </row>
    <row r="1474" spans="1:19" x14ac:dyDescent="0.25">
      <c r="A1474" s="12">
        <v>39173</v>
      </c>
      <c r="B1474" t="s">
        <v>2017</v>
      </c>
      <c r="C1474" t="s">
        <v>2018</v>
      </c>
      <c r="D1474">
        <v>254214.79130000001</v>
      </c>
      <c r="E1474">
        <v>97.299885509999996</v>
      </c>
      <c r="F1474">
        <v>1.706093461</v>
      </c>
      <c r="G1474">
        <v>7.4824954110000004</v>
      </c>
      <c r="H1474">
        <v>153949.5422</v>
      </c>
      <c r="I1474">
        <v>100.9158595</v>
      </c>
      <c r="J1474">
        <v>1.7982714319999999</v>
      </c>
      <c r="K1474">
        <v>7.0232367309999999</v>
      </c>
      <c r="L1474">
        <v>128878.8824</v>
      </c>
      <c r="M1474">
        <v>103.3229619</v>
      </c>
      <c r="N1474">
        <v>2.3178833139999999</v>
      </c>
      <c r="O1474">
        <v>8.7592963150000003</v>
      </c>
      <c r="P1474">
        <v>116117.6194</v>
      </c>
      <c r="Q1474">
        <v>110.61867290000001</v>
      </c>
      <c r="R1474">
        <v>2.1264326609999999</v>
      </c>
      <c r="S1474">
        <v>6.1937889950000002</v>
      </c>
    </row>
    <row r="1475" spans="1:19" x14ac:dyDescent="0.25">
      <c r="A1475" s="12">
        <v>39173</v>
      </c>
      <c r="B1475" t="s">
        <v>2013</v>
      </c>
      <c r="C1475" t="s">
        <v>2014</v>
      </c>
      <c r="D1475">
        <v>368821.83750000002</v>
      </c>
      <c r="E1475">
        <v>81.100786790000001</v>
      </c>
      <c r="F1475">
        <v>1.3212437050000001</v>
      </c>
      <c r="G1475">
        <v>9.9242089530000008</v>
      </c>
      <c r="H1475">
        <v>232869.3303</v>
      </c>
      <c r="I1475">
        <v>83.446950560000005</v>
      </c>
      <c r="J1475">
        <v>1.7049274409999999</v>
      </c>
      <c r="K1475">
        <v>9.3203581100000008</v>
      </c>
      <c r="L1475">
        <v>187875.0797</v>
      </c>
      <c r="M1475">
        <v>85.257629120000004</v>
      </c>
      <c r="N1475">
        <v>1.989464108</v>
      </c>
      <c r="O1475">
        <v>10.55105972</v>
      </c>
      <c r="P1475">
        <v>157575.22820000001</v>
      </c>
      <c r="Q1475">
        <v>92.691019580000003</v>
      </c>
      <c r="R1475">
        <v>2.0968967840000001</v>
      </c>
      <c r="S1475">
        <v>9.5189154899999995</v>
      </c>
    </row>
    <row r="1476" spans="1:19" x14ac:dyDescent="0.25">
      <c r="A1476" s="12">
        <v>39173</v>
      </c>
      <c r="B1476" t="s">
        <v>2015</v>
      </c>
      <c r="C1476" t="s">
        <v>2016</v>
      </c>
      <c r="D1476">
        <v>303435.20980000001</v>
      </c>
      <c r="E1476">
        <v>92.109303449999999</v>
      </c>
      <c r="F1476">
        <v>-7.0768330000000003E-3</v>
      </c>
      <c r="G1476">
        <v>8.4409677670000001</v>
      </c>
      <c r="H1476">
        <v>199796.11120000001</v>
      </c>
      <c r="I1476">
        <v>93.851289570000006</v>
      </c>
      <c r="J1476">
        <v>0.44467045100000002</v>
      </c>
      <c r="K1476">
        <v>9.1920138690000002</v>
      </c>
      <c r="L1476">
        <v>168374.7905</v>
      </c>
      <c r="M1476">
        <v>95.153212229999994</v>
      </c>
      <c r="N1476">
        <v>0.77137471400000002</v>
      </c>
      <c r="O1476">
        <v>10.40233834</v>
      </c>
      <c r="P1476">
        <v>144924.7072</v>
      </c>
      <c r="Q1476">
        <v>102.2160827</v>
      </c>
      <c r="R1476">
        <v>0.40915770400000001</v>
      </c>
      <c r="S1476">
        <v>9.5188052519999999</v>
      </c>
    </row>
    <row r="1477" spans="1:19" x14ac:dyDescent="0.25">
      <c r="A1477" s="12">
        <v>39173</v>
      </c>
      <c r="B1477" t="s">
        <v>2007</v>
      </c>
      <c r="C1477" t="s">
        <v>2008</v>
      </c>
      <c r="D1477">
        <v>512599.55459999997</v>
      </c>
      <c r="E1477">
        <v>68.946831259999996</v>
      </c>
      <c r="F1477">
        <v>1.1953836710000001</v>
      </c>
      <c r="G1477">
        <v>12.55257376</v>
      </c>
      <c r="H1477">
        <v>330824.96639999998</v>
      </c>
      <c r="I1477">
        <v>70.104251230000003</v>
      </c>
      <c r="J1477">
        <v>1.6443964799999999</v>
      </c>
      <c r="K1477">
        <v>11.68963115</v>
      </c>
      <c r="L1477">
        <v>280670.32990000001</v>
      </c>
      <c r="M1477">
        <v>68.631846390000007</v>
      </c>
      <c r="N1477">
        <v>2.363005813</v>
      </c>
      <c r="O1477">
        <v>14.21214262</v>
      </c>
      <c r="P1477">
        <v>251018.7512</v>
      </c>
      <c r="Q1477">
        <v>69.372911909999999</v>
      </c>
      <c r="R1477">
        <v>1.8573273210000001</v>
      </c>
      <c r="S1477">
        <v>13.86475525</v>
      </c>
    </row>
    <row r="1478" spans="1:19" x14ac:dyDescent="0.25">
      <c r="A1478" s="12">
        <v>39173</v>
      </c>
      <c r="B1478" t="s">
        <v>2009</v>
      </c>
      <c r="C1478" t="s">
        <v>2010</v>
      </c>
      <c r="D1478">
        <v>214669.45430000001</v>
      </c>
      <c r="E1478">
        <v>110.4170512</v>
      </c>
      <c r="F1478">
        <v>1.578918928</v>
      </c>
      <c r="G1478">
        <v>5.9664097009999999</v>
      </c>
      <c r="H1478">
        <v>134041.72719999999</v>
      </c>
      <c r="I1478">
        <v>113.35862880000001</v>
      </c>
      <c r="J1478">
        <v>2.0666368529999999</v>
      </c>
      <c r="K1478">
        <v>6.4754522459999997</v>
      </c>
      <c r="L1478">
        <v>110827.4115</v>
      </c>
      <c r="M1478">
        <v>116.2753582</v>
      </c>
      <c r="N1478">
        <v>2.13051214</v>
      </c>
      <c r="O1478">
        <v>7.8540437519999999</v>
      </c>
      <c r="P1478">
        <v>103420.167</v>
      </c>
      <c r="Q1478">
        <v>123.40387320000001</v>
      </c>
      <c r="R1478">
        <v>3.3652243199999998</v>
      </c>
      <c r="S1478">
        <v>6.8283883559999996</v>
      </c>
    </row>
    <row r="1479" spans="1:19" x14ac:dyDescent="0.25">
      <c r="A1479" s="12">
        <v>39173</v>
      </c>
      <c r="B1479" t="s">
        <v>2011</v>
      </c>
      <c r="C1479" t="s">
        <v>2012</v>
      </c>
      <c r="D1479">
        <v>240536.58869999999</v>
      </c>
      <c r="E1479">
        <v>102.3556437</v>
      </c>
      <c r="F1479">
        <v>1.0719377160000001</v>
      </c>
      <c r="G1479">
        <v>6.7536711980000002</v>
      </c>
      <c r="H1479">
        <v>150546.12340000001</v>
      </c>
      <c r="I1479">
        <v>105.3492711</v>
      </c>
      <c r="J1479">
        <v>1.445400979</v>
      </c>
      <c r="K1479">
        <v>6.8625318909999997</v>
      </c>
      <c r="L1479">
        <v>114693.0861</v>
      </c>
      <c r="M1479">
        <v>109.8732522</v>
      </c>
      <c r="N1479">
        <v>2.0684573479999999</v>
      </c>
      <c r="O1479">
        <v>9.6520705610000004</v>
      </c>
      <c r="P1479">
        <v>116578.1798</v>
      </c>
      <c r="Q1479">
        <v>115.21018290000001</v>
      </c>
      <c r="R1479">
        <v>2.7196024780000001</v>
      </c>
      <c r="S1479">
        <v>6.5383666329999999</v>
      </c>
    </row>
    <row r="1480" spans="1:19" x14ac:dyDescent="0.25">
      <c r="A1480" s="12">
        <v>39173</v>
      </c>
      <c r="B1480" t="s">
        <v>2001</v>
      </c>
      <c r="C1480" t="s">
        <v>2002</v>
      </c>
      <c r="D1480">
        <v>218634.29819999999</v>
      </c>
      <c r="E1480">
        <v>97.527346429999994</v>
      </c>
      <c r="F1480">
        <v>0.499301724</v>
      </c>
      <c r="G1480">
        <v>5.7430172129999999</v>
      </c>
      <c r="H1480">
        <v>139888.86840000001</v>
      </c>
      <c r="I1480">
        <v>99.492436900000001</v>
      </c>
      <c r="J1480">
        <v>0.77969762200000003</v>
      </c>
      <c r="K1480">
        <v>5.6602054470000001</v>
      </c>
      <c r="L1480">
        <v>118272.3726</v>
      </c>
      <c r="M1480">
        <v>101.6445733</v>
      </c>
      <c r="N1480">
        <v>1.4991655779999999</v>
      </c>
      <c r="O1480">
        <v>7.1404615319999998</v>
      </c>
      <c r="P1480">
        <v>104334.64539999999</v>
      </c>
      <c r="Q1480">
        <v>110.8255466</v>
      </c>
      <c r="R1480">
        <v>1.366367718</v>
      </c>
      <c r="S1480">
        <v>3.623332945</v>
      </c>
    </row>
    <row r="1481" spans="1:19" x14ac:dyDescent="0.25">
      <c r="A1481" s="12">
        <v>39173</v>
      </c>
      <c r="B1481" t="s">
        <v>2003</v>
      </c>
      <c r="C1481" t="s">
        <v>2004</v>
      </c>
      <c r="D1481">
        <v>291484.9669</v>
      </c>
      <c r="E1481">
        <v>85.381219569999999</v>
      </c>
      <c r="F1481">
        <v>1.206167741</v>
      </c>
      <c r="G1481">
        <v>8.4530493700000005</v>
      </c>
      <c r="H1481">
        <v>198681.40460000001</v>
      </c>
      <c r="I1481">
        <v>86.589667539999994</v>
      </c>
      <c r="J1481">
        <v>1.1435006249999999</v>
      </c>
      <c r="K1481">
        <v>8.5343441589999998</v>
      </c>
      <c r="L1481">
        <v>166972.4662</v>
      </c>
      <c r="M1481">
        <v>87.193493989999993</v>
      </c>
      <c r="N1481">
        <v>1.611440086</v>
      </c>
      <c r="O1481">
        <v>9.8929400649999994</v>
      </c>
      <c r="P1481">
        <v>144166.0778</v>
      </c>
      <c r="Q1481">
        <v>93.081581029999995</v>
      </c>
      <c r="R1481">
        <v>0.87081567100000001</v>
      </c>
      <c r="S1481">
        <v>7.6137230130000004</v>
      </c>
    </row>
    <row r="1482" spans="1:19" x14ac:dyDescent="0.25">
      <c r="A1482" s="12">
        <v>39203</v>
      </c>
      <c r="B1482" t="s">
        <v>2005</v>
      </c>
      <c r="C1482" t="s">
        <v>2006</v>
      </c>
      <c r="D1482">
        <v>280567.94880000001</v>
      </c>
      <c r="E1482">
        <v>91.853456019999996</v>
      </c>
      <c r="F1482">
        <v>0.80652399799999996</v>
      </c>
      <c r="G1482">
        <v>7.5928458340000002</v>
      </c>
      <c r="H1482">
        <v>178008.64720000001</v>
      </c>
      <c r="I1482">
        <v>94.772442179999999</v>
      </c>
      <c r="J1482">
        <v>0.88760348</v>
      </c>
      <c r="K1482">
        <v>8.2504678600000005</v>
      </c>
      <c r="L1482">
        <v>154244.92790000001</v>
      </c>
      <c r="M1482">
        <v>93.981113690000001</v>
      </c>
      <c r="N1482">
        <v>0.74035921299999996</v>
      </c>
      <c r="O1482">
        <v>10.42337508</v>
      </c>
      <c r="P1482">
        <v>171489.80319999999</v>
      </c>
      <c r="Q1482">
        <v>90.120266659999999</v>
      </c>
      <c r="R1482">
        <v>2.2600142559999998</v>
      </c>
      <c r="S1482">
        <v>10.580835710000001</v>
      </c>
    </row>
    <row r="1483" spans="1:19" x14ac:dyDescent="0.25">
      <c r="A1483" s="12">
        <v>39203</v>
      </c>
      <c r="B1483" t="s">
        <v>2013</v>
      </c>
      <c r="C1483" t="s">
        <v>2014</v>
      </c>
      <c r="D1483">
        <v>375464.20679999999</v>
      </c>
      <c r="E1483">
        <v>82.561387339999996</v>
      </c>
      <c r="F1483">
        <v>1.8009696420000001</v>
      </c>
      <c r="G1483">
        <v>9.6700785499999995</v>
      </c>
      <c r="H1483">
        <v>237001.21609999999</v>
      </c>
      <c r="I1483">
        <v>84.927580329999998</v>
      </c>
      <c r="J1483">
        <v>1.7743365820000001</v>
      </c>
      <c r="K1483">
        <v>9.9038279730000003</v>
      </c>
      <c r="L1483">
        <v>190996.42540000001</v>
      </c>
      <c r="M1483">
        <v>86.674094409999995</v>
      </c>
      <c r="N1483">
        <v>1.6613941809999999</v>
      </c>
      <c r="O1483">
        <v>11.28056114</v>
      </c>
      <c r="P1483">
        <v>161995.08850000001</v>
      </c>
      <c r="Q1483">
        <v>95.290929259999999</v>
      </c>
      <c r="R1483">
        <v>2.804920793</v>
      </c>
      <c r="S1483">
        <v>10.30954908</v>
      </c>
    </row>
    <row r="1484" spans="1:19" x14ac:dyDescent="0.25">
      <c r="A1484" s="12">
        <v>39203</v>
      </c>
      <c r="B1484" t="s">
        <v>2017</v>
      </c>
      <c r="C1484" t="s">
        <v>2018</v>
      </c>
      <c r="D1484">
        <v>254321.33609999999</v>
      </c>
      <c r="E1484">
        <v>97.34066516</v>
      </c>
      <c r="F1484">
        <v>4.1911300999999998E-2</v>
      </c>
      <c r="G1484">
        <v>4.5545225839999999</v>
      </c>
      <c r="H1484">
        <v>154252.48499999999</v>
      </c>
      <c r="I1484">
        <v>101.11444229999999</v>
      </c>
      <c r="J1484">
        <v>0.19678056699999999</v>
      </c>
      <c r="K1484">
        <v>4.8913526620000001</v>
      </c>
      <c r="L1484">
        <v>128815.81630000001</v>
      </c>
      <c r="M1484">
        <v>103.27240140000001</v>
      </c>
      <c r="N1484">
        <v>-4.8934454000000002E-2</v>
      </c>
      <c r="O1484">
        <v>6.2435149030000003</v>
      </c>
      <c r="P1484">
        <v>117660.4391</v>
      </c>
      <c r="Q1484">
        <v>112.08842970000001</v>
      </c>
      <c r="R1484">
        <v>1.3286697160000001</v>
      </c>
      <c r="S1484">
        <v>4.4107182470000001</v>
      </c>
    </row>
    <row r="1485" spans="1:19" x14ac:dyDescent="0.25">
      <c r="A1485" s="12">
        <v>39203</v>
      </c>
      <c r="B1485" t="s">
        <v>2019</v>
      </c>
      <c r="C1485" t="s">
        <v>2020</v>
      </c>
      <c r="D1485">
        <v>226439.1182</v>
      </c>
      <c r="E1485">
        <v>103.92663229999999</v>
      </c>
      <c r="F1485">
        <v>0.90455161100000003</v>
      </c>
      <c r="G1485">
        <v>7.5723590639999996</v>
      </c>
      <c r="H1485">
        <v>143755.90640000001</v>
      </c>
      <c r="I1485">
        <v>107.3857052</v>
      </c>
      <c r="J1485">
        <v>1.147240772</v>
      </c>
      <c r="K1485">
        <v>8.7369514769999999</v>
      </c>
      <c r="L1485">
        <v>119033.5842</v>
      </c>
      <c r="M1485">
        <v>109.4467995</v>
      </c>
      <c r="N1485">
        <v>0.79144857300000004</v>
      </c>
      <c r="O1485">
        <v>10.99610856</v>
      </c>
      <c r="P1485">
        <v>118065.76949999999</v>
      </c>
      <c r="Q1485">
        <v>118.42892019999999</v>
      </c>
      <c r="R1485">
        <v>2.7511097329999998</v>
      </c>
      <c r="S1485">
        <v>8.4912210770000005</v>
      </c>
    </row>
    <row r="1486" spans="1:19" x14ac:dyDescent="0.25">
      <c r="A1486" s="12">
        <v>39203</v>
      </c>
      <c r="B1486" t="s">
        <v>2009</v>
      </c>
      <c r="C1486" t="s">
        <v>2010</v>
      </c>
      <c r="D1486">
        <v>214326.22399999999</v>
      </c>
      <c r="E1486">
        <v>110.2405078</v>
      </c>
      <c r="F1486">
        <v>-0.159887844</v>
      </c>
      <c r="G1486">
        <v>5.132593612</v>
      </c>
      <c r="H1486">
        <v>134245.37650000001</v>
      </c>
      <c r="I1486">
        <v>113.5308543</v>
      </c>
      <c r="J1486">
        <v>0.15192977099999999</v>
      </c>
      <c r="K1486">
        <v>6.3760624339999996</v>
      </c>
      <c r="L1486">
        <v>111193.7999</v>
      </c>
      <c r="M1486">
        <v>116.6597572</v>
      </c>
      <c r="N1486">
        <v>0.33059364600000002</v>
      </c>
      <c r="O1486">
        <v>8.0488321809999999</v>
      </c>
      <c r="P1486">
        <v>105401.62480000001</v>
      </c>
      <c r="Q1486">
        <v>125.76820480000001</v>
      </c>
      <c r="R1486">
        <v>1.915929811</v>
      </c>
      <c r="S1486">
        <v>7.4298317029999996</v>
      </c>
    </row>
    <row r="1487" spans="1:19" x14ac:dyDescent="0.25">
      <c r="A1487" s="12">
        <v>39203</v>
      </c>
      <c r="B1487" t="s">
        <v>2011</v>
      </c>
      <c r="C1487" t="s">
        <v>2012</v>
      </c>
      <c r="D1487">
        <v>241742.5563</v>
      </c>
      <c r="E1487">
        <v>102.86881959999999</v>
      </c>
      <c r="F1487">
        <v>0.50136554300000002</v>
      </c>
      <c r="G1487">
        <v>6.6542323469999998</v>
      </c>
      <c r="H1487">
        <v>151587.71160000001</v>
      </c>
      <c r="I1487">
        <v>106.0781544</v>
      </c>
      <c r="J1487">
        <v>0.69187312000000001</v>
      </c>
      <c r="K1487">
        <v>7.3892655659999997</v>
      </c>
      <c r="L1487">
        <v>115496.7414</v>
      </c>
      <c r="M1487">
        <v>110.64313490000001</v>
      </c>
      <c r="N1487">
        <v>0.70070066799999997</v>
      </c>
      <c r="O1487">
        <v>10.177507070000001</v>
      </c>
      <c r="P1487">
        <v>118744.10490000001</v>
      </c>
      <c r="Q1487">
        <v>117.35069180000001</v>
      </c>
      <c r="R1487">
        <v>1.857916415</v>
      </c>
      <c r="S1487">
        <v>7.3243363219999997</v>
      </c>
    </row>
    <row r="1488" spans="1:19" x14ac:dyDescent="0.25">
      <c r="A1488" s="12">
        <v>39203</v>
      </c>
      <c r="B1488" t="s">
        <v>2007</v>
      </c>
      <c r="C1488" t="s">
        <v>2008</v>
      </c>
      <c r="D1488">
        <v>515304.13010000001</v>
      </c>
      <c r="E1488">
        <v>69.310608220000006</v>
      </c>
      <c r="F1488">
        <v>0.52761955000000005</v>
      </c>
      <c r="G1488">
        <v>11.93345815</v>
      </c>
      <c r="H1488">
        <v>334100.88370000001</v>
      </c>
      <c r="I1488">
        <v>70.798442269999995</v>
      </c>
      <c r="J1488">
        <v>0.99022673800000005</v>
      </c>
      <c r="K1488">
        <v>12.19087101</v>
      </c>
      <c r="L1488">
        <v>282457.5514</v>
      </c>
      <c r="M1488">
        <v>69.068872670000005</v>
      </c>
      <c r="N1488">
        <v>0.63676894799999995</v>
      </c>
      <c r="O1488">
        <v>14.35006231</v>
      </c>
      <c r="P1488">
        <v>256148.58050000001</v>
      </c>
      <c r="Q1488">
        <v>70.790619530000001</v>
      </c>
      <c r="R1488">
        <v>2.0436040210000002</v>
      </c>
      <c r="S1488">
        <v>14.855426749999999</v>
      </c>
    </row>
    <row r="1489" spans="1:19" x14ac:dyDescent="0.25">
      <c r="A1489" s="12">
        <v>39203</v>
      </c>
      <c r="B1489" t="s">
        <v>2001</v>
      </c>
      <c r="C1489" t="s">
        <v>2002</v>
      </c>
      <c r="D1489">
        <v>218859.7041</v>
      </c>
      <c r="E1489">
        <v>97.627894420000004</v>
      </c>
      <c r="F1489">
        <v>0.103097229</v>
      </c>
      <c r="G1489">
        <v>5.6054902059999998</v>
      </c>
      <c r="H1489">
        <v>140227.4051</v>
      </c>
      <c r="I1489">
        <v>99.733212629999997</v>
      </c>
      <c r="J1489">
        <v>0.242004053</v>
      </c>
      <c r="K1489">
        <v>6.1901189079999996</v>
      </c>
      <c r="L1489">
        <v>118298.4134</v>
      </c>
      <c r="M1489">
        <v>101.6669531</v>
      </c>
      <c r="N1489">
        <v>2.2017643E-2</v>
      </c>
      <c r="O1489">
        <v>7.8043756630000001</v>
      </c>
      <c r="P1489">
        <v>106134.3029</v>
      </c>
      <c r="Q1489">
        <v>112.737165</v>
      </c>
      <c r="R1489">
        <v>1.724889648</v>
      </c>
      <c r="S1489">
        <v>5.6871459609999997</v>
      </c>
    </row>
    <row r="1490" spans="1:19" x14ac:dyDescent="0.25">
      <c r="A1490" s="12">
        <v>39203</v>
      </c>
      <c r="B1490" t="s">
        <v>2003</v>
      </c>
      <c r="C1490" t="s">
        <v>2004</v>
      </c>
      <c r="D1490">
        <v>292525.23479999998</v>
      </c>
      <c r="E1490">
        <v>85.685932870000002</v>
      </c>
      <c r="F1490">
        <v>0.35688561699999999</v>
      </c>
      <c r="G1490">
        <v>7.6317271699999996</v>
      </c>
      <c r="H1490">
        <v>200291.3603</v>
      </c>
      <c r="I1490">
        <v>87.291321139999994</v>
      </c>
      <c r="J1490">
        <v>0.81032023600000003</v>
      </c>
      <c r="K1490">
        <v>8.5635988279999999</v>
      </c>
      <c r="L1490">
        <v>167686.85750000001</v>
      </c>
      <c r="M1490">
        <v>87.566551160000003</v>
      </c>
      <c r="N1490">
        <v>0.42784977800000001</v>
      </c>
      <c r="O1490">
        <v>10.066316649999999</v>
      </c>
      <c r="P1490">
        <v>148145.1759</v>
      </c>
      <c r="Q1490">
        <v>95.65070652</v>
      </c>
      <c r="R1490">
        <v>2.760079342</v>
      </c>
      <c r="S1490">
        <v>8.7889247210000008</v>
      </c>
    </row>
    <row r="1491" spans="1:19" x14ac:dyDescent="0.25">
      <c r="A1491" s="12">
        <v>39203</v>
      </c>
      <c r="B1491" t="s">
        <v>2015</v>
      </c>
      <c r="C1491" t="s">
        <v>2016</v>
      </c>
      <c r="D1491">
        <v>307764.74829999998</v>
      </c>
      <c r="E1491">
        <v>93.42355689</v>
      </c>
      <c r="F1491">
        <v>1.42684115</v>
      </c>
      <c r="G1491">
        <v>8.7206642740000007</v>
      </c>
      <c r="H1491">
        <v>202557.7985</v>
      </c>
      <c r="I1491">
        <v>95.148551609999998</v>
      </c>
      <c r="J1491">
        <v>1.3822527579999999</v>
      </c>
      <c r="K1491">
        <v>10.09677406</v>
      </c>
      <c r="L1491">
        <v>170647.69390000001</v>
      </c>
      <c r="M1491">
        <v>96.437692299999995</v>
      </c>
      <c r="N1491">
        <v>1.349907202</v>
      </c>
      <c r="O1491">
        <v>11.43353857</v>
      </c>
      <c r="P1491">
        <v>148327.29610000001</v>
      </c>
      <c r="Q1491">
        <v>104.61594479999999</v>
      </c>
      <c r="R1491">
        <v>2.3478321929999999</v>
      </c>
      <c r="S1491">
        <v>9.4039804139999994</v>
      </c>
    </row>
    <row r="1492" spans="1:19" x14ac:dyDescent="0.25">
      <c r="A1492" s="12">
        <v>39234</v>
      </c>
      <c r="B1492" t="s">
        <v>2005</v>
      </c>
      <c r="C1492" t="s">
        <v>2006</v>
      </c>
      <c r="D1492">
        <v>284179.66970000003</v>
      </c>
      <c r="E1492">
        <v>93.03587564</v>
      </c>
      <c r="F1492">
        <v>1.2872891959999999</v>
      </c>
      <c r="G1492">
        <v>8.9286118450000007</v>
      </c>
      <c r="H1492">
        <v>179776.39139999999</v>
      </c>
      <c r="I1492">
        <v>95.713595510000005</v>
      </c>
      <c r="J1492">
        <v>0.99306645400000004</v>
      </c>
      <c r="K1492">
        <v>8.4273204980000003</v>
      </c>
      <c r="L1492">
        <v>156258.66639999999</v>
      </c>
      <c r="M1492">
        <v>95.208080350000003</v>
      </c>
      <c r="N1492">
        <v>1.305545988</v>
      </c>
      <c r="O1492">
        <v>10.201396859999999</v>
      </c>
      <c r="P1492">
        <v>172531.856</v>
      </c>
      <c r="Q1492">
        <v>90.667879819999996</v>
      </c>
      <c r="R1492">
        <v>0.60764706999999996</v>
      </c>
      <c r="S1492">
        <v>10.37078567</v>
      </c>
    </row>
    <row r="1493" spans="1:19" x14ac:dyDescent="0.25">
      <c r="A1493" s="12">
        <v>39234</v>
      </c>
      <c r="B1493" t="s">
        <v>2001</v>
      </c>
      <c r="C1493" t="s">
        <v>2002</v>
      </c>
      <c r="D1493">
        <v>221505.9247</v>
      </c>
      <c r="E1493">
        <v>98.808307900000003</v>
      </c>
      <c r="F1493">
        <v>1.209094474</v>
      </c>
      <c r="G1493">
        <v>7.0860160069999996</v>
      </c>
      <c r="H1493">
        <v>141717.91029999999</v>
      </c>
      <c r="I1493">
        <v>100.7932969</v>
      </c>
      <c r="J1493">
        <v>1.0629199979999999</v>
      </c>
      <c r="K1493">
        <v>6.0995457550000003</v>
      </c>
      <c r="L1493">
        <v>120000.9515</v>
      </c>
      <c r="M1493">
        <v>103.130133</v>
      </c>
      <c r="N1493">
        <v>1.4391892879999999</v>
      </c>
      <c r="O1493">
        <v>7.5200061119999999</v>
      </c>
      <c r="P1493">
        <v>106344.33500000001</v>
      </c>
      <c r="Q1493">
        <v>112.9602637</v>
      </c>
      <c r="R1493">
        <v>0.197892818</v>
      </c>
      <c r="S1493">
        <v>4.8775415029999998</v>
      </c>
    </row>
    <row r="1494" spans="1:19" x14ac:dyDescent="0.25">
      <c r="A1494" s="12">
        <v>39234</v>
      </c>
      <c r="B1494" t="s">
        <v>2003</v>
      </c>
      <c r="C1494" t="s">
        <v>2004</v>
      </c>
      <c r="D1494">
        <v>299203.00670000003</v>
      </c>
      <c r="E1494">
        <v>87.641973030000003</v>
      </c>
      <c r="F1494">
        <v>2.2828019720000001</v>
      </c>
      <c r="G1494">
        <v>10.40114269</v>
      </c>
      <c r="H1494">
        <v>203733.10949999999</v>
      </c>
      <c r="I1494">
        <v>88.791310129999999</v>
      </c>
      <c r="J1494">
        <v>1.7183712739999999</v>
      </c>
      <c r="K1494">
        <v>10.137014710000001</v>
      </c>
      <c r="L1494">
        <v>170797.95019999999</v>
      </c>
      <c r="M1494">
        <v>89.19117258</v>
      </c>
      <c r="N1494">
        <v>1.855299083</v>
      </c>
      <c r="O1494">
        <v>11.426614150000001</v>
      </c>
      <c r="P1494">
        <v>149528.36749999999</v>
      </c>
      <c r="Q1494">
        <v>96.543771410000005</v>
      </c>
      <c r="R1494">
        <v>0.93367307099999997</v>
      </c>
      <c r="S1494">
        <v>9.9613146310000005</v>
      </c>
    </row>
    <row r="1495" spans="1:19" x14ac:dyDescent="0.25">
      <c r="A1495" s="12">
        <v>39234</v>
      </c>
      <c r="B1495" t="s">
        <v>2017</v>
      </c>
      <c r="C1495" t="s">
        <v>2018</v>
      </c>
      <c r="D1495">
        <v>254739.05499999999</v>
      </c>
      <c r="E1495">
        <v>97.500545720000005</v>
      </c>
      <c r="F1495">
        <v>0.164248476</v>
      </c>
      <c r="G1495">
        <v>5.942686439</v>
      </c>
      <c r="H1495">
        <v>154623.55170000001</v>
      </c>
      <c r="I1495">
        <v>101.3576812</v>
      </c>
      <c r="J1495">
        <v>0.24055802000000001</v>
      </c>
      <c r="K1495">
        <v>5.5012067790000003</v>
      </c>
      <c r="L1495">
        <v>129542.4307</v>
      </c>
      <c r="M1495">
        <v>103.8549325</v>
      </c>
      <c r="N1495">
        <v>0.56407240599999997</v>
      </c>
      <c r="O1495">
        <v>6.8388352110000001</v>
      </c>
      <c r="P1495">
        <v>117350.4446</v>
      </c>
      <c r="Q1495">
        <v>111.79311559999999</v>
      </c>
      <c r="R1495">
        <v>-0.26346530699999998</v>
      </c>
      <c r="S1495">
        <v>4.8430804050000003</v>
      </c>
    </row>
    <row r="1496" spans="1:19" x14ac:dyDescent="0.25">
      <c r="A1496" s="12">
        <v>39234</v>
      </c>
      <c r="B1496" t="s">
        <v>2019</v>
      </c>
      <c r="C1496" t="s">
        <v>2020</v>
      </c>
      <c r="D1496">
        <v>229362.7127</v>
      </c>
      <c r="E1496">
        <v>105.2684469</v>
      </c>
      <c r="F1496">
        <v>1.291117225</v>
      </c>
      <c r="G1496">
        <v>8.921132836</v>
      </c>
      <c r="H1496">
        <v>145123.57079999999</v>
      </c>
      <c r="I1496">
        <v>108.40735100000001</v>
      </c>
      <c r="J1496">
        <v>0.95137968699999997</v>
      </c>
      <c r="K1496">
        <v>8.8003126369999993</v>
      </c>
      <c r="L1496">
        <v>120704.51549999999</v>
      </c>
      <c r="M1496">
        <v>110.98315650000001</v>
      </c>
      <c r="N1496">
        <v>1.403747791</v>
      </c>
      <c r="O1496">
        <v>10.59530554</v>
      </c>
      <c r="P1496">
        <v>117798.8043</v>
      </c>
      <c r="Q1496">
        <v>118.1611339</v>
      </c>
      <c r="R1496">
        <v>-0.22611566999999999</v>
      </c>
      <c r="S1496">
        <v>7.8103386309999996</v>
      </c>
    </row>
    <row r="1497" spans="1:19" x14ac:dyDescent="0.25">
      <c r="A1497" s="12">
        <v>39234</v>
      </c>
      <c r="B1497" t="s">
        <v>2013</v>
      </c>
      <c r="C1497" t="s">
        <v>2014</v>
      </c>
      <c r="D1497">
        <v>379736.52730000002</v>
      </c>
      <c r="E1497">
        <v>83.500834280000007</v>
      </c>
      <c r="F1497">
        <v>1.137876887</v>
      </c>
      <c r="G1497">
        <v>11.15867783</v>
      </c>
      <c r="H1497">
        <v>238818.23569999999</v>
      </c>
      <c r="I1497">
        <v>85.578695490000001</v>
      </c>
      <c r="J1497">
        <v>0.76667103800000003</v>
      </c>
      <c r="K1497">
        <v>10.24823535</v>
      </c>
      <c r="L1497">
        <v>192401.451</v>
      </c>
      <c r="M1497">
        <v>87.311694439999997</v>
      </c>
      <c r="N1497">
        <v>0.73562929499999996</v>
      </c>
      <c r="O1497">
        <v>10.87453691</v>
      </c>
      <c r="P1497">
        <v>162327.71979999999</v>
      </c>
      <c r="Q1497">
        <v>95.486594109999999</v>
      </c>
      <c r="R1497">
        <v>0.20533417500000001</v>
      </c>
      <c r="S1497">
        <v>9.7662125349999993</v>
      </c>
    </row>
    <row r="1498" spans="1:19" x14ac:dyDescent="0.25">
      <c r="A1498" s="12">
        <v>39234</v>
      </c>
      <c r="B1498" t="s">
        <v>2007</v>
      </c>
      <c r="C1498" t="s">
        <v>2008</v>
      </c>
      <c r="D1498">
        <v>524980.076</v>
      </c>
      <c r="E1498">
        <v>70.6120643</v>
      </c>
      <c r="F1498">
        <v>1.8777155670000001</v>
      </c>
      <c r="G1498">
        <v>12.67759259</v>
      </c>
      <c r="H1498">
        <v>337492.84950000001</v>
      </c>
      <c r="I1498">
        <v>71.517224859999999</v>
      </c>
      <c r="J1498">
        <v>1.0152519719999999</v>
      </c>
      <c r="K1498">
        <v>12.020079320000001</v>
      </c>
      <c r="L1498">
        <v>285874.43849999999</v>
      </c>
      <c r="M1498">
        <v>69.904398369999996</v>
      </c>
      <c r="N1498">
        <v>1.209699337</v>
      </c>
      <c r="O1498">
        <v>13.57525922</v>
      </c>
      <c r="P1498">
        <v>258917.54889999999</v>
      </c>
      <c r="Q1498">
        <v>71.555866750000007</v>
      </c>
      <c r="R1498">
        <v>1.081000883</v>
      </c>
      <c r="S1498">
        <v>14.415964929999999</v>
      </c>
    </row>
    <row r="1499" spans="1:19" x14ac:dyDescent="0.25">
      <c r="A1499" s="12">
        <v>39234</v>
      </c>
      <c r="B1499" t="s">
        <v>2011</v>
      </c>
      <c r="C1499" t="s">
        <v>2012</v>
      </c>
      <c r="D1499">
        <v>245193.1085</v>
      </c>
      <c r="E1499">
        <v>104.33713469999999</v>
      </c>
      <c r="F1499">
        <v>1.427366449</v>
      </c>
      <c r="G1499">
        <v>7.4735618700000002</v>
      </c>
      <c r="H1499">
        <v>153404.82980000001</v>
      </c>
      <c r="I1499">
        <v>107.34973859999999</v>
      </c>
      <c r="J1499">
        <v>1.1987239860000001</v>
      </c>
      <c r="K1499">
        <v>7.1474376389999996</v>
      </c>
      <c r="L1499">
        <v>117820.14109999999</v>
      </c>
      <c r="M1499">
        <v>112.8688966</v>
      </c>
      <c r="N1499">
        <v>2.0116582869999999</v>
      </c>
      <c r="O1499">
        <v>10.021915659999999</v>
      </c>
      <c r="P1499">
        <v>119497.5456</v>
      </c>
      <c r="Q1499">
        <v>118.09529120000001</v>
      </c>
      <c r="R1499">
        <v>0.634507881</v>
      </c>
      <c r="S1499">
        <v>7.0212198780000001</v>
      </c>
    </row>
    <row r="1500" spans="1:19" x14ac:dyDescent="0.25">
      <c r="A1500" s="12">
        <v>39234</v>
      </c>
      <c r="B1500" t="s">
        <v>2009</v>
      </c>
      <c r="C1500" t="s">
        <v>2010</v>
      </c>
      <c r="D1500">
        <v>218469.62289999999</v>
      </c>
      <c r="E1500">
        <v>112.3717</v>
      </c>
      <c r="F1500">
        <v>1.9332206789999999</v>
      </c>
      <c r="G1500">
        <v>6.2371260179999997</v>
      </c>
      <c r="H1500">
        <v>136063.19529999999</v>
      </c>
      <c r="I1500">
        <v>115.0681774</v>
      </c>
      <c r="J1500">
        <v>1.3541015810000001</v>
      </c>
      <c r="K1500">
        <v>6.0961284539999996</v>
      </c>
      <c r="L1500">
        <v>112825.17449999999</v>
      </c>
      <c r="M1500">
        <v>118.3713254</v>
      </c>
      <c r="N1500">
        <v>1.467145337</v>
      </c>
      <c r="O1500">
        <v>6.9950188569999998</v>
      </c>
      <c r="P1500">
        <v>106803.32</v>
      </c>
      <c r="Q1500">
        <v>127.4407472</v>
      </c>
      <c r="R1500">
        <v>1.3298611</v>
      </c>
      <c r="S1500">
        <v>7.1669508909999999</v>
      </c>
    </row>
    <row r="1501" spans="1:19" x14ac:dyDescent="0.25">
      <c r="A1501" s="12">
        <v>39234</v>
      </c>
      <c r="B1501" t="s">
        <v>2015</v>
      </c>
      <c r="C1501" t="s">
        <v>2016</v>
      </c>
      <c r="D1501">
        <v>310401.03749999998</v>
      </c>
      <c r="E1501">
        <v>94.223815909999999</v>
      </c>
      <c r="F1501">
        <v>0.85659232500000004</v>
      </c>
      <c r="G1501">
        <v>8.6884210599999996</v>
      </c>
      <c r="H1501">
        <v>204087.80170000001</v>
      </c>
      <c r="I1501">
        <v>95.867248149999995</v>
      </c>
      <c r="J1501">
        <v>0.75534154600000003</v>
      </c>
      <c r="K1501">
        <v>9.3198393300000006</v>
      </c>
      <c r="L1501">
        <v>172264.96030000001</v>
      </c>
      <c r="M1501">
        <v>97.351653920000004</v>
      </c>
      <c r="N1501">
        <v>0.94772241099999999</v>
      </c>
      <c r="O1501">
        <v>10.44317197</v>
      </c>
      <c r="P1501">
        <v>148732.5931</v>
      </c>
      <c r="Q1501">
        <v>104.9018027</v>
      </c>
      <c r="R1501">
        <v>0.27324503100000003</v>
      </c>
      <c r="S1501">
        <v>9.333228879</v>
      </c>
    </row>
    <row r="1502" spans="1:19" x14ac:dyDescent="0.25">
      <c r="A1502" s="12">
        <v>39264</v>
      </c>
      <c r="B1502" t="s">
        <v>2005</v>
      </c>
      <c r="C1502" t="s">
        <v>2006</v>
      </c>
      <c r="D1502">
        <v>290354.14279999997</v>
      </c>
      <c r="E1502">
        <v>95.057299330000006</v>
      </c>
      <c r="F1502">
        <v>2.1727357129999998</v>
      </c>
      <c r="G1502">
        <v>9.2716458480000004</v>
      </c>
      <c r="H1502">
        <v>181953.77900000001</v>
      </c>
      <c r="I1502">
        <v>96.872844509999993</v>
      </c>
      <c r="J1502">
        <v>1.2111643999999999</v>
      </c>
      <c r="K1502">
        <v>8.5594584470000008</v>
      </c>
      <c r="L1502">
        <v>158000.36869999999</v>
      </c>
      <c r="M1502">
        <v>96.269295959999994</v>
      </c>
      <c r="N1502">
        <v>1.11462767</v>
      </c>
      <c r="O1502">
        <v>9.8690600069999999</v>
      </c>
      <c r="P1502">
        <v>174371.43590000001</v>
      </c>
      <c r="Q1502">
        <v>91.634604519999996</v>
      </c>
      <c r="R1502">
        <v>1.0662262179999999</v>
      </c>
      <c r="S1502">
        <v>11.60279309</v>
      </c>
    </row>
    <row r="1503" spans="1:19" x14ac:dyDescent="0.25">
      <c r="A1503" s="12">
        <v>39264</v>
      </c>
      <c r="B1503" t="s">
        <v>2017</v>
      </c>
      <c r="C1503" t="s">
        <v>2018</v>
      </c>
      <c r="D1503">
        <v>260403.26569999999</v>
      </c>
      <c r="E1503">
        <v>99.668503970000003</v>
      </c>
      <c r="F1503">
        <v>2.223534473</v>
      </c>
      <c r="G1503">
        <v>7.1184303919999996</v>
      </c>
      <c r="H1503">
        <v>155760.68799999999</v>
      </c>
      <c r="I1503">
        <v>102.1030884</v>
      </c>
      <c r="J1503">
        <v>0.735422468</v>
      </c>
      <c r="K1503">
        <v>6.4744303299999997</v>
      </c>
      <c r="L1503">
        <v>130118.90489999999</v>
      </c>
      <c r="M1503">
        <v>104.31709530000001</v>
      </c>
      <c r="N1503">
        <v>0.44500800499999998</v>
      </c>
      <c r="O1503">
        <v>7.0240137049999998</v>
      </c>
      <c r="P1503">
        <v>117032.0907</v>
      </c>
      <c r="Q1503">
        <v>111.4898379</v>
      </c>
      <c r="R1503">
        <v>-0.27128475699999999</v>
      </c>
      <c r="S1503">
        <v>6.2376175949999997</v>
      </c>
    </row>
    <row r="1504" spans="1:19" x14ac:dyDescent="0.25">
      <c r="A1504" s="12">
        <v>39264</v>
      </c>
      <c r="B1504" t="s">
        <v>2019</v>
      </c>
      <c r="C1504" t="s">
        <v>2020</v>
      </c>
      <c r="D1504">
        <v>232192.6434</v>
      </c>
      <c r="E1504">
        <v>106.56727359999999</v>
      </c>
      <c r="F1504">
        <v>1.233823385</v>
      </c>
      <c r="G1504">
        <v>8.0730343229999999</v>
      </c>
      <c r="H1504">
        <v>145531.2194</v>
      </c>
      <c r="I1504">
        <v>108.7118645</v>
      </c>
      <c r="J1504">
        <v>0.28089752499999998</v>
      </c>
      <c r="K1504">
        <v>7.7599394610000001</v>
      </c>
      <c r="L1504">
        <v>120426.3161</v>
      </c>
      <c r="M1504">
        <v>110.72736279999999</v>
      </c>
      <c r="N1504">
        <v>-0.230479771</v>
      </c>
      <c r="O1504">
        <v>8.8401041920000001</v>
      </c>
      <c r="P1504">
        <v>117597.3898</v>
      </c>
      <c r="Q1504">
        <v>117.9590999</v>
      </c>
      <c r="R1504">
        <v>-0.17098175900000001</v>
      </c>
      <c r="S1504">
        <v>7.4435289249999999</v>
      </c>
    </row>
    <row r="1505" spans="1:19" x14ac:dyDescent="0.25">
      <c r="A1505" s="12">
        <v>39264</v>
      </c>
      <c r="B1505" t="s">
        <v>2013</v>
      </c>
      <c r="C1505" t="s">
        <v>2014</v>
      </c>
      <c r="D1505">
        <v>390130.60720000003</v>
      </c>
      <c r="E1505">
        <v>85.786404099999999</v>
      </c>
      <c r="F1505">
        <v>2.7371820069999999</v>
      </c>
      <c r="G1505">
        <v>12.119708210000001</v>
      </c>
      <c r="H1505">
        <v>243115.6151</v>
      </c>
      <c r="I1505">
        <v>87.118628650000005</v>
      </c>
      <c r="J1505">
        <v>1.7994351900000001</v>
      </c>
      <c r="K1505">
        <v>10.87129242</v>
      </c>
      <c r="L1505">
        <v>195988.5362</v>
      </c>
      <c r="M1505">
        <v>88.939512109999995</v>
      </c>
      <c r="N1505">
        <v>1.8643753059999999</v>
      </c>
      <c r="O1505">
        <v>11.46285511</v>
      </c>
      <c r="P1505">
        <v>163551.60010000001</v>
      </c>
      <c r="Q1505">
        <v>96.206521429999995</v>
      </c>
      <c r="R1505">
        <v>0.75395643899999998</v>
      </c>
      <c r="S1505">
        <v>11.077947119999999</v>
      </c>
    </row>
    <row r="1506" spans="1:19" x14ac:dyDescent="0.25">
      <c r="A1506" s="12">
        <v>39264</v>
      </c>
      <c r="B1506" t="s">
        <v>2015</v>
      </c>
      <c r="C1506" t="s">
        <v>2016</v>
      </c>
      <c r="D1506">
        <v>317404.96610000002</v>
      </c>
      <c r="E1506">
        <v>96.349894129999996</v>
      </c>
      <c r="F1506">
        <v>2.2564127730000001</v>
      </c>
      <c r="G1506">
        <v>9.7511049350000008</v>
      </c>
      <c r="H1506">
        <v>207132.09820000001</v>
      </c>
      <c r="I1506">
        <v>97.297261739999996</v>
      </c>
      <c r="J1506">
        <v>1.491660209</v>
      </c>
      <c r="K1506">
        <v>9.8276335110000002</v>
      </c>
      <c r="L1506">
        <v>174428.03030000001</v>
      </c>
      <c r="M1506">
        <v>98.574064089999993</v>
      </c>
      <c r="N1506">
        <v>1.2556645150000001</v>
      </c>
      <c r="O1506">
        <v>10.241606669999999</v>
      </c>
      <c r="P1506">
        <v>148634.62409999999</v>
      </c>
      <c r="Q1506">
        <v>104.83270469999999</v>
      </c>
      <c r="R1506">
        <v>-6.5869213999999995E-2</v>
      </c>
      <c r="S1506">
        <v>9.4169637139999995</v>
      </c>
    </row>
    <row r="1507" spans="1:19" x14ac:dyDescent="0.25">
      <c r="A1507" s="12">
        <v>39264</v>
      </c>
      <c r="B1507" t="s">
        <v>2011</v>
      </c>
      <c r="C1507" t="s">
        <v>2012</v>
      </c>
      <c r="D1507">
        <v>248535.44399999999</v>
      </c>
      <c r="E1507">
        <v>105.7594002</v>
      </c>
      <c r="F1507">
        <v>1.363144159</v>
      </c>
      <c r="G1507">
        <v>7.1935341030000002</v>
      </c>
      <c r="H1507">
        <v>154008.0766</v>
      </c>
      <c r="I1507">
        <v>107.77187910000001</v>
      </c>
      <c r="J1507">
        <v>0.39323843600000002</v>
      </c>
      <c r="K1507">
        <v>6.825978589</v>
      </c>
      <c r="L1507">
        <v>117681.5514</v>
      </c>
      <c r="M1507">
        <v>112.736131</v>
      </c>
      <c r="N1507">
        <v>-0.11762818899999999</v>
      </c>
      <c r="O1507">
        <v>8.5978077410000004</v>
      </c>
      <c r="P1507">
        <v>119671.22530000001</v>
      </c>
      <c r="Q1507">
        <v>118.2669329</v>
      </c>
      <c r="R1507">
        <v>0.145341676</v>
      </c>
      <c r="S1507">
        <v>7.611230398</v>
      </c>
    </row>
    <row r="1508" spans="1:19" x14ac:dyDescent="0.25">
      <c r="A1508" s="12">
        <v>39264</v>
      </c>
      <c r="B1508" t="s">
        <v>2007</v>
      </c>
      <c r="C1508" t="s">
        <v>2008</v>
      </c>
      <c r="D1508">
        <v>547759.18330000003</v>
      </c>
      <c r="E1508">
        <v>73.675951609999998</v>
      </c>
      <c r="F1508">
        <v>4.3390422549999998</v>
      </c>
      <c r="G1508">
        <v>15.76351914</v>
      </c>
      <c r="H1508">
        <v>350983.07699999999</v>
      </c>
      <c r="I1508">
        <v>74.375903589999993</v>
      </c>
      <c r="J1508">
        <v>3.9971891230000001</v>
      </c>
      <c r="K1508">
        <v>14.62431282</v>
      </c>
      <c r="L1508">
        <v>296015.18859999999</v>
      </c>
      <c r="M1508">
        <v>72.384099039999995</v>
      </c>
      <c r="N1508">
        <v>3.5472741820000002</v>
      </c>
      <c r="O1508">
        <v>15.67155898</v>
      </c>
      <c r="P1508">
        <v>266889.53989999997</v>
      </c>
      <c r="Q1508">
        <v>73.759049689999998</v>
      </c>
      <c r="R1508">
        <v>3.0789689830000002</v>
      </c>
      <c r="S1508">
        <v>17.587168049999999</v>
      </c>
    </row>
    <row r="1509" spans="1:19" x14ac:dyDescent="0.25">
      <c r="A1509" s="12">
        <v>39264</v>
      </c>
      <c r="B1509" t="s">
        <v>2009</v>
      </c>
      <c r="C1509" t="s">
        <v>2010</v>
      </c>
      <c r="D1509">
        <v>225027.63630000001</v>
      </c>
      <c r="E1509">
        <v>115.7448698</v>
      </c>
      <c r="F1509">
        <v>3.0017964699999999</v>
      </c>
      <c r="G1509">
        <v>7.7117712999999997</v>
      </c>
      <c r="H1509">
        <v>138052.5141</v>
      </c>
      <c r="I1509">
        <v>116.75053749999999</v>
      </c>
      <c r="J1509">
        <v>1.462055039</v>
      </c>
      <c r="K1509">
        <v>6.6536469010000001</v>
      </c>
      <c r="L1509">
        <v>114246.8437</v>
      </c>
      <c r="M1509">
        <v>119.8628796</v>
      </c>
      <c r="N1509">
        <v>1.2600637809999999</v>
      </c>
      <c r="O1509">
        <v>7.2879527709999996</v>
      </c>
      <c r="P1509">
        <v>105992.13920000001</v>
      </c>
      <c r="Q1509">
        <v>126.4728233</v>
      </c>
      <c r="R1509">
        <v>-0.75950898300000003</v>
      </c>
      <c r="S1509">
        <v>6.2233825270000001</v>
      </c>
    </row>
    <row r="1510" spans="1:19" x14ac:dyDescent="0.25">
      <c r="A1510" s="12">
        <v>39264</v>
      </c>
      <c r="B1510" t="s">
        <v>2001</v>
      </c>
      <c r="C1510" t="s">
        <v>2002</v>
      </c>
      <c r="D1510">
        <v>225723.65340000001</v>
      </c>
      <c r="E1510">
        <v>100.68973219999999</v>
      </c>
      <c r="F1510">
        <v>1.9041155409999999</v>
      </c>
      <c r="G1510">
        <v>6.3497314640000004</v>
      </c>
      <c r="H1510">
        <v>142957.4394</v>
      </c>
      <c r="I1510">
        <v>101.6748808</v>
      </c>
      <c r="J1510">
        <v>0.874645377</v>
      </c>
      <c r="K1510">
        <v>5.5845671230000002</v>
      </c>
      <c r="L1510">
        <v>120955.0892</v>
      </c>
      <c r="M1510">
        <v>103.95012939999999</v>
      </c>
      <c r="N1510">
        <v>0.79510845900000005</v>
      </c>
      <c r="O1510">
        <v>6.310138008</v>
      </c>
      <c r="P1510">
        <v>106475.5537</v>
      </c>
      <c r="Q1510">
        <v>113.0996458</v>
      </c>
      <c r="R1510">
        <v>0.123390333</v>
      </c>
      <c r="S1510">
        <v>4.538247836</v>
      </c>
    </row>
    <row r="1511" spans="1:19" x14ac:dyDescent="0.25">
      <c r="A1511" s="12">
        <v>39264</v>
      </c>
      <c r="B1511" t="s">
        <v>2003</v>
      </c>
      <c r="C1511" t="s">
        <v>2004</v>
      </c>
      <c r="D1511">
        <v>304963.1778</v>
      </c>
      <c r="E1511">
        <v>89.329231350000001</v>
      </c>
      <c r="F1511">
        <v>1.925171542</v>
      </c>
      <c r="G1511">
        <v>9.8241819620000008</v>
      </c>
      <c r="H1511">
        <v>205796.4313</v>
      </c>
      <c r="I1511">
        <v>89.690550540000004</v>
      </c>
      <c r="J1511">
        <v>1.0127572330000001</v>
      </c>
      <c r="K1511">
        <v>9.0872115109999996</v>
      </c>
      <c r="L1511">
        <v>172460.16500000001</v>
      </c>
      <c r="M1511">
        <v>90.059185819999996</v>
      </c>
      <c r="N1511">
        <v>0.97320532299999996</v>
      </c>
      <c r="O1511">
        <v>9.7577548390000004</v>
      </c>
      <c r="P1511">
        <v>148753.71239999999</v>
      </c>
      <c r="Q1511">
        <v>96.043611319999997</v>
      </c>
      <c r="R1511">
        <v>-0.51806562300000003</v>
      </c>
      <c r="S1511">
        <v>8.8407675359999995</v>
      </c>
    </row>
    <row r="1512" spans="1:19" x14ac:dyDescent="0.25">
      <c r="A1512" s="12">
        <v>39295</v>
      </c>
      <c r="B1512" t="s">
        <v>2005</v>
      </c>
      <c r="C1512" t="s">
        <v>2006</v>
      </c>
      <c r="D1512">
        <v>292226.8124</v>
      </c>
      <c r="E1512">
        <v>95.670381370000001</v>
      </c>
      <c r="F1512">
        <v>0.64496050199999999</v>
      </c>
      <c r="G1512">
        <v>8.6067040099999996</v>
      </c>
      <c r="H1512">
        <v>182919.82459999999</v>
      </c>
      <c r="I1512">
        <v>97.387170639999994</v>
      </c>
      <c r="J1512">
        <v>0.53092910999999998</v>
      </c>
      <c r="K1512">
        <v>8.2722188190000008</v>
      </c>
      <c r="L1512">
        <v>158996.00380000001</v>
      </c>
      <c r="M1512">
        <v>96.875934369999996</v>
      </c>
      <c r="N1512">
        <v>0.63014734400000005</v>
      </c>
      <c r="O1512">
        <v>10.000219120000001</v>
      </c>
      <c r="P1512">
        <v>174638.03260000001</v>
      </c>
      <c r="Q1512">
        <v>91.774704810000003</v>
      </c>
      <c r="R1512">
        <v>0.152890159</v>
      </c>
      <c r="S1512">
        <v>10.775585059999999</v>
      </c>
    </row>
    <row r="1513" spans="1:19" x14ac:dyDescent="0.25">
      <c r="A1513" s="12">
        <v>39295</v>
      </c>
      <c r="B1513" t="s">
        <v>2007</v>
      </c>
      <c r="C1513" t="s">
        <v>2008</v>
      </c>
      <c r="D1513">
        <v>546248.3639</v>
      </c>
      <c r="E1513">
        <v>73.472739939999997</v>
      </c>
      <c r="F1513">
        <v>-0.275818181</v>
      </c>
      <c r="G1513">
        <v>14.149033810000001</v>
      </c>
      <c r="H1513">
        <v>350162.32829999999</v>
      </c>
      <c r="I1513">
        <v>74.201980879999994</v>
      </c>
      <c r="J1513">
        <v>-0.23384281700000001</v>
      </c>
      <c r="K1513">
        <v>13.35929492</v>
      </c>
      <c r="L1513">
        <v>298971.11450000003</v>
      </c>
      <c r="M1513">
        <v>73.106906649999999</v>
      </c>
      <c r="N1513">
        <v>0.99857236400000005</v>
      </c>
      <c r="O1513">
        <v>15.91297221</v>
      </c>
      <c r="P1513">
        <v>269035.16149999999</v>
      </c>
      <c r="Q1513">
        <v>74.352025370000007</v>
      </c>
      <c r="R1513">
        <v>0.80393616899999998</v>
      </c>
      <c r="S1513">
        <v>16.913153990000001</v>
      </c>
    </row>
    <row r="1514" spans="1:19" x14ac:dyDescent="0.25">
      <c r="A1514" s="12">
        <v>39295</v>
      </c>
      <c r="B1514" t="s">
        <v>2019</v>
      </c>
      <c r="C1514" t="s">
        <v>2020</v>
      </c>
      <c r="D1514">
        <v>232871.7788</v>
      </c>
      <c r="E1514">
        <v>106.87897</v>
      </c>
      <c r="F1514">
        <v>0.29248790899999999</v>
      </c>
      <c r="G1514">
        <v>6.8674360510000003</v>
      </c>
      <c r="H1514">
        <v>145872.95559999999</v>
      </c>
      <c r="I1514">
        <v>108.96714160000001</v>
      </c>
      <c r="J1514">
        <v>0.23481985799999999</v>
      </c>
      <c r="K1514">
        <v>6.8084210299999999</v>
      </c>
      <c r="L1514">
        <v>120850.32030000001</v>
      </c>
      <c r="M1514">
        <v>111.1172183</v>
      </c>
      <c r="N1514">
        <v>0.352086028</v>
      </c>
      <c r="O1514">
        <v>8.2760136489999994</v>
      </c>
      <c r="P1514">
        <v>116426.6525</v>
      </c>
      <c r="Q1514">
        <v>116.7847616</v>
      </c>
      <c r="R1514">
        <v>-0.995547038</v>
      </c>
      <c r="S1514">
        <v>4.9992137169999999</v>
      </c>
    </row>
    <row r="1515" spans="1:19" x14ac:dyDescent="0.25">
      <c r="A1515" s="12">
        <v>39295</v>
      </c>
      <c r="B1515" t="s">
        <v>2015</v>
      </c>
      <c r="C1515" t="s">
        <v>2016</v>
      </c>
      <c r="D1515">
        <v>320672.37430000002</v>
      </c>
      <c r="E1515">
        <v>97.34173251</v>
      </c>
      <c r="F1515">
        <v>1.029413049</v>
      </c>
      <c r="G1515">
        <v>9.1997155979999992</v>
      </c>
      <c r="H1515">
        <v>207988.29550000001</v>
      </c>
      <c r="I1515">
        <v>97.699447829999997</v>
      </c>
      <c r="J1515">
        <v>0.41335807699999999</v>
      </c>
      <c r="K1515">
        <v>9.0657181940000005</v>
      </c>
      <c r="L1515">
        <v>175184.11809999999</v>
      </c>
      <c r="M1515">
        <v>99.001350049999999</v>
      </c>
      <c r="N1515">
        <v>0.43346691199999998</v>
      </c>
      <c r="O1515">
        <v>9.6543562719999994</v>
      </c>
      <c r="P1515">
        <v>149517.2383</v>
      </c>
      <c r="Q1515">
        <v>105.4552166</v>
      </c>
      <c r="R1515">
        <v>0.59381465600000005</v>
      </c>
      <c r="S1515">
        <v>8.8598201410000001</v>
      </c>
    </row>
    <row r="1516" spans="1:19" x14ac:dyDescent="0.25">
      <c r="A1516" s="12">
        <v>39295</v>
      </c>
      <c r="B1516" t="s">
        <v>2003</v>
      </c>
      <c r="C1516" t="s">
        <v>2004</v>
      </c>
      <c r="D1516">
        <v>307762.16889999999</v>
      </c>
      <c r="E1516">
        <v>90.14910648</v>
      </c>
      <c r="F1516">
        <v>0.91781280700000001</v>
      </c>
      <c r="G1516">
        <v>9.2464150509999996</v>
      </c>
      <c r="H1516">
        <v>207276.47099999999</v>
      </c>
      <c r="I1516">
        <v>90.335583979999996</v>
      </c>
      <c r="J1516">
        <v>0.71917658600000001</v>
      </c>
      <c r="K1516">
        <v>9.0496320719999996</v>
      </c>
      <c r="L1516">
        <v>173635.65530000001</v>
      </c>
      <c r="M1516">
        <v>90.673030159999996</v>
      </c>
      <c r="N1516">
        <v>0.68160103100000002</v>
      </c>
      <c r="O1516">
        <v>9.8957261449999994</v>
      </c>
      <c r="P1516">
        <v>149255.25020000001</v>
      </c>
      <c r="Q1516">
        <v>96.367431800000006</v>
      </c>
      <c r="R1516">
        <v>0.33715983500000002</v>
      </c>
      <c r="S1516">
        <v>8.3282155660000008</v>
      </c>
    </row>
    <row r="1517" spans="1:19" x14ac:dyDescent="0.25">
      <c r="A1517" s="12">
        <v>39295</v>
      </c>
      <c r="B1517" t="s">
        <v>2017</v>
      </c>
      <c r="C1517" t="s">
        <v>2018</v>
      </c>
      <c r="D1517">
        <v>263381.66100000002</v>
      </c>
      <c r="E1517">
        <v>100.8084751</v>
      </c>
      <c r="F1517">
        <v>1.143762669</v>
      </c>
      <c r="G1517">
        <v>6.3286498550000001</v>
      </c>
      <c r="H1517">
        <v>157888.1777</v>
      </c>
      <c r="I1517">
        <v>103.4976846</v>
      </c>
      <c r="J1517">
        <v>1.365870777</v>
      </c>
      <c r="K1517">
        <v>6.2073152479999996</v>
      </c>
      <c r="L1517">
        <v>131839.09959999999</v>
      </c>
      <c r="M1517">
        <v>105.6961855</v>
      </c>
      <c r="N1517">
        <v>1.322017464</v>
      </c>
      <c r="O1517">
        <v>7.1171543899999996</v>
      </c>
      <c r="P1517">
        <v>117338.74099999999</v>
      </c>
      <c r="Q1517">
        <v>111.78196629999999</v>
      </c>
      <c r="R1517">
        <v>0.262022378</v>
      </c>
      <c r="S1517">
        <v>4.8905275970000002</v>
      </c>
    </row>
    <row r="1518" spans="1:19" x14ac:dyDescent="0.25">
      <c r="A1518" s="12">
        <v>39295</v>
      </c>
      <c r="B1518" t="s">
        <v>2001</v>
      </c>
      <c r="C1518" t="s">
        <v>2002</v>
      </c>
      <c r="D1518">
        <v>227952.8898</v>
      </c>
      <c r="E1518">
        <v>101.68413940000001</v>
      </c>
      <c r="F1518">
        <v>0.98759536999999997</v>
      </c>
      <c r="G1518">
        <v>6.2865363050000003</v>
      </c>
      <c r="H1518">
        <v>144230.6251</v>
      </c>
      <c r="I1518">
        <v>102.5804021</v>
      </c>
      <c r="J1518">
        <v>0.89060472099999999</v>
      </c>
      <c r="K1518">
        <v>5.8787036669999999</v>
      </c>
      <c r="L1518">
        <v>121685.7369</v>
      </c>
      <c r="M1518">
        <v>104.578056</v>
      </c>
      <c r="N1518">
        <v>0.60406526299999996</v>
      </c>
      <c r="O1518">
        <v>6.9764995609999998</v>
      </c>
      <c r="P1518">
        <v>105851.7298</v>
      </c>
      <c r="Q1518">
        <v>112.4370124</v>
      </c>
      <c r="R1518">
        <v>-0.58588456600000005</v>
      </c>
      <c r="S1518">
        <v>4.5760993609999998</v>
      </c>
    </row>
    <row r="1519" spans="1:19" x14ac:dyDescent="0.25">
      <c r="A1519" s="12">
        <v>39295</v>
      </c>
      <c r="B1519" t="s">
        <v>2013</v>
      </c>
      <c r="C1519" t="s">
        <v>2014</v>
      </c>
      <c r="D1519">
        <v>391257.86709999997</v>
      </c>
      <c r="E1519">
        <v>86.034278979999996</v>
      </c>
      <c r="F1519">
        <v>0.28894425499999998</v>
      </c>
      <c r="G1519">
        <v>11.26450488</v>
      </c>
      <c r="H1519">
        <v>244034.5203</v>
      </c>
      <c r="I1519">
        <v>87.447911320000003</v>
      </c>
      <c r="J1519">
        <v>0.37797043899999999</v>
      </c>
      <c r="K1519">
        <v>10.75758583</v>
      </c>
      <c r="L1519">
        <v>196044.43590000001</v>
      </c>
      <c r="M1519">
        <v>88.964879359999998</v>
      </c>
      <c r="N1519">
        <v>2.8521918E-2</v>
      </c>
      <c r="O1519">
        <v>11.115477329999999</v>
      </c>
      <c r="P1519">
        <v>163022.49979999999</v>
      </c>
      <c r="Q1519">
        <v>95.895286929999997</v>
      </c>
      <c r="R1519">
        <v>-0.32350665699999998</v>
      </c>
      <c r="S1519">
        <v>10.03252399</v>
      </c>
    </row>
    <row r="1520" spans="1:19" x14ac:dyDescent="0.25">
      <c r="A1520" s="12">
        <v>39295</v>
      </c>
      <c r="B1520" t="s">
        <v>2011</v>
      </c>
      <c r="C1520" t="s">
        <v>2012</v>
      </c>
      <c r="D1520">
        <v>250653.66329999999</v>
      </c>
      <c r="E1520">
        <v>106.66076700000001</v>
      </c>
      <c r="F1520">
        <v>0.85228055999999996</v>
      </c>
      <c r="G1520">
        <v>7.1752768939999996</v>
      </c>
      <c r="H1520">
        <v>155212.7917</v>
      </c>
      <c r="I1520">
        <v>108.6149155</v>
      </c>
      <c r="J1520">
        <v>0.78224153299999999</v>
      </c>
      <c r="K1520">
        <v>7.1036514730000002</v>
      </c>
      <c r="L1520">
        <v>119073.5903</v>
      </c>
      <c r="M1520">
        <v>114.06967109999999</v>
      </c>
      <c r="N1520">
        <v>1.1828862019999999</v>
      </c>
      <c r="O1520">
        <v>9.8487726010000003</v>
      </c>
      <c r="P1520">
        <v>119020.76459999999</v>
      </c>
      <c r="Q1520">
        <v>117.62410509999999</v>
      </c>
      <c r="R1520">
        <v>-0.54353978999999997</v>
      </c>
      <c r="S1520">
        <v>6.9542590630000003</v>
      </c>
    </row>
    <row r="1521" spans="1:19" x14ac:dyDescent="0.25">
      <c r="A1521" s="12">
        <v>39295</v>
      </c>
      <c r="B1521" t="s">
        <v>2009</v>
      </c>
      <c r="C1521" t="s">
        <v>2010</v>
      </c>
      <c r="D1521">
        <v>222521.6249</v>
      </c>
      <c r="E1521">
        <v>114.4558816</v>
      </c>
      <c r="F1521">
        <v>-1.113646036</v>
      </c>
      <c r="G1521">
        <v>6.1065400929999996</v>
      </c>
      <c r="H1521">
        <v>137356.40040000001</v>
      </c>
      <c r="I1521">
        <v>116.1618366</v>
      </c>
      <c r="J1521">
        <v>-0.50423830800000002</v>
      </c>
      <c r="K1521">
        <v>6.2355435679999998</v>
      </c>
      <c r="L1521">
        <v>113836.18550000001</v>
      </c>
      <c r="M1521">
        <v>119.4320347</v>
      </c>
      <c r="N1521">
        <v>-0.35944810999999999</v>
      </c>
      <c r="O1521">
        <v>7.3839910980000001</v>
      </c>
      <c r="P1521">
        <v>104881.12480000001</v>
      </c>
      <c r="Q1521">
        <v>125.1471294</v>
      </c>
      <c r="R1521">
        <v>-1.0482045550000001</v>
      </c>
      <c r="S1521">
        <v>5.7719473040000002</v>
      </c>
    </row>
    <row r="1522" spans="1:19" x14ac:dyDescent="0.25">
      <c r="A1522" s="12">
        <v>39326</v>
      </c>
      <c r="B1522" t="s">
        <v>2005</v>
      </c>
      <c r="C1522" t="s">
        <v>2006</v>
      </c>
      <c r="D1522">
        <v>293149.67629999999</v>
      </c>
      <c r="E1522">
        <v>95.972512249999994</v>
      </c>
      <c r="F1522">
        <v>0.31580398799999998</v>
      </c>
      <c r="G1522">
        <v>8.6261754960000001</v>
      </c>
      <c r="H1522">
        <v>182883.3939</v>
      </c>
      <c r="I1522">
        <v>97.367774800000007</v>
      </c>
      <c r="J1522">
        <v>-1.9916221000000001E-2</v>
      </c>
      <c r="K1522">
        <v>7.8296221140000002</v>
      </c>
      <c r="L1522">
        <v>158732.9111</v>
      </c>
      <c r="M1522">
        <v>96.71563252</v>
      </c>
      <c r="N1522">
        <v>-0.165471285</v>
      </c>
      <c r="O1522">
        <v>9.5461292499999999</v>
      </c>
      <c r="P1522">
        <v>176404.37590000001</v>
      </c>
      <c r="Q1522">
        <v>92.702942660000005</v>
      </c>
      <c r="R1522">
        <v>1.0114310339999999</v>
      </c>
      <c r="S1522">
        <v>11.18181661</v>
      </c>
    </row>
    <row r="1523" spans="1:19" x14ac:dyDescent="0.25">
      <c r="A1523" s="12">
        <v>39326</v>
      </c>
      <c r="B1523" t="s">
        <v>2013</v>
      </c>
      <c r="C1523" t="s">
        <v>2014</v>
      </c>
      <c r="D1523">
        <v>395607.81290000002</v>
      </c>
      <c r="E1523">
        <v>86.990795079999998</v>
      </c>
      <c r="F1523">
        <v>1.1117848720000001</v>
      </c>
      <c r="G1523">
        <v>11.33976423</v>
      </c>
      <c r="H1523">
        <v>245499.29930000001</v>
      </c>
      <c r="I1523">
        <v>87.972803720000002</v>
      </c>
      <c r="J1523">
        <v>0.60023435400000003</v>
      </c>
      <c r="K1523">
        <v>10.32772001</v>
      </c>
      <c r="L1523">
        <v>197067.65770000001</v>
      </c>
      <c r="M1523">
        <v>89.42921699</v>
      </c>
      <c r="N1523">
        <v>0.52193363199999998</v>
      </c>
      <c r="O1523">
        <v>10.96328209</v>
      </c>
      <c r="P1523">
        <v>165844.03630000001</v>
      </c>
      <c r="Q1523">
        <v>97.555009100000007</v>
      </c>
      <c r="R1523">
        <v>1.7307651070000001</v>
      </c>
      <c r="S1523">
        <v>11.08447395</v>
      </c>
    </row>
    <row r="1524" spans="1:19" x14ac:dyDescent="0.25">
      <c r="A1524" s="12">
        <v>39326</v>
      </c>
      <c r="B1524" t="s">
        <v>2007</v>
      </c>
      <c r="C1524" t="s">
        <v>2008</v>
      </c>
      <c r="D1524">
        <v>552891.14060000004</v>
      </c>
      <c r="E1524">
        <v>74.366221800000005</v>
      </c>
      <c r="F1524">
        <v>1.2160726120000001</v>
      </c>
      <c r="G1524">
        <v>14.428169629999999</v>
      </c>
      <c r="H1524">
        <v>351708.60710000002</v>
      </c>
      <c r="I1524">
        <v>74.529648769999994</v>
      </c>
      <c r="J1524">
        <v>0.44158914100000002</v>
      </c>
      <c r="K1524">
        <v>13.406983329999999</v>
      </c>
      <c r="L1524">
        <v>297548.38949999999</v>
      </c>
      <c r="M1524">
        <v>72.759010079999996</v>
      </c>
      <c r="N1524">
        <v>-0.47587374100000002</v>
      </c>
      <c r="O1524">
        <v>15.402214839999999</v>
      </c>
      <c r="P1524">
        <v>270505.74099999998</v>
      </c>
      <c r="Q1524">
        <v>74.75844275</v>
      </c>
      <c r="R1524">
        <v>0.54661238300000003</v>
      </c>
      <c r="S1524">
        <v>16.99374207</v>
      </c>
    </row>
    <row r="1525" spans="1:19" x14ac:dyDescent="0.25">
      <c r="A1525" s="12">
        <v>39326</v>
      </c>
      <c r="B1525" t="s">
        <v>2001</v>
      </c>
      <c r="C1525" t="s">
        <v>2002</v>
      </c>
      <c r="D1525">
        <v>228903.28649999999</v>
      </c>
      <c r="E1525">
        <v>102.10808780000001</v>
      </c>
      <c r="F1525">
        <v>0.41692679199999999</v>
      </c>
      <c r="G1525">
        <v>7.9896269059999998</v>
      </c>
      <c r="H1525">
        <v>144574.58540000001</v>
      </c>
      <c r="I1525">
        <v>102.8250352</v>
      </c>
      <c r="J1525">
        <v>0.23847937799999999</v>
      </c>
      <c r="K1525">
        <v>7.2319411269999998</v>
      </c>
      <c r="L1525">
        <v>121744.18120000001</v>
      </c>
      <c r="M1525">
        <v>104.6282836</v>
      </c>
      <c r="N1525">
        <v>4.8028871000000001E-2</v>
      </c>
      <c r="O1525">
        <v>8.1184010109999996</v>
      </c>
      <c r="P1525">
        <v>107206.78630000001</v>
      </c>
      <c r="Q1525">
        <v>113.8763701</v>
      </c>
      <c r="R1525">
        <v>1.28014579</v>
      </c>
      <c r="S1525">
        <v>5.7969760399999997</v>
      </c>
    </row>
    <row r="1526" spans="1:19" x14ac:dyDescent="0.25">
      <c r="A1526" s="12">
        <v>39326</v>
      </c>
      <c r="B1526" t="s">
        <v>2003</v>
      </c>
      <c r="C1526" t="s">
        <v>2004</v>
      </c>
      <c r="D1526">
        <v>307786.66110000003</v>
      </c>
      <c r="E1526">
        <v>90.156280690000003</v>
      </c>
      <c r="F1526">
        <v>7.9581600000000006E-3</v>
      </c>
      <c r="G1526">
        <v>9.3391831199999995</v>
      </c>
      <c r="H1526">
        <v>207816.45629999999</v>
      </c>
      <c r="I1526">
        <v>90.570921269999999</v>
      </c>
      <c r="J1526">
        <v>0.26051449300000001</v>
      </c>
      <c r="K1526">
        <v>9.1351676580000003</v>
      </c>
      <c r="L1526">
        <v>174069.26240000001</v>
      </c>
      <c r="M1526">
        <v>90.899461009999996</v>
      </c>
      <c r="N1526">
        <v>0.24972238399999999</v>
      </c>
      <c r="O1526">
        <v>10.387284060000001</v>
      </c>
      <c r="P1526">
        <v>151385.54449999999</v>
      </c>
      <c r="Q1526">
        <v>97.742867399999994</v>
      </c>
      <c r="R1526">
        <v>1.427282615</v>
      </c>
      <c r="S1526">
        <v>9.4835652610000007</v>
      </c>
    </row>
    <row r="1527" spans="1:19" x14ac:dyDescent="0.25">
      <c r="A1527" s="12">
        <v>39326</v>
      </c>
      <c r="B1527" t="s">
        <v>2019</v>
      </c>
      <c r="C1527" t="s">
        <v>2020</v>
      </c>
      <c r="D1527">
        <v>231639.5889</v>
      </c>
      <c r="E1527">
        <v>106.3134434</v>
      </c>
      <c r="F1527">
        <v>-0.52912808700000002</v>
      </c>
      <c r="G1527">
        <v>5.838870665</v>
      </c>
      <c r="H1527">
        <v>145097.2279</v>
      </c>
      <c r="I1527">
        <v>108.3876728</v>
      </c>
      <c r="J1527">
        <v>-0.53178303500000002</v>
      </c>
      <c r="K1527">
        <v>6.0371348740000004</v>
      </c>
      <c r="L1527">
        <v>120187.10490000001</v>
      </c>
      <c r="M1527">
        <v>110.5074173</v>
      </c>
      <c r="N1527">
        <v>-0.54879076299999996</v>
      </c>
      <c r="O1527">
        <v>7.6746885320000002</v>
      </c>
      <c r="P1527">
        <v>117642.6257</v>
      </c>
      <c r="Q1527">
        <v>118.00447490000001</v>
      </c>
      <c r="R1527">
        <v>1.0444114</v>
      </c>
      <c r="S1527">
        <v>6.3809453610000002</v>
      </c>
    </row>
    <row r="1528" spans="1:19" x14ac:dyDescent="0.25">
      <c r="A1528" s="12">
        <v>39326</v>
      </c>
      <c r="B1528" t="s">
        <v>2017</v>
      </c>
      <c r="C1528" t="s">
        <v>2018</v>
      </c>
      <c r="D1528">
        <v>262110.68419999999</v>
      </c>
      <c r="E1528">
        <v>100.3220129</v>
      </c>
      <c r="F1528">
        <v>-0.48256085799999998</v>
      </c>
      <c r="G1528">
        <v>5.5424113359999998</v>
      </c>
      <c r="H1528">
        <v>156710.89139999999</v>
      </c>
      <c r="I1528">
        <v>102.7259586</v>
      </c>
      <c r="J1528">
        <v>-0.74564566300000001</v>
      </c>
      <c r="K1528">
        <v>4.8675782359999999</v>
      </c>
      <c r="L1528">
        <v>130963.74430000001</v>
      </c>
      <c r="M1528">
        <v>104.99440800000001</v>
      </c>
      <c r="N1528">
        <v>-0.66395724300000003</v>
      </c>
      <c r="O1528">
        <v>5.9158758750000002</v>
      </c>
      <c r="P1528">
        <v>118037.81080000001</v>
      </c>
      <c r="Q1528">
        <v>112.4479304</v>
      </c>
      <c r="R1528">
        <v>0.59577065200000001</v>
      </c>
      <c r="S1528">
        <v>4.7508006399999996</v>
      </c>
    </row>
    <row r="1529" spans="1:19" x14ac:dyDescent="0.25">
      <c r="A1529" s="12">
        <v>39326</v>
      </c>
      <c r="B1529" t="s">
        <v>2015</v>
      </c>
      <c r="C1529" t="s">
        <v>2016</v>
      </c>
      <c r="D1529">
        <v>322154.55709999998</v>
      </c>
      <c r="E1529">
        <v>97.791656660000001</v>
      </c>
      <c r="F1529">
        <v>0.46221095400000001</v>
      </c>
      <c r="G1529">
        <v>9.4366107800000005</v>
      </c>
      <c r="H1529">
        <v>208737.32279999999</v>
      </c>
      <c r="I1529">
        <v>98.051292399999994</v>
      </c>
      <c r="J1529">
        <v>0.360129537</v>
      </c>
      <c r="K1529">
        <v>9.2187085290000006</v>
      </c>
      <c r="L1529">
        <v>175911.641</v>
      </c>
      <c r="M1529">
        <v>99.412493170000005</v>
      </c>
      <c r="N1529">
        <v>0.41529042500000002</v>
      </c>
      <c r="O1529">
        <v>10.102107800000001</v>
      </c>
      <c r="P1529">
        <v>151491.56599999999</v>
      </c>
      <c r="Q1529">
        <v>106.84771929999999</v>
      </c>
      <c r="R1529">
        <v>1.3204682809999999</v>
      </c>
      <c r="S1529">
        <v>9.9502514170000005</v>
      </c>
    </row>
    <row r="1530" spans="1:19" x14ac:dyDescent="0.25">
      <c r="A1530" s="12">
        <v>39326</v>
      </c>
      <c r="B1530" t="s">
        <v>2011</v>
      </c>
      <c r="C1530" t="s">
        <v>2012</v>
      </c>
      <c r="D1530">
        <v>250625.3026</v>
      </c>
      <c r="E1530">
        <v>106.6486987</v>
      </c>
      <c r="F1530">
        <v>-1.1314693000000001E-2</v>
      </c>
      <c r="G1530">
        <v>6.701998305</v>
      </c>
      <c r="H1530">
        <v>154520.8548</v>
      </c>
      <c r="I1530">
        <v>108.1307114</v>
      </c>
      <c r="J1530">
        <v>-0.4457989</v>
      </c>
      <c r="K1530">
        <v>5.936265218</v>
      </c>
      <c r="L1530">
        <v>118329.1217</v>
      </c>
      <c r="M1530">
        <v>113.3564879</v>
      </c>
      <c r="N1530">
        <v>-0.62521723299999998</v>
      </c>
      <c r="O1530">
        <v>8.1998132889999997</v>
      </c>
      <c r="P1530">
        <v>119886.3671</v>
      </c>
      <c r="Q1530">
        <v>118.4795501</v>
      </c>
      <c r="R1530">
        <v>0.727270152</v>
      </c>
      <c r="S1530">
        <v>5.5567577669999997</v>
      </c>
    </row>
    <row r="1531" spans="1:19" x14ac:dyDescent="0.25">
      <c r="A1531" s="12">
        <v>39326</v>
      </c>
      <c r="B1531" t="s">
        <v>2009</v>
      </c>
      <c r="C1531" t="s">
        <v>2010</v>
      </c>
      <c r="D1531">
        <v>223372.53</v>
      </c>
      <c r="E1531">
        <v>114.8935518</v>
      </c>
      <c r="F1531">
        <v>0.38239206999999997</v>
      </c>
      <c r="G1531">
        <v>5.0183812980000004</v>
      </c>
      <c r="H1531">
        <v>136746.821</v>
      </c>
      <c r="I1531">
        <v>115.6463174</v>
      </c>
      <c r="J1531">
        <v>-0.443793936</v>
      </c>
      <c r="K1531">
        <v>4.2581000769999999</v>
      </c>
      <c r="L1531">
        <v>113371.3403</v>
      </c>
      <c r="M1531">
        <v>118.944339</v>
      </c>
      <c r="N1531">
        <v>-0.40834577399999999</v>
      </c>
      <c r="O1531">
        <v>5.8448564689999998</v>
      </c>
      <c r="P1531">
        <v>105397.6695</v>
      </c>
      <c r="Q1531">
        <v>125.76348520000001</v>
      </c>
      <c r="R1531">
        <v>0.49250496199999999</v>
      </c>
      <c r="S1531">
        <v>4.7833801239999998</v>
      </c>
    </row>
    <row r="1532" spans="1:19" x14ac:dyDescent="0.25">
      <c r="A1532" s="12">
        <v>39356</v>
      </c>
      <c r="B1532" t="s">
        <v>2005</v>
      </c>
      <c r="C1532" t="s">
        <v>2006</v>
      </c>
      <c r="D1532">
        <v>293390.6654</v>
      </c>
      <c r="E1532">
        <v>96.051408230000007</v>
      </c>
      <c r="F1532">
        <v>8.2206856999999994E-2</v>
      </c>
      <c r="G1532">
        <v>8.5374777789999996</v>
      </c>
      <c r="H1532">
        <v>182463.57269999999</v>
      </c>
      <c r="I1532">
        <v>97.144260520000003</v>
      </c>
      <c r="J1532">
        <v>-0.22955672899999999</v>
      </c>
      <c r="K1532">
        <v>7.3438953549999999</v>
      </c>
      <c r="L1532">
        <v>158608.73790000001</v>
      </c>
      <c r="M1532">
        <v>96.63997406</v>
      </c>
      <c r="N1532">
        <v>-7.8227743000000002E-2</v>
      </c>
      <c r="O1532">
        <v>9.0304456099999992</v>
      </c>
      <c r="P1532">
        <v>176712.59589999999</v>
      </c>
      <c r="Q1532">
        <v>92.864916530000002</v>
      </c>
      <c r="R1532">
        <v>0.17472355000000001</v>
      </c>
      <c r="S1532">
        <v>10.5942992</v>
      </c>
    </row>
    <row r="1533" spans="1:19" x14ac:dyDescent="0.25">
      <c r="A1533" s="12">
        <v>39356</v>
      </c>
      <c r="B1533" t="s">
        <v>2019</v>
      </c>
      <c r="C1533" t="s">
        <v>2020</v>
      </c>
      <c r="D1533">
        <v>234338.57070000001</v>
      </c>
      <c r="E1533">
        <v>107.55216969999999</v>
      </c>
      <c r="F1533">
        <v>1.1651643380000001</v>
      </c>
      <c r="G1533">
        <v>7.08096938</v>
      </c>
      <c r="H1533">
        <v>145694.21859999999</v>
      </c>
      <c r="I1533">
        <v>108.833625</v>
      </c>
      <c r="J1533">
        <v>0.41144179199999997</v>
      </c>
      <c r="K1533">
        <v>6.2773390850000004</v>
      </c>
      <c r="L1533">
        <v>120689.9724</v>
      </c>
      <c r="M1533">
        <v>110.9697846</v>
      </c>
      <c r="N1533">
        <v>0.418403839</v>
      </c>
      <c r="O1533">
        <v>7.529304218</v>
      </c>
      <c r="P1533">
        <v>118444.7726</v>
      </c>
      <c r="Q1533">
        <v>118.80908909999999</v>
      </c>
      <c r="R1533">
        <v>0.681850548</v>
      </c>
      <c r="S1533">
        <v>5.6073858589999999</v>
      </c>
    </row>
    <row r="1534" spans="1:19" x14ac:dyDescent="0.25">
      <c r="A1534" s="12">
        <v>39356</v>
      </c>
      <c r="B1534" t="s">
        <v>2009</v>
      </c>
      <c r="C1534" t="s">
        <v>2010</v>
      </c>
      <c r="D1534">
        <v>223191.26449999999</v>
      </c>
      <c r="E1534">
        <v>114.8003164</v>
      </c>
      <c r="F1534">
        <v>-8.1149428999999995E-2</v>
      </c>
      <c r="G1534">
        <v>5.1190495260000004</v>
      </c>
      <c r="H1534">
        <v>136194.18</v>
      </c>
      <c r="I1534">
        <v>115.1789508</v>
      </c>
      <c r="J1534">
        <v>-0.40413445399999998</v>
      </c>
      <c r="K1534">
        <v>3.8979453510000002</v>
      </c>
      <c r="L1534">
        <v>113060.1452</v>
      </c>
      <c r="M1534">
        <v>118.6178465</v>
      </c>
      <c r="N1534">
        <v>-0.27449185700000001</v>
      </c>
      <c r="O1534">
        <v>5.3229880569999999</v>
      </c>
      <c r="P1534">
        <v>105278.8645</v>
      </c>
      <c r="Q1534">
        <v>125.6217237</v>
      </c>
      <c r="R1534">
        <v>-0.11272075300000001</v>
      </c>
      <c r="S1534">
        <v>4.1194741410000004</v>
      </c>
    </row>
    <row r="1535" spans="1:19" x14ac:dyDescent="0.25">
      <c r="A1535" s="12">
        <v>39356</v>
      </c>
      <c r="B1535" t="s">
        <v>2013</v>
      </c>
      <c r="C1535" t="s">
        <v>2014</v>
      </c>
      <c r="D1535">
        <v>396548.11440000002</v>
      </c>
      <c r="E1535">
        <v>87.197559380000001</v>
      </c>
      <c r="F1535">
        <v>0.23768526100000001</v>
      </c>
      <c r="G1535">
        <v>12.25619146</v>
      </c>
      <c r="H1535">
        <v>245172.50039999999</v>
      </c>
      <c r="I1535">
        <v>87.855697820000003</v>
      </c>
      <c r="J1535">
        <v>-0.133116022</v>
      </c>
      <c r="K1535">
        <v>10.48287389</v>
      </c>
      <c r="L1535">
        <v>197692.97750000001</v>
      </c>
      <c r="M1535">
        <v>89.712986860000001</v>
      </c>
      <c r="N1535">
        <v>0.31731226299999998</v>
      </c>
      <c r="O1535">
        <v>11.38387266</v>
      </c>
      <c r="P1535">
        <v>166655.09570000001</v>
      </c>
      <c r="Q1535">
        <v>98.032101319999995</v>
      </c>
      <c r="R1535">
        <v>0.489049438</v>
      </c>
      <c r="S1535">
        <v>10.99834444</v>
      </c>
    </row>
    <row r="1536" spans="1:19" x14ac:dyDescent="0.25">
      <c r="A1536" s="12">
        <v>39356</v>
      </c>
      <c r="B1536" t="s">
        <v>2015</v>
      </c>
      <c r="C1536" t="s">
        <v>2016</v>
      </c>
      <c r="D1536">
        <v>320361.45449999999</v>
      </c>
      <c r="E1536">
        <v>97.24735124</v>
      </c>
      <c r="F1536">
        <v>-0.55659698800000001</v>
      </c>
      <c r="G1536">
        <v>7.8775702089999999</v>
      </c>
      <c r="H1536">
        <v>206897.49729999999</v>
      </c>
      <c r="I1536">
        <v>97.187061409999998</v>
      </c>
      <c r="J1536">
        <v>-0.88140703799999998</v>
      </c>
      <c r="K1536">
        <v>7.2651414990000003</v>
      </c>
      <c r="L1536">
        <v>175070.14660000001</v>
      </c>
      <c r="M1536">
        <v>98.936941599999997</v>
      </c>
      <c r="N1536">
        <v>-0.47836198000000002</v>
      </c>
      <c r="O1536">
        <v>8.5990821630000003</v>
      </c>
      <c r="P1536">
        <v>151591.65779999999</v>
      </c>
      <c r="Q1536">
        <v>106.91831449999999</v>
      </c>
      <c r="R1536">
        <v>6.6070868000000005E-2</v>
      </c>
      <c r="S1536">
        <v>8.1976263730000003</v>
      </c>
    </row>
    <row r="1537" spans="1:19" x14ac:dyDescent="0.25">
      <c r="A1537" s="12">
        <v>39356</v>
      </c>
      <c r="B1537" t="s">
        <v>2007</v>
      </c>
      <c r="C1537" t="s">
        <v>2008</v>
      </c>
      <c r="D1537">
        <v>555873.02679999999</v>
      </c>
      <c r="E1537">
        <v>74.767298249999996</v>
      </c>
      <c r="F1537">
        <v>0.53932609600000003</v>
      </c>
      <c r="G1537">
        <v>15.03921607</v>
      </c>
      <c r="H1537">
        <v>351537.70919999998</v>
      </c>
      <c r="I1537">
        <v>74.493434239999999</v>
      </c>
      <c r="J1537">
        <v>-4.8590767E-2</v>
      </c>
      <c r="K1537">
        <v>12.95972804</v>
      </c>
      <c r="L1537">
        <v>297590.99449999997</v>
      </c>
      <c r="M1537">
        <v>72.769428210000001</v>
      </c>
      <c r="N1537">
        <v>1.4318677E-2</v>
      </c>
      <c r="O1537">
        <v>14.79743755</v>
      </c>
      <c r="P1537">
        <v>270657.53519999998</v>
      </c>
      <c r="Q1537">
        <v>74.800393439999993</v>
      </c>
      <c r="R1537">
        <v>5.6114983E-2</v>
      </c>
      <c r="S1537">
        <v>16.14390036</v>
      </c>
    </row>
    <row r="1538" spans="1:19" x14ac:dyDescent="0.25">
      <c r="A1538" s="12">
        <v>39356</v>
      </c>
      <c r="B1538" t="s">
        <v>2011</v>
      </c>
      <c r="C1538" t="s">
        <v>2012</v>
      </c>
      <c r="D1538">
        <v>252552.36170000001</v>
      </c>
      <c r="E1538">
        <v>107.468721</v>
      </c>
      <c r="F1538">
        <v>0.76890045600000001</v>
      </c>
      <c r="G1538">
        <v>7.90962912</v>
      </c>
      <c r="H1538">
        <v>154863.3455</v>
      </c>
      <c r="I1538">
        <v>108.37037979999999</v>
      </c>
      <c r="J1538">
        <v>0.221646914</v>
      </c>
      <c r="K1538">
        <v>6.3254317369999997</v>
      </c>
      <c r="L1538">
        <v>118226.75689999999</v>
      </c>
      <c r="M1538">
        <v>113.25842489999999</v>
      </c>
      <c r="N1538">
        <v>-8.6508469000000005E-2</v>
      </c>
      <c r="O1538">
        <v>7.9655462750000003</v>
      </c>
      <c r="P1538">
        <v>120085.0671</v>
      </c>
      <c r="Q1538">
        <v>118.67591830000001</v>
      </c>
      <c r="R1538">
        <v>0.16574023399999999</v>
      </c>
      <c r="S1538">
        <v>6.55038111</v>
      </c>
    </row>
    <row r="1539" spans="1:19" x14ac:dyDescent="0.25">
      <c r="A1539" s="12">
        <v>39356</v>
      </c>
      <c r="B1539" t="s">
        <v>2017</v>
      </c>
      <c r="C1539" t="s">
        <v>2018</v>
      </c>
      <c r="D1539">
        <v>264254.86629999999</v>
      </c>
      <c r="E1539">
        <v>101.14269160000001</v>
      </c>
      <c r="F1539">
        <v>0.818044518</v>
      </c>
      <c r="G1539">
        <v>6.5087745049999999</v>
      </c>
      <c r="H1539">
        <v>156837.2193</v>
      </c>
      <c r="I1539">
        <v>102.8087682</v>
      </c>
      <c r="J1539">
        <v>8.0612108000000002E-2</v>
      </c>
      <c r="K1539">
        <v>5.0852815900000001</v>
      </c>
      <c r="L1539">
        <v>130847.5943</v>
      </c>
      <c r="M1539">
        <v>104.90128989999999</v>
      </c>
      <c r="N1539">
        <v>-8.8688662000000001E-2</v>
      </c>
      <c r="O1539">
        <v>6.0430662909999997</v>
      </c>
      <c r="P1539">
        <v>118607.4555</v>
      </c>
      <c r="Q1539">
        <v>112.9905986</v>
      </c>
      <c r="R1539">
        <v>0.48259513700000001</v>
      </c>
      <c r="S1539">
        <v>5.0992365959999999</v>
      </c>
    </row>
    <row r="1540" spans="1:19" x14ac:dyDescent="0.25">
      <c r="A1540" s="12">
        <v>39356</v>
      </c>
      <c r="B1540" t="s">
        <v>2001</v>
      </c>
      <c r="C1540" t="s">
        <v>2002</v>
      </c>
      <c r="D1540">
        <v>225588.4711</v>
      </c>
      <c r="E1540">
        <v>100.6294307</v>
      </c>
      <c r="F1540">
        <v>-1.4481292299999999</v>
      </c>
      <c r="G1540">
        <v>5.1779995489999999</v>
      </c>
      <c r="H1540">
        <v>142578.29999999999</v>
      </c>
      <c r="I1540">
        <v>101.4052274</v>
      </c>
      <c r="J1540">
        <v>-1.3807996840000001</v>
      </c>
      <c r="K1540">
        <v>4.6931058190000003</v>
      </c>
      <c r="L1540">
        <v>120508.2303</v>
      </c>
      <c r="M1540">
        <v>103.5660939</v>
      </c>
      <c r="N1540">
        <v>-1.015203265</v>
      </c>
      <c r="O1540">
        <v>5.9436979929999998</v>
      </c>
      <c r="P1540">
        <v>106457.9605</v>
      </c>
      <c r="Q1540">
        <v>113.0809581</v>
      </c>
      <c r="R1540">
        <v>-0.698487262</v>
      </c>
      <c r="S1540">
        <v>4.3879789130000004</v>
      </c>
    </row>
    <row r="1541" spans="1:19" x14ac:dyDescent="0.25">
      <c r="A1541" s="12">
        <v>39356</v>
      </c>
      <c r="B1541" t="s">
        <v>2003</v>
      </c>
      <c r="C1541" t="s">
        <v>2004</v>
      </c>
      <c r="D1541">
        <v>308201.04879999999</v>
      </c>
      <c r="E1541">
        <v>90.277662329999998</v>
      </c>
      <c r="F1541">
        <v>0.13463470599999999</v>
      </c>
      <c r="G1541">
        <v>9.0197120369999997</v>
      </c>
      <c r="H1541">
        <v>207069.15289999999</v>
      </c>
      <c r="I1541">
        <v>90.245230269999993</v>
      </c>
      <c r="J1541">
        <v>-0.35959775900000002</v>
      </c>
      <c r="K1541">
        <v>8.1519455159999996</v>
      </c>
      <c r="L1541">
        <v>173926.39999999999</v>
      </c>
      <c r="M1541">
        <v>90.824857859999995</v>
      </c>
      <c r="N1541">
        <v>-8.2072159000000006E-2</v>
      </c>
      <c r="O1541">
        <v>9.4567300830000001</v>
      </c>
      <c r="P1541">
        <v>151416.80369999999</v>
      </c>
      <c r="Q1541">
        <v>97.763050070000006</v>
      </c>
      <c r="R1541">
        <v>2.0648737E-2</v>
      </c>
      <c r="S1541">
        <v>8.3321395210000002</v>
      </c>
    </row>
    <row r="1542" spans="1:19" x14ac:dyDescent="0.25">
      <c r="A1542" s="12">
        <v>39387</v>
      </c>
      <c r="B1542" t="s">
        <v>2005</v>
      </c>
      <c r="C1542" t="s">
        <v>2006</v>
      </c>
      <c r="D1542">
        <v>293872.00929999998</v>
      </c>
      <c r="E1542">
        <v>96.208992499999994</v>
      </c>
      <c r="F1542">
        <v>0.16406242500000001</v>
      </c>
      <c r="G1542">
        <v>8.0944470230000007</v>
      </c>
      <c r="H1542">
        <v>182896.73970000001</v>
      </c>
      <c r="I1542">
        <v>97.374880149999996</v>
      </c>
      <c r="J1542">
        <v>0.23739913200000001</v>
      </c>
      <c r="K1542">
        <v>6.8573479510000004</v>
      </c>
      <c r="L1542">
        <v>158063.32430000001</v>
      </c>
      <c r="M1542">
        <v>96.307654670000005</v>
      </c>
      <c r="N1542">
        <v>-0.34387363700000001</v>
      </c>
      <c r="O1542">
        <v>8.0723802599999992</v>
      </c>
      <c r="P1542">
        <v>176016.5681</v>
      </c>
      <c r="Q1542">
        <v>92.499144279999996</v>
      </c>
      <c r="R1542">
        <v>-0.39387560199999999</v>
      </c>
      <c r="S1542">
        <v>10.34601797</v>
      </c>
    </row>
    <row r="1543" spans="1:19" x14ac:dyDescent="0.25">
      <c r="A1543" s="12">
        <v>39387</v>
      </c>
      <c r="B1543" t="s">
        <v>2017</v>
      </c>
      <c r="C1543" t="s">
        <v>2018</v>
      </c>
      <c r="D1543">
        <v>261916.1574</v>
      </c>
      <c r="E1543">
        <v>100.2475584</v>
      </c>
      <c r="F1543">
        <v>-0.88502017200000005</v>
      </c>
      <c r="G1543">
        <v>5.2003868999999998</v>
      </c>
      <c r="H1543">
        <v>156136.14730000001</v>
      </c>
      <c r="I1543">
        <v>102.3492066</v>
      </c>
      <c r="J1543">
        <v>-0.44700617300000001</v>
      </c>
      <c r="K1543">
        <v>3.8972030769999999</v>
      </c>
      <c r="L1543">
        <v>129674.62880000001</v>
      </c>
      <c r="M1543">
        <v>103.9609165</v>
      </c>
      <c r="N1543">
        <v>-0.89643643100000003</v>
      </c>
      <c r="O1543">
        <v>4.3060741419999999</v>
      </c>
      <c r="P1543">
        <v>117769.13740000001</v>
      </c>
      <c r="Q1543">
        <v>112.1919805</v>
      </c>
      <c r="R1543">
        <v>-0.70680056000000002</v>
      </c>
      <c r="S1543">
        <v>4.0562891370000003</v>
      </c>
    </row>
    <row r="1544" spans="1:19" x14ac:dyDescent="0.25">
      <c r="A1544" s="12">
        <v>39387</v>
      </c>
      <c r="B1544" t="s">
        <v>2001</v>
      </c>
      <c r="C1544" t="s">
        <v>2002</v>
      </c>
      <c r="D1544">
        <v>227247.03400000001</v>
      </c>
      <c r="E1544">
        <v>101.3692746</v>
      </c>
      <c r="F1544">
        <v>0.73521616400000001</v>
      </c>
      <c r="G1544">
        <v>5.8478481249999996</v>
      </c>
      <c r="H1544">
        <v>143115.02429999999</v>
      </c>
      <c r="I1544">
        <v>101.7869591</v>
      </c>
      <c r="J1544">
        <v>0.37644176600000001</v>
      </c>
      <c r="K1544">
        <v>4.627489261</v>
      </c>
      <c r="L1544">
        <v>120189.3753</v>
      </c>
      <c r="M1544">
        <v>103.2920664</v>
      </c>
      <c r="N1544">
        <v>-0.264591888</v>
      </c>
      <c r="O1544">
        <v>5.383166084</v>
      </c>
      <c r="P1544">
        <v>106338.79429999999</v>
      </c>
      <c r="Q1544">
        <v>112.9543783</v>
      </c>
      <c r="R1544">
        <v>-0.111937364</v>
      </c>
      <c r="S1544">
        <v>5.1807365189999999</v>
      </c>
    </row>
    <row r="1545" spans="1:19" x14ac:dyDescent="0.25">
      <c r="A1545" s="12">
        <v>39387</v>
      </c>
      <c r="B1545" t="s">
        <v>2019</v>
      </c>
      <c r="C1545" t="s">
        <v>2020</v>
      </c>
      <c r="D1545">
        <v>233647.71859999999</v>
      </c>
      <c r="E1545">
        <v>107.2350958</v>
      </c>
      <c r="F1545">
        <v>-0.29480942100000002</v>
      </c>
      <c r="G1545">
        <v>6.3242666190000003</v>
      </c>
      <c r="H1545">
        <v>145954.06080000001</v>
      </c>
      <c r="I1545">
        <v>109.0277272</v>
      </c>
      <c r="J1545">
        <v>0.17834768400000001</v>
      </c>
      <c r="K1545">
        <v>5.7471288620000003</v>
      </c>
      <c r="L1545">
        <v>120204.57460000001</v>
      </c>
      <c r="M1545">
        <v>110.5234801</v>
      </c>
      <c r="N1545">
        <v>-0.40218563299999999</v>
      </c>
      <c r="O1545">
        <v>6.5370015629999996</v>
      </c>
      <c r="P1545">
        <v>117768.96550000001</v>
      </c>
      <c r="Q1545">
        <v>118.1312033</v>
      </c>
      <c r="R1545">
        <v>-0.57056728700000003</v>
      </c>
      <c r="S1545">
        <v>5.431738084</v>
      </c>
    </row>
    <row r="1546" spans="1:19" x14ac:dyDescent="0.25">
      <c r="A1546" s="12">
        <v>39387</v>
      </c>
      <c r="B1546" t="s">
        <v>2013</v>
      </c>
      <c r="C1546" t="s">
        <v>2014</v>
      </c>
      <c r="D1546">
        <v>396607.55369999999</v>
      </c>
      <c r="E1546">
        <v>87.210629589999996</v>
      </c>
      <c r="F1546">
        <v>1.4989195E-2</v>
      </c>
      <c r="G1546">
        <v>11.11872616</v>
      </c>
      <c r="H1546">
        <v>245899.15789999999</v>
      </c>
      <c r="I1546">
        <v>88.116089990000006</v>
      </c>
      <c r="J1546">
        <v>0.29638620100000002</v>
      </c>
      <c r="K1546">
        <v>9.5092911690000008</v>
      </c>
      <c r="L1546">
        <v>196879.66690000001</v>
      </c>
      <c r="M1546">
        <v>89.343906829999995</v>
      </c>
      <c r="N1546">
        <v>-0.41140089899999999</v>
      </c>
      <c r="O1546">
        <v>9.955417164</v>
      </c>
      <c r="P1546">
        <v>166396.56349999999</v>
      </c>
      <c r="Q1546">
        <v>97.880024050000003</v>
      </c>
      <c r="R1546">
        <v>-0.15513007400000001</v>
      </c>
      <c r="S1546">
        <v>10.477007240000001</v>
      </c>
    </row>
    <row r="1547" spans="1:19" x14ac:dyDescent="0.25">
      <c r="A1547" s="12">
        <v>39387</v>
      </c>
      <c r="B1547" t="s">
        <v>2003</v>
      </c>
      <c r="C1547" t="s">
        <v>2004</v>
      </c>
      <c r="D1547">
        <v>309678.92830000003</v>
      </c>
      <c r="E1547">
        <v>90.710560000000001</v>
      </c>
      <c r="F1547">
        <v>0.47951802399999999</v>
      </c>
      <c r="G1547">
        <v>8.8576278389999992</v>
      </c>
      <c r="H1547">
        <v>208199.8511</v>
      </c>
      <c r="I1547">
        <v>90.73801306</v>
      </c>
      <c r="J1547">
        <v>0.54604857200000001</v>
      </c>
      <c r="K1547">
        <v>8.1183326170000001</v>
      </c>
      <c r="L1547">
        <v>173879.96979999999</v>
      </c>
      <c r="M1547">
        <v>90.800611900000007</v>
      </c>
      <c r="N1547">
        <v>-2.669529E-2</v>
      </c>
      <c r="O1547">
        <v>8.9357094099999994</v>
      </c>
      <c r="P1547">
        <v>151984.26930000001</v>
      </c>
      <c r="Q1547">
        <v>98.129437249999995</v>
      </c>
      <c r="R1547">
        <v>0.37477061299999997</v>
      </c>
      <c r="S1547">
        <v>9.3804879620000001</v>
      </c>
    </row>
    <row r="1548" spans="1:19" x14ac:dyDescent="0.25">
      <c r="A1548" s="12">
        <v>39387</v>
      </c>
      <c r="B1548" t="s">
        <v>2015</v>
      </c>
      <c r="C1548" t="s">
        <v>2016</v>
      </c>
      <c r="D1548">
        <v>322833.40090000001</v>
      </c>
      <c r="E1548">
        <v>97.997723149999999</v>
      </c>
      <c r="F1548">
        <v>0.77161166800000003</v>
      </c>
      <c r="G1548">
        <v>7.86581595</v>
      </c>
      <c r="H1548">
        <v>207498.23360000001</v>
      </c>
      <c r="I1548">
        <v>97.469248469999997</v>
      </c>
      <c r="J1548">
        <v>0.29035455700000001</v>
      </c>
      <c r="K1548">
        <v>6.5816831789999997</v>
      </c>
      <c r="L1548">
        <v>173922.76629999999</v>
      </c>
      <c r="M1548">
        <v>98.288525539999995</v>
      </c>
      <c r="N1548">
        <v>-0.65538316699999999</v>
      </c>
      <c r="O1548">
        <v>7.167903194</v>
      </c>
      <c r="P1548">
        <v>151029.72089999999</v>
      </c>
      <c r="Q1548">
        <v>106.5219778</v>
      </c>
      <c r="R1548">
        <v>-0.37069113300000001</v>
      </c>
      <c r="S1548">
        <v>7.2007903300000002</v>
      </c>
    </row>
    <row r="1549" spans="1:19" x14ac:dyDescent="0.25">
      <c r="A1549" s="12">
        <v>39387</v>
      </c>
      <c r="B1549" t="s">
        <v>2007</v>
      </c>
      <c r="C1549" t="s">
        <v>2008</v>
      </c>
      <c r="D1549">
        <v>560486.07940000005</v>
      </c>
      <c r="E1549">
        <v>75.387773530000004</v>
      </c>
      <c r="F1549">
        <v>0.82987522700000005</v>
      </c>
      <c r="G1549">
        <v>15.59212922</v>
      </c>
      <c r="H1549">
        <v>354893.82419999997</v>
      </c>
      <c r="I1549">
        <v>75.204619780000002</v>
      </c>
      <c r="J1549">
        <v>0.95469559699999995</v>
      </c>
      <c r="K1549">
        <v>13.5110847</v>
      </c>
      <c r="L1549">
        <v>296951.62439999997</v>
      </c>
      <c r="M1549">
        <v>72.613084119999996</v>
      </c>
      <c r="N1549">
        <v>-0.21484858500000001</v>
      </c>
      <c r="O1549">
        <v>14.15573155</v>
      </c>
      <c r="P1549">
        <v>268478.6152</v>
      </c>
      <c r="Q1549">
        <v>74.198215210000001</v>
      </c>
      <c r="R1549">
        <v>-0.805046865</v>
      </c>
      <c r="S1549">
        <v>15.932465519999999</v>
      </c>
    </row>
    <row r="1550" spans="1:19" x14ac:dyDescent="0.25">
      <c r="A1550" s="12">
        <v>39387</v>
      </c>
      <c r="B1550" t="s">
        <v>2009</v>
      </c>
      <c r="C1550" t="s">
        <v>2010</v>
      </c>
      <c r="D1550">
        <v>224423.9871</v>
      </c>
      <c r="E1550">
        <v>115.4343777</v>
      </c>
      <c r="F1550">
        <v>0.552316688</v>
      </c>
      <c r="G1550">
        <v>6.8493077539999998</v>
      </c>
      <c r="H1550">
        <v>137510.06359999999</v>
      </c>
      <c r="I1550">
        <v>116.29178899999999</v>
      </c>
      <c r="J1550">
        <v>0.96618197500000003</v>
      </c>
      <c r="K1550">
        <v>5.4973612239999996</v>
      </c>
      <c r="L1550">
        <v>113426.11410000001</v>
      </c>
      <c r="M1550">
        <v>119.00180539999999</v>
      </c>
      <c r="N1550">
        <v>0.32369400500000001</v>
      </c>
      <c r="O1550">
        <v>6.4786836790000004</v>
      </c>
      <c r="P1550">
        <v>106246.7206</v>
      </c>
      <c r="Q1550">
        <v>126.776597</v>
      </c>
      <c r="R1550">
        <v>0.91932612999999996</v>
      </c>
      <c r="S1550">
        <v>5.9933867019999996</v>
      </c>
    </row>
    <row r="1551" spans="1:19" x14ac:dyDescent="0.25">
      <c r="A1551" s="12">
        <v>39387</v>
      </c>
      <c r="B1551" t="s">
        <v>2011</v>
      </c>
      <c r="C1551" t="s">
        <v>2012</v>
      </c>
      <c r="D1551">
        <v>251195.0569</v>
      </c>
      <c r="E1551">
        <v>106.8911465</v>
      </c>
      <c r="F1551">
        <v>-0.53743500499999997</v>
      </c>
      <c r="G1551">
        <v>6.4182693329999996</v>
      </c>
      <c r="H1551">
        <v>154421.72039999999</v>
      </c>
      <c r="I1551">
        <v>108.061339</v>
      </c>
      <c r="J1551">
        <v>-0.28517085599999997</v>
      </c>
      <c r="K1551">
        <v>5.1292923799999999</v>
      </c>
      <c r="L1551">
        <v>117823.7202</v>
      </c>
      <c r="M1551">
        <v>112.8723253</v>
      </c>
      <c r="N1551">
        <v>-0.34090147700000001</v>
      </c>
      <c r="O1551">
        <v>6.6828926439999998</v>
      </c>
      <c r="P1551">
        <v>119349.0385</v>
      </c>
      <c r="Q1551">
        <v>117.9485267</v>
      </c>
      <c r="R1551">
        <v>-0.612922678</v>
      </c>
      <c r="S1551">
        <v>5.2886899459999999</v>
      </c>
    </row>
    <row r="1552" spans="1:19" x14ac:dyDescent="0.25">
      <c r="A1552" s="12">
        <v>39417</v>
      </c>
      <c r="B1552" t="s">
        <v>2005</v>
      </c>
      <c r="C1552" t="s">
        <v>2006</v>
      </c>
      <c r="D1552">
        <v>290650.59480000002</v>
      </c>
      <c r="E1552">
        <v>95.154352959999997</v>
      </c>
      <c r="F1552">
        <v>-1.096196427</v>
      </c>
      <c r="G1552">
        <v>7.0239152889999996</v>
      </c>
      <c r="H1552">
        <v>182426.52559999999</v>
      </c>
      <c r="I1552">
        <v>97.124536500000005</v>
      </c>
      <c r="J1552">
        <v>-0.25709263399999999</v>
      </c>
      <c r="K1552">
        <v>5.720559937</v>
      </c>
      <c r="L1552">
        <v>158459.4388</v>
      </c>
      <c r="M1552">
        <v>96.549006410000004</v>
      </c>
      <c r="N1552">
        <v>0.250604946</v>
      </c>
      <c r="O1552">
        <v>6.3973383400000001</v>
      </c>
      <c r="P1552">
        <v>177082.8922</v>
      </c>
      <c r="Q1552">
        <v>93.059512389999995</v>
      </c>
      <c r="R1552">
        <v>0.60580896200000001</v>
      </c>
      <c r="S1552">
        <v>8.3980036610000006</v>
      </c>
    </row>
    <row r="1553" spans="1:19" x14ac:dyDescent="0.25">
      <c r="A1553" s="12">
        <v>39417</v>
      </c>
      <c r="B1553" t="s">
        <v>2013</v>
      </c>
      <c r="C1553" t="s">
        <v>2014</v>
      </c>
      <c r="D1553">
        <v>391633.38390000002</v>
      </c>
      <c r="E1553">
        <v>86.116851920000002</v>
      </c>
      <c r="F1553">
        <v>-1.2541793050000001</v>
      </c>
      <c r="G1553">
        <v>9.478312463</v>
      </c>
      <c r="H1553">
        <v>244502.07079999999</v>
      </c>
      <c r="I1553">
        <v>87.615454490000005</v>
      </c>
      <c r="J1553">
        <v>-0.56815446800000002</v>
      </c>
      <c r="K1553">
        <v>8.0063627579999999</v>
      </c>
      <c r="L1553">
        <v>195656.897</v>
      </c>
      <c r="M1553">
        <v>88.789014379999998</v>
      </c>
      <c r="N1553">
        <v>-0.62107475099999998</v>
      </c>
      <c r="O1553">
        <v>7.329497473</v>
      </c>
      <c r="P1553">
        <v>166015.5037</v>
      </c>
      <c r="Q1553">
        <v>97.655871930000004</v>
      </c>
      <c r="R1553">
        <v>-0.22900701300000001</v>
      </c>
      <c r="S1553">
        <v>7.4865179370000003</v>
      </c>
    </row>
    <row r="1554" spans="1:19" x14ac:dyDescent="0.25">
      <c r="A1554" s="12">
        <v>39417</v>
      </c>
      <c r="B1554" t="s">
        <v>2011</v>
      </c>
      <c r="C1554" t="s">
        <v>2012</v>
      </c>
      <c r="D1554">
        <v>250105.8792</v>
      </c>
      <c r="E1554">
        <v>106.4276682</v>
      </c>
      <c r="F1554">
        <v>-0.43359837899999998</v>
      </c>
      <c r="G1554">
        <v>6.9389665159999998</v>
      </c>
      <c r="H1554">
        <v>155623.8927</v>
      </c>
      <c r="I1554">
        <v>108.902596</v>
      </c>
      <c r="J1554">
        <v>0.77849947399999997</v>
      </c>
      <c r="K1554">
        <v>5.4072879140000003</v>
      </c>
      <c r="L1554">
        <v>119697.54429999999</v>
      </c>
      <c r="M1554">
        <v>114.6674043</v>
      </c>
      <c r="N1554">
        <v>1.5903623629999999</v>
      </c>
      <c r="O1554">
        <v>6.2255944699999999</v>
      </c>
      <c r="P1554">
        <v>121804.5076</v>
      </c>
      <c r="Q1554">
        <v>120.375182</v>
      </c>
      <c r="R1554">
        <v>2.0573849759999998</v>
      </c>
      <c r="S1554">
        <v>5.3544547639999998</v>
      </c>
    </row>
    <row r="1555" spans="1:19" x14ac:dyDescent="0.25">
      <c r="A1555" s="12">
        <v>39417</v>
      </c>
      <c r="B1555" t="s">
        <v>2009</v>
      </c>
      <c r="C1555" t="s">
        <v>2010</v>
      </c>
      <c r="D1555">
        <v>220862.01240000001</v>
      </c>
      <c r="E1555">
        <v>113.6022459</v>
      </c>
      <c r="F1555">
        <v>-1.587163077</v>
      </c>
      <c r="G1555">
        <v>3.8726924469999999</v>
      </c>
      <c r="H1555">
        <v>136635.55439999999</v>
      </c>
      <c r="I1555">
        <v>115.5522196</v>
      </c>
      <c r="J1555">
        <v>-0.63596016899999996</v>
      </c>
      <c r="K1555">
        <v>2.5779471140000001</v>
      </c>
      <c r="L1555">
        <v>113523.88099999999</v>
      </c>
      <c r="M1555">
        <v>119.1043782</v>
      </c>
      <c r="N1555">
        <v>8.6194304999999999E-2</v>
      </c>
      <c r="O1555">
        <v>3.4114578949999999</v>
      </c>
      <c r="P1555">
        <v>107390.1197</v>
      </c>
      <c r="Q1555">
        <v>128.14093320000001</v>
      </c>
      <c r="R1555">
        <v>1.076173528</v>
      </c>
      <c r="S1555">
        <v>4.0653385120000003</v>
      </c>
    </row>
    <row r="1556" spans="1:19" x14ac:dyDescent="0.25">
      <c r="A1556" s="12">
        <v>39417</v>
      </c>
      <c r="B1556" t="s">
        <v>2007</v>
      </c>
      <c r="C1556" t="s">
        <v>2008</v>
      </c>
      <c r="D1556">
        <v>551708.85530000005</v>
      </c>
      <c r="E1556">
        <v>74.207199369999998</v>
      </c>
      <c r="F1556">
        <v>-1.56600216</v>
      </c>
      <c r="G1556">
        <v>12.304636049999999</v>
      </c>
      <c r="H1556">
        <v>352333.2438</v>
      </c>
      <c r="I1556">
        <v>74.662013889999997</v>
      </c>
      <c r="J1556">
        <v>-0.721506066</v>
      </c>
      <c r="K1556">
        <v>11.336595340000001</v>
      </c>
      <c r="L1556">
        <v>296304.77110000001</v>
      </c>
      <c r="M1556">
        <v>72.454910150000003</v>
      </c>
      <c r="N1556">
        <v>-0.21783122099999999</v>
      </c>
      <c r="O1556">
        <v>11.9327393</v>
      </c>
      <c r="P1556">
        <v>270328.88890000002</v>
      </c>
      <c r="Q1556">
        <v>74.709566949999996</v>
      </c>
      <c r="R1556">
        <v>0.68916985799999997</v>
      </c>
      <c r="S1556">
        <v>13.49783403</v>
      </c>
    </row>
    <row r="1557" spans="1:19" x14ac:dyDescent="0.25">
      <c r="A1557" s="12">
        <v>39417</v>
      </c>
      <c r="B1557" t="s">
        <v>2015</v>
      </c>
      <c r="C1557" t="s">
        <v>2016</v>
      </c>
      <c r="D1557">
        <v>315881.4265</v>
      </c>
      <c r="E1557">
        <v>95.887415919999995</v>
      </c>
      <c r="F1557">
        <v>-2.1534247529999999</v>
      </c>
      <c r="G1557">
        <v>5.8898694640000002</v>
      </c>
      <c r="H1557">
        <v>204935.4185</v>
      </c>
      <c r="I1557">
        <v>96.265403699999993</v>
      </c>
      <c r="J1557">
        <v>-1.235102135</v>
      </c>
      <c r="K1557">
        <v>4.9676989779999996</v>
      </c>
      <c r="L1557">
        <v>172709.0563</v>
      </c>
      <c r="M1557">
        <v>97.602624739999996</v>
      </c>
      <c r="N1557">
        <v>-0.69784422499999998</v>
      </c>
      <c r="O1557">
        <v>5.0570090509999996</v>
      </c>
      <c r="P1557">
        <v>150242.06940000001</v>
      </c>
      <c r="Q1557">
        <v>105.9664435</v>
      </c>
      <c r="R1557">
        <v>-0.52152088799999996</v>
      </c>
      <c r="S1557">
        <v>5.2945779829999999</v>
      </c>
    </row>
    <row r="1558" spans="1:19" x14ac:dyDescent="0.25">
      <c r="A1558" s="12">
        <v>39417</v>
      </c>
      <c r="B1558" t="s">
        <v>2001</v>
      </c>
      <c r="C1558" t="s">
        <v>2002</v>
      </c>
      <c r="D1558">
        <v>224648.52739999999</v>
      </c>
      <c r="E1558">
        <v>100.21014510000001</v>
      </c>
      <c r="F1558">
        <v>-1.1434721729999999</v>
      </c>
      <c r="G1558">
        <v>4.7610600759999997</v>
      </c>
      <c r="H1558">
        <v>142303.24900000001</v>
      </c>
      <c r="I1558">
        <v>101.2096043</v>
      </c>
      <c r="J1558">
        <v>-0.56721878299999995</v>
      </c>
      <c r="K1558">
        <v>2.8381819209999999</v>
      </c>
      <c r="L1558">
        <v>120221.47470000001</v>
      </c>
      <c r="M1558">
        <v>103.319653</v>
      </c>
      <c r="N1558">
        <v>2.6707389000000002E-2</v>
      </c>
      <c r="O1558">
        <v>3.4102864350000002</v>
      </c>
      <c r="P1558">
        <v>107101.56389999999</v>
      </c>
      <c r="Q1558">
        <v>113.76460160000001</v>
      </c>
      <c r="R1558">
        <v>0.71730132899999999</v>
      </c>
      <c r="S1558">
        <v>2.9223663709999999</v>
      </c>
    </row>
    <row r="1559" spans="1:19" x14ac:dyDescent="0.25">
      <c r="A1559" s="12">
        <v>39417</v>
      </c>
      <c r="B1559" t="s">
        <v>2003</v>
      </c>
      <c r="C1559" t="s">
        <v>2004</v>
      </c>
      <c r="D1559">
        <v>307194.0159</v>
      </c>
      <c r="E1559">
        <v>89.982684190000001</v>
      </c>
      <c r="F1559">
        <v>-0.80241574000000004</v>
      </c>
      <c r="G1559">
        <v>8.0490214550000001</v>
      </c>
      <c r="H1559">
        <v>207645.2144</v>
      </c>
      <c r="I1559">
        <v>90.496290349999995</v>
      </c>
      <c r="J1559">
        <v>-0.26639629999999997</v>
      </c>
      <c r="K1559">
        <v>6.9643334049999996</v>
      </c>
      <c r="L1559">
        <v>174061.1256</v>
      </c>
      <c r="M1559">
        <v>90.895211970000005</v>
      </c>
      <c r="N1559">
        <v>0.104184398</v>
      </c>
      <c r="O1559">
        <v>7.1935071270000002</v>
      </c>
      <c r="P1559">
        <v>153111.6801</v>
      </c>
      <c r="Q1559">
        <v>98.857355870000006</v>
      </c>
      <c r="R1559">
        <v>0.74179435199999999</v>
      </c>
      <c r="S1559">
        <v>7.5979705830000004</v>
      </c>
    </row>
    <row r="1560" spans="1:19" x14ac:dyDescent="0.25">
      <c r="A1560" s="12">
        <v>39417</v>
      </c>
      <c r="B1560" t="s">
        <v>2019</v>
      </c>
      <c r="C1560" t="s">
        <v>2020</v>
      </c>
      <c r="D1560">
        <v>231818.75529999999</v>
      </c>
      <c r="E1560">
        <v>106.3956737</v>
      </c>
      <c r="F1560">
        <v>-0.78278668299999998</v>
      </c>
      <c r="G1560">
        <v>5.6556454489999997</v>
      </c>
      <c r="H1560">
        <v>145510.57610000001</v>
      </c>
      <c r="I1560">
        <v>108.696444</v>
      </c>
      <c r="J1560">
        <v>-0.30385229800000002</v>
      </c>
      <c r="K1560">
        <v>4.4759083730000002</v>
      </c>
      <c r="L1560">
        <v>121144.1381</v>
      </c>
      <c r="M1560">
        <v>111.3873725</v>
      </c>
      <c r="N1560">
        <v>0.78163705999999999</v>
      </c>
      <c r="O1560">
        <v>5.2040603719999998</v>
      </c>
      <c r="P1560">
        <v>119083.4806</v>
      </c>
      <c r="Q1560">
        <v>119.4497616</v>
      </c>
      <c r="R1560">
        <v>1.116181222</v>
      </c>
      <c r="S1560">
        <v>4.1457138709999999</v>
      </c>
    </row>
    <row r="1561" spans="1:19" x14ac:dyDescent="0.25">
      <c r="A1561" s="12">
        <v>39417</v>
      </c>
      <c r="B1561" t="s">
        <v>2017</v>
      </c>
      <c r="C1561" t="s">
        <v>2018</v>
      </c>
      <c r="D1561">
        <v>261546.07670000001</v>
      </c>
      <c r="E1561">
        <v>100.10591119999999</v>
      </c>
      <c r="F1561">
        <v>-0.14129738999999999</v>
      </c>
      <c r="G1561">
        <v>5.7397086240000004</v>
      </c>
      <c r="H1561">
        <v>156882.63</v>
      </c>
      <c r="I1561">
        <v>102.8385354</v>
      </c>
      <c r="J1561">
        <v>0.478097302</v>
      </c>
      <c r="K1561">
        <v>4.0409494820000003</v>
      </c>
      <c r="L1561">
        <v>130791.45600000001</v>
      </c>
      <c r="M1561">
        <v>104.8562835</v>
      </c>
      <c r="N1561">
        <v>0.86125346000000003</v>
      </c>
      <c r="O1561">
        <v>3.9780777500000002</v>
      </c>
      <c r="P1561">
        <v>119647.28389999999</v>
      </c>
      <c r="Q1561">
        <v>113.9811842</v>
      </c>
      <c r="R1561">
        <v>1.5947697300000001</v>
      </c>
      <c r="S1561">
        <v>4.1410037370000001</v>
      </c>
    </row>
    <row r="1562" spans="1:19" x14ac:dyDescent="0.25">
      <c r="A1562" s="12">
        <v>39448</v>
      </c>
      <c r="B1562" t="s">
        <v>2005</v>
      </c>
      <c r="C1562" t="s">
        <v>2006</v>
      </c>
      <c r="D1562">
        <v>289422.8014</v>
      </c>
      <c r="E1562">
        <v>94.752393060000003</v>
      </c>
      <c r="F1562">
        <v>-0.42242933900000001</v>
      </c>
      <c r="G1562">
        <v>5.5747288099999999</v>
      </c>
      <c r="H1562">
        <v>179501.2843</v>
      </c>
      <c r="I1562">
        <v>95.567127549999995</v>
      </c>
      <c r="J1562">
        <v>-1.6035175189999999</v>
      </c>
      <c r="K1562">
        <v>4.1426493649999996</v>
      </c>
      <c r="L1562">
        <v>155719.57569999999</v>
      </c>
      <c r="M1562">
        <v>94.87961353</v>
      </c>
      <c r="N1562">
        <v>-1.729062726</v>
      </c>
      <c r="O1562">
        <v>5.1378272779999996</v>
      </c>
      <c r="P1562">
        <v>174807.17180000001</v>
      </c>
      <c r="Q1562">
        <v>91.8635898</v>
      </c>
      <c r="R1562">
        <v>-1.285115899</v>
      </c>
      <c r="S1562">
        <v>7.46742873</v>
      </c>
    </row>
    <row r="1563" spans="1:19" x14ac:dyDescent="0.25">
      <c r="A1563" s="12">
        <v>39448</v>
      </c>
      <c r="B1563" t="s">
        <v>2001</v>
      </c>
      <c r="C1563" t="s">
        <v>2002</v>
      </c>
      <c r="D1563">
        <v>219669.16899999999</v>
      </c>
      <c r="E1563">
        <v>97.988976660000006</v>
      </c>
      <c r="F1563">
        <v>-2.2165105789999999</v>
      </c>
      <c r="G1563">
        <v>1.9958138910000001</v>
      </c>
      <c r="H1563">
        <v>138136.13699999999</v>
      </c>
      <c r="I1563">
        <v>98.245850809999993</v>
      </c>
      <c r="J1563">
        <v>-2.9283322630000002</v>
      </c>
      <c r="K1563">
        <v>0.404720739</v>
      </c>
      <c r="L1563">
        <v>117069.3358</v>
      </c>
      <c r="M1563">
        <v>100.6106703</v>
      </c>
      <c r="N1563">
        <v>-2.6219432889999998</v>
      </c>
      <c r="O1563">
        <v>1.200425324</v>
      </c>
      <c r="P1563">
        <v>103734.7377</v>
      </c>
      <c r="Q1563">
        <v>110.18831729999999</v>
      </c>
      <c r="R1563">
        <v>-3.1435826150000001</v>
      </c>
      <c r="S1563">
        <v>0.93069939400000001</v>
      </c>
    </row>
    <row r="1564" spans="1:19" x14ac:dyDescent="0.25">
      <c r="A1564" s="12">
        <v>39448</v>
      </c>
      <c r="B1564" t="s">
        <v>2003</v>
      </c>
      <c r="C1564" t="s">
        <v>2004</v>
      </c>
      <c r="D1564">
        <v>307218.16649999999</v>
      </c>
      <c r="E1564">
        <v>89.989758330000001</v>
      </c>
      <c r="F1564">
        <v>7.8616710000000006E-3</v>
      </c>
      <c r="G1564">
        <v>6.9957770970000004</v>
      </c>
      <c r="H1564">
        <v>205752.4564</v>
      </c>
      <c r="I1564">
        <v>89.671385369999996</v>
      </c>
      <c r="J1564">
        <v>-0.91153458399999998</v>
      </c>
      <c r="K1564">
        <v>5.8345854949999998</v>
      </c>
      <c r="L1564">
        <v>172079.80220000001</v>
      </c>
      <c r="M1564">
        <v>89.860559269999996</v>
      </c>
      <c r="N1564">
        <v>-1.138291752</v>
      </c>
      <c r="O1564">
        <v>6.3893531530000001</v>
      </c>
      <c r="P1564">
        <v>151130.92490000001</v>
      </c>
      <c r="Q1564">
        <v>97.578470980000006</v>
      </c>
      <c r="R1564">
        <v>-1.2936669059999999</v>
      </c>
      <c r="S1564">
        <v>7.0279146539999999</v>
      </c>
    </row>
    <row r="1565" spans="1:19" x14ac:dyDescent="0.25">
      <c r="A1565" s="12">
        <v>39448</v>
      </c>
      <c r="B1565" t="s">
        <v>2017</v>
      </c>
      <c r="C1565" t="s">
        <v>2018</v>
      </c>
      <c r="D1565">
        <v>257118.08869999999</v>
      </c>
      <c r="E1565">
        <v>98.411113130000004</v>
      </c>
      <c r="F1565">
        <v>-1.693004972</v>
      </c>
      <c r="G1565">
        <v>3.0176854419999999</v>
      </c>
      <c r="H1565">
        <v>153350.68640000001</v>
      </c>
      <c r="I1565">
        <v>100.523302</v>
      </c>
      <c r="J1565">
        <v>-2.2513286319999999</v>
      </c>
      <c r="K1565">
        <v>2.2237183429999998</v>
      </c>
      <c r="L1565">
        <v>128125.8354</v>
      </c>
      <c r="M1565">
        <v>102.7192397</v>
      </c>
      <c r="N1565">
        <v>-2.0380693889999999</v>
      </c>
      <c r="O1565">
        <v>3.1437023370000001</v>
      </c>
      <c r="P1565">
        <v>116625.95849999999</v>
      </c>
      <c r="Q1565">
        <v>111.1029388</v>
      </c>
      <c r="R1565">
        <v>-2.5251934619999998</v>
      </c>
      <c r="S1565">
        <v>2.9104425049999998</v>
      </c>
    </row>
    <row r="1566" spans="1:19" x14ac:dyDescent="0.25">
      <c r="A1566" s="12">
        <v>39448</v>
      </c>
      <c r="B1566" t="s">
        <v>2015</v>
      </c>
      <c r="C1566" t="s">
        <v>2016</v>
      </c>
      <c r="D1566">
        <v>316390.35139999999</v>
      </c>
      <c r="E1566">
        <v>96.041902649999997</v>
      </c>
      <c r="F1566">
        <v>0.16111262000000001</v>
      </c>
      <c r="G1566">
        <v>5.7265650890000002</v>
      </c>
      <c r="H1566">
        <v>203647.4688</v>
      </c>
      <c r="I1566">
        <v>95.660408239999995</v>
      </c>
      <c r="J1566">
        <v>-0.62846613500000004</v>
      </c>
      <c r="K1566">
        <v>4.583602774</v>
      </c>
      <c r="L1566">
        <v>171318.03829999999</v>
      </c>
      <c r="M1566">
        <v>96.816522309999996</v>
      </c>
      <c r="N1566">
        <v>-0.80541115500000005</v>
      </c>
      <c r="O1566">
        <v>5.0085493659999996</v>
      </c>
      <c r="P1566">
        <v>148529.95370000001</v>
      </c>
      <c r="Q1566">
        <v>104.7588801</v>
      </c>
      <c r="R1566">
        <v>-1.1395714530000001</v>
      </c>
      <c r="S1566">
        <v>5.681760637</v>
      </c>
    </row>
    <row r="1567" spans="1:19" x14ac:dyDescent="0.25">
      <c r="A1567" s="12">
        <v>39448</v>
      </c>
      <c r="B1567" t="s">
        <v>2007</v>
      </c>
      <c r="C1567" t="s">
        <v>2008</v>
      </c>
      <c r="D1567">
        <v>562436.14529999997</v>
      </c>
      <c r="E1567">
        <v>75.650065729999994</v>
      </c>
      <c r="F1567">
        <v>1.9443751730000001</v>
      </c>
      <c r="G1567">
        <v>13.28589552</v>
      </c>
      <c r="H1567">
        <v>354014.52490000002</v>
      </c>
      <c r="I1567">
        <v>75.018289769999996</v>
      </c>
      <c r="J1567">
        <v>0.477184936</v>
      </c>
      <c r="K1567">
        <v>10.75836423</v>
      </c>
      <c r="L1567">
        <v>298253.87770000001</v>
      </c>
      <c r="M1567">
        <v>72.931521930000002</v>
      </c>
      <c r="N1567">
        <v>0.65780466699999995</v>
      </c>
      <c r="O1567">
        <v>11.143033020000001</v>
      </c>
      <c r="P1567">
        <v>269577.82169999997</v>
      </c>
      <c r="Q1567">
        <v>74.50199791</v>
      </c>
      <c r="R1567">
        <v>-0.27783461599999998</v>
      </c>
      <c r="S1567">
        <v>11.88738489</v>
      </c>
    </row>
    <row r="1568" spans="1:19" x14ac:dyDescent="0.25">
      <c r="A1568" s="12">
        <v>39448</v>
      </c>
      <c r="B1568" t="s">
        <v>2009</v>
      </c>
      <c r="C1568" t="s">
        <v>2010</v>
      </c>
      <c r="D1568">
        <v>218874.3161</v>
      </c>
      <c r="E1568">
        <v>112.57985739999999</v>
      </c>
      <c r="F1568">
        <v>-0.89997200499999996</v>
      </c>
      <c r="G1568">
        <v>3.1757996980000001</v>
      </c>
      <c r="H1568">
        <v>133607.8266</v>
      </c>
      <c r="I1568">
        <v>112.9916806</v>
      </c>
      <c r="J1568">
        <v>-2.215915039</v>
      </c>
      <c r="K1568">
        <v>1.6125122359999999</v>
      </c>
      <c r="L1568">
        <v>110704.2013</v>
      </c>
      <c r="M1568">
        <v>116.1460915</v>
      </c>
      <c r="N1568">
        <v>-2.4837766239999999</v>
      </c>
      <c r="O1568">
        <v>2.2979658349999998</v>
      </c>
      <c r="P1568">
        <v>104287.6881</v>
      </c>
      <c r="Q1568">
        <v>124.4390239</v>
      </c>
      <c r="R1568">
        <v>-2.8889357709999999</v>
      </c>
      <c r="S1568">
        <v>2.133064541</v>
      </c>
    </row>
    <row r="1569" spans="1:19" x14ac:dyDescent="0.25">
      <c r="A1569" s="12">
        <v>39448</v>
      </c>
      <c r="B1569" t="s">
        <v>2013</v>
      </c>
      <c r="C1569" t="s">
        <v>2014</v>
      </c>
      <c r="D1569">
        <v>393517.08860000002</v>
      </c>
      <c r="E1569">
        <v>86.531062570000003</v>
      </c>
      <c r="F1569">
        <v>0.48098674800000002</v>
      </c>
      <c r="G1569">
        <v>8.1081159990000007</v>
      </c>
      <c r="H1569">
        <v>241775.2273</v>
      </c>
      <c r="I1569">
        <v>86.638310899999993</v>
      </c>
      <c r="J1569">
        <v>-1.115263965</v>
      </c>
      <c r="K1569">
        <v>5.9971080429999999</v>
      </c>
      <c r="L1569">
        <v>193565.4399</v>
      </c>
      <c r="M1569">
        <v>87.839912089999999</v>
      </c>
      <c r="N1569">
        <v>-1.068941127</v>
      </c>
      <c r="O1569">
        <v>5.9606437049999998</v>
      </c>
      <c r="P1569">
        <v>164017.0153</v>
      </c>
      <c r="Q1569">
        <v>96.480294200000003</v>
      </c>
      <c r="R1569">
        <v>-1.2037962579999999</v>
      </c>
      <c r="S1569">
        <v>6.894664154</v>
      </c>
    </row>
    <row r="1570" spans="1:19" x14ac:dyDescent="0.25">
      <c r="A1570" s="12">
        <v>39448</v>
      </c>
      <c r="B1570" t="s">
        <v>2019</v>
      </c>
      <c r="C1570" t="s">
        <v>2020</v>
      </c>
      <c r="D1570">
        <v>230180.75959999999</v>
      </c>
      <c r="E1570">
        <v>105.6438982</v>
      </c>
      <c r="F1570">
        <v>-0.70658466200000003</v>
      </c>
      <c r="G1570">
        <v>4.395606763</v>
      </c>
      <c r="H1570">
        <v>142723.35</v>
      </c>
      <c r="I1570">
        <v>106.6143853</v>
      </c>
      <c r="J1570">
        <v>-1.9154800439999999</v>
      </c>
      <c r="K1570">
        <v>3.2452034009999999</v>
      </c>
      <c r="L1570">
        <v>118003.92909999999</v>
      </c>
      <c r="M1570">
        <v>108.50007119999999</v>
      </c>
      <c r="N1570">
        <v>-2.5921262650000001</v>
      </c>
      <c r="O1570">
        <v>3.8859642590000001</v>
      </c>
      <c r="P1570">
        <v>116598.80590000001</v>
      </c>
      <c r="Q1570">
        <v>116.9574444</v>
      </c>
      <c r="R1570">
        <v>-2.0864982169999999</v>
      </c>
      <c r="S1570">
        <v>4.2710097969999996</v>
      </c>
    </row>
    <row r="1571" spans="1:19" x14ac:dyDescent="0.25">
      <c r="A1571" s="12">
        <v>39448</v>
      </c>
      <c r="B1571" t="s">
        <v>2011</v>
      </c>
      <c r="C1571" t="s">
        <v>2012</v>
      </c>
      <c r="D1571">
        <v>248397.69500000001</v>
      </c>
      <c r="E1571">
        <v>105.7007838</v>
      </c>
      <c r="F1571">
        <v>-0.68298441099999996</v>
      </c>
      <c r="G1571">
        <v>4.5480774049999999</v>
      </c>
      <c r="H1571">
        <v>151868.58720000001</v>
      </c>
      <c r="I1571">
        <v>106.2747057</v>
      </c>
      <c r="J1571">
        <v>-2.4130648670000001</v>
      </c>
      <c r="K1571">
        <v>3.0920926820000001</v>
      </c>
      <c r="L1571">
        <v>115282.7015</v>
      </c>
      <c r="M1571">
        <v>110.4380898</v>
      </c>
      <c r="N1571">
        <v>-3.688331968</v>
      </c>
      <c r="O1571">
        <v>3.9203511249999998</v>
      </c>
      <c r="P1571">
        <v>118503.5254</v>
      </c>
      <c r="Q1571">
        <v>117.1129354</v>
      </c>
      <c r="R1571">
        <v>-2.710065728</v>
      </c>
      <c r="S1571">
        <v>4.7232243059999997</v>
      </c>
    </row>
    <row r="1572" spans="1:19" x14ac:dyDescent="0.25">
      <c r="A1572" s="12">
        <v>39479</v>
      </c>
      <c r="B1572" t="s">
        <v>2005</v>
      </c>
      <c r="C1572" t="s">
        <v>2006</v>
      </c>
      <c r="D1572">
        <v>286183.61670000001</v>
      </c>
      <c r="E1572">
        <v>93.691935810000004</v>
      </c>
      <c r="F1572">
        <v>-1.119187825</v>
      </c>
      <c r="G1572">
        <v>4.6759084279999996</v>
      </c>
      <c r="H1572">
        <v>178628.09779999999</v>
      </c>
      <c r="I1572">
        <v>95.102239929999996</v>
      </c>
      <c r="J1572">
        <v>-0.48645138500000001</v>
      </c>
      <c r="K1572">
        <v>3.478302132</v>
      </c>
      <c r="L1572">
        <v>154360.61540000001</v>
      </c>
      <c r="M1572">
        <v>94.051601849999997</v>
      </c>
      <c r="N1572">
        <v>-0.872697151</v>
      </c>
      <c r="O1572">
        <v>4.3394783170000002</v>
      </c>
      <c r="P1572">
        <v>172815.26269999999</v>
      </c>
      <c r="Q1572">
        <v>90.81681399</v>
      </c>
      <c r="R1572">
        <v>-1.1394893370000001</v>
      </c>
      <c r="S1572">
        <v>4.5173101290000002</v>
      </c>
    </row>
    <row r="1573" spans="1:19" x14ac:dyDescent="0.25">
      <c r="A1573" s="12">
        <v>39479</v>
      </c>
      <c r="B1573" t="s">
        <v>2001</v>
      </c>
      <c r="C1573" t="s">
        <v>2002</v>
      </c>
      <c r="D1573">
        <v>219449.16560000001</v>
      </c>
      <c r="E1573">
        <v>97.890838610000003</v>
      </c>
      <c r="F1573">
        <v>-0.100152136</v>
      </c>
      <c r="G1573">
        <v>1.3606637960000001</v>
      </c>
      <c r="H1573">
        <v>138714.17910000001</v>
      </c>
      <c r="I1573">
        <v>98.656968710000001</v>
      </c>
      <c r="J1573">
        <v>0.41845827699999999</v>
      </c>
      <c r="K1573">
        <v>0.30833524099999998</v>
      </c>
      <c r="L1573">
        <v>116667.6057</v>
      </c>
      <c r="M1573">
        <v>100.26541899999999</v>
      </c>
      <c r="N1573">
        <v>-0.34315572599999999</v>
      </c>
      <c r="O1573">
        <v>1.0825094369999999</v>
      </c>
      <c r="P1573">
        <v>103291.4893</v>
      </c>
      <c r="Q1573">
        <v>109.7174933</v>
      </c>
      <c r="R1573">
        <v>-0.42729030400000001</v>
      </c>
      <c r="S1573">
        <v>-1.426271249</v>
      </c>
    </row>
    <row r="1574" spans="1:19" x14ac:dyDescent="0.25">
      <c r="A1574" s="12">
        <v>39479</v>
      </c>
      <c r="B1574" t="s">
        <v>2019</v>
      </c>
      <c r="C1574" t="s">
        <v>2020</v>
      </c>
      <c r="D1574">
        <v>229067.9099</v>
      </c>
      <c r="E1574">
        <v>105.1331441</v>
      </c>
      <c r="F1574">
        <v>-0.483467698</v>
      </c>
      <c r="G1574">
        <v>4.2957464380000001</v>
      </c>
      <c r="H1574">
        <v>142523.75899999999</v>
      </c>
      <c r="I1574">
        <v>106.46529080000001</v>
      </c>
      <c r="J1574">
        <v>-0.13984466600000001</v>
      </c>
      <c r="K1574">
        <v>2.9742480960000002</v>
      </c>
      <c r="L1574">
        <v>117574.9176</v>
      </c>
      <c r="M1574">
        <v>108.1056116</v>
      </c>
      <c r="N1574">
        <v>-0.36355698400000003</v>
      </c>
      <c r="O1574">
        <v>3.5240654259999999</v>
      </c>
      <c r="P1574">
        <v>116069.5236</v>
      </c>
      <c r="Q1574">
        <v>116.4265341</v>
      </c>
      <c r="R1574">
        <v>-0.45393459600000002</v>
      </c>
      <c r="S1574">
        <v>1.9567200840000001</v>
      </c>
    </row>
    <row r="1575" spans="1:19" x14ac:dyDescent="0.25">
      <c r="A1575" s="12">
        <v>39479</v>
      </c>
      <c r="B1575" t="s">
        <v>2015</v>
      </c>
      <c r="C1575" t="s">
        <v>2016</v>
      </c>
      <c r="D1575">
        <v>309799.81189999997</v>
      </c>
      <c r="E1575">
        <v>94.041310809999999</v>
      </c>
      <c r="F1575">
        <v>-2.0830406149999998</v>
      </c>
      <c r="G1575">
        <v>3.2770753469999998</v>
      </c>
      <c r="H1575">
        <v>200244.26420000001</v>
      </c>
      <c r="I1575">
        <v>94.061802839999999</v>
      </c>
      <c r="J1575">
        <v>-1.671125419</v>
      </c>
      <c r="K1575">
        <v>2.1523611549999999</v>
      </c>
      <c r="L1575">
        <v>167672.08119999999</v>
      </c>
      <c r="M1575">
        <v>94.756091949999998</v>
      </c>
      <c r="N1575">
        <v>-2.1281805170000001</v>
      </c>
      <c r="O1575">
        <v>2.597980953</v>
      </c>
      <c r="P1575">
        <v>145312.8505</v>
      </c>
      <c r="Q1575">
        <v>102.489842</v>
      </c>
      <c r="R1575">
        <v>-2.1659625189999998</v>
      </c>
      <c r="S1575">
        <v>1.287012976</v>
      </c>
    </row>
    <row r="1576" spans="1:19" x14ac:dyDescent="0.25">
      <c r="A1576" s="12">
        <v>39479</v>
      </c>
      <c r="B1576" t="s">
        <v>2017</v>
      </c>
      <c r="C1576" t="s">
        <v>2018</v>
      </c>
      <c r="D1576">
        <v>258938.0814</v>
      </c>
      <c r="E1576">
        <v>99.107709459999995</v>
      </c>
      <c r="F1576">
        <v>0.70784315399999997</v>
      </c>
      <c r="G1576">
        <v>4.1681091659999998</v>
      </c>
      <c r="H1576">
        <v>154302.4472</v>
      </c>
      <c r="I1576">
        <v>101.1471931</v>
      </c>
      <c r="J1576">
        <v>0.62064327900000005</v>
      </c>
      <c r="K1576">
        <v>2.5490382669999998</v>
      </c>
      <c r="L1576">
        <v>127948.1634</v>
      </c>
      <c r="M1576">
        <v>102.57679899999999</v>
      </c>
      <c r="N1576">
        <v>-0.138669974</v>
      </c>
      <c r="O1576">
        <v>2.9114003149999998</v>
      </c>
      <c r="P1576">
        <v>116441.45050000001</v>
      </c>
      <c r="Q1576">
        <v>110.92716849999999</v>
      </c>
      <c r="R1576">
        <v>-0.158204924</v>
      </c>
      <c r="S1576">
        <v>1.224145021</v>
      </c>
    </row>
    <row r="1577" spans="1:19" x14ac:dyDescent="0.25">
      <c r="A1577" s="12">
        <v>39479</v>
      </c>
      <c r="B1577" t="s">
        <v>2013</v>
      </c>
      <c r="C1577" t="s">
        <v>2014</v>
      </c>
      <c r="D1577">
        <v>384306.21919999999</v>
      </c>
      <c r="E1577">
        <v>84.505670699999996</v>
      </c>
      <c r="F1577">
        <v>-2.340652951</v>
      </c>
      <c r="G1577">
        <v>6.4778314850000003</v>
      </c>
      <c r="H1577">
        <v>238794.01379999999</v>
      </c>
      <c r="I1577">
        <v>85.570015760000004</v>
      </c>
      <c r="J1577">
        <v>-1.233051667</v>
      </c>
      <c r="K1577">
        <v>5.2780415129999998</v>
      </c>
      <c r="L1577">
        <v>191510.51329999999</v>
      </c>
      <c r="M1577">
        <v>86.907387270000001</v>
      </c>
      <c r="N1577">
        <v>-1.061618569</v>
      </c>
      <c r="O1577">
        <v>5.6206604990000004</v>
      </c>
      <c r="P1577">
        <v>161787.41959999999</v>
      </c>
      <c r="Q1577">
        <v>95.16877144</v>
      </c>
      <c r="R1577">
        <v>-1.359368525</v>
      </c>
      <c r="S1577">
        <v>4.4236014130000001</v>
      </c>
    </row>
    <row r="1578" spans="1:19" x14ac:dyDescent="0.25">
      <c r="A1578" s="12">
        <v>39479</v>
      </c>
      <c r="B1578" t="s">
        <v>2011</v>
      </c>
      <c r="C1578" t="s">
        <v>2012</v>
      </c>
      <c r="D1578">
        <v>244617.2972</v>
      </c>
      <c r="E1578">
        <v>104.0921094</v>
      </c>
      <c r="F1578">
        <v>-1.521913407</v>
      </c>
      <c r="G1578">
        <v>3.2736092220000002</v>
      </c>
      <c r="H1578">
        <v>150774.29550000001</v>
      </c>
      <c r="I1578">
        <v>105.50894150000001</v>
      </c>
      <c r="J1578">
        <v>-0.72055173500000003</v>
      </c>
      <c r="K1578">
        <v>2.0234623840000001</v>
      </c>
      <c r="L1578">
        <v>114390.0203</v>
      </c>
      <c r="M1578">
        <v>109.58292230000001</v>
      </c>
      <c r="N1578">
        <v>-0.77434100100000003</v>
      </c>
      <c r="O1578">
        <v>2.9035968169999999</v>
      </c>
      <c r="P1578">
        <v>116718.353</v>
      </c>
      <c r="Q1578">
        <v>115.34871130000001</v>
      </c>
      <c r="R1578">
        <v>-1.506429799</v>
      </c>
      <c r="S1578">
        <v>-2.7976201999999999E-2</v>
      </c>
    </row>
    <row r="1579" spans="1:19" x14ac:dyDescent="0.25">
      <c r="A1579" s="12">
        <v>39479</v>
      </c>
      <c r="B1579" t="s">
        <v>2009</v>
      </c>
      <c r="C1579" t="s">
        <v>2010</v>
      </c>
      <c r="D1579">
        <v>219361.02499999999</v>
      </c>
      <c r="E1579">
        <v>112.8302003</v>
      </c>
      <c r="F1579">
        <v>0.222369132</v>
      </c>
      <c r="G1579">
        <v>4.1356328439999999</v>
      </c>
      <c r="H1579">
        <v>133945.04209999999</v>
      </c>
      <c r="I1579">
        <v>113.2768626</v>
      </c>
      <c r="J1579">
        <v>0.25239204599999998</v>
      </c>
      <c r="K1579">
        <v>2.7322342210000001</v>
      </c>
      <c r="L1579">
        <v>110258.2127</v>
      </c>
      <c r="M1579">
        <v>115.6781794</v>
      </c>
      <c r="N1579">
        <v>-0.402865107</v>
      </c>
      <c r="O1579">
        <v>3.3962023619999999</v>
      </c>
      <c r="P1579">
        <v>102666.82829999999</v>
      </c>
      <c r="Q1579">
        <v>122.5049681</v>
      </c>
      <c r="R1579">
        <v>-1.5542197310000001</v>
      </c>
      <c r="S1579">
        <v>0.99490096299999997</v>
      </c>
    </row>
    <row r="1580" spans="1:19" x14ac:dyDescent="0.25">
      <c r="A1580" s="12">
        <v>39479</v>
      </c>
      <c r="B1580" t="s">
        <v>2007</v>
      </c>
      <c r="C1580" t="s">
        <v>2008</v>
      </c>
      <c r="D1580">
        <v>552961.21660000004</v>
      </c>
      <c r="E1580">
        <v>74.375647319999999</v>
      </c>
      <c r="F1580">
        <v>-1.6846230090000001</v>
      </c>
      <c r="G1580">
        <v>10.21103862</v>
      </c>
      <c r="H1580">
        <v>351217.02600000001</v>
      </c>
      <c r="I1580">
        <v>74.425479109999998</v>
      </c>
      <c r="J1580">
        <v>-0.79022150199999996</v>
      </c>
      <c r="K1580">
        <v>8.8342341369999993</v>
      </c>
      <c r="L1580">
        <v>294639.30430000002</v>
      </c>
      <c r="M1580">
        <v>72.047656360000005</v>
      </c>
      <c r="N1580">
        <v>-1.2119116009999999</v>
      </c>
      <c r="O1580">
        <v>9.4707520560000003</v>
      </c>
      <c r="P1580">
        <v>267321.72509999998</v>
      </c>
      <c r="Q1580">
        <v>73.878490760000005</v>
      </c>
      <c r="R1580">
        <v>-0.83689990599999997</v>
      </c>
      <c r="S1580">
        <v>9.0576296529999993</v>
      </c>
    </row>
    <row r="1581" spans="1:19" x14ac:dyDescent="0.25">
      <c r="A1581" s="12">
        <v>39479</v>
      </c>
      <c r="B1581" t="s">
        <v>2003</v>
      </c>
      <c r="C1581" t="s">
        <v>2004</v>
      </c>
      <c r="D1581">
        <v>304795.37300000002</v>
      </c>
      <c r="E1581">
        <v>89.280078309999993</v>
      </c>
      <c r="F1581">
        <v>-0.78862309900000005</v>
      </c>
      <c r="G1581">
        <v>6.7628649860000003</v>
      </c>
      <c r="H1581">
        <v>204522.52009999999</v>
      </c>
      <c r="I1581">
        <v>89.135352420000004</v>
      </c>
      <c r="J1581">
        <v>-0.59777480599999999</v>
      </c>
      <c r="K1581">
        <v>5.150318768</v>
      </c>
      <c r="L1581">
        <v>170499.3786</v>
      </c>
      <c r="M1581">
        <v>89.035257619999996</v>
      </c>
      <c r="N1581">
        <v>-0.91842479200000005</v>
      </c>
      <c r="O1581">
        <v>5.2649228309999998</v>
      </c>
      <c r="P1581">
        <v>149051.82459999999</v>
      </c>
      <c r="Q1581">
        <v>96.236088989999999</v>
      </c>
      <c r="R1581">
        <v>-1.375694838</v>
      </c>
      <c r="S1581">
        <v>3.9214149420000002</v>
      </c>
    </row>
    <row r="1582" spans="1:19" x14ac:dyDescent="0.25">
      <c r="A1582" s="12">
        <v>39508</v>
      </c>
      <c r="B1582" t="s">
        <v>2005</v>
      </c>
      <c r="C1582" t="s">
        <v>2006</v>
      </c>
      <c r="D1582">
        <v>283372.66769999999</v>
      </c>
      <c r="E1582">
        <v>92.771676099999993</v>
      </c>
      <c r="F1582">
        <v>-0.98221870300000003</v>
      </c>
      <c r="G1582">
        <v>2.9359201129999999</v>
      </c>
      <c r="H1582">
        <v>177861.78200000001</v>
      </c>
      <c r="I1582">
        <v>94.694250620000005</v>
      </c>
      <c r="J1582">
        <v>-0.42900073999999999</v>
      </c>
      <c r="K1582">
        <v>2.2944707129999999</v>
      </c>
      <c r="L1582">
        <v>153850.02929999999</v>
      </c>
      <c r="M1582">
        <v>93.74050278</v>
      </c>
      <c r="N1582">
        <v>-0.330774876</v>
      </c>
      <c r="O1582">
        <v>2.4575035110000001</v>
      </c>
      <c r="P1582">
        <v>170302.78539999999</v>
      </c>
      <c r="Q1582">
        <v>89.496472339999997</v>
      </c>
      <c r="R1582">
        <v>-1.453851539</v>
      </c>
      <c r="S1582">
        <v>3.3817194370000001</v>
      </c>
    </row>
    <row r="1583" spans="1:19" x14ac:dyDescent="0.25">
      <c r="A1583" s="12">
        <v>39508</v>
      </c>
      <c r="B1583" t="s">
        <v>2013</v>
      </c>
      <c r="C1583" t="s">
        <v>2014</v>
      </c>
      <c r="D1583">
        <v>384638.2855</v>
      </c>
      <c r="E1583">
        <v>84.578689240000003</v>
      </c>
      <c r="F1583">
        <v>8.6406679E-2</v>
      </c>
      <c r="G1583">
        <v>5.6662743259999999</v>
      </c>
      <c r="H1583">
        <v>240360.69450000001</v>
      </c>
      <c r="I1583">
        <v>86.131423819999995</v>
      </c>
      <c r="J1583">
        <v>0.656080357</v>
      </c>
      <c r="K1583">
        <v>4.9767565100000004</v>
      </c>
      <c r="L1583">
        <v>193318.91940000001</v>
      </c>
      <c r="M1583">
        <v>87.728041200000007</v>
      </c>
      <c r="N1583">
        <v>0.94428557700000004</v>
      </c>
      <c r="O1583">
        <v>4.9446952849999999</v>
      </c>
      <c r="P1583">
        <v>160867.65890000001</v>
      </c>
      <c r="Q1583">
        <v>94.627737449999998</v>
      </c>
      <c r="R1583">
        <v>-0.56849950500000002</v>
      </c>
      <c r="S1583">
        <v>4.2301442659999999</v>
      </c>
    </row>
    <row r="1584" spans="1:19" x14ac:dyDescent="0.25">
      <c r="A1584" s="12">
        <v>39508</v>
      </c>
      <c r="B1584" t="s">
        <v>2009</v>
      </c>
      <c r="C1584" t="s">
        <v>2010</v>
      </c>
      <c r="D1584">
        <v>217373.00580000001</v>
      </c>
      <c r="E1584">
        <v>111.8076458</v>
      </c>
      <c r="F1584">
        <v>-0.90627734199999999</v>
      </c>
      <c r="G1584">
        <v>2.8582058730000002</v>
      </c>
      <c r="H1584">
        <v>133077.7077</v>
      </c>
      <c r="I1584">
        <v>112.5433609</v>
      </c>
      <c r="J1584">
        <v>-0.64753004400000003</v>
      </c>
      <c r="K1584">
        <v>1.332580171</v>
      </c>
      <c r="L1584">
        <v>109171.9412</v>
      </c>
      <c r="M1584">
        <v>114.53850989999999</v>
      </c>
      <c r="N1584">
        <v>-0.98520695199999997</v>
      </c>
      <c r="O1584">
        <v>0.60495065199999998</v>
      </c>
      <c r="P1584">
        <v>100271.7196</v>
      </c>
      <c r="Q1584">
        <v>119.6470566</v>
      </c>
      <c r="R1584">
        <v>-2.3328943579999999</v>
      </c>
      <c r="S1584">
        <v>0.21844956900000001</v>
      </c>
    </row>
    <row r="1585" spans="1:19" x14ac:dyDescent="0.25">
      <c r="A1585" s="12">
        <v>39508</v>
      </c>
      <c r="B1585" t="s">
        <v>2011</v>
      </c>
      <c r="C1585" t="s">
        <v>2012</v>
      </c>
      <c r="D1585">
        <v>241675.04190000001</v>
      </c>
      <c r="E1585">
        <v>102.84009020000001</v>
      </c>
      <c r="F1585">
        <v>-1.202799366</v>
      </c>
      <c r="G1585">
        <v>1.550308456</v>
      </c>
      <c r="H1585">
        <v>149534.3328</v>
      </c>
      <c r="I1585">
        <v>104.6412395</v>
      </c>
      <c r="J1585">
        <v>-0.822396613</v>
      </c>
      <c r="K1585">
        <v>0.76360653999999994</v>
      </c>
      <c r="L1585">
        <v>113115.52619999999</v>
      </c>
      <c r="M1585">
        <v>108.3619873</v>
      </c>
      <c r="N1585">
        <v>-1.114165447</v>
      </c>
      <c r="O1585">
        <v>0.66454438500000002</v>
      </c>
      <c r="P1585">
        <v>113659.21829999999</v>
      </c>
      <c r="Q1585">
        <v>112.3254743</v>
      </c>
      <c r="R1585">
        <v>-2.620954303</v>
      </c>
      <c r="S1585">
        <v>0.14764122900000001</v>
      </c>
    </row>
    <row r="1586" spans="1:19" x14ac:dyDescent="0.25">
      <c r="A1586" s="12">
        <v>39508</v>
      </c>
      <c r="B1586" t="s">
        <v>2017</v>
      </c>
      <c r="C1586" t="s">
        <v>2018</v>
      </c>
      <c r="D1586">
        <v>255064.13320000001</v>
      </c>
      <c r="E1586">
        <v>97.624968350000003</v>
      </c>
      <c r="F1586">
        <v>-1.496090581</v>
      </c>
      <c r="G1586">
        <v>2.0458976149999999</v>
      </c>
      <c r="H1586">
        <v>153095.25039999999</v>
      </c>
      <c r="I1586">
        <v>100.35586050000001</v>
      </c>
      <c r="J1586">
        <v>-0.782357478</v>
      </c>
      <c r="K1586">
        <v>1.2333758050000001</v>
      </c>
      <c r="L1586">
        <v>127086.0019</v>
      </c>
      <c r="M1586">
        <v>101.885599</v>
      </c>
      <c r="N1586">
        <v>-0.67383654299999995</v>
      </c>
      <c r="O1586">
        <v>0.89450237700000002</v>
      </c>
      <c r="P1586">
        <v>113964.3735</v>
      </c>
      <c r="Q1586">
        <v>108.56739760000001</v>
      </c>
      <c r="R1586">
        <v>-2.1273155319999999</v>
      </c>
      <c r="S1586">
        <v>0.23263455999999999</v>
      </c>
    </row>
    <row r="1587" spans="1:19" x14ac:dyDescent="0.25">
      <c r="A1587" s="12">
        <v>39508</v>
      </c>
      <c r="B1587" t="s">
        <v>2019</v>
      </c>
      <c r="C1587" t="s">
        <v>2020</v>
      </c>
      <c r="D1587">
        <v>225693.7261</v>
      </c>
      <c r="E1587">
        <v>103.5845267</v>
      </c>
      <c r="F1587">
        <v>-1.4730058930000001</v>
      </c>
      <c r="G1587">
        <v>2.8037108640000001</v>
      </c>
      <c r="H1587">
        <v>141518.2862</v>
      </c>
      <c r="I1587">
        <v>105.7142023</v>
      </c>
      <c r="J1587">
        <v>-0.70547732900000004</v>
      </c>
      <c r="K1587">
        <v>1.855416293</v>
      </c>
      <c r="L1587">
        <v>116691.15399999999</v>
      </c>
      <c r="M1587">
        <v>107.293025</v>
      </c>
      <c r="N1587">
        <v>-0.75165995100000005</v>
      </c>
      <c r="O1587">
        <v>1.4592322609999999</v>
      </c>
      <c r="P1587">
        <v>113452.6779</v>
      </c>
      <c r="Q1587">
        <v>113.80163949999999</v>
      </c>
      <c r="R1587">
        <v>-2.2545501899999998</v>
      </c>
      <c r="S1587">
        <v>0.81280314799999998</v>
      </c>
    </row>
    <row r="1588" spans="1:19" x14ac:dyDescent="0.25">
      <c r="A1588" s="12">
        <v>39508</v>
      </c>
      <c r="B1588" t="s">
        <v>2015</v>
      </c>
      <c r="C1588" t="s">
        <v>2016</v>
      </c>
      <c r="D1588">
        <v>307381.53600000002</v>
      </c>
      <c r="E1588">
        <v>93.307230849999996</v>
      </c>
      <c r="F1588">
        <v>-0.78059308100000002</v>
      </c>
      <c r="G1588">
        <v>1.2933809709999999</v>
      </c>
      <c r="H1588">
        <v>199638.58420000001</v>
      </c>
      <c r="I1588">
        <v>93.777293560000004</v>
      </c>
      <c r="J1588">
        <v>-0.30247058599999999</v>
      </c>
      <c r="K1588">
        <v>0.36547595999999999</v>
      </c>
      <c r="L1588">
        <v>167178.37390000001</v>
      </c>
      <c r="M1588">
        <v>94.477084399999995</v>
      </c>
      <c r="N1588">
        <v>-0.29444813399999997</v>
      </c>
      <c r="O1588">
        <v>5.5326045999999997E-2</v>
      </c>
      <c r="P1588">
        <v>142719.5006</v>
      </c>
      <c r="Q1588">
        <v>100.6607401</v>
      </c>
      <c r="R1588">
        <v>-1.7846665909999999</v>
      </c>
      <c r="S1588">
        <v>-1.118690349</v>
      </c>
    </row>
    <row r="1589" spans="1:19" x14ac:dyDescent="0.25">
      <c r="A1589" s="12">
        <v>39508</v>
      </c>
      <c r="B1589" t="s">
        <v>2007</v>
      </c>
      <c r="C1589" t="s">
        <v>2008</v>
      </c>
      <c r="D1589">
        <v>547952.04570000002</v>
      </c>
      <c r="E1589">
        <v>73.701892430000001</v>
      </c>
      <c r="F1589">
        <v>-0.90588104300000005</v>
      </c>
      <c r="G1589">
        <v>8.1745331219999997</v>
      </c>
      <c r="H1589">
        <v>349567.71360000002</v>
      </c>
      <c r="I1589">
        <v>74.075977640000005</v>
      </c>
      <c r="J1589">
        <v>-0.46959922799999998</v>
      </c>
      <c r="K1589">
        <v>7.4030163379999996</v>
      </c>
      <c r="L1589">
        <v>294811.1753</v>
      </c>
      <c r="M1589">
        <v>72.089683669999999</v>
      </c>
      <c r="N1589">
        <v>5.8332653999999998E-2</v>
      </c>
      <c r="O1589">
        <v>7.5202999339999996</v>
      </c>
      <c r="P1589">
        <v>264225.69170000002</v>
      </c>
      <c r="Q1589">
        <v>73.02285406</v>
      </c>
      <c r="R1589">
        <v>-1.158167535</v>
      </c>
      <c r="S1589">
        <v>7.2163837930000003</v>
      </c>
    </row>
    <row r="1590" spans="1:19" x14ac:dyDescent="0.25">
      <c r="A1590" s="12">
        <v>39508</v>
      </c>
      <c r="B1590" t="s">
        <v>2001</v>
      </c>
      <c r="C1590" t="s">
        <v>2002</v>
      </c>
      <c r="D1590">
        <v>217342.6384</v>
      </c>
      <c r="E1590">
        <v>96.951168989999999</v>
      </c>
      <c r="F1590">
        <v>-0.95991578499999997</v>
      </c>
      <c r="G1590">
        <v>-9.4433593999999996E-2</v>
      </c>
      <c r="H1590">
        <v>138361.39120000001</v>
      </c>
      <c r="I1590">
        <v>98.406057180000005</v>
      </c>
      <c r="J1590">
        <v>-0.25432722299999999</v>
      </c>
      <c r="K1590">
        <v>-0.32073797700000001</v>
      </c>
      <c r="L1590">
        <v>116769.2129</v>
      </c>
      <c r="M1590">
        <v>100.3527414</v>
      </c>
      <c r="N1590">
        <v>8.7091165999999998E-2</v>
      </c>
      <c r="O1590">
        <v>0.20918165399999999</v>
      </c>
      <c r="P1590">
        <v>101364.6298</v>
      </c>
      <c r="Q1590">
        <v>107.6707595</v>
      </c>
      <c r="R1590">
        <v>-1.8654580890000001</v>
      </c>
      <c r="S1590">
        <v>-1.5191521050000001</v>
      </c>
    </row>
    <row r="1591" spans="1:19" x14ac:dyDescent="0.25">
      <c r="A1591" s="12">
        <v>39508</v>
      </c>
      <c r="B1591" t="s">
        <v>2003</v>
      </c>
      <c r="C1591" t="s">
        <v>2004</v>
      </c>
      <c r="D1591">
        <v>298874.00900000002</v>
      </c>
      <c r="E1591">
        <v>87.545603659999998</v>
      </c>
      <c r="F1591">
        <v>-1.9427342400000001</v>
      </c>
      <c r="G1591">
        <v>3.7717087290000002</v>
      </c>
      <c r="H1591">
        <v>202595.19949999999</v>
      </c>
      <c r="I1591">
        <v>88.295384249999998</v>
      </c>
      <c r="J1591">
        <v>-0.94235130899999997</v>
      </c>
      <c r="K1591">
        <v>3.1359110860000001</v>
      </c>
      <c r="L1591">
        <v>169561.08840000001</v>
      </c>
      <c r="M1591">
        <v>88.545279820000005</v>
      </c>
      <c r="N1591">
        <v>-0.55031883800000003</v>
      </c>
      <c r="O1591">
        <v>3.1867514880000001</v>
      </c>
      <c r="P1591">
        <v>146892.33679999999</v>
      </c>
      <c r="Q1591">
        <v>94.841804440000004</v>
      </c>
      <c r="R1591">
        <v>-1.4488167169999999</v>
      </c>
      <c r="S1591">
        <v>2.7783377530000002</v>
      </c>
    </row>
    <row r="1592" spans="1:19" x14ac:dyDescent="0.25">
      <c r="A1592" s="12">
        <v>39539</v>
      </c>
      <c r="B1592" t="s">
        <v>2005</v>
      </c>
      <c r="C1592" t="s">
        <v>2006</v>
      </c>
      <c r="D1592">
        <v>285704.96860000002</v>
      </c>
      <c r="E1592">
        <v>93.535234090000003</v>
      </c>
      <c r="F1592">
        <v>0.82305076499999996</v>
      </c>
      <c r="G1592">
        <v>2.6522270149999998</v>
      </c>
      <c r="H1592">
        <v>177414.6752</v>
      </c>
      <c r="I1592">
        <v>94.456209340000001</v>
      </c>
      <c r="J1592">
        <v>-0.25137880400000001</v>
      </c>
      <c r="K1592">
        <v>0.55096581600000005</v>
      </c>
      <c r="L1592">
        <v>154600.61929999999</v>
      </c>
      <c r="M1592">
        <v>94.197835749999996</v>
      </c>
      <c r="N1592">
        <v>0.48787126199999997</v>
      </c>
      <c r="O1592">
        <v>0.97266820799999998</v>
      </c>
      <c r="P1592">
        <v>170312.94529999999</v>
      </c>
      <c r="Q1592">
        <v>89.501811540000006</v>
      </c>
      <c r="R1592">
        <v>5.9658159999999997E-3</v>
      </c>
      <c r="S1592">
        <v>1.5582494739999999</v>
      </c>
    </row>
    <row r="1593" spans="1:19" x14ac:dyDescent="0.25">
      <c r="A1593" s="12">
        <v>39539</v>
      </c>
      <c r="B1593" t="s">
        <v>2019</v>
      </c>
      <c r="C1593" t="s">
        <v>2020</v>
      </c>
      <c r="D1593">
        <v>228936.726</v>
      </c>
      <c r="E1593">
        <v>105.0729358</v>
      </c>
      <c r="F1593">
        <v>1.4369029849999999</v>
      </c>
      <c r="G1593">
        <v>2.0175218400000001</v>
      </c>
      <c r="H1593">
        <v>141797.87719999999</v>
      </c>
      <c r="I1593">
        <v>105.9230568</v>
      </c>
      <c r="J1593">
        <v>0.19756528100000001</v>
      </c>
      <c r="K1593">
        <v>-0.23043649299999999</v>
      </c>
      <c r="L1593">
        <v>117852.2496</v>
      </c>
      <c r="M1593">
        <v>108.3606077</v>
      </c>
      <c r="N1593">
        <v>0.99501591300000003</v>
      </c>
      <c r="O1593">
        <v>-0.20884419100000001</v>
      </c>
      <c r="P1593">
        <v>113780.4102</v>
      </c>
      <c r="Q1593">
        <v>114.13037989999999</v>
      </c>
      <c r="R1593">
        <v>0.28887137499999999</v>
      </c>
      <c r="S1593">
        <v>-0.978382953</v>
      </c>
    </row>
    <row r="1594" spans="1:19" x14ac:dyDescent="0.25">
      <c r="A1594" s="12">
        <v>39539</v>
      </c>
      <c r="B1594" t="s">
        <v>2001</v>
      </c>
      <c r="C1594" t="s">
        <v>2002</v>
      </c>
      <c r="D1594">
        <v>219886.06039999999</v>
      </c>
      <c r="E1594">
        <v>98.085726550000004</v>
      </c>
      <c r="F1594">
        <v>1.170236074</v>
      </c>
      <c r="G1594">
        <v>0.57253697400000003</v>
      </c>
      <c r="H1594">
        <v>137697.47210000001</v>
      </c>
      <c r="I1594">
        <v>97.933861399999998</v>
      </c>
      <c r="J1594">
        <v>-0.47984421999999999</v>
      </c>
      <c r="K1594">
        <v>-1.566526606</v>
      </c>
      <c r="L1594">
        <v>116762.48450000001</v>
      </c>
      <c r="M1594">
        <v>100.3469589</v>
      </c>
      <c r="N1594">
        <v>-5.7621039999999997E-3</v>
      </c>
      <c r="O1594">
        <v>-1.2766194420000001</v>
      </c>
      <c r="P1594">
        <v>101005.0438</v>
      </c>
      <c r="Q1594">
        <v>107.28880270000001</v>
      </c>
      <c r="R1594">
        <v>-0.35474510399999998</v>
      </c>
      <c r="S1594">
        <v>-3.1912713089999998</v>
      </c>
    </row>
    <row r="1595" spans="1:19" x14ac:dyDescent="0.25">
      <c r="A1595" s="12">
        <v>39539</v>
      </c>
      <c r="B1595" t="s">
        <v>2003</v>
      </c>
      <c r="C1595" t="s">
        <v>2004</v>
      </c>
      <c r="D1595">
        <v>299166.22869999998</v>
      </c>
      <c r="E1595">
        <v>87.631200109999995</v>
      </c>
      <c r="F1595">
        <v>9.7773562999999994E-2</v>
      </c>
      <c r="G1595">
        <v>2.635217146</v>
      </c>
      <c r="H1595">
        <v>200482.791</v>
      </c>
      <c r="I1595">
        <v>87.374750789999993</v>
      </c>
      <c r="J1595">
        <v>-1.042674509</v>
      </c>
      <c r="K1595">
        <v>0.90667082099999996</v>
      </c>
      <c r="L1595">
        <v>168637.916</v>
      </c>
      <c r="M1595">
        <v>88.063196570000002</v>
      </c>
      <c r="N1595">
        <v>-0.54444827799999995</v>
      </c>
      <c r="O1595">
        <v>0.99743976700000003</v>
      </c>
      <c r="P1595">
        <v>145388.40789999999</v>
      </c>
      <c r="Q1595">
        <v>93.870784889999996</v>
      </c>
      <c r="R1595">
        <v>-1.0238307449999999</v>
      </c>
      <c r="S1595">
        <v>0.84786254100000003</v>
      </c>
    </row>
    <row r="1596" spans="1:19" x14ac:dyDescent="0.25">
      <c r="A1596" s="12">
        <v>39539</v>
      </c>
      <c r="B1596" t="s">
        <v>2007</v>
      </c>
      <c r="C1596" t="s">
        <v>2008</v>
      </c>
      <c r="D1596">
        <v>557690.18339999998</v>
      </c>
      <c r="E1596">
        <v>75.011713569999998</v>
      </c>
      <c r="F1596">
        <v>1.7771879420000001</v>
      </c>
      <c r="G1596">
        <v>8.7964627320000002</v>
      </c>
      <c r="H1596">
        <v>349515.46500000003</v>
      </c>
      <c r="I1596">
        <v>74.064905769999996</v>
      </c>
      <c r="J1596">
        <v>-1.4946637E-2</v>
      </c>
      <c r="K1596">
        <v>5.6496638450000001</v>
      </c>
      <c r="L1596">
        <v>294697.3774</v>
      </c>
      <c r="M1596">
        <v>72.06185687</v>
      </c>
      <c r="N1596">
        <v>-3.8600256999999999E-2</v>
      </c>
      <c r="O1596">
        <v>4.9976951820000002</v>
      </c>
      <c r="P1596">
        <v>265190.80839999998</v>
      </c>
      <c r="Q1596">
        <v>73.289578980000002</v>
      </c>
      <c r="R1596">
        <v>0.36526225000000001</v>
      </c>
      <c r="S1596">
        <v>5.645816162</v>
      </c>
    </row>
    <row r="1597" spans="1:19" x14ac:dyDescent="0.25">
      <c r="A1597" s="12">
        <v>39539</v>
      </c>
      <c r="B1597" t="s">
        <v>2009</v>
      </c>
      <c r="C1597" t="s">
        <v>2010</v>
      </c>
      <c r="D1597">
        <v>222918.4515</v>
      </c>
      <c r="E1597">
        <v>114.6599927</v>
      </c>
      <c r="F1597">
        <v>2.5511197750000001</v>
      </c>
      <c r="G1597">
        <v>3.8426506370000002</v>
      </c>
      <c r="H1597">
        <v>134357.3052</v>
      </c>
      <c r="I1597">
        <v>113.62551209999999</v>
      </c>
      <c r="J1597">
        <v>0.96154156000000002</v>
      </c>
      <c r="K1597">
        <v>0.23543265299999999</v>
      </c>
      <c r="L1597">
        <v>111465.1516</v>
      </c>
      <c r="M1597">
        <v>116.94444780000001</v>
      </c>
      <c r="N1597">
        <v>2.100549322</v>
      </c>
      <c r="O1597">
        <v>0.57543539899999996</v>
      </c>
      <c r="P1597">
        <v>102183.9203</v>
      </c>
      <c r="Q1597">
        <v>121.92874860000001</v>
      </c>
      <c r="R1597">
        <v>1.9070189399999999</v>
      </c>
      <c r="S1597">
        <v>-1.19536328</v>
      </c>
    </row>
    <row r="1598" spans="1:19" x14ac:dyDescent="0.25">
      <c r="A1598" s="12">
        <v>39539</v>
      </c>
      <c r="B1598" t="s">
        <v>2011</v>
      </c>
      <c r="C1598" t="s">
        <v>2012</v>
      </c>
      <c r="D1598">
        <v>246759.82699999999</v>
      </c>
      <c r="E1598">
        <v>105.0038211</v>
      </c>
      <c r="F1598">
        <v>2.1039760799999998</v>
      </c>
      <c r="G1598">
        <v>2.5872314300000001</v>
      </c>
      <c r="H1598">
        <v>150736.19949999999</v>
      </c>
      <c r="I1598">
        <v>105.4822826</v>
      </c>
      <c r="J1598">
        <v>0.80373963900000001</v>
      </c>
      <c r="K1598">
        <v>0.12625767900000001</v>
      </c>
      <c r="L1598">
        <v>115632.1548</v>
      </c>
      <c r="M1598">
        <v>110.7728577</v>
      </c>
      <c r="N1598">
        <v>2.2248304229999998</v>
      </c>
      <c r="O1598">
        <v>0.81876660800000001</v>
      </c>
      <c r="P1598">
        <v>115599.9056</v>
      </c>
      <c r="Q1598">
        <v>114.2433884</v>
      </c>
      <c r="R1598">
        <v>1.707461444</v>
      </c>
      <c r="S1598">
        <v>-0.83915714900000005</v>
      </c>
    </row>
    <row r="1599" spans="1:19" x14ac:dyDescent="0.25">
      <c r="A1599" s="12">
        <v>39539</v>
      </c>
      <c r="B1599" t="s">
        <v>2013</v>
      </c>
      <c r="C1599" t="s">
        <v>2014</v>
      </c>
      <c r="D1599">
        <v>385957.3898</v>
      </c>
      <c r="E1599">
        <v>84.868749080000001</v>
      </c>
      <c r="F1599">
        <v>0.34294671300000001</v>
      </c>
      <c r="G1599">
        <v>4.6460243309999996</v>
      </c>
      <c r="H1599">
        <v>238096.23560000001</v>
      </c>
      <c r="I1599">
        <v>85.319972239999998</v>
      </c>
      <c r="J1599">
        <v>-0.942108642</v>
      </c>
      <c r="K1599">
        <v>2.2445657570000002</v>
      </c>
      <c r="L1599">
        <v>191698.20139999999</v>
      </c>
      <c r="M1599">
        <v>86.992560069999996</v>
      </c>
      <c r="N1599">
        <v>-0.83836491999999996</v>
      </c>
      <c r="O1599">
        <v>2.034927514</v>
      </c>
      <c r="P1599">
        <v>158834.03940000001</v>
      </c>
      <c r="Q1599">
        <v>93.431494450000002</v>
      </c>
      <c r="R1599">
        <v>-1.2641568190000001</v>
      </c>
      <c r="S1599">
        <v>0.798863659</v>
      </c>
    </row>
    <row r="1600" spans="1:19" x14ac:dyDescent="0.25">
      <c r="A1600" s="12">
        <v>39539</v>
      </c>
      <c r="B1600" t="s">
        <v>2015</v>
      </c>
      <c r="C1600" t="s">
        <v>2016</v>
      </c>
      <c r="D1600">
        <v>308626.09649999999</v>
      </c>
      <c r="E1600">
        <v>93.685023540000003</v>
      </c>
      <c r="F1600">
        <v>0.40489112500000002</v>
      </c>
      <c r="G1600">
        <v>1.710706777</v>
      </c>
      <c r="H1600">
        <v>199682.76800000001</v>
      </c>
      <c r="I1600">
        <v>93.798048230000006</v>
      </c>
      <c r="J1600">
        <v>2.2131873999999999E-2</v>
      </c>
      <c r="K1600">
        <v>-5.6729470999999997E-2</v>
      </c>
      <c r="L1600">
        <v>168513.80189999999</v>
      </c>
      <c r="M1600">
        <v>95.2317714</v>
      </c>
      <c r="N1600">
        <v>0.79880428400000003</v>
      </c>
      <c r="O1600">
        <v>8.2560710999999995E-2</v>
      </c>
      <c r="P1600">
        <v>143508.47020000001</v>
      </c>
      <c r="Q1600">
        <v>101.217204</v>
      </c>
      <c r="R1600">
        <v>0.55281129699999998</v>
      </c>
      <c r="S1600">
        <v>-0.97722262100000001</v>
      </c>
    </row>
    <row r="1601" spans="1:19" x14ac:dyDescent="0.25">
      <c r="A1601" s="12">
        <v>39539</v>
      </c>
      <c r="B1601" t="s">
        <v>2017</v>
      </c>
      <c r="C1601" t="s">
        <v>2018</v>
      </c>
      <c r="D1601">
        <v>255913.1531</v>
      </c>
      <c r="E1601">
        <v>97.949927950000003</v>
      </c>
      <c r="F1601">
        <v>0.332865254</v>
      </c>
      <c r="G1601">
        <v>0.66808139799999999</v>
      </c>
      <c r="H1601">
        <v>151518.54440000001</v>
      </c>
      <c r="I1601">
        <v>99.322309899999993</v>
      </c>
      <c r="J1601">
        <v>-1.029885656</v>
      </c>
      <c r="K1601">
        <v>-1.5790873670000001</v>
      </c>
      <c r="L1601">
        <v>126839.89200000001</v>
      </c>
      <c r="M1601">
        <v>101.68829119999999</v>
      </c>
      <c r="N1601">
        <v>-0.19365618600000001</v>
      </c>
      <c r="O1601">
        <v>-1.582098191</v>
      </c>
      <c r="P1601">
        <v>113232.2239</v>
      </c>
      <c r="Q1601">
        <v>107.8699202</v>
      </c>
      <c r="R1601">
        <v>-0.64243721300000001</v>
      </c>
      <c r="S1601">
        <v>-2.4848903259999999</v>
      </c>
    </row>
    <row r="1602" spans="1:19" x14ac:dyDescent="0.25">
      <c r="A1602" s="12">
        <v>39569</v>
      </c>
      <c r="B1602" t="s">
        <v>2005</v>
      </c>
      <c r="C1602" t="s">
        <v>2006</v>
      </c>
      <c r="D1602">
        <v>284684.17930000002</v>
      </c>
      <c r="E1602">
        <v>93.201044019999998</v>
      </c>
      <c r="F1602">
        <v>-0.35728789399999999</v>
      </c>
      <c r="G1602">
        <v>1.4671064709999999</v>
      </c>
      <c r="H1602">
        <v>178896.1525</v>
      </c>
      <c r="I1602">
        <v>95.244953190000004</v>
      </c>
      <c r="J1602">
        <v>0.835036526</v>
      </c>
      <c r="K1602">
        <v>0.49857426599999999</v>
      </c>
      <c r="L1602">
        <v>154837.87469999999</v>
      </c>
      <c r="M1602">
        <v>94.342394940000005</v>
      </c>
      <c r="N1602">
        <v>0.15346338900000001</v>
      </c>
      <c r="O1602">
        <v>0.38441899200000001</v>
      </c>
      <c r="P1602">
        <v>171414.7444</v>
      </c>
      <c r="Q1602">
        <v>90.080822209999994</v>
      </c>
      <c r="R1602">
        <v>0.64692620199999995</v>
      </c>
      <c r="S1602">
        <v>-4.3768676999999999E-2</v>
      </c>
    </row>
    <row r="1603" spans="1:19" x14ac:dyDescent="0.25">
      <c r="A1603" s="12">
        <v>39569</v>
      </c>
      <c r="B1603" t="s">
        <v>2015</v>
      </c>
      <c r="C1603" t="s">
        <v>2016</v>
      </c>
      <c r="D1603">
        <v>307853.76419999998</v>
      </c>
      <c r="E1603">
        <v>93.450578140000005</v>
      </c>
      <c r="F1603">
        <v>-0.25024853800000002</v>
      </c>
      <c r="G1603">
        <v>2.8923379999999999E-2</v>
      </c>
      <c r="H1603">
        <v>201095.4166</v>
      </c>
      <c r="I1603">
        <v>94.46161918</v>
      </c>
      <c r="J1603">
        <v>0.70744644000000001</v>
      </c>
      <c r="K1603">
        <v>-0.72195783800000002</v>
      </c>
      <c r="L1603">
        <v>168521.5344</v>
      </c>
      <c r="M1603">
        <v>95.236141219999993</v>
      </c>
      <c r="N1603">
        <v>4.5886099999999999E-3</v>
      </c>
      <c r="O1603">
        <v>-1.2459351240000001</v>
      </c>
      <c r="P1603">
        <v>143819.97169999999</v>
      </c>
      <c r="Q1603">
        <v>101.4369075</v>
      </c>
      <c r="R1603">
        <v>0.21706139099999999</v>
      </c>
      <c r="S1603">
        <v>-3.038769389</v>
      </c>
    </row>
    <row r="1604" spans="1:19" x14ac:dyDescent="0.25">
      <c r="A1604" s="12">
        <v>39569</v>
      </c>
      <c r="B1604" t="s">
        <v>2017</v>
      </c>
      <c r="C1604" t="s">
        <v>2018</v>
      </c>
      <c r="D1604">
        <v>255802.9221</v>
      </c>
      <c r="E1604">
        <v>97.907737420000004</v>
      </c>
      <c r="F1604">
        <v>-4.3073570999999998E-2</v>
      </c>
      <c r="G1604">
        <v>0.58256459900000002</v>
      </c>
      <c r="H1604">
        <v>153725.28159999999</v>
      </c>
      <c r="I1604">
        <v>100.7688539</v>
      </c>
      <c r="J1604">
        <v>1.45641394</v>
      </c>
      <c r="K1604">
        <v>-0.34177948600000002</v>
      </c>
      <c r="L1604">
        <v>127933.2889</v>
      </c>
      <c r="M1604">
        <v>102.564874</v>
      </c>
      <c r="N1604">
        <v>0.86202918299999998</v>
      </c>
      <c r="O1604">
        <v>-0.68510795599999996</v>
      </c>
      <c r="P1604">
        <v>115146.20879999999</v>
      </c>
      <c r="Q1604">
        <v>109.6932652</v>
      </c>
      <c r="R1604">
        <v>1.6903182320000001</v>
      </c>
      <c r="S1604">
        <v>-2.1368526499999998</v>
      </c>
    </row>
    <row r="1605" spans="1:19" x14ac:dyDescent="0.25">
      <c r="A1605" s="12">
        <v>39569</v>
      </c>
      <c r="B1605" t="s">
        <v>2019</v>
      </c>
      <c r="C1605" t="s">
        <v>2020</v>
      </c>
      <c r="D1605">
        <v>228435.29889999999</v>
      </c>
      <c r="E1605">
        <v>104.8428006</v>
      </c>
      <c r="F1605">
        <v>-0.219024317</v>
      </c>
      <c r="G1605">
        <v>0.88155294699999998</v>
      </c>
      <c r="H1605">
        <v>143166.92050000001</v>
      </c>
      <c r="I1605">
        <v>106.9457326</v>
      </c>
      <c r="J1605">
        <v>0.96548926599999996</v>
      </c>
      <c r="K1605">
        <v>-0.40971245000000001</v>
      </c>
      <c r="L1605">
        <v>118083.67</v>
      </c>
      <c r="M1605">
        <v>108.5733899</v>
      </c>
      <c r="N1605">
        <v>0.196364923</v>
      </c>
      <c r="O1605">
        <v>-0.79802200400000001</v>
      </c>
      <c r="P1605">
        <v>114719.68769999999</v>
      </c>
      <c r="Q1605">
        <v>115.07254639999999</v>
      </c>
      <c r="R1605">
        <v>0.82551776200000004</v>
      </c>
      <c r="S1605">
        <v>-2.834082918</v>
      </c>
    </row>
    <row r="1606" spans="1:19" x14ac:dyDescent="0.25">
      <c r="A1606" s="12">
        <v>39569</v>
      </c>
      <c r="B1606" t="s">
        <v>2001</v>
      </c>
      <c r="C1606" t="s">
        <v>2002</v>
      </c>
      <c r="D1606">
        <v>217166.25750000001</v>
      </c>
      <c r="E1606">
        <v>96.872489819999998</v>
      </c>
      <c r="F1606">
        <v>-1.2369146520000001</v>
      </c>
      <c r="G1606">
        <v>-0.77375897699999996</v>
      </c>
      <c r="H1606">
        <v>138374.0704</v>
      </c>
      <c r="I1606">
        <v>98.415074919999995</v>
      </c>
      <c r="J1606">
        <v>0.49136581099999999</v>
      </c>
      <c r="K1606">
        <v>-1.3216637440000001</v>
      </c>
      <c r="L1606">
        <v>116366.97229999999</v>
      </c>
      <c r="M1606">
        <v>100.00705139999999</v>
      </c>
      <c r="N1606">
        <v>-0.33873228500000002</v>
      </c>
      <c r="O1606">
        <v>-1.6326855680000001</v>
      </c>
      <c r="P1606">
        <v>101792.62119999999</v>
      </c>
      <c r="Q1606">
        <v>108.1253772</v>
      </c>
      <c r="R1606">
        <v>0.77974073200000005</v>
      </c>
      <c r="S1606">
        <v>-4.0907430629999997</v>
      </c>
    </row>
    <row r="1607" spans="1:19" x14ac:dyDescent="0.25">
      <c r="A1607" s="12">
        <v>39569</v>
      </c>
      <c r="B1607" t="s">
        <v>2003</v>
      </c>
      <c r="C1607" t="s">
        <v>2004</v>
      </c>
      <c r="D1607">
        <v>300523.84460000001</v>
      </c>
      <c r="E1607">
        <v>88.028870359999999</v>
      </c>
      <c r="F1607">
        <v>0.45379984800000001</v>
      </c>
      <c r="G1607">
        <v>2.7343315530000001</v>
      </c>
      <c r="H1607">
        <v>203470.3314</v>
      </c>
      <c r="I1607">
        <v>88.67678574</v>
      </c>
      <c r="J1607">
        <v>1.490173003</v>
      </c>
      <c r="K1607">
        <v>1.5871733640000001</v>
      </c>
      <c r="L1607">
        <v>169830.3633</v>
      </c>
      <c r="M1607">
        <v>88.685895930000001</v>
      </c>
      <c r="N1607">
        <v>0.70710510500000001</v>
      </c>
      <c r="O1607">
        <v>1.2782789269999999</v>
      </c>
      <c r="P1607">
        <v>146969.8769</v>
      </c>
      <c r="Q1607">
        <v>94.891868579999993</v>
      </c>
      <c r="R1607">
        <v>1.0877545019999999</v>
      </c>
      <c r="S1607">
        <v>-0.79334274699999996</v>
      </c>
    </row>
    <row r="1608" spans="1:19" x14ac:dyDescent="0.25">
      <c r="A1608" s="12">
        <v>39569</v>
      </c>
      <c r="B1608" t="s">
        <v>2011</v>
      </c>
      <c r="C1608" t="s">
        <v>2012</v>
      </c>
      <c r="D1608">
        <v>243886.76560000001</v>
      </c>
      <c r="E1608">
        <v>103.781246</v>
      </c>
      <c r="F1608">
        <v>-1.164314874</v>
      </c>
      <c r="G1608">
        <v>0.88698047700000004</v>
      </c>
      <c r="H1608">
        <v>150775.58530000001</v>
      </c>
      <c r="I1608">
        <v>105.5098441</v>
      </c>
      <c r="J1608">
        <v>2.6128967999999999E-2</v>
      </c>
      <c r="K1608">
        <v>-0.53574679599999997</v>
      </c>
      <c r="L1608">
        <v>114886.6489</v>
      </c>
      <c r="M1608">
        <v>110.0586807</v>
      </c>
      <c r="N1608">
        <v>-0.64472201299999998</v>
      </c>
      <c r="O1608">
        <v>-0.52823350499999999</v>
      </c>
      <c r="P1608">
        <v>115024.2795</v>
      </c>
      <c r="Q1608">
        <v>113.67451699999999</v>
      </c>
      <c r="R1608">
        <v>-0.49794691800000002</v>
      </c>
      <c r="S1608">
        <v>-3.1326400909999998</v>
      </c>
    </row>
    <row r="1609" spans="1:19" x14ac:dyDescent="0.25">
      <c r="A1609" s="12">
        <v>39569</v>
      </c>
      <c r="B1609" t="s">
        <v>2007</v>
      </c>
      <c r="C1609" t="s">
        <v>2008</v>
      </c>
      <c r="D1609">
        <v>550049.89839999995</v>
      </c>
      <c r="E1609">
        <v>73.98406258</v>
      </c>
      <c r="F1609">
        <v>-1.369987353</v>
      </c>
      <c r="G1609">
        <v>6.7427692329999998</v>
      </c>
      <c r="H1609">
        <v>350758.36959999998</v>
      </c>
      <c r="I1609">
        <v>74.328286430000006</v>
      </c>
      <c r="J1609">
        <v>0.35560790599999997</v>
      </c>
      <c r="K1609">
        <v>4.9857652830000001</v>
      </c>
      <c r="L1609">
        <v>295286.02189999999</v>
      </c>
      <c r="M1609">
        <v>72.20579712</v>
      </c>
      <c r="N1609">
        <v>0.19974541000000001</v>
      </c>
      <c r="O1609">
        <v>4.5417339590000001</v>
      </c>
      <c r="P1609">
        <v>266306.0785</v>
      </c>
      <c r="Q1609">
        <v>73.597801110000006</v>
      </c>
      <c r="R1609">
        <v>0.42055383000000002</v>
      </c>
      <c r="S1609">
        <v>3.9654711389999999</v>
      </c>
    </row>
    <row r="1610" spans="1:19" x14ac:dyDescent="0.25">
      <c r="A1610" s="12">
        <v>39569</v>
      </c>
      <c r="B1610" t="s">
        <v>2009</v>
      </c>
      <c r="C1610" t="s">
        <v>2010</v>
      </c>
      <c r="D1610">
        <v>221439.02</v>
      </c>
      <c r="E1610">
        <v>113.89903459999999</v>
      </c>
      <c r="F1610">
        <v>-0.66366487799999996</v>
      </c>
      <c r="G1610">
        <v>3.3186774419999998</v>
      </c>
      <c r="H1610">
        <v>136430.2151</v>
      </c>
      <c r="I1610">
        <v>115.3785649</v>
      </c>
      <c r="J1610">
        <v>1.542833809</v>
      </c>
      <c r="K1610">
        <v>1.6274963739999999</v>
      </c>
      <c r="L1610">
        <v>112473.4987</v>
      </c>
      <c r="M1610">
        <v>118.00236219999999</v>
      </c>
      <c r="N1610">
        <v>0.90462984000000002</v>
      </c>
      <c r="O1610">
        <v>1.1508724420000001</v>
      </c>
      <c r="P1610">
        <v>102907.06449999999</v>
      </c>
      <c r="Q1610">
        <v>122.79162479999999</v>
      </c>
      <c r="R1610">
        <v>0.70768885299999995</v>
      </c>
      <c r="S1610">
        <v>-2.3667190150000001</v>
      </c>
    </row>
    <row r="1611" spans="1:19" x14ac:dyDescent="0.25">
      <c r="A1611" s="12">
        <v>39569</v>
      </c>
      <c r="B1611" t="s">
        <v>2013</v>
      </c>
      <c r="C1611" t="s">
        <v>2014</v>
      </c>
      <c r="D1611">
        <v>385568.4718</v>
      </c>
      <c r="E1611">
        <v>84.783229309999996</v>
      </c>
      <c r="F1611">
        <v>-0.10076708700000001</v>
      </c>
      <c r="G1611">
        <v>2.691139336</v>
      </c>
      <c r="H1611">
        <v>240115.6416</v>
      </c>
      <c r="I1611">
        <v>86.043610990000005</v>
      </c>
      <c r="J1611">
        <v>0.84814696599999995</v>
      </c>
      <c r="K1611">
        <v>1.3140968550000001</v>
      </c>
      <c r="L1611">
        <v>192020.16759999999</v>
      </c>
      <c r="M1611">
        <v>87.138668179999996</v>
      </c>
      <c r="N1611">
        <v>0.167954715</v>
      </c>
      <c r="O1611">
        <v>0.53600071999999999</v>
      </c>
      <c r="P1611">
        <v>160661.81789999999</v>
      </c>
      <c r="Q1611">
        <v>94.506654889999993</v>
      </c>
      <c r="R1611">
        <v>1.1507473370000001</v>
      </c>
      <c r="S1611">
        <v>-0.82303151200000002</v>
      </c>
    </row>
    <row r="1612" spans="1:19" x14ac:dyDescent="0.25">
      <c r="A1612" s="12">
        <v>39600</v>
      </c>
      <c r="B1612" t="s">
        <v>2005</v>
      </c>
      <c r="C1612" t="s">
        <v>2006</v>
      </c>
      <c r="D1612">
        <v>281067.7169</v>
      </c>
      <c r="E1612">
        <v>92.017072089999999</v>
      </c>
      <c r="F1612">
        <v>-1.27034191</v>
      </c>
      <c r="G1612">
        <v>-1.095065247</v>
      </c>
      <c r="H1612">
        <v>176575.91250000001</v>
      </c>
      <c r="I1612">
        <v>94.009649089999996</v>
      </c>
      <c r="J1612">
        <v>-1.2969759110000001</v>
      </c>
      <c r="K1612">
        <v>-1.7802553679999999</v>
      </c>
      <c r="L1612">
        <v>153261.47320000001</v>
      </c>
      <c r="M1612">
        <v>93.381896810000001</v>
      </c>
      <c r="N1612">
        <v>-1.0180981019999999</v>
      </c>
      <c r="O1612">
        <v>-1.9180972190000001</v>
      </c>
      <c r="P1612">
        <v>168642.33919999999</v>
      </c>
      <c r="Q1612">
        <v>88.623884860000004</v>
      </c>
      <c r="R1612">
        <v>-1.6173668430000001</v>
      </c>
      <c r="S1612">
        <v>-2.2543760399999999</v>
      </c>
    </row>
    <row r="1613" spans="1:19" x14ac:dyDescent="0.25">
      <c r="A1613" s="12">
        <v>39600</v>
      </c>
      <c r="B1613" t="s">
        <v>2015</v>
      </c>
      <c r="C1613" t="s">
        <v>2016</v>
      </c>
      <c r="D1613">
        <v>302432.4926</v>
      </c>
      <c r="E1613">
        <v>91.804923520000003</v>
      </c>
      <c r="F1613">
        <v>-1.7609892330000001</v>
      </c>
      <c r="G1613">
        <v>-2.5671772709999998</v>
      </c>
      <c r="H1613">
        <v>196679.83309999999</v>
      </c>
      <c r="I1613">
        <v>92.387463679999996</v>
      </c>
      <c r="J1613">
        <v>-2.195765352</v>
      </c>
      <c r="K1613">
        <v>-3.629794886</v>
      </c>
      <c r="L1613">
        <v>165321.27359999999</v>
      </c>
      <c r="M1613">
        <v>93.427586099999999</v>
      </c>
      <c r="N1613">
        <v>-1.8990218379999999</v>
      </c>
      <c r="O1613">
        <v>-4.0308178290000001</v>
      </c>
      <c r="P1613">
        <v>141263.84510000001</v>
      </c>
      <c r="Q1613">
        <v>99.634059289999996</v>
      </c>
      <c r="R1613">
        <v>-1.777309885</v>
      </c>
      <c r="S1613">
        <v>-5.0215946990000004</v>
      </c>
    </row>
    <row r="1614" spans="1:19" x14ac:dyDescent="0.25">
      <c r="A1614" s="12">
        <v>39600</v>
      </c>
      <c r="B1614" t="s">
        <v>2001</v>
      </c>
      <c r="C1614" t="s">
        <v>2002</v>
      </c>
      <c r="D1614">
        <v>216498.8873</v>
      </c>
      <c r="E1614">
        <v>96.574792529999996</v>
      </c>
      <c r="F1614">
        <v>-0.30730840100000001</v>
      </c>
      <c r="G1614">
        <v>-2.2604530129999998</v>
      </c>
      <c r="H1614">
        <v>137484.6439</v>
      </c>
      <c r="I1614">
        <v>97.782492700000006</v>
      </c>
      <c r="J1614">
        <v>-0.64276963200000004</v>
      </c>
      <c r="K1614">
        <v>-2.9871075569999999</v>
      </c>
      <c r="L1614">
        <v>116326.8839</v>
      </c>
      <c r="M1614">
        <v>99.972599000000002</v>
      </c>
      <c r="N1614">
        <v>-3.4449959000000002E-2</v>
      </c>
      <c r="O1614">
        <v>-3.0616987149999999</v>
      </c>
      <c r="P1614">
        <v>101110.7858</v>
      </c>
      <c r="Q1614">
        <v>107.4011232</v>
      </c>
      <c r="R1614">
        <v>-0.66982799800000004</v>
      </c>
      <c r="S1614">
        <v>-4.9213239900000003</v>
      </c>
    </row>
    <row r="1615" spans="1:19" x14ac:dyDescent="0.25">
      <c r="A1615" s="12">
        <v>39600</v>
      </c>
      <c r="B1615" t="s">
        <v>2003</v>
      </c>
      <c r="C1615" t="s">
        <v>2004</v>
      </c>
      <c r="D1615">
        <v>295569.46000000002</v>
      </c>
      <c r="E1615">
        <v>86.577641490000005</v>
      </c>
      <c r="F1615">
        <v>-1.6485828709999999</v>
      </c>
      <c r="G1615">
        <v>-1.214408471</v>
      </c>
      <c r="H1615">
        <v>200253.52989999999</v>
      </c>
      <c r="I1615">
        <v>87.274833849999993</v>
      </c>
      <c r="J1615">
        <v>-1.5809683219999999</v>
      </c>
      <c r="K1615">
        <v>-1.7079106930000001</v>
      </c>
      <c r="L1615">
        <v>167713.5117</v>
      </c>
      <c r="M1615">
        <v>87.580470059999996</v>
      </c>
      <c r="N1615">
        <v>-1.246450582</v>
      </c>
      <c r="O1615">
        <v>-1.805899025</v>
      </c>
      <c r="P1615">
        <v>144556.26019999999</v>
      </c>
      <c r="Q1615">
        <v>93.333504349999998</v>
      </c>
      <c r="R1615">
        <v>-1.6422526550000001</v>
      </c>
      <c r="S1615">
        <v>-3.3251933459999998</v>
      </c>
    </row>
    <row r="1616" spans="1:19" x14ac:dyDescent="0.25">
      <c r="A1616" s="12">
        <v>39600</v>
      </c>
      <c r="B1616" t="s">
        <v>2011</v>
      </c>
      <c r="C1616" t="s">
        <v>2012</v>
      </c>
      <c r="D1616">
        <v>241923.32339999999</v>
      </c>
      <c r="E1616">
        <v>102.94574160000001</v>
      </c>
      <c r="F1616">
        <v>-0.80506302799999996</v>
      </c>
      <c r="G1616">
        <v>-1.333555034</v>
      </c>
      <c r="H1616">
        <v>150150.04449999999</v>
      </c>
      <c r="I1616">
        <v>105.0721027</v>
      </c>
      <c r="J1616">
        <v>-0.41488198599999998</v>
      </c>
      <c r="K1616">
        <v>-2.1216967630000001</v>
      </c>
      <c r="L1616">
        <v>114541.0398</v>
      </c>
      <c r="M1616">
        <v>109.7275954</v>
      </c>
      <c r="N1616">
        <v>-0.300826172</v>
      </c>
      <c r="O1616">
        <v>-2.7831416020000002</v>
      </c>
      <c r="P1616">
        <v>114981.62480000001</v>
      </c>
      <c r="Q1616">
        <v>113.6323629</v>
      </c>
      <c r="R1616">
        <v>-3.7083197999999998E-2</v>
      </c>
      <c r="S1616">
        <v>-3.7790908569999999</v>
      </c>
    </row>
    <row r="1617" spans="1:19" x14ac:dyDescent="0.25">
      <c r="A1617" s="12">
        <v>39600</v>
      </c>
      <c r="B1617" t="s">
        <v>2009</v>
      </c>
      <c r="C1617" t="s">
        <v>2010</v>
      </c>
      <c r="D1617">
        <v>219384.7867</v>
      </c>
      <c r="E1617">
        <v>112.8424223</v>
      </c>
      <c r="F1617">
        <v>-0.92767451099999998</v>
      </c>
      <c r="G1617">
        <v>0.41889751400000003</v>
      </c>
      <c r="H1617">
        <v>134540.5036</v>
      </c>
      <c r="I1617">
        <v>113.7804423</v>
      </c>
      <c r="J1617">
        <v>-1.3851122039999999</v>
      </c>
      <c r="K1617">
        <v>-1.1191062270000001</v>
      </c>
      <c r="L1617">
        <v>111291.7853</v>
      </c>
      <c r="M1617">
        <v>116.76255930000001</v>
      </c>
      <c r="N1617">
        <v>-1.050659365</v>
      </c>
      <c r="O1617">
        <v>-1.3590842679999999</v>
      </c>
      <c r="P1617">
        <v>101493.8875</v>
      </c>
      <c r="Q1617">
        <v>121.10538200000001</v>
      </c>
      <c r="R1617">
        <v>-1.373255554</v>
      </c>
      <c r="S1617">
        <v>-4.9712241920000002</v>
      </c>
    </row>
    <row r="1618" spans="1:19" x14ac:dyDescent="0.25">
      <c r="A1618" s="12">
        <v>39600</v>
      </c>
      <c r="B1618" t="s">
        <v>2007</v>
      </c>
      <c r="C1618" t="s">
        <v>2008</v>
      </c>
      <c r="D1618">
        <v>542549.73439999996</v>
      </c>
      <c r="E1618">
        <v>72.975258460000006</v>
      </c>
      <c r="F1618">
        <v>-1.3635424840000001</v>
      </c>
      <c r="G1618">
        <v>3.346728615</v>
      </c>
      <c r="H1618">
        <v>344893.76669999998</v>
      </c>
      <c r="I1618">
        <v>73.085533810000001</v>
      </c>
      <c r="J1618">
        <v>-1.67197803</v>
      </c>
      <c r="K1618">
        <v>2.192910811</v>
      </c>
      <c r="L1618">
        <v>291895.9705</v>
      </c>
      <c r="M1618">
        <v>71.376833520000005</v>
      </c>
      <c r="N1618">
        <v>-1.14805684</v>
      </c>
      <c r="O1618">
        <v>2.1063555250000001</v>
      </c>
      <c r="P1618">
        <v>260848.39809999999</v>
      </c>
      <c r="Q1618">
        <v>72.089486769999993</v>
      </c>
      <c r="R1618">
        <v>-2.0494013639999999</v>
      </c>
      <c r="S1618">
        <v>0.74573902700000005</v>
      </c>
    </row>
    <row r="1619" spans="1:19" x14ac:dyDescent="0.25">
      <c r="A1619" s="12">
        <v>39600</v>
      </c>
      <c r="B1619" t="s">
        <v>2017</v>
      </c>
      <c r="C1619" t="s">
        <v>2018</v>
      </c>
      <c r="D1619">
        <v>252853.8186</v>
      </c>
      <c r="E1619">
        <v>96.77897763</v>
      </c>
      <c r="F1619">
        <v>-1.1528810890000001</v>
      </c>
      <c r="G1619">
        <v>-0.74006569700000002</v>
      </c>
      <c r="H1619">
        <v>152186.13440000001</v>
      </c>
      <c r="I1619">
        <v>99.759923509999993</v>
      </c>
      <c r="J1619">
        <v>-1.0012323439999999</v>
      </c>
      <c r="K1619">
        <v>-1.5763557939999999</v>
      </c>
      <c r="L1619">
        <v>127050.7463</v>
      </c>
      <c r="M1619">
        <v>101.8573344</v>
      </c>
      <c r="N1619">
        <v>-0.68984590700000004</v>
      </c>
      <c r="O1619">
        <v>-1.923450426</v>
      </c>
      <c r="P1619">
        <v>113172.5336</v>
      </c>
      <c r="Q1619">
        <v>107.8130567</v>
      </c>
      <c r="R1619">
        <v>-1.7140600779999999</v>
      </c>
      <c r="S1619">
        <v>-3.5602003760000001</v>
      </c>
    </row>
    <row r="1620" spans="1:19" x14ac:dyDescent="0.25">
      <c r="A1620" s="12">
        <v>39600</v>
      </c>
      <c r="B1620" t="s">
        <v>2013</v>
      </c>
      <c r="C1620" t="s">
        <v>2014</v>
      </c>
      <c r="D1620">
        <v>381597.7438</v>
      </c>
      <c r="E1620">
        <v>83.910099990000006</v>
      </c>
      <c r="F1620">
        <v>-1.0298373030000001</v>
      </c>
      <c r="G1620">
        <v>0.49013367099999999</v>
      </c>
      <c r="H1620">
        <v>237132.11730000001</v>
      </c>
      <c r="I1620">
        <v>84.974487780000004</v>
      </c>
      <c r="J1620">
        <v>-1.2425364249999999</v>
      </c>
      <c r="K1620">
        <v>-0.70602584499999999</v>
      </c>
      <c r="L1620">
        <v>190094.80650000001</v>
      </c>
      <c r="M1620">
        <v>86.264940139999993</v>
      </c>
      <c r="N1620">
        <v>-1.0026869329999999</v>
      </c>
      <c r="O1620">
        <v>-1.1988706730000001</v>
      </c>
      <c r="P1620">
        <v>158009.61300000001</v>
      </c>
      <c r="Q1620">
        <v>92.946539270000002</v>
      </c>
      <c r="R1620">
        <v>-1.6507997430000001</v>
      </c>
      <c r="S1620">
        <v>-2.660116699</v>
      </c>
    </row>
    <row r="1621" spans="1:19" x14ac:dyDescent="0.25">
      <c r="A1621" s="12">
        <v>39600</v>
      </c>
      <c r="B1621" t="s">
        <v>2019</v>
      </c>
      <c r="C1621" t="s">
        <v>2020</v>
      </c>
      <c r="D1621">
        <v>222770.22579999999</v>
      </c>
      <c r="E1621">
        <v>102.2427553</v>
      </c>
      <c r="F1621">
        <v>-2.4799464480000002</v>
      </c>
      <c r="G1621">
        <v>-2.874262667</v>
      </c>
      <c r="H1621">
        <v>140192.5068</v>
      </c>
      <c r="I1621">
        <v>104.72384460000001</v>
      </c>
      <c r="J1621">
        <v>-2.0775844810000001</v>
      </c>
      <c r="K1621">
        <v>-3.397838154</v>
      </c>
      <c r="L1621">
        <v>115987.79399999999</v>
      </c>
      <c r="M1621">
        <v>106.6463126</v>
      </c>
      <c r="N1621">
        <v>-1.7749076029999999</v>
      </c>
      <c r="O1621">
        <v>-3.9076595599999999</v>
      </c>
      <c r="P1621">
        <v>112750.3749</v>
      </c>
      <c r="Q1621">
        <v>113.0971763</v>
      </c>
      <c r="R1621">
        <v>-1.7166301930000001</v>
      </c>
      <c r="S1621">
        <v>-4.2856372150000004</v>
      </c>
    </row>
    <row r="1622" spans="1:19" x14ac:dyDescent="0.25">
      <c r="A1622" s="12">
        <v>39630</v>
      </c>
      <c r="B1622" t="s">
        <v>2005</v>
      </c>
      <c r="C1622" t="s">
        <v>2006</v>
      </c>
      <c r="D1622">
        <v>280958.95079999999</v>
      </c>
      <c r="E1622">
        <v>91.981463809999994</v>
      </c>
      <c r="F1622">
        <v>-3.8697471999999997E-2</v>
      </c>
      <c r="G1622">
        <v>-3.235769941</v>
      </c>
      <c r="H1622">
        <v>175061.03719999999</v>
      </c>
      <c r="I1622">
        <v>93.203124059999993</v>
      </c>
      <c r="J1622">
        <v>-0.85791728700000003</v>
      </c>
      <c r="K1622">
        <v>-3.7881828139999998</v>
      </c>
      <c r="L1622">
        <v>151273.7156</v>
      </c>
      <c r="M1622">
        <v>92.170760229999999</v>
      </c>
      <c r="N1622">
        <v>-1.29697149</v>
      </c>
      <c r="O1622">
        <v>-4.2573654310000002</v>
      </c>
      <c r="P1622">
        <v>167443.29990000001</v>
      </c>
      <c r="Q1622">
        <v>87.993773140000002</v>
      </c>
      <c r="R1622">
        <v>-0.71099536500000005</v>
      </c>
      <c r="S1622">
        <v>-3.9732057520000001</v>
      </c>
    </row>
    <row r="1623" spans="1:19" x14ac:dyDescent="0.25">
      <c r="A1623" s="12">
        <v>39630</v>
      </c>
      <c r="B1623" t="s">
        <v>2017</v>
      </c>
      <c r="C1623" t="s">
        <v>2018</v>
      </c>
      <c r="D1623">
        <v>250202.05170000001</v>
      </c>
      <c r="E1623">
        <v>95.764022449999999</v>
      </c>
      <c r="F1623">
        <v>-1.048735172</v>
      </c>
      <c r="G1623">
        <v>-3.9174677660000001</v>
      </c>
      <c r="H1623">
        <v>148849.22099999999</v>
      </c>
      <c r="I1623">
        <v>97.572534840000003</v>
      </c>
      <c r="J1623">
        <v>-2.1926527139999998</v>
      </c>
      <c r="K1623">
        <v>-4.4372345480000002</v>
      </c>
      <c r="L1623">
        <v>123476.2068</v>
      </c>
      <c r="M1623">
        <v>98.991604980000005</v>
      </c>
      <c r="N1623">
        <v>-2.813473798</v>
      </c>
      <c r="O1623">
        <v>-5.1050983590000003</v>
      </c>
      <c r="P1623">
        <v>109989.8841</v>
      </c>
      <c r="Q1623">
        <v>104.7811269</v>
      </c>
      <c r="R1623">
        <v>-2.8122101769999999</v>
      </c>
      <c r="S1623">
        <v>-6.0173295769999999</v>
      </c>
    </row>
    <row r="1624" spans="1:19" x14ac:dyDescent="0.25">
      <c r="A1624" s="12">
        <v>39630</v>
      </c>
      <c r="B1624" t="s">
        <v>2019</v>
      </c>
      <c r="C1624" t="s">
        <v>2020</v>
      </c>
      <c r="D1624">
        <v>224513.51519999999</v>
      </c>
      <c r="E1624">
        <v>103.04285640000001</v>
      </c>
      <c r="F1624">
        <v>0.78255045400000001</v>
      </c>
      <c r="G1624">
        <v>-3.3072228639999999</v>
      </c>
      <c r="H1624">
        <v>140007.32610000001</v>
      </c>
      <c r="I1624">
        <v>104.5855146</v>
      </c>
      <c r="J1624">
        <v>-0.13209025299999999</v>
      </c>
      <c r="K1624">
        <v>-3.79567576</v>
      </c>
      <c r="L1624">
        <v>115672.4837</v>
      </c>
      <c r="M1624">
        <v>106.35639689999999</v>
      </c>
      <c r="N1624">
        <v>-0.27184781800000002</v>
      </c>
      <c r="O1624">
        <v>-3.9475029159999999</v>
      </c>
      <c r="P1624">
        <v>111380.257</v>
      </c>
      <c r="Q1624">
        <v>111.7228442</v>
      </c>
      <c r="R1624">
        <v>-1.2151781310000001</v>
      </c>
      <c r="S1624">
        <v>-5.2867949159999998</v>
      </c>
    </row>
    <row r="1625" spans="1:19" x14ac:dyDescent="0.25">
      <c r="A1625" s="12">
        <v>39630</v>
      </c>
      <c r="B1625" t="s">
        <v>2001</v>
      </c>
      <c r="C1625" t="s">
        <v>2002</v>
      </c>
      <c r="D1625">
        <v>216927.99609999999</v>
      </c>
      <c r="E1625">
        <v>96.766207300000005</v>
      </c>
      <c r="F1625">
        <v>0.198203661</v>
      </c>
      <c r="G1625">
        <v>-3.8966485039999998</v>
      </c>
      <c r="H1625">
        <v>137108.48310000001</v>
      </c>
      <c r="I1625">
        <v>97.514957820000006</v>
      </c>
      <c r="J1625">
        <v>-0.27360202300000003</v>
      </c>
      <c r="K1625">
        <v>-4.0913969559999996</v>
      </c>
      <c r="L1625">
        <v>115337.29640000001</v>
      </c>
      <c r="M1625">
        <v>99.122136690000005</v>
      </c>
      <c r="N1625">
        <v>-0.85069540799999999</v>
      </c>
      <c r="O1625">
        <v>-4.6445278180000003</v>
      </c>
      <c r="P1625">
        <v>99942.757469999997</v>
      </c>
      <c r="Q1625">
        <v>106.1604291</v>
      </c>
      <c r="R1625">
        <v>-1.1551965259999999</v>
      </c>
      <c r="S1625">
        <v>-6.1354892850000002</v>
      </c>
    </row>
    <row r="1626" spans="1:19" x14ac:dyDescent="0.25">
      <c r="A1626" s="12">
        <v>39630</v>
      </c>
      <c r="B1626" t="s">
        <v>2003</v>
      </c>
      <c r="C1626" t="s">
        <v>2004</v>
      </c>
      <c r="D1626">
        <v>296573.17379999999</v>
      </c>
      <c r="E1626">
        <v>86.871647429999996</v>
      </c>
      <c r="F1626">
        <v>0.33958645100000001</v>
      </c>
      <c r="G1626">
        <v>-2.7511531119999999</v>
      </c>
      <c r="H1626">
        <v>199513.43830000001</v>
      </c>
      <c r="I1626">
        <v>86.952285849999996</v>
      </c>
      <c r="J1626">
        <v>-0.36957732199999999</v>
      </c>
      <c r="K1626">
        <v>-3.0530135820000002</v>
      </c>
      <c r="L1626">
        <v>166791.68609999999</v>
      </c>
      <c r="M1626">
        <v>87.099090129999993</v>
      </c>
      <c r="N1626">
        <v>-0.54964301400000004</v>
      </c>
      <c r="O1626">
        <v>-3.2868337240000001</v>
      </c>
      <c r="P1626">
        <v>143487.88889999999</v>
      </c>
      <c r="Q1626">
        <v>92.643704869999993</v>
      </c>
      <c r="R1626">
        <v>-0.73906950999999999</v>
      </c>
      <c r="S1626">
        <v>-3.5399610629999998</v>
      </c>
    </row>
    <row r="1627" spans="1:19" x14ac:dyDescent="0.25">
      <c r="A1627" s="12">
        <v>39630</v>
      </c>
      <c r="B1627" t="s">
        <v>2009</v>
      </c>
      <c r="C1627" t="s">
        <v>2010</v>
      </c>
      <c r="D1627">
        <v>215499.80710000001</v>
      </c>
      <c r="E1627">
        <v>110.8441502</v>
      </c>
      <c r="F1627">
        <v>-1.770851843</v>
      </c>
      <c r="G1627">
        <v>-4.2340706680000002</v>
      </c>
      <c r="H1627">
        <v>131214.5822</v>
      </c>
      <c r="I1627">
        <v>110.96772199999999</v>
      </c>
      <c r="J1627">
        <v>-2.4720595849999998</v>
      </c>
      <c r="K1627">
        <v>-4.9531382710000003</v>
      </c>
      <c r="L1627">
        <v>108426.1673</v>
      </c>
      <c r="M1627">
        <v>113.75607599999999</v>
      </c>
      <c r="N1627">
        <v>-2.574869284</v>
      </c>
      <c r="O1627">
        <v>-5.0948246490000004</v>
      </c>
      <c r="P1627">
        <v>99479.467300000004</v>
      </c>
      <c r="Q1627">
        <v>118.7017187</v>
      </c>
      <c r="R1627">
        <v>-1.9847700049999999</v>
      </c>
      <c r="S1627">
        <v>-6.144485768</v>
      </c>
    </row>
    <row r="1628" spans="1:19" x14ac:dyDescent="0.25">
      <c r="A1628" s="12">
        <v>39630</v>
      </c>
      <c r="B1628" t="s">
        <v>2011</v>
      </c>
      <c r="C1628" t="s">
        <v>2012</v>
      </c>
      <c r="D1628">
        <v>241530.2721</v>
      </c>
      <c r="E1628">
        <v>102.7784863</v>
      </c>
      <c r="F1628">
        <v>-0.162469376</v>
      </c>
      <c r="G1628">
        <v>-2.8185806339999999</v>
      </c>
      <c r="H1628">
        <v>147922.37700000001</v>
      </c>
      <c r="I1628">
        <v>103.51322399999999</v>
      </c>
      <c r="J1628">
        <v>-1.4836276159999999</v>
      </c>
      <c r="K1628">
        <v>-3.9515457390000002</v>
      </c>
      <c r="L1628">
        <v>112229.81819999999</v>
      </c>
      <c r="M1628">
        <v>107.51349999999999</v>
      </c>
      <c r="N1628">
        <v>-2.0178109110000002</v>
      </c>
      <c r="O1628">
        <v>-4.6326150500000001</v>
      </c>
      <c r="P1628">
        <v>112699.3293</v>
      </c>
      <c r="Q1628">
        <v>111.3768492</v>
      </c>
      <c r="R1628">
        <v>-1.9849219069999999</v>
      </c>
      <c r="S1628">
        <v>-5.8258750140000002</v>
      </c>
    </row>
    <row r="1629" spans="1:19" x14ac:dyDescent="0.25">
      <c r="A1629" s="12">
        <v>39630</v>
      </c>
      <c r="B1629" t="s">
        <v>2015</v>
      </c>
      <c r="C1629" t="s">
        <v>2016</v>
      </c>
      <c r="D1629">
        <v>301212.3028</v>
      </c>
      <c r="E1629">
        <v>91.434528689999993</v>
      </c>
      <c r="F1629">
        <v>-0.40345856600000002</v>
      </c>
      <c r="G1629">
        <v>-5.1015784460000004</v>
      </c>
      <c r="H1629">
        <v>195795.4466</v>
      </c>
      <c r="I1629">
        <v>91.972036079999995</v>
      </c>
      <c r="J1629">
        <v>-0.44965797600000001</v>
      </c>
      <c r="K1629">
        <v>-5.4731505990000002</v>
      </c>
      <c r="L1629">
        <v>163927.3836</v>
      </c>
      <c r="M1629">
        <v>92.639860609999999</v>
      </c>
      <c r="N1629">
        <v>-0.84314014999999998</v>
      </c>
      <c r="O1629">
        <v>-6.020045476</v>
      </c>
      <c r="P1629">
        <v>139418.29939999999</v>
      </c>
      <c r="Q1629">
        <v>98.332387209999993</v>
      </c>
      <c r="R1629">
        <v>-1.3064529279999999</v>
      </c>
      <c r="S1629">
        <v>-6.2006579669999997</v>
      </c>
    </row>
    <row r="1630" spans="1:19" x14ac:dyDescent="0.25">
      <c r="A1630" s="12">
        <v>39630</v>
      </c>
      <c r="B1630" t="s">
        <v>2007</v>
      </c>
      <c r="C1630" t="s">
        <v>2008</v>
      </c>
      <c r="D1630">
        <v>546197.24060000002</v>
      </c>
      <c r="E1630">
        <v>73.465863639999995</v>
      </c>
      <c r="F1630">
        <v>0.67228974799999996</v>
      </c>
      <c r="G1630">
        <v>-0.28515134199999997</v>
      </c>
      <c r="H1630">
        <v>343507.85249999998</v>
      </c>
      <c r="I1630">
        <v>72.791848360000003</v>
      </c>
      <c r="J1630">
        <v>-0.40183801099999999</v>
      </c>
      <c r="K1630">
        <v>-2.129796287</v>
      </c>
      <c r="L1630">
        <v>288803.71059999999</v>
      </c>
      <c r="M1630">
        <v>70.620688369999996</v>
      </c>
      <c r="N1630">
        <v>-1.0593705470000001</v>
      </c>
      <c r="O1630">
        <v>-2.4361851470000002</v>
      </c>
      <c r="P1630">
        <v>262733.60969999997</v>
      </c>
      <c r="Q1630">
        <v>72.610494130000006</v>
      </c>
      <c r="R1630">
        <v>0.72272307099999999</v>
      </c>
      <c r="S1630">
        <v>-1.5571724010000001</v>
      </c>
    </row>
    <row r="1631" spans="1:19" x14ac:dyDescent="0.25">
      <c r="A1631" s="12">
        <v>39630</v>
      </c>
      <c r="B1631" t="s">
        <v>2013</v>
      </c>
      <c r="C1631" t="s">
        <v>2014</v>
      </c>
      <c r="D1631">
        <v>382466.59700000001</v>
      </c>
      <c r="E1631">
        <v>84.101153409999995</v>
      </c>
      <c r="F1631">
        <v>0.22768823599999999</v>
      </c>
      <c r="G1631">
        <v>-1.9644729240000001</v>
      </c>
      <c r="H1631">
        <v>235968.53109999999</v>
      </c>
      <c r="I1631">
        <v>84.55752554</v>
      </c>
      <c r="J1631">
        <v>-0.49069109799999999</v>
      </c>
      <c r="K1631">
        <v>-2.939788144</v>
      </c>
      <c r="L1631">
        <v>188173.302</v>
      </c>
      <c r="M1631">
        <v>85.392962249999997</v>
      </c>
      <c r="N1631">
        <v>-1.0108137699999999</v>
      </c>
      <c r="O1631">
        <v>-3.9875976139999998</v>
      </c>
      <c r="P1631">
        <v>156302.82709999999</v>
      </c>
      <c r="Q1631">
        <v>91.942550679999997</v>
      </c>
      <c r="R1631">
        <v>-1.08017856</v>
      </c>
      <c r="S1631">
        <v>-4.4321015719999997</v>
      </c>
    </row>
    <row r="1632" spans="1:19" x14ac:dyDescent="0.25">
      <c r="A1632" s="12">
        <v>39661</v>
      </c>
      <c r="B1632" t="s">
        <v>2005</v>
      </c>
      <c r="C1632" t="s">
        <v>2006</v>
      </c>
      <c r="D1632">
        <v>274825.8492</v>
      </c>
      <c r="E1632">
        <v>89.973584540000004</v>
      </c>
      <c r="F1632">
        <v>-2.1829172909999999</v>
      </c>
      <c r="G1632">
        <v>-5.9546086779999996</v>
      </c>
      <c r="H1632">
        <v>170962.78750000001</v>
      </c>
      <c r="I1632">
        <v>91.021201230000003</v>
      </c>
      <c r="J1632">
        <v>-2.3410404480000002</v>
      </c>
      <c r="K1632">
        <v>-6.5367638980000002</v>
      </c>
      <c r="L1632">
        <v>147717.25640000001</v>
      </c>
      <c r="M1632">
        <v>90.003817049999995</v>
      </c>
      <c r="N1632">
        <v>-2.3510093379999999</v>
      </c>
      <c r="O1632">
        <v>-7.0937301030000004</v>
      </c>
      <c r="P1632">
        <v>163326.28950000001</v>
      </c>
      <c r="Q1632">
        <v>85.830227140000005</v>
      </c>
      <c r="R1632">
        <v>-2.4587489869999999</v>
      </c>
      <c r="S1632">
        <v>-6.4772506639999996</v>
      </c>
    </row>
    <row r="1633" spans="1:19" x14ac:dyDescent="0.25">
      <c r="A1633" s="12">
        <v>39661</v>
      </c>
      <c r="B1633" t="s">
        <v>2007</v>
      </c>
      <c r="C1633" t="s">
        <v>2008</v>
      </c>
      <c r="D1633">
        <v>532325.86419999995</v>
      </c>
      <c r="E1633">
        <v>71.600104209999998</v>
      </c>
      <c r="F1633">
        <v>-2.5396277089999999</v>
      </c>
      <c r="G1633">
        <v>-2.5487490020000001</v>
      </c>
      <c r="H1633">
        <v>335791.05379999999</v>
      </c>
      <c r="I1633">
        <v>71.156601789999996</v>
      </c>
      <c r="J1633">
        <v>-2.2464693539999998</v>
      </c>
      <c r="K1633">
        <v>-4.1041749210000003</v>
      </c>
      <c r="L1633">
        <v>281308.40169999999</v>
      </c>
      <c r="M1633">
        <v>68.787873020000006</v>
      </c>
      <c r="N1633">
        <v>-2.5952952210000002</v>
      </c>
      <c r="O1633">
        <v>-5.9078325520000003</v>
      </c>
      <c r="P1633">
        <v>253968.41250000001</v>
      </c>
      <c r="Q1633">
        <v>70.188096419999994</v>
      </c>
      <c r="R1633">
        <v>-3.336153725</v>
      </c>
      <c r="S1633">
        <v>-5.6002898749999996</v>
      </c>
    </row>
    <row r="1634" spans="1:19" x14ac:dyDescent="0.25">
      <c r="A1634" s="12">
        <v>39661</v>
      </c>
      <c r="B1634" t="s">
        <v>2001</v>
      </c>
      <c r="C1634" t="s">
        <v>2002</v>
      </c>
      <c r="D1634">
        <v>210430.49040000001</v>
      </c>
      <c r="E1634">
        <v>93.867830909999995</v>
      </c>
      <c r="F1634">
        <v>-2.9952361139999999</v>
      </c>
      <c r="G1634">
        <v>-7.6868511789999996</v>
      </c>
      <c r="H1634">
        <v>132568.0387</v>
      </c>
      <c r="I1634">
        <v>94.285681049999994</v>
      </c>
      <c r="J1634">
        <v>-3.311570696</v>
      </c>
      <c r="K1634">
        <v>-8.086067967</v>
      </c>
      <c r="L1634">
        <v>111517.9382</v>
      </c>
      <c r="M1634">
        <v>95.839738330000003</v>
      </c>
      <c r="N1634">
        <v>-3.311468525</v>
      </c>
      <c r="O1634">
        <v>-8.3557851339999996</v>
      </c>
      <c r="P1634">
        <v>97231.534440000003</v>
      </c>
      <c r="Q1634">
        <v>103.2805346</v>
      </c>
      <c r="R1634">
        <v>-2.7127758860000002</v>
      </c>
      <c r="S1634">
        <v>-8.1436509249999993</v>
      </c>
    </row>
    <row r="1635" spans="1:19" x14ac:dyDescent="0.25">
      <c r="A1635" s="12">
        <v>39661</v>
      </c>
      <c r="B1635" t="s">
        <v>2003</v>
      </c>
      <c r="C1635" t="s">
        <v>2004</v>
      </c>
      <c r="D1635">
        <v>286699.39279999997</v>
      </c>
      <c r="E1635">
        <v>83.979438349999995</v>
      </c>
      <c r="F1635">
        <v>-3.329290002</v>
      </c>
      <c r="G1635">
        <v>-6.843848339</v>
      </c>
      <c r="H1635">
        <v>192100.1439</v>
      </c>
      <c r="I1635">
        <v>83.721411320000001</v>
      </c>
      <c r="J1635">
        <v>-3.715686716</v>
      </c>
      <c r="K1635">
        <v>-7.3217799369999996</v>
      </c>
      <c r="L1635">
        <v>160352.40590000001</v>
      </c>
      <c r="M1635">
        <v>83.736479799999998</v>
      </c>
      <c r="N1635">
        <v>-3.8606721639999999</v>
      </c>
      <c r="O1635">
        <v>-7.6500700879999997</v>
      </c>
      <c r="P1635">
        <v>138891.41870000001</v>
      </c>
      <c r="Q1635">
        <v>89.67596983</v>
      </c>
      <c r="R1635">
        <v>-3.2033855400000002</v>
      </c>
      <c r="S1635">
        <v>-6.943696482</v>
      </c>
    </row>
    <row r="1636" spans="1:19" x14ac:dyDescent="0.25">
      <c r="A1636" s="12">
        <v>39661</v>
      </c>
      <c r="B1636" t="s">
        <v>2019</v>
      </c>
      <c r="C1636" t="s">
        <v>2020</v>
      </c>
      <c r="D1636">
        <v>221878.05869999999</v>
      </c>
      <c r="E1636">
        <v>101.8332857</v>
      </c>
      <c r="F1636">
        <v>-1.1738520859999999</v>
      </c>
      <c r="G1636">
        <v>-4.7209327959999996</v>
      </c>
      <c r="H1636">
        <v>137702.8162</v>
      </c>
      <c r="I1636">
        <v>102.8640451</v>
      </c>
      <c r="J1636">
        <v>-1.6459923649999999</v>
      </c>
      <c r="K1636">
        <v>-5.6008595200000002</v>
      </c>
      <c r="L1636">
        <v>113436.95819999999</v>
      </c>
      <c r="M1636">
        <v>104.3009172</v>
      </c>
      <c r="N1636">
        <v>-1.932633799</v>
      </c>
      <c r="O1636">
        <v>-6.1343338340000004</v>
      </c>
      <c r="P1636">
        <v>109642.5898</v>
      </c>
      <c r="Q1636">
        <v>109.9798322</v>
      </c>
      <c r="R1636">
        <v>-1.5601213549999999</v>
      </c>
      <c r="S1636">
        <v>-5.8268983309999998</v>
      </c>
    </row>
    <row r="1637" spans="1:19" x14ac:dyDescent="0.25">
      <c r="A1637" s="12">
        <v>39661</v>
      </c>
      <c r="B1637" t="s">
        <v>2017</v>
      </c>
      <c r="C1637" t="s">
        <v>2018</v>
      </c>
      <c r="D1637">
        <v>247669.69639999999</v>
      </c>
      <c r="E1637">
        <v>94.794771679999997</v>
      </c>
      <c r="F1637">
        <v>-1.012124123</v>
      </c>
      <c r="G1637">
        <v>-5.9654740569999998</v>
      </c>
      <c r="H1637">
        <v>146531.1997</v>
      </c>
      <c r="I1637">
        <v>96.053042770000005</v>
      </c>
      <c r="J1637">
        <v>-1.5572948639999999</v>
      </c>
      <c r="K1637">
        <v>-7.1930515750000001</v>
      </c>
      <c r="L1637">
        <v>121222.8512</v>
      </c>
      <c r="M1637">
        <v>97.185076420000001</v>
      </c>
      <c r="N1637">
        <v>-1.824931079</v>
      </c>
      <c r="O1637">
        <v>-8.0524278720000009</v>
      </c>
      <c r="P1637">
        <v>108965.33900000001</v>
      </c>
      <c r="Q1637">
        <v>103.80510080000001</v>
      </c>
      <c r="R1637">
        <v>-0.93149037400000001</v>
      </c>
      <c r="S1637">
        <v>-7.1360933209999997</v>
      </c>
    </row>
    <row r="1638" spans="1:19" x14ac:dyDescent="0.25">
      <c r="A1638" s="12">
        <v>39661</v>
      </c>
      <c r="B1638" t="s">
        <v>2011</v>
      </c>
      <c r="C1638" t="s">
        <v>2012</v>
      </c>
      <c r="D1638">
        <v>238189.3303</v>
      </c>
      <c r="E1638">
        <v>101.3568138</v>
      </c>
      <c r="F1638">
        <v>-1.3832393730000001</v>
      </c>
      <c r="G1638">
        <v>-4.9727312289999999</v>
      </c>
      <c r="H1638">
        <v>146124.59729999999</v>
      </c>
      <c r="I1638">
        <v>102.25517240000001</v>
      </c>
      <c r="J1638">
        <v>-1.2153534749999999</v>
      </c>
      <c r="K1638">
        <v>-5.855312809</v>
      </c>
      <c r="L1638">
        <v>111082.44409999999</v>
      </c>
      <c r="M1638">
        <v>106.41434289999999</v>
      </c>
      <c r="N1638">
        <v>-1.0223433470000001</v>
      </c>
      <c r="O1638">
        <v>-6.7110987059999996</v>
      </c>
      <c r="P1638">
        <v>111824.57150000001</v>
      </c>
      <c r="Q1638">
        <v>110.51235629999999</v>
      </c>
      <c r="R1638">
        <v>-0.77618728400000003</v>
      </c>
      <c r="S1638">
        <v>-6.0461661260000001</v>
      </c>
    </row>
    <row r="1639" spans="1:19" x14ac:dyDescent="0.25">
      <c r="A1639" s="12">
        <v>39661</v>
      </c>
      <c r="B1639" t="s">
        <v>2013</v>
      </c>
      <c r="C1639" t="s">
        <v>2014</v>
      </c>
      <c r="D1639">
        <v>371515.80989999999</v>
      </c>
      <c r="E1639">
        <v>81.693168409999998</v>
      </c>
      <c r="F1639">
        <v>-2.863200923</v>
      </c>
      <c r="G1639">
        <v>-5.0457917700000001</v>
      </c>
      <c r="H1639">
        <v>227830.70869999999</v>
      </c>
      <c r="I1639">
        <v>81.641398890000005</v>
      </c>
      <c r="J1639">
        <v>-3.4486896699999998</v>
      </c>
      <c r="K1639">
        <v>-6.6399669709999998</v>
      </c>
      <c r="L1639">
        <v>181265.95069999999</v>
      </c>
      <c r="M1639">
        <v>82.258409259999993</v>
      </c>
      <c r="N1639">
        <v>-3.6707392579999998</v>
      </c>
      <c r="O1639">
        <v>-7.5383344020000003</v>
      </c>
      <c r="P1639">
        <v>151994.73449999999</v>
      </c>
      <c r="Q1639">
        <v>89.408386570000005</v>
      </c>
      <c r="R1639">
        <v>-2.7562473509999998</v>
      </c>
      <c r="S1639">
        <v>-6.7645664070000002</v>
      </c>
    </row>
    <row r="1640" spans="1:19" x14ac:dyDescent="0.25">
      <c r="A1640" s="12">
        <v>39661</v>
      </c>
      <c r="B1640" t="s">
        <v>2015</v>
      </c>
      <c r="C1640" t="s">
        <v>2016</v>
      </c>
      <c r="D1640">
        <v>296127.10460000002</v>
      </c>
      <c r="E1640">
        <v>89.890890889999994</v>
      </c>
      <c r="F1640">
        <v>-1.6882438479999999</v>
      </c>
      <c r="G1640">
        <v>-7.6543137540000004</v>
      </c>
      <c r="H1640">
        <v>191258.50709999999</v>
      </c>
      <c r="I1640">
        <v>89.840875400000002</v>
      </c>
      <c r="J1640">
        <v>-2.3171833249999998</v>
      </c>
      <c r="K1640">
        <v>-8.0436201139999994</v>
      </c>
      <c r="L1640">
        <v>160357.82999999999</v>
      </c>
      <c r="M1640">
        <v>90.622607979999998</v>
      </c>
      <c r="N1640">
        <v>-2.1775212279999998</v>
      </c>
      <c r="O1640">
        <v>-8.4632604150000006</v>
      </c>
      <c r="P1640">
        <v>137430.30910000001</v>
      </c>
      <c r="Q1640">
        <v>96.93024819</v>
      </c>
      <c r="R1640">
        <v>-1.425917804</v>
      </c>
      <c r="S1640">
        <v>-8.0839703410000006</v>
      </c>
    </row>
    <row r="1641" spans="1:19" x14ac:dyDescent="0.25">
      <c r="A1641" s="12">
        <v>39661</v>
      </c>
      <c r="B1641" t="s">
        <v>2009</v>
      </c>
      <c r="C1641" t="s">
        <v>2010</v>
      </c>
      <c r="D1641">
        <v>214724.4847</v>
      </c>
      <c r="E1641">
        <v>110.4453565</v>
      </c>
      <c r="F1641">
        <v>-0.35977871</v>
      </c>
      <c r="G1641">
        <v>-3.503992126</v>
      </c>
      <c r="H1641">
        <v>130594.5817</v>
      </c>
      <c r="I1641">
        <v>110.4433897</v>
      </c>
      <c r="J1641">
        <v>-0.47250881700000003</v>
      </c>
      <c r="K1641">
        <v>-4.9228275469999998</v>
      </c>
      <c r="L1641">
        <v>108019.11259999999</v>
      </c>
      <c r="M1641">
        <v>113.3290117</v>
      </c>
      <c r="N1641">
        <v>-0.37542110099999998</v>
      </c>
      <c r="O1641">
        <v>-5.1100385299999997</v>
      </c>
      <c r="P1641">
        <v>97997.749689999997</v>
      </c>
      <c r="Q1641">
        <v>116.9336912</v>
      </c>
      <c r="R1641">
        <v>-1.489470786</v>
      </c>
      <c r="S1641">
        <v>-6.5630256119999997</v>
      </c>
    </row>
    <row r="1642" spans="1:19" x14ac:dyDescent="0.25">
      <c r="A1642" s="12">
        <v>39692</v>
      </c>
      <c r="B1642" t="s">
        <v>2005</v>
      </c>
      <c r="C1642" t="s">
        <v>2006</v>
      </c>
      <c r="D1642">
        <v>271619.05739999999</v>
      </c>
      <c r="E1642">
        <v>88.923732209999997</v>
      </c>
      <c r="F1642">
        <v>-1.1668450589999999</v>
      </c>
      <c r="G1642">
        <v>-7.3445821850000002</v>
      </c>
      <c r="H1642">
        <v>166054.7071</v>
      </c>
      <c r="I1642">
        <v>88.408121629999997</v>
      </c>
      <c r="J1642">
        <v>-2.8708471929999999</v>
      </c>
      <c r="K1642">
        <v>-9.2018670319999991</v>
      </c>
      <c r="L1642">
        <v>143757.1617</v>
      </c>
      <c r="M1642">
        <v>87.590939590000005</v>
      </c>
      <c r="N1642">
        <v>-2.6808612549999999</v>
      </c>
      <c r="O1642">
        <v>-9.4345584959999993</v>
      </c>
      <c r="P1642">
        <v>159615.4466</v>
      </c>
      <c r="Q1642">
        <v>83.880127770000001</v>
      </c>
      <c r="R1642">
        <v>-2.2720426439999999</v>
      </c>
      <c r="S1642">
        <v>-9.5172975439999998</v>
      </c>
    </row>
    <row r="1643" spans="1:19" x14ac:dyDescent="0.25">
      <c r="A1643" s="12">
        <v>39692</v>
      </c>
      <c r="B1643" t="s">
        <v>2003</v>
      </c>
      <c r="C1643" t="s">
        <v>2004</v>
      </c>
      <c r="D1643">
        <v>283951.27230000001</v>
      </c>
      <c r="E1643">
        <v>83.174464139999998</v>
      </c>
      <c r="F1643">
        <v>-0.958537266</v>
      </c>
      <c r="G1643">
        <v>-7.7441266390000001</v>
      </c>
      <c r="H1643">
        <v>186654.24230000001</v>
      </c>
      <c r="I1643">
        <v>81.347969219999996</v>
      </c>
      <c r="J1643">
        <v>-2.8349284419999998</v>
      </c>
      <c r="K1643">
        <v>-10.183127130000001</v>
      </c>
      <c r="L1643">
        <v>155876.43719999999</v>
      </c>
      <c r="M1643">
        <v>81.399116280000001</v>
      </c>
      <c r="N1643">
        <v>-2.7913324300000002</v>
      </c>
      <c r="O1643">
        <v>-10.45148631</v>
      </c>
      <c r="P1643">
        <v>134128.06839999999</v>
      </c>
      <c r="Q1643">
        <v>86.600487849999993</v>
      </c>
      <c r="R1643">
        <v>-3.429549728</v>
      </c>
      <c r="S1643">
        <v>-11.399685570000001</v>
      </c>
    </row>
    <row r="1644" spans="1:19" x14ac:dyDescent="0.25">
      <c r="A1644" s="12">
        <v>39692</v>
      </c>
      <c r="B1644" t="s">
        <v>2001</v>
      </c>
      <c r="C1644" t="s">
        <v>2002</v>
      </c>
      <c r="D1644">
        <v>207810.45379999999</v>
      </c>
      <c r="E1644">
        <v>92.69909749</v>
      </c>
      <c r="F1644">
        <v>-1.245084082</v>
      </c>
      <c r="G1644">
        <v>-9.2147355900000001</v>
      </c>
      <c r="H1644">
        <v>128707.73639999999</v>
      </c>
      <c r="I1644">
        <v>91.540138189999993</v>
      </c>
      <c r="J1644">
        <v>-2.9119404329999998</v>
      </c>
      <c r="K1644">
        <v>-10.974853530000001</v>
      </c>
      <c r="L1644">
        <v>108287.0459</v>
      </c>
      <c r="M1644">
        <v>93.063074069999999</v>
      </c>
      <c r="N1644">
        <v>-2.8971951630000001</v>
      </c>
      <c r="O1644">
        <v>-11.05361684</v>
      </c>
      <c r="P1644">
        <v>94050.3842</v>
      </c>
      <c r="Q1644">
        <v>99.901477589999999</v>
      </c>
      <c r="R1644">
        <v>-3.2717268740000001</v>
      </c>
      <c r="S1644">
        <v>-12.27198626</v>
      </c>
    </row>
    <row r="1645" spans="1:19" x14ac:dyDescent="0.25">
      <c r="A1645" s="12">
        <v>39692</v>
      </c>
      <c r="B1645" t="s">
        <v>2011</v>
      </c>
      <c r="C1645" t="s">
        <v>2012</v>
      </c>
      <c r="D1645">
        <v>234669.8401</v>
      </c>
      <c r="E1645">
        <v>99.859163499999994</v>
      </c>
      <c r="F1645">
        <v>-1.4776019570000001</v>
      </c>
      <c r="G1645">
        <v>-6.3662616420000004</v>
      </c>
      <c r="H1645">
        <v>141257.70319999999</v>
      </c>
      <c r="I1645">
        <v>98.849413889999994</v>
      </c>
      <c r="J1645">
        <v>-3.3306467020000001</v>
      </c>
      <c r="K1645">
        <v>-8.5834055560000007</v>
      </c>
      <c r="L1645">
        <v>107203.8247</v>
      </c>
      <c r="M1645">
        <v>102.6987177</v>
      </c>
      <c r="N1645">
        <v>-3.4916583189999999</v>
      </c>
      <c r="O1645">
        <v>-9.4019940420000001</v>
      </c>
      <c r="P1645">
        <v>108435.3118</v>
      </c>
      <c r="Q1645">
        <v>107.1628681</v>
      </c>
      <c r="R1645">
        <v>-3.030872064</v>
      </c>
      <c r="S1645">
        <v>-9.5515909130000001</v>
      </c>
    </row>
    <row r="1646" spans="1:19" x14ac:dyDescent="0.25">
      <c r="A1646" s="12">
        <v>39692</v>
      </c>
      <c r="B1646" t="s">
        <v>2009</v>
      </c>
      <c r="C1646" t="s">
        <v>2010</v>
      </c>
      <c r="D1646">
        <v>208998.5165</v>
      </c>
      <c r="E1646">
        <v>107.5001563</v>
      </c>
      <c r="F1646">
        <v>-2.6666582499999998</v>
      </c>
      <c r="G1646">
        <v>-6.4349960370000003</v>
      </c>
      <c r="H1646">
        <v>125157.75410000001</v>
      </c>
      <c r="I1646">
        <v>105.8454832</v>
      </c>
      <c r="J1646">
        <v>-4.1631341449999999</v>
      </c>
      <c r="K1646">
        <v>-8.4748346429999994</v>
      </c>
      <c r="L1646">
        <v>103566.734</v>
      </c>
      <c r="M1646">
        <v>108.6577674</v>
      </c>
      <c r="N1646">
        <v>-4.121843299</v>
      </c>
      <c r="O1646">
        <v>-8.6482229279999991</v>
      </c>
      <c r="P1646">
        <v>96547.919169999994</v>
      </c>
      <c r="Q1646">
        <v>115.2037124</v>
      </c>
      <c r="R1646">
        <v>-1.4794528730000001</v>
      </c>
      <c r="S1646">
        <v>-8.3965332339999996</v>
      </c>
    </row>
    <row r="1647" spans="1:19" x14ac:dyDescent="0.25">
      <c r="A1647" s="12">
        <v>39692</v>
      </c>
      <c r="B1647" t="s">
        <v>2015</v>
      </c>
      <c r="C1647" t="s">
        <v>2016</v>
      </c>
      <c r="D1647">
        <v>295436.82870000001</v>
      </c>
      <c r="E1647">
        <v>89.681354130000003</v>
      </c>
      <c r="F1647">
        <v>-0.233101219</v>
      </c>
      <c r="G1647">
        <v>-8.2934503920000004</v>
      </c>
      <c r="H1647">
        <v>186770.4688</v>
      </c>
      <c r="I1647">
        <v>87.732685279999998</v>
      </c>
      <c r="J1647">
        <v>-2.3465823430000001</v>
      </c>
      <c r="K1647">
        <v>-10.52368294</v>
      </c>
      <c r="L1647">
        <v>156700.60209999999</v>
      </c>
      <c r="M1647">
        <v>88.55580818</v>
      </c>
      <c r="N1647">
        <v>-2.2806668719999998</v>
      </c>
      <c r="O1647">
        <v>-10.92084571</v>
      </c>
      <c r="P1647">
        <v>133705.95619999999</v>
      </c>
      <c r="Q1647">
        <v>94.303444450000001</v>
      </c>
      <c r="R1647">
        <v>-2.7099938250000002</v>
      </c>
      <c r="S1647">
        <v>-11.74033002</v>
      </c>
    </row>
    <row r="1648" spans="1:19" x14ac:dyDescent="0.25">
      <c r="A1648" s="12">
        <v>39692</v>
      </c>
      <c r="B1648" t="s">
        <v>2017</v>
      </c>
      <c r="C1648" t="s">
        <v>2018</v>
      </c>
      <c r="D1648">
        <v>246597.22500000001</v>
      </c>
      <c r="E1648">
        <v>94.384286770000003</v>
      </c>
      <c r="F1648">
        <v>-0.43302484499999999</v>
      </c>
      <c r="G1648">
        <v>-5.9186672309999997</v>
      </c>
      <c r="H1648">
        <v>143926.23449999999</v>
      </c>
      <c r="I1648">
        <v>94.345455360000003</v>
      </c>
      <c r="J1648">
        <v>-1.7777546200000001</v>
      </c>
      <c r="K1648">
        <v>-8.1581163659999998</v>
      </c>
      <c r="L1648">
        <v>119694.3548</v>
      </c>
      <c r="M1648">
        <v>95.959671839999999</v>
      </c>
      <c r="N1648">
        <v>-1.260897886</v>
      </c>
      <c r="O1648">
        <v>-8.6049689370000007</v>
      </c>
      <c r="P1648">
        <v>107316.50659999999</v>
      </c>
      <c r="Q1648">
        <v>102.2343517</v>
      </c>
      <c r="R1648">
        <v>-1.5131714060000001</v>
      </c>
      <c r="S1648">
        <v>-9.0829405609999991</v>
      </c>
    </row>
    <row r="1649" spans="1:19" x14ac:dyDescent="0.25">
      <c r="A1649" s="12">
        <v>39692</v>
      </c>
      <c r="B1649" t="s">
        <v>2019</v>
      </c>
      <c r="C1649" t="s">
        <v>2020</v>
      </c>
      <c r="D1649">
        <v>219576.4541</v>
      </c>
      <c r="E1649">
        <v>100.7769399</v>
      </c>
      <c r="F1649">
        <v>-1.037328609</v>
      </c>
      <c r="G1649">
        <v>-5.2077172259999998</v>
      </c>
      <c r="H1649">
        <v>133388.8916</v>
      </c>
      <c r="I1649">
        <v>99.641542020000003</v>
      </c>
      <c r="J1649">
        <v>-3.1327788409999999</v>
      </c>
      <c r="K1649">
        <v>-8.0693039750000004</v>
      </c>
      <c r="L1649">
        <v>109999.35890000001</v>
      </c>
      <c r="M1649">
        <v>101.1401769</v>
      </c>
      <c r="N1649">
        <v>-3.0304050660000001</v>
      </c>
      <c r="O1649">
        <v>-8.4765716159999993</v>
      </c>
      <c r="P1649">
        <v>106962.4265</v>
      </c>
      <c r="Q1649">
        <v>107.29142520000001</v>
      </c>
      <c r="R1649">
        <v>-2.4444545990000002</v>
      </c>
      <c r="S1649">
        <v>-9.0785114369999995</v>
      </c>
    </row>
    <row r="1650" spans="1:19" x14ac:dyDescent="0.25">
      <c r="A1650" s="12">
        <v>39692</v>
      </c>
      <c r="B1650" t="s">
        <v>2013</v>
      </c>
      <c r="C1650" t="s">
        <v>2014</v>
      </c>
      <c r="D1650">
        <v>364643.85590000002</v>
      </c>
      <c r="E1650">
        <v>80.182084140000001</v>
      </c>
      <c r="F1650">
        <v>-1.8497070250000001</v>
      </c>
      <c r="G1650">
        <v>-7.8269326479999997</v>
      </c>
      <c r="H1650">
        <v>221134.014</v>
      </c>
      <c r="I1650">
        <v>79.241689350000001</v>
      </c>
      <c r="J1650">
        <v>-2.9393292789999999</v>
      </c>
      <c r="K1650">
        <v>-9.9247881230000008</v>
      </c>
      <c r="L1650">
        <v>177363.0796</v>
      </c>
      <c r="M1650">
        <v>80.487288059999997</v>
      </c>
      <c r="N1650">
        <v>-2.1531187109999999</v>
      </c>
      <c r="O1650">
        <v>-9.9988898870000007</v>
      </c>
      <c r="P1650">
        <v>147842.50030000001</v>
      </c>
      <c r="Q1650">
        <v>86.965903530000006</v>
      </c>
      <c r="R1650">
        <v>-2.7318276589999999</v>
      </c>
      <c r="S1650">
        <v>-10.854497029999999</v>
      </c>
    </row>
    <row r="1651" spans="1:19" x14ac:dyDescent="0.25">
      <c r="A1651" s="12">
        <v>39692</v>
      </c>
      <c r="B1651" t="s">
        <v>2007</v>
      </c>
      <c r="C1651" t="s">
        <v>2008</v>
      </c>
      <c r="D1651">
        <v>524235.25679999997</v>
      </c>
      <c r="E1651">
        <v>70.511882929999999</v>
      </c>
      <c r="F1651">
        <v>-1.519859914</v>
      </c>
      <c r="G1651">
        <v>-5.18291609</v>
      </c>
      <c r="H1651">
        <v>326818.6654</v>
      </c>
      <c r="I1651">
        <v>69.255286490000003</v>
      </c>
      <c r="J1651">
        <v>-2.6720153199999999</v>
      </c>
      <c r="K1651">
        <v>-7.0768645340000003</v>
      </c>
      <c r="L1651">
        <v>274564.58610000001</v>
      </c>
      <c r="M1651">
        <v>67.138819069999997</v>
      </c>
      <c r="N1651">
        <v>-2.397303307</v>
      </c>
      <c r="O1651">
        <v>-7.7243918049999998</v>
      </c>
      <c r="P1651">
        <v>250459.74340000001</v>
      </c>
      <c r="Q1651">
        <v>69.218421480000003</v>
      </c>
      <c r="R1651">
        <v>-1.3815375990000001</v>
      </c>
      <c r="S1651">
        <v>-7.4105626930000001</v>
      </c>
    </row>
    <row r="1652" spans="1:19" x14ac:dyDescent="0.25">
      <c r="A1652" s="12">
        <v>39722</v>
      </c>
      <c r="B1652" t="s">
        <v>2005</v>
      </c>
      <c r="C1652" t="s">
        <v>2006</v>
      </c>
      <c r="D1652">
        <v>263623.42790000001</v>
      </c>
      <c r="E1652">
        <v>86.306091089999995</v>
      </c>
      <c r="F1652">
        <v>-2.9436923689999999</v>
      </c>
      <c r="G1652">
        <v>-10.14593885</v>
      </c>
      <c r="H1652">
        <v>163043.51949999999</v>
      </c>
      <c r="I1652">
        <v>86.804954519999995</v>
      </c>
      <c r="J1652">
        <v>-1.813370854</v>
      </c>
      <c r="K1652">
        <v>-10.64324948</v>
      </c>
      <c r="L1652">
        <v>140503.43590000001</v>
      </c>
      <c r="M1652">
        <v>85.608451209999998</v>
      </c>
      <c r="N1652">
        <v>-2.2633486899999999</v>
      </c>
      <c r="O1652">
        <v>-11.415072240000001</v>
      </c>
      <c r="P1652">
        <v>156193.15289999999</v>
      </c>
      <c r="Q1652">
        <v>82.08166507</v>
      </c>
      <c r="R1652">
        <v>-2.1440867479999999</v>
      </c>
      <c r="S1652">
        <v>-11.61176025</v>
      </c>
    </row>
    <row r="1653" spans="1:19" x14ac:dyDescent="0.25">
      <c r="A1653" s="12">
        <v>39722</v>
      </c>
      <c r="B1653" t="s">
        <v>2015</v>
      </c>
      <c r="C1653" t="s">
        <v>2016</v>
      </c>
      <c r="D1653">
        <v>285396.18810000003</v>
      </c>
      <c r="E1653">
        <v>86.633466519999999</v>
      </c>
      <c r="F1653">
        <v>-3.3985744690000002</v>
      </c>
      <c r="G1653">
        <v>-10.91431755</v>
      </c>
      <c r="H1653">
        <v>182850.97210000001</v>
      </c>
      <c r="I1653">
        <v>85.891559270000002</v>
      </c>
      <c r="J1653">
        <v>-2.098563382</v>
      </c>
      <c r="K1653">
        <v>-11.622434070000001</v>
      </c>
      <c r="L1653">
        <v>153410.5705</v>
      </c>
      <c r="M1653">
        <v>86.696521059999995</v>
      </c>
      <c r="N1653">
        <v>-2.0995654130000001</v>
      </c>
      <c r="O1653">
        <v>-12.371941509999999</v>
      </c>
      <c r="P1653">
        <v>132215.82569999999</v>
      </c>
      <c r="Q1653">
        <v>93.252448319999999</v>
      </c>
      <c r="R1653">
        <v>-1.1144832929999999</v>
      </c>
      <c r="S1653">
        <v>-12.781595250000001</v>
      </c>
    </row>
    <row r="1654" spans="1:19" x14ac:dyDescent="0.25">
      <c r="A1654" s="12">
        <v>39722</v>
      </c>
      <c r="B1654" t="s">
        <v>2011</v>
      </c>
      <c r="C1654" t="s">
        <v>2012</v>
      </c>
      <c r="D1654">
        <v>230856.2139</v>
      </c>
      <c r="E1654">
        <v>98.236349399999995</v>
      </c>
      <c r="F1654">
        <v>-1.6251028320000001</v>
      </c>
      <c r="G1654">
        <v>-8.5907522969999999</v>
      </c>
      <c r="H1654">
        <v>140302.0343</v>
      </c>
      <c r="I1654">
        <v>98.180655279999996</v>
      </c>
      <c r="J1654">
        <v>-0.67654282300000002</v>
      </c>
      <c r="K1654">
        <v>-9.40268412</v>
      </c>
      <c r="L1654">
        <v>105998.7908</v>
      </c>
      <c r="M1654">
        <v>101.5443238</v>
      </c>
      <c r="N1654">
        <v>-1.1240586779999999</v>
      </c>
      <c r="O1654">
        <v>-10.342807730000001</v>
      </c>
      <c r="P1654">
        <v>107441.2414</v>
      </c>
      <c r="Q1654">
        <v>106.18046270000001</v>
      </c>
      <c r="R1654">
        <v>-0.91674048900000005</v>
      </c>
      <c r="S1654">
        <v>-10.52905745</v>
      </c>
    </row>
    <row r="1655" spans="1:19" x14ac:dyDescent="0.25">
      <c r="A1655" s="12">
        <v>39722</v>
      </c>
      <c r="B1655" t="s">
        <v>2003</v>
      </c>
      <c r="C1655" t="s">
        <v>2004</v>
      </c>
      <c r="D1655">
        <v>273833.76860000001</v>
      </c>
      <c r="E1655">
        <v>80.210864299999997</v>
      </c>
      <c r="F1655">
        <v>-3.563112635</v>
      </c>
      <c r="G1655">
        <v>-11.150929</v>
      </c>
      <c r="H1655">
        <v>182266.58970000001</v>
      </c>
      <c r="I1655">
        <v>79.435735010000002</v>
      </c>
      <c r="J1655">
        <v>-2.3506846299999999</v>
      </c>
      <c r="K1655">
        <v>-11.9779131</v>
      </c>
      <c r="L1655">
        <v>152129.69099999999</v>
      </c>
      <c r="M1655">
        <v>79.442554830000006</v>
      </c>
      <c r="N1655">
        <v>-2.4036642420000001</v>
      </c>
      <c r="O1655">
        <v>-12.532145160000001</v>
      </c>
      <c r="P1655">
        <v>132106.74830000001</v>
      </c>
      <c r="Q1655">
        <v>85.295411979999997</v>
      </c>
      <c r="R1655">
        <v>-1.507007529</v>
      </c>
      <c r="S1655">
        <v>-12.7529144</v>
      </c>
    </row>
    <row r="1656" spans="1:19" x14ac:dyDescent="0.25">
      <c r="A1656" s="12">
        <v>39722</v>
      </c>
      <c r="B1656" t="s">
        <v>2007</v>
      </c>
      <c r="C1656" t="s">
        <v>2008</v>
      </c>
      <c r="D1656">
        <v>506701.60849999997</v>
      </c>
      <c r="E1656">
        <v>68.153532290000001</v>
      </c>
      <c r="F1656">
        <v>-3.3446144740000001</v>
      </c>
      <c r="G1656">
        <v>-8.8458003890000008</v>
      </c>
      <c r="H1656">
        <v>316157.60489999998</v>
      </c>
      <c r="I1656">
        <v>66.996129120000006</v>
      </c>
      <c r="J1656">
        <v>-3.2620720940000001</v>
      </c>
      <c r="K1656">
        <v>-10.0643838</v>
      </c>
      <c r="L1656">
        <v>262928.63419999997</v>
      </c>
      <c r="M1656">
        <v>64.293499229999995</v>
      </c>
      <c r="N1656">
        <v>-4.2379652810000001</v>
      </c>
      <c r="O1656">
        <v>-11.647650929999999</v>
      </c>
      <c r="P1656">
        <v>242805.42300000001</v>
      </c>
      <c r="Q1656">
        <v>67.103031720000004</v>
      </c>
      <c r="R1656">
        <v>-3.0561080660000002</v>
      </c>
      <c r="S1656">
        <v>-10.290536400000001</v>
      </c>
    </row>
    <row r="1657" spans="1:19" x14ac:dyDescent="0.25">
      <c r="A1657" s="12">
        <v>39722</v>
      </c>
      <c r="B1657" t="s">
        <v>2009</v>
      </c>
      <c r="C1657" t="s">
        <v>2010</v>
      </c>
      <c r="D1657">
        <v>205913.38879999999</v>
      </c>
      <c r="E1657">
        <v>105.9132948</v>
      </c>
      <c r="F1657">
        <v>-1.4761481519999999</v>
      </c>
      <c r="G1657">
        <v>-7.7412866950000003</v>
      </c>
      <c r="H1657">
        <v>123807.2221</v>
      </c>
      <c r="I1657">
        <v>104.7033429</v>
      </c>
      <c r="J1657">
        <v>-1.0790637940000001</v>
      </c>
      <c r="K1657">
        <v>-9.0950714290000008</v>
      </c>
      <c r="L1657">
        <v>101516.6312</v>
      </c>
      <c r="M1657">
        <v>106.5068876</v>
      </c>
      <c r="N1657">
        <v>-1.979499406</v>
      </c>
      <c r="O1657">
        <v>-10.210064750000001</v>
      </c>
      <c r="P1657">
        <v>92653.390849999996</v>
      </c>
      <c r="Q1657">
        <v>110.55665089999999</v>
      </c>
      <c r="R1657">
        <v>-4.0337775860000002</v>
      </c>
      <c r="S1657">
        <v>-11.992410530000001</v>
      </c>
    </row>
    <row r="1658" spans="1:19" x14ac:dyDescent="0.25">
      <c r="A1658" s="12">
        <v>39722</v>
      </c>
      <c r="B1658" t="s">
        <v>2017</v>
      </c>
      <c r="C1658" t="s">
        <v>2018</v>
      </c>
      <c r="D1658">
        <v>239473.0993</v>
      </c>
      <c r="E1658">
        <v>91.65755077</v>
      </c>
      <c r="F1658">
        <v>-2.888972399</v>
      </c>
      <c r="G1658">
        <v>-9.3779794380000006</v>
      </c>
      <c r="H1658">
        <v>141365.71040000001</v>
      </c>
      <c r="I1658">
        <v>92.666999599999997</v>
      </c>
      <c r="J1658">
        <v>-1.779053116</v>
      </c>
      <c r="K1658">
        <v>-9.8646922299999993</v>
      </c>
      <c r="L1658">
        <v>117574.7576</v>
      </c>
      <c r="M1658">
        <v>94.260378209999999</v>
      </c>
      <c r="N1658">
        <v>-1.770841442</v>
      </c>
      <c r="O1658">
        <v>-10.14373771</v>
      </c>
      <c r="P1658">
        <v>105453.15949999999</v>
      </c>
      <c r="Q1658">
        <v>100.4592466</v>
      </c>
      <c r="R1658">
        <v>-1.736309833</v>
      </c>
      <c r="S1658">
        <v>-11.09061477</v>
      </c>
    </row>
    <row r="1659" spans="1:19" x14ac:dyDescent="0.25">
      <c r="A1659" s="12">
        <v>39722</v>
      </c>
      <c r="B1659" t="s">
        <v>2001</v>
      </c>
      <c r="C1659" t="s">
        <v>2002</v>
      </c>
      <c r="D1659">
        <v>202335.51430000001</v>
      </c>
      <c r="E1659">
        <v>90.256862549999994</v>
      </c>
      <c r="F1659">
        <v>-2.634583304</v>
      </c>
      <c r="G1659">
        <v>-10.307688430000001</v>
      </c>
      <c r="H1659">
        <v>126999.9069</v>
      </c>
      <c r="I1659">
        <v>90.325487429999995</v>
      </c>
      <c r="J1659">
        <v>-1.3269050950000001</v>
      </c>
      <c r="K1659">
        <v>-10.926202010000001</v>
      </c>
      <c r="L1659">
        <v>106636.5938</v>
      </c>
      <c r="M1659">
        <v>91.644657499999994</v>
      </c>
      <c r="N1659">
        <v>-1.524145404</v>
      </c>
      <c r="O1659">
        <v>-11.51094528</v>
      </c>
      <c r="P1659">
        <v>93313.868709999995</v>
      </c>
      <c r="Q1659">
        <v>99.119141760000005</v>
      </c>
      <c r="R1659">
        <v>-0.78310736700000005</v>
      </c>
      <c r="S1659">
        <v>-12.34674397</v>
      </c>
    </row>
    <row r="1660" spans="1:19" x14ac:dyDescent="0.25">
      <c r="A1660" s="12">
        <v>39722</v>
      </c>
      <c r="B1660" t="s">
        <v>2019</v>
      </c>
      <c r="C1660" t="s">
        <v>2020</v>
      </c>
      <c r="D1660">
        <v>213592.9423</v>
      </c>
      <c r="E1660">
        <v>98.030743729999998</v>
      </c>
      <c r="F1660">
        <v>-2.72502434</v>
      </c>
      <c r="G1660">
        <v>-8.8528441579999999</v>
      </c>
      <c r="H1660">
        <v>131910.0785</v>
      </c>
      <c r="I1660">
        <v>98.536868220000002</v>
      </c>
      <c r="J1660">
        <v>-1.1086478390000001</v>
      </c>
      <c r="K1660">
        <v>-9.4610069059999997</v>
      </c>
      <c r="L1660">
        <v>108371.33259999999</v>
      </c>
      <c r="M1660">
        <v>99.643269489999994</v>
      </c>
      <c r="N1660">
        <v>-1.480032467</v>
      </c>
      <c r="O1660">
        <v>-10.206846069999999</v>
      </c>
      <c r="P1660">
        <v>105077.4779</v>
      </c>
      <c r="Q1660">
        <v>105.4006787</v>
      </c>
      <c r="R1660">
        <v>-1.762253074</v>
      </c>
      <c r="S1660">
        <v>-11.28567726</v>
      </c>
    </row>
    <row r="1661" spans="1:19" x14ac:dyDescent="0.25">
      <c r="A1661" s="12">
        <v>39722</v>
      </c>
      <c r="B1661" t="s">
        <v>2013</v>
      </c>
      <c r="C1661" t="s">
        <v>2014</v>
      </c>
      <c r="D1661">
        <v>352528.78820000001</v>
      </c>
      <c r="E1661">
        <v>77.518083739999994</v>
      </c>
      <c r="F1661">
        <v>-3.3224384539999998</v>
      </c>
      <c r="G1661">
        <v>-11.10062679</v>
      </c>
      <c r="H1661">
        <v>215094.24350000001</v>
      </c>
      <c r="I1661">
        <v>77.077383580000003</v>
      </c>
      <c r="J1661">
        <v>-2.731271612</v>
      </c>
      <c r="K1661">
        <v>-12.268201729999999</v>
      </c>
      <c r="L1661">
        <v>171656.55919999999</v>
      </c>
      <c r="M1661">
        <v>77.897671610000003</v>
      </c>
      <c r="N1661">
        <v>-3.2174229109999999</v>
      </c>
      <c r="O1661">
        <v>-13.17012806</v>
      </c>
      <c r="P1661">
        <v>144627.4345</v>
      </c>
      <c r="Q1661">
        <v>85.074694260000001</v>
      </c>
      <c r="R1661">
        <v>-2.1746560330000002</v>
      </c>
      <c r="S1661">
        <v>-13.21751435</v>
      </c>
    </row>
    <row r="1662" spans="1:19" x14ac:dyDescent="0.25">
      <c r="A1662" s="12">
        <v>39753</v>
      </c>
      <c r="B1662" t="s">
        <v>2005</v>
      </c>
      <c r="C1662" t="s">
        <v>2006</v>
      </c>
      <c r="D1662">
        <v>255448.63219999999</v>
      </c>
      <c r="E1662">
        <v>83.629793820000003</v>
      </c>
      <c r="F1662">
        <v>-3.1009367239999999</v>
      </c>
      <c r="G1662">
        <v>-13.07486791</v>
      </c>
      <c r="H1662">
        <v>159059.4069</v>
      </c>
      <c r="I1662">
        <v>84.683798690000003</v>
      </c>
      <c r="J1662">
        <v>-2.4435884369999998</v>
      </c>
      <c r="K1662">
        <v>-13.03321908</v>
      </c>
      <c r="L1662">
        <v>136523.8713</v>
      </c>
      <c r="M1662">
        <v>83.183710809999994</v>
      </c>
      <c r="N1662">
        <v>-2.832361015</v>
      </c>
      <c r="O1662">
        <v>-13.62710358</v>
      </c>
      <c r="P1662">
        <v>150972.91579999999</v>
      </c>
      <c r="Q1662">
        <v>79.338358150000005</v>
      </c>
      <c r="R1662">
        <v>-3.342167731</v>
      </c>
      <c r="S1662">
        <v>-14.22800853</v>
      </c>
    </row>
    <row r="1663" spans="1:19" x14ac:dyDescent="0.25">
      <c r="A1663" s="12">
        <v>39753</v>
      </c>
      <c r="B1663" t="s">
        <v>2015</v>
      </c>
      <c r="C1663" t="s">
        <v>2016</v>
      </c>
      <c r="D1663">
        <v>274833.1605</v>
      </c>
      <c r="E1663">
        <v>83.427005699999995</v>
      </c>
      <c r="F1663">
        <v>-3.7011803250000002</v>
      </c>
      <c r="G1663">
        <v>-14.868424470000001</v>
      </c>
      <c r="H1663">
        <v>177300.51149999999</v>
      </c>
      <c r="I1663">
        <v>83.284311900000006</v>
      </c>
      <c r="J1663">
        <v>-3.0355105760000001</v>
      </c>
      <c r="K1663">
        <v>-14.553242989999999</v>
      </c>
      <c r="L1663">
        <v>147659.8768</v>
      </c>
      <c r="M1663">
        <v>83.446646340000001</v>
      </c>
      <c r="N1663">
        <v>-3.748564166</v>
      </c>
      <c r="O1663">
        <v>-15.100317280000001</v>
      </c>
      <c r="P1663">
        <v>127126.68339999999</v>
      </c>
      <c r="Q1663">
        <v>89.663052179999994</v>
      </c>
      <c r="R1663">
        <v>-3.8491173220000001</v>
      </c>
      <c r="S1663">
        <v>-15.826711059999999</v>
      </c>
    </row>
    <row r="1664" spans="1:19" x14ac:dyDescent="0.25">
      <c r="A1664" s="12">
        <v>39753</v>
      </c>
      <c r="B1664" t="s">
        <v>2017</v>
      </c>
      <c r="C1664" t="s">
        <v>2018</v>
      </c>
      <c r="D1664">
        <v>233073.6464</v>
      </c>
      <c r="E1664">
        <v>89.208180960000007</v>
      </c>
      <c r="F1664">
        <v>-2.6723055499999999</v>
      </c>
      <c r="G1664">
        <v>-11.012116000000001</v>
      </c>
      <c r="H1664">
        <v>138134.93780000001</v>
      </c>
      <c r="I1664">
        <v>90.549187599999996</v>
      </c>
      <c r="J1664">
        <v>-2.2854004159999999</v>
      </c>
      <c r="K1664">
        <v>-11.529174879999999</v>
      </c>
      <c r="L1664">
        <v>113860.2392</v>
      </c>
      <c r="M1664">
        <v>91.282426880000003</v>
      </c>
      <c r="N1664">
        <v>-3.1592821770000001</v>
      </c>
      <c r="O1664">
        <v>-12.195438510000001</v>
      </c>
      <c r="P1664">
        <v>102705.289</v>
      </c>
      <c r="Q1664">
        <v>97.841506129999999</v>
      </c>
      <c r="R1664">
        <v>-2.6057735599999998</v>
      </c>
      <c r="S1664">
        <v>-12.790998310000001</v>
      </c>
    </row>
    <row r="1665" spans="1:19" x14ac:dyDescent="0.25">
      <c r="A1665" s="12">
        <v>39753</v>
      </c>
      <c r="B1665" t="s">
        <v>2009</v>
      </c>
      <c r="C1665" t="s">
        <v>2010</v>
      </c>
      <c r="D1665">
        <v>203145.75719999999</v>
      </c>
      <c r="E1665">
        <v>104.48974</v>
      </c>
      <c r="F1665">
        <v>-1.3440755799999999</v>
      </c>
      <c r="G1665">
        <v>-9.4812636169999998</v>
      </c>
      <c r="H1665">
        <v>123676.2923</v>
      </c>
      <c r="I1665">
        <v>104.5926161</v>
      </c>
      <c r="J1665">
        <v>-0.105752943</v>
      </c>
      <c r="K1665">
        <v>-10.060188309999999</v>
      </c>
      <c r="L1665">
        <v>100773.2883</v>
      </c>
      <c r="M1665">
        <v>105.7270042</v>
      </c>
      <c r="N1665">
        <v>-0.73223753400000002</v>
      </c>
      <c r="O1665">
        <v>-11.155125890000001</v>
      </c>
      <c r="P1665">
        <v>93069.225170000005</v>
      </c>
      <c r="Q1665">
        <v>111.0528362</v>
      </c>
      <c r="R1665">
        <v>0.44880637299999998</v>
      </c>
      <c r="S1665">
        <v>-12.40273144</v>
      </c>
    </row>
    <row r="1666" spans="1:19" x14ac:dyDescent="0.25">
      <c r="A1666" s="12">
        <v>39753</v>
      </c>
      <c r="B1666" t="s">
        <v>2011</v>
      </c>
      <c r="C1666" t="s">
        <v>2012</v>
      </c>
      <c r="D1666">
        <v>223392.69099999999</v>
      </c>
      <c r="E1666">
        <v>95.060393140000002</v>
      </c>
      <c r="F1666">
        <v>-3.232974644</v>
      </c>
      <c r="G1666">
        <v>-11.06803861</v>
      </c>
      <c r="H1666">
        <v>136824.0938</v>
      </c>
      <c r="I1666">
        <v>95.746859630000003</v>
      </c>
      <c r="J1666">
        <v>-2.4788953029999998</v>
      </c>
      <c r="K1666">
        <v>-11.395823439999999</v>
      </c>
      <c r="L1666">
        <v>103212.6189</v>
      </c>
      <c r="M1666">
        <v>98.875237279999993</v>
      </c>
      <c r="N1666">
        <v>-2.6284940749999999</v>
      </c>
      <c r="O1666">
        <v>-12.400814799999999</v>
      </c>
      <c r="P1666">
        <v>104878.1107</v>
      </c>
      <c r="Q1666">
        <v>103.6474094</v>
      </c>
      <c r="R1666">
        <v>-2.3856115280000001</v>
      </c>
      <c r="S1666">
        <v>-12.12488003</v>
      </c>
    </row>
    <row r="1667" spans="1:19" x14ac:dyDescent="0.25">
      <c r="A1667" s="12">
        <v>39753</v>
      </c>
      <c r="B1667" t="s">
        <v>2001</v>
      </c>
      <c r="C1667" t="s">
        <v>2002</v>
      </c>
      <c r="D1667">
        <v>194624.48499999999</v>
      </c>
      <c r="E1667">
        <v>86.817163309999998</v>
      </c>
      <c r="F1667">
        <v>-3.8110113079999999</v>
      </c>
      <c r="G1667">
        <v>-14.355544439999999</v>
      </c>
      <c r="H1667">
        <v>122711.262</v>
      </c>
      <c r="I1667">
        <v>87.275296650000001</v>
      </c>
      <c r="J1667">
        <v>-3.3768882630000001</v>
      </c>
      <c r="K1667">
        <v>-14.25689749</v>
      </c>
      <c r="L1667">
        <v>102276.8352</v>
      </c>
      <c r="M1667">
        <v>87.897833169999998</v>
      </c>
      <c r="N1667">
        <v>-4.0884263570000003</v>
      </c>
      <c r="O1667">
        <v>-14.903596930000001</v>
      </c>
      <c r="P1667">
        <v>89665.148860000001</v>
      </c>
      <c r="Q1667">
        <v>95.243426549999995</v>
      </c>
      <c r="R1667">
        <v>-3.910158161</v>
      </c>
      <c r="S1667">
        <v>-15.67973903</v>
      </c>
    </row>
    <row r="1668" spans="1:19" x14ac:dyDescent="0.25">
      <c r="A1668" s="12">
        <v>39753</v>
      </c>
      <c r="B1668" t="s">
        <v>2003</v>
      </c>
      <c r="C1668" t="s">
        <v>2004</v>
      </c>
      <c r="D1668">
        <v>265300.40130000003</v>
      </c>
      <c r="E1668">
        <v>77.711286650000005</v>
      </c>
      <c r="F1668">
        <v>-3.1162582169999999</v>
      </c>
      <c r="G1668">
        <v>-14.33049619</v>
      </c>
      <c r="H1668">
        <v>177974.84299999999</v>
      </c>
      <c r="I1668">
        <v>77.565298650000003</v>
      </c>
      <c r="J1668">
        <v>-2.3546535579999999</v>
      </c>
      <c r="K1668">
        <v>-14.51730534</v>
      </c>
      <c r="L1668">
        <v>147960.63029999999</v>
      </c>
      <c r="M1668">
        <v>77.265459530000001</v>
      </c>
      <c r="N1668">
        <v>-2.7404648659999999</v>
      </c>
      <c r="O1668">
        <v>-14.906455019999999</v>
      </c>
      <c r="P1668">
        <v>127838.166</v>
      </c>
      <c r="Q1668">
        <v>82.539379530000005</v>
      </c>
      <c r="R1668">
        <v>-3.2311614259999999</v>
      </c>
      <c r="S1668">
        <v>-15.88723849</v>
      </c>
    </row>
    <row r="1669" spans="1:19" x14ac:dyDescent="0.25">
      <c r="A1669" s="12">
        <v>39753</v>
      </c>
      <c r="B1669" t="s">
        <v>2007</v>
      </c>
      <c r="C1669" t="s">
        <v>2008</v>
      </c>
      <c r="D1669">
        <v>493046.42479999998</v>
      </c>
      <c r="E1669">
        <v>66.316851709999995</v>
      </c>
      <c r="F1669">
        <v>-2.6949161859999999</v>
      </c>
      <c r="G1669">
        <v>-12.032351390000001</v>
      </c>
      <c r="H1669">
        <v>308780.10249999998</v>
      </c>
      <c r="I1669">
        <v>65.432781910000003</v>
      </c>
      <c r="J1669">
        <v>-2.3334888509999998</v>
      </c>
      <c r="K1669">
        <v>-12.993667009999999</v>
      </c>
      <c r="L1669">
        <v>257811.2138</v>
      </c>
      <c r="M1669">
        <v>63.042144960000002</v>
      </c>
      <c r="N1669">
        <v>-1.946315391</v>
      </c>
      <c r="O1669">
        <v>-13.180736339999999</v>
      </c>
      <c r="P1669">
        <v>233135.10870000001</v>
      </c>
      <c r="Q1669">
        <v>64.430490890000002</v>
      </c>
      <c r="R1669">
        <v>-3.982742295</v>
      </c>
      <c r="S1669">
        <v>-13.1643656</v>
      </c>
    </row>
    <row r="1670" spans="1:19" x14ac:dyDescent="0.25">
      <c r="A1670" s="12">
        <v>39753</v>
      </c>
      <c r="B1670" t="s">
        <v>2019</v>
      </c>
      <c r="C1670" t="s">
        <v>2020</v>
      </c>
      <c r="D1670">
        <v>206522.75159999999</v>
      </c>
      <c r="E1670">
        <v>94.785804839999997</v>
      </c>
      <c r="F1670">
        <v>-3.3101237079999999</v>
      </c>
      <c r="G1670">
        <v>-11.60934379</v>
      </c>
      <c r="H1670">
        <v>128280.3848</v>
      </c>
      <c r="I1670">
        <v>95.825485970000003</v>
      </c>
      <c r="J1670">
        <v>-2.7516424009999998</v>
      </c>
      <c r="K1670">
        <v>-12.10906767</v>
      </c>
      <c r="L1670">
        <v>104898.5059</v>
      </c>
      <c r="M1670">
        <v>96.450138969999998</v>
      </c>
      <c r="N1670">
        <v>-3.2045621689999999</v>
      </c>
      <c r="O1670">
        <v>-12.73334959</v>
      </c>
      <c r="P1670">
        <v>102260.2453</v>
      </c>
      <c r="Q1670">
        <v>102.57478089999999</v>
      </c>
      <c r="R1670">
        <v>-2.6811002589999999</v>
      </c>
      <c r="S1670">
        <v>-13.16876658</v>
      </c>
    </row>
    <row r="1671" spans="1:19" x14ac:dyDescent="0.25">
      <c r="A1671" s="12">
        <v>39753</v>
      </c>
      <c r="B1671" t="s">
        <v>2013</v>
      </c>
      <c r="C1671" t="s">
        <v>2014</v>
      </c>
      <c r="D1671">
        <v>343168.9044</v>
      </c>
      <c r="E1671">
        <v>75.459924869999995</v>
      </c>
      <c r="F1671">
        <v>-2.6550693380000001</v>
      </c>
      <c r="G1671">
        <v>-13.473936350000001</v>
      </c>
      <c r="H1671">
        <v>210219.71679999999</v>
      </c>
      <c r="I1671">
        <v>75.330634079999996</v>
      </c>
      <c r="J1671">
        <v>-2.266228328</v>
      </c>
      <c r="K1671">
        <v>-14.5097858</v>
      </c>
      <c r="L1671">
        <v>166565.0594</v>
      </c>
      <c r="M1671">
        <v>75.587151219999996</v>
      </c>
      <c r="N1671">
        <v>-2.9660968620000001</v>
      </c>
      <c r="O1671">
        <v>-15.39753084</v>
      </c>
      <c r="P1671">
        <v>139652.48439999999</v>
      </c>
      <c r="Q1671">
        <v>82.148262220000007</v>
      </c>
      <c r="R1671">
        <v>-3.4398384489999998</v>
      </c>
      <c r="S1671">
        <v>-16.072494849999998</v>
      </c>
    </row>
    <row r="1672" spans="1:19" x14ac:dyDescent="0.25">
      <c r="A1672" s="12">
        <v>39783</v>
      </c>
      <c r="B1672" t="s">
        <v>2005</v>
      </c>
      <c r="C1672" t="s">
        <v>2006</v>
      </c>
      <c r="D1672">
        <v>250993.05160000001</v>
      </c>
      <c r="E1672">
        <v>82.171108020000005</v>
      </c>
      <c r="F1672">
        <v>-1.744217862</v>
      </c>
      <c r="G1672">
        <v>-13.644404639999999</v>
      </c>
      <c r="H1672">
        <v>156357.12280000001</v>
      </c>
      <c r="I1672">
        <v>83.245092940000006</v>
      </c>
      <c r="J1672">
        <v>-1.6989149859999999</v>
      </c>
      <c r="K1672">
        <v>-14.29035758</v>
      </c>
      <c r="L1672">
        <v>135717.91930000001</v>
      </c>
      <c r="M1672">
        <v>82.692645929999998</v>
      </c>
      <c r="N1672">
        <v>-0.59033778599999998</v>
      </c>
      <c r="O1672">
        <v>-14.35163446</v>
      </c>
      <c r="P1672">
        <v>147871.72889999999</v>
      </c>
      <c r="Q1672">
        <v>77.708641510000007</v>
      </c>
      <c r="R1672">
        <v>-2.0541345689999999</v>
      </c>
      <c r="S1672">
        <v>-16.495756839999999</v>
      </c>
    </row>
    <row r="1673" spans="1:19" x14ac:dyDescent="0.25">
      <c r="A1673" s="12">
        <v>39783</v>
      </c>
      <c r="B1673" t="s">
        <v>2013</v>
      </c>
      <c r="C1673" t="s">
        <v>2014</v>
      </c>
      <c r="D1673">
        <v>335740.84590000001</v>
      </c>
      <c r="E1673">
        <v>73.826557949999994</v>
      </c>
      <c r="F1673">
        <v>-2.1645488230000001</v>
      </c>
      <c r="G1673">
        <v>-14.27164799</v>
      </c>
      <c r="H1673">
        <v>206899.93109999999</v>
      </c>
      <c r="I1673">
        <v>74.141014170000005</v>
      </c>
      <c r="J1673">
        <v>-1.5791980619999999</v>
      </c>
      <c r="K1673">
        <v>-15.379068</v>
      </c>
      <c r="L1673">
        <v>166465.7776</v>
      </c>
      <c r="M1673">
        <v>75.542097179999999</v>
      </c>
      <c r="N1673">
        <v>-5.9605418E-2</v>
      </c>
      <c r="O1673">
        <v>-14.919545279999999</v>
      </c>
      <c r="P1673">
        <v>137271.62899999999</v>
      </c>
      <c r="Q1673">
        <v>80.747763480000003</v>
      </c>
      <c r="R1673">
        <v>-1.7048428090000001</v>
      </c>
      <c r="S1673">
        <v>-17.313970080000001</v>
      </c>
    </row>
    <row r="1674" spans="1:19" x14ac:dyDescent="0.25">
      <c r="A1674" s="12">
        <v>39783</v>
      </c>
      <c r="B1674" t="s">
        <v>2015</v>
      </c>
      <c r="C1674" t="s">
        <v>2016</v>
      </c>
      <c r="D1674">
        <v>268521.70890000003</v>
      </c>
      <c r="E1674">
        <v>81.511132430000004</v>
      </c>
      <c r="F1674">
        <v>-2.2964665439999998</v>
      </c>
      <c r="G1674">
        <v>-14.99287822</v>
      </c>
      <c r="H1674">
        <v>172066.34400000001</v>
      </c>
      <c r="I1674">
        <v>80.825638569999995</v>
      </c>
      <c r="J1674">
        <v>-2.9521446199999999</v>
      </c>
      <c r="K1674">
        <v>-16.038747610000001</v>
      </c>
      <c r="L1674">
        <v>144693.27489999999</v>
      </c>
      <c r="M1674">
        <v>81.770138270000004</v>
      </c>
      <c r="N1674">
        <v>-2.0090778220000001</v>
      </c>
      <c r="O1674">
        <v>-16.221373669999998</v>
      </c>
      <c r="P1674">
        <v>123539.2913</v>
      </c>
      <c r="Q1674">
        <v>87.132847510000005</v>
      </c>
      <c r="R1674">
        <v>-2.8219033420000001</v>
      </c>
      <c r="S1674">
        <v>-17.773169809999999</v>
      </c>
    </row>
    <row r="1675" spans="1:19" x14ac:dyDescent="0.25">
      <c r="A1675" s="12">
        <v>39783</v>
      </c>
      <c r="B1675" t="s">
        <v>2017</v>
      </c>
      <c r="C1675" t="s">
        <v>2018</v>
      </c>
      <c r="D1675">
        <v>227947.12849999999</v>
      </c>
      <c r="E1675">
        <v>87.246022920000001</v>
      </c>
      <c r="F1675">
        <v>-2.1995270150000001</v>
      </c>
      <c r="G1675">
        <v>-12.84628262</v>
      </c>
      <c r="H1675">
        <v>135276.20360000001</v>
      </c>
      <c r="I1675">
        <v>88.675251419999995</v>
      </c>
      <c r="J1675">
        <v>-2.0695229149999999</v>
      </c>
      <c r="K1675">
        <v>-13.772350940000001</v>
      </c>
      <c r="L1675">
        <v>112256.0579</v>
      </c>
      <c r="M1675">
        <v>89.996345210000001</v>
      </c>
      <c r="N1675">
        <v>-1.4089038970000001</v>
      </c>
      <c r="O1675">
        <v>-14.17171943</v>
      </c>
      <c r="P1675">
        <v>99864.488190000004</v>
      </c>
      <c r="Q1675">
        <v>95.135236259999999</v>
      </c>
      <c r="R1675">
        <v>-2.7659732340000001</v>
      </c>
      <c r="S1675">
        <v>-16.53426228</v>
      </c>
    </row>
    <row r="1676" spans="1:19" x14ac:dyDescent="0.25">
      <c r="A1676" s="12">
        <v>39783</v>
      </c>
      <c r="B1676" t="s">
        <v>2001</v>
      </c>
      <c r="C1676" t="s">
        <v>2002</v>
      </c>
      <c r="D1676">
        <v>195159.15599999999</v>
      </c>
      <c r="E1676">
        <v>87.055666819999999</v>
      </c>
      <c r="F1676">
        <v>0.27471931500000002</v>
      </c>
      <c r="G1676">
        <v>-13.12689278</v>
      </c>
      <c r="H1676">
        <v>122048.7113</v>
      </c>
      <c r="I1676">
        <v>86.804074150000005</v>
      </c>
      <c r="J1676">
        <v>-0.53992655000000001</v>
      </c>
      <c r="K1676">
        <v>-14.233362789999999</v>
      </c>
      <c r="L1676">
        <v>102851.5601</v>
      </c>
      <c r="M1676">
        <v>88.391758080000002</v>
      </c>
      <c r="N1676">
        <v>0.56193069900000003</v>
      </c>
      <c r="O1676">
        <v>-14.44826275</v>
      </c>
      <c r="P1676">
        <v>88688.690210000001</v>
      </c>
      <c r="Q1676">
        <v>94.206220139999999</v>
      </c>
      <c r="R1676">
        <v>-1.0890057719999999</v>
      </c>
      <c r="S1676">
        <v>-17.191974609999999</v>
      </c>
    </row>
    <row r="1677" spans="1:19" x14ac:dyDescent="0.25">
      <c r="A1677" s="12">
        <v>39783</v>
      </c>
      <c r="B1677" t="s">
        <v>2007</v>
      </c>
      <c r="C1677" t="s">
        <v>2008</v>
      </c>
      <c r="D1677">
        <v>480437.2463</v>
      </c>
      <c r="E1677">
        <v>64.620863299999996</v>
      </c>
      <c r="F1677">
        <v>-2.557401874</v>
      </c>
      <c r="G1677">
        <v>-12.91833696</v>
      </c>
      <c r="H1677">
        <v>303686.07049999997</v>
      </c>
      <c r="I1677">
        <v>64.353318950000002</v>
      </c>
      <c r="J1677">
        <v>-1.6497280540000001</v>
      </c>
      <c r="K1677">
        <v>-13.80714824</v>
      </c>
      <c r="L1677">
        <v>253947.99789999999</v>
      </c>
      <c r="M1677">
        <v>62.097479249999999</v>
      </c>
      <c r="N1677">
        <v>-1.4984669509999999</v>
      </c>
      <c r="O1677">
        <v>-14.295002070000001</v>
      </c>
      <c r="P1677">
        <v>228422.2389</v>
      </c>
      <c r="Q1677">
        <v>63.128016449999997</v>
      </c>
      <c r="R1677">
        <v>-2.021518726</v>
      </c>
      <c r="S1677">
        <v>-15.50209828</v>
      </c>
    </row>
    <row r="1678" spans="1:19" x14ac:dyDescent="0.25">
      <c r="A1678" s="12">
        <v>39783</v>
      </c>
      <c r="B1678" t="s">
        <v>2009</v>
      </c>
      <c r="C1678" t="s">
        <v>2010</v>
      </c>
      <c r="D1678">
        <v>194799.2519</v>
      </c>
      <c r="E1678">
        <v>100.1966444</v>
      </c>
      <c r="F1678">
        <v>-4.1086289020000004</v>
      </c>
      <c r="G1678">
        <v>-11.80047224</v>
      </c>
      <c r="H1678">
        <v>119565.5726</v>
      </c>
      <c r="I1678">
        <v>101.11619450000001</v>
      </c>
      <c r="J1678">
        <v>-3.3237734130000001</v>
      </c>
      <c r="K1678">
        <v>-12.49307467</v>
      </c>
      <c r="L1678">
        <v>98830.74368</v>
      </c>
      <c r="M1678">
        <v>103.6889698</v>
      </c>
      <c r="N1678">
        <v>-1.9276383989999999</v>
      </c>
      <c r="O1678">
        <v>-12.94277217</v>
      </c>
      <c r="P1678">
        <v>89903.161919999999</v>
      </c>
      <c r="Q1678">
        <v>107.2749998</v>
      </c>
      <c r="R1678">
        <v>-3.4018369040000001</v>
      </c>
      <c r="S1678">
        <v>-16.28358158</v>
      </c>
    </row>
    <row r="1679" spans="1:19" x14ac:dyDescent="0.25">
      <c r="A1679" s="12">
        <v>39783</v>
      </c>
      <c r="B1679" t="s">
        <v>2011</v>
      </c>
      <c r="C1679" t="s">
        <v>2012</v>
      </c>
      <c r="D1679">
        <v>219979.2126</v>
      </c>
      <c r="E1679">
        <v>93.607854130000007</v>
      </c>
      <c r="F1679">
        <v>-1.528017041</v>
      </c>
      <c r="G1679">
        <v>-12.04556513</v>
      </c>
      <c r="H1679">
        <v>134919.22399999999</v>
      </c>
      <c r="I1679">
        <v>94.413868530000002</v>
      </c>
      <c r="J1679">
        <v>-1.3922034679999999</v>
      </c>
      <c r="K1679">
        <v>-13.30429943</v>
      </c>
      <c r="L1679">
        <v>103437.6116</v>
      </c>
      <c r="M1679">
        <v>99.090775019999995</v>
      </c>
      <c r="N1679">
        <v>0.21798960000000001</v>
      </c>
      <c r="O1679">
        <v>-13.58418232</v>
      </c>
      <c r="P1679">
        <v>101954.72470000001</v>
      </c>
      <c r="Q1679">
        <v>100.7583281</v>
      </c>
      <c r="R1679">
        <v>-2.7874129540000001</v>
      </c>
      <c r="S1679">
        <v>-16.29642724</v>
      </c>
    </row>
    <row r="1680" spans="1:19" x14ac:dyDescent="0.25">
      <c r="A1680" s="12">
        <v>39783</v>
      </c>
      <c r="B1680" t="s">
        <v>2019</v>
      </c>
      <c r="C1680" t="s">
        <v>2020</v>
      </c>
      <c r="D1680">
        <v>204056.07889999999</v>
      </c>
      <c r="E1680">
        <v>93.653699250000003</v>
      </c>
      <c r="F1680">
        <v>-1.194383057</v>
      </c>
      <c r="G1680">
        <v>-11.97602687</v>
      </c>
      <c r="H1680">
        <v>126621.8392</v>
      </c>
      <c r="I1680">
        <v>94.586551909999997</v>
      </c>
      <c r="J1680">
        <v>-1.292906629</v>
      </c>
      <c r="K1680">
        <v>-12.981006150000001</v>
      </c>
      <c r="L1680">
        <v>104748.2766</v>
      </c>
      <c r="M1680">
        <v>96.312008910000003</v>
      </c>
      <c r="N1680">
        <v>-0.143213963</v>
      </c>
      <c r="O1680">
        <v>-13.53417653</v>
      </c>
      <c r="P1680">
        <v>99961.491680000006</v>
      </c>
      <c r="Q1680">
        <v>100.2689566</v>
      </c>
      <c r="R1680">
        <v>-2.2479445949999999</v>
      </c>
      <c r="S1680">
        <v>-16.05763353</v>
      </c>
    </row>
    <row r="1681" spans="1:19" x14ac:dyDescent="0.25">
      <c r="A1681" s="12">
        <v>39783</v>
      </c>
      <c r="B1681" t="s">
        <v>2003</v>
      </c>
      <c r="C1681" t="s">
        <v>2004</v>
      </c>
      <c r="D1681">
        <v>260897.19940000001</v>
      </c>
      <c r="E1681">
        <v>76.421509169999993</v>
      </c>
      <c r="F1681">
        <v>-1.6597041859999999</v>
      </c>
      <c r="G1681">
        <v>-15.070871840000001</v>
      </c>
      <c r="H1681">
        <v>175109.68429999999</v>
      </c>
      <c r="I1681">
        <v>76.316600309999998</v>
      </c>
      <c r="J1681">
        <v>-1.6098672489999999</v>
      </c>
      <c r="K1681">
        <v>-15.668808070000001</v>
      </c>
      <c r="L1681">
        <v>148358.06289999999</v>
      </c>
      <c r="M1681">
        <v>77.472999939999994</v>
      </c>
      <c r="N1681">
        <v>0.26860697500000003</v>
      </c>
      <c r="O1681">
        <v>-14.766687640000001</v>
      </c>
      <c r="P1681">
        <v>126953.3164</v>
      </c>
      <c r="Q1681">
        <v>81.968071749999993</v>
      </c>
      <c r="R1681">
        <v>-0.69216388799999995</v>
      </c>
      <c r="S1681">
        <v>-17.084499149999999</v>
      </c>
    </row>
    <row r="1682" spans="1:19" x14ac:dyDescent="0.25">
      <c r="A1682" s="12">
        <v>39814</v>
      </c>
      <c r="B1682" t="s">
        <v>2005</v>
      </c>
      <c r="C1682" t="s">
        <v>2006</v>
      </c>
      <c r="D1682">
        <v>249446.69070000001</v>
      </c>
      <c r="E1682">
        <v>81.664854210000001</v>
      </c>
      <c r="F1682">
        <v>-0.61609709400000001</v>
      </c>
      <c r="G1682">
        <v>-13.81235706</v>
      </c>
      <c r="H1682">
        <v>152642.45819999999</v>
      </c>
      <c r="I1682">
        <v>81.267392180000002</v>
      </c>
      <c r="J1682">
        <v>-2.3757565629999999</v>
      </c>
      <c r="K1682">
        <v>-14.96302728</v>
      </c>
      <c r="L1682">
        <v>131416.96580000001</v>
      </c>
      <c r="M1682">
        <v>80.072083879999994</v>
      </c>
      <c r="N1682">
        <v>-3.169038826</v>
      </c>
      <c r="O1682">
        <v>-15.60665047</v>
      </c>
      <c r="P1682">
        <v>146976.22560000001</v>
      </c>
      <c r="Q1682">
        <v>77.238042140000005</v>
      </c>
      <c r="R1682">
        <v>-0.60559464100000004</v>
      </c>
      <c r="S1682">
        <v>-15.92094071</v>
      </c>
    </row>
    <row r="1683" spans="1:19" x14ac:dyDescent="0.25">
      <c r="A1683" s="12">
        <v>39814</v>
      </c>
      <c r="B1683" t="s">
        <v>2009</v>
      </c>
      <c r="C1683" t="s">
        <v>2010</v>
      </c>
      <c r="D1683">
        <v>197261.5436</v>
      </c>
      <c r="E1683">
        <v>101.4631449</v>
      </c>
      <c r="F1683">
        <v>1.2640149270000001</v>
      </c>
      <c r="G1683">
        <v>-9.8745128940000004</v>
      </c>
      <c r="H1683">
        <v>117545.3924</v>
      </c>
      <c r="I1683">
        <v>99.407735040000006</v>
      </c>
      <c r="J1683">
        <v>-1.6896002489999999</v>
      </c>
      <c r="K1683">
        <v>-12.02207585</v>
      </c>
      <c r="L1683">
        <v>96845.069680000001</v>
      </c>
      <c r="M1683">
        <v>101.60568600000001</v>
      </c>
      <c r="N1683">
        <v>-2.0091663030000002</v>
      </c>
      <c r="O1683">
        <v>-12.519065660000001</v>
      </c>
      <c r="P1683">
        <v>88806.726490000001</v>
      </c>
      <c r="Q1683">
        <v>105.966702</v>
      </c>
      <c r="R1683">
        <v>-1.219573826</v>
      </c>
      <c r="S1683">
        <v>-14.84447673</v>
      </c>
    </row>
    <row r="1684" spans="1:19" x14ac:dyDescent="0.25">
      <c r="A1684" s="12">
        <v>39814</v>
      </c>
      <c r="B1684" t="s">
        <v>2015</v>
      </c>
      <c r="C1684" t="s">
        <v>2016</v>
      </c>
      <c r="D1684">
        <v>268148.3677</v>
      </c>
      <c r="E1684">
        <v>81.39780279</v>
      </c>
      <c r="F1684">
        <v>-0.139035781</v>
      </c>
      <c r="G1684">
        <v>-15.24761532</v>
      </c>
      <c r="H1684">
        <v>170261.5086</v>
      </c>
      <c r="I1684">
        <v>79.977843649999997</v>
      </c>
      <c r="J1684">
        <v>-1.048918306</v>
      </c>
      <c r="K1684">
        <v>-16.39399714</v>
      </c>
      <c r="L1684">
        <v>141961.80129999999</v>
      </c>
      <c r="M1684">
        <v>80.226507609999999</v>
      </c>
      <c r="N1684">
        <v>-1.8877681909999999</v>
      </c>
      <c r="O1684">
        <v>-17.135520159999999</v>
      </c>
      <c r="P1684">
        <v>122461.7115</v>
      </c>
      <c r="Q1684">
        <v>86.372825370000001</v>
      </c>
      <c r="R1684">
        <v>-0.87225674900000005</v>
      </c>
      <c r="S1684">
        <v>-17.5508317</v>
      </c>
    </row>
    <row r="1685" spans="1:19" x14ac:dyDescent="0.25">
      <c r="A1685" s="12">
        <v>39814</v>
      </c>
      <c r="B1685" t="s">
        <v>2013</v>
      </c>
      <c r="C1685" t="s">
        <v>2014</v>
      </c>
      <c r="D1685">
        <v>330906.10889999999</v>
      </c>
      <c r="E1685">
        <v>72.76344039</v>
      </c>
      <c r="F1685">
        <v>-1.440020496</v>
      </c>
      <c r="G1685">
        <v>-15.91061264</v>
      </c>
      <c r="H1685">
        <v>199670.35159999999</v>
      </c>
      <c r="I1685">
        <v>71.550349440000005</v>
      </c>
      <c r="J1685">
        <v>-3.4942396599999999</v>
      </c>
      <c r="K1685">
        <v>-17.414884130000001</v>
      </c>
      <c r="L1685">
        <v>158965.158</v>
      </c>
      <c r="M1685">
        <v>72.138319260000003</v>
      </c>
      <c r="N1685">
        <v>-4.5058027809999999</v>
      </c>
      <c r="O1685">
        <v>-17.87523741</v>
      </c>
      <c r="P1685">
        <v>134693.02540000001</v>
      </c>
      <c r="Q1685">
        <v>79.230942560000003</v>
      </c>
      <c r="R1685">
        <v>-1.878468027</v>
      </c>
      <c r="S1685">
        <v>-17.878626700000002</v>
      </c>
    </row>
    <row r="1686" spans="1:19" x14ac:dyDescent="0.25">
      <c r="A1686" s="12">
        <v>39814</v>
      </c>
      <c r="B1686" t="s">
        <v>2019</v>
      </c>
      <c r="C1686" t="s">
        <v>2020</v>
      </c>
      <c r="D1686">
        <v>198914.90950000001</v>
      </c>
      <c r="E1686">
        <v>91.294105070000001</v>
      </c>
      <c r="F1686">
        <v>-2.5194884989999999</v>
      </c>
      <c r="G1686">
        <v>-13.583172709999999</v>
      </c>
      <c r="H1686">
        <v>121973.4569</v>
      </c>
      <c r="I1686">
        <v>91.114208880000007</v>
      </c>
      <c r="J1686">
        <v>-3.6710747530000001</v>
      </c>
      <c r="K1686">
        <v>-14.53854128</v>
      </c>
      <c r="L1686">
        <v>100163.45819999999</v>
      </c>
      <c r="M1686">
        <v>92.096444840000004</v>
      </c>
      <c r="N1686">
        <v>-4.3769869520000002</v>
      </c>
      <c r="O1686">
        <v>-15.118539719999999</v>
      </c>
      <c r="P1686">
        <v>98432.384019999998</v>
      </c>
      <c r="Q1686">
        <v>98.735145680000002</v>
      </c>
      <c r="R1686">
        <v>-1.5296967159999999</v>
      </c>
      <c r="S1686">
        <v>-15.580281230000001</v>
      </c>
    </row>
    <row r="1687" spans="1:19" x14ac:dyDescent="0.25">
      <c r="A1687" s="12">
        <v>39814</v>
      </c>
      <c r="B1687" t="s">
        <v>2017</v>
      </c>
      <c r="C1687" t="s">
        <v>2018</v>
      </c>
      <c r="D1687">
        <v>228914.06719999999</v>
      </c>
      <c r="E1687">
        <v>87.616115539999996</v>
      </c>
      <c r="F1687">
        <v>0.42419426799999999</v>
      </c>
      <c r="G1687">
        <v>-10.96928715</v>
      </c>
      <c r="H1687">
        <v>132729.42389999999</v>
      </c>
      <c r="I1687">
        <v>87.005805269999996</v>
      </c>
      <c r="J1687">
        <v>-1.882651721</v>
      </c>
      <c r="K1687">
        <v>-13.44712766</v>
      </c>
      <c r="L1687">
        <v>109593.12390000001</v>
      </c>
      <c r="M1687">
        <v>87.861455329999998</v>
      </c>
      <c r="N1687">
        <v>-2.3721961920000001</v>
      </c>
      <c r="O1687">
        <v>-14.464461</v>
      </c>
      <c r="P1687">
        <v>99604.595619999993</v>
      </c>
      <c r="Q1687">
        <v>94.887651340000005</v>
      </c>
      <c r="R1687">
        <v>-0.26024523999999999</v>
      </c>
      <c r="S1687">
        <v>-14.59483217</v>
      </c>
    </row>
    <row r="1688" spans="1:19" x14ac:dyDescent="0.25">
      <c r="A1688" s="12">
        <v>39814</v>
      </c>
      <c r="B1688" t="s">
        <v>2003</v>
      </c>
      <c r="C1688" t="s">
        <v>2004</v>
      </c>
      <c r="D1688">
        <v>262679.2733</v>
      </c>
      <c r="E1688">
        <v>76.943510840000002</v>
      </c>
      <c r="F1688">
        <v>0.68305595500000005</v>
      </c>
      <c r="G1688">
        <v>-14.497480299999999</v>
      </c>
      <c r="H1688">
        <v>173357.32709999999</v>
      </c>
      <c r="I1688">
        <v>75.552885020000005</v>
      </c>
      <c r="J1688">
        <v>-1.000719745</v>
      </c>
      <c r="K1688">
        <v>-15.74471086</v>
      </c>
      <c r="L1688">
        <v>145060.14790000001</v>
      </c>
      <c r="M1688">
        <v>75.750819430000007</v>
      </c>
      <c r="N1688">
        <v>-2.2229428449999999</v>
      </c>
      <c r="O1688">
        <v>-15.70181618</v>
      </c>
      <c r="P1688">
        <v>126832.4519</v>
      </c>
      <c r="Q1688">
        <v>81.890034929999999</v>
      </c>
      <c r="R1688">
        <v>-9.5203916999999999E-2</v>
      </c>
      <c r="S1688">
        <v>-16.07776376</v>
      </c>
    </row>
    <row r="1689" spans="1:19" x14ac:dyDescent="0.25">
      <c r="A1689" s="12">
        <v>39814</v>
      </c>
      <c r="B1689" t="s">
        <v>2007</v>
      </c>
      <c r="C1689" t="s">
        <v>2008</v>
      </c>
      <c r="D1689">
        <v>484980.04950000002</v>
      </c>
      <c r="E1689">
        <v>65.231889760000001</v>
      </c>
      <c r="F1689">
        <v>0.94555600299999998</v>
      </c>
      <c r="G1689">
        <v>-13.77153592</v>
      </c>
      <c r="H1689">
        <v>300817.25709999999</v>
      </c>
      <c r="I1689">
        <v>63.745396229999997</v>
      </c>
      <c r="J1689">
        <v>-0.94466413199999999</v>
      </c>
      <c r="K1689">
        <v>-15.026860210000001</v>
      </c>
      <c r="L1689">
        <v>250089.38010000001</v>
      </c>
      <c r="M1689">
        <v>61.153937880000001</v>
      </c>
      <c r="N1689">
        <v>-1.5194519580000001</v>
      </c>
      <c r="O1689">
        <v>-16.148825280000001</v>
      </c>
      <c r="P1689">
        <v>229353.348</v>
      </c>
      <c r="Q1689">
        <v>63.385342850000001</v>
      </c>
      <c r="R1689">
        <v>0.40762629500000003</v>
      </c>
      <c r="S1689">
        <v>-14.92128449</v>
      </c>
    </row>
    <row r="1690" spans="1:19" x14ac:dyDescent="0.25">
      <c r="A1690" s="12">
        <v>39814</v>
      </c>
      <c r="B1690" t="s">
        <v>2001</v>
      </c>
      <c r="C1690" t="s">
        <v>2002</v>
      </c>
      <c r="D1690">
        <v>192144.83850000001</v>
      </c>
      <c r="E1690">
        <v>85.711054390000001</v>
      </c>
      <c r="F1690">
        <v>-1.5445432610000001</v>
      </c>
      <c r="G1690">
        <v>-12.52990151</v>
      </c>
      <c r="H1690">
        <v>118779.14870000001</v>
      </c>
      <c r="I1690">
        <v>84.478680069999996</v>
      </c>
      <c r="J1690">
        <v>-2.6788996909999998</v>
      </c>
      <c r="K1690">
        <v>-14.0129793</v>
      </c>
      <c r="L1690">
        <v>99580.688110000003</v>
      </c>
      <c r="M1690">
        <v>85.580734800000002</v>
      </c>
      <c r="N1690">
        <v>-3.1801870870000002</v>
      </c>
      <c r="O1690">
        <v>-14.93870925</v>
      </c>
      <c r="P1690">
        <v>88054.963029999999</v>
      </c>
      <c r="Q1690">
        <v>93.533067310000007</v>
      </c>
      <c r="R1690">
        <v>-0.71455242200000002</v>
      </c>
      <c r="S1690">
        <v>-15.11525941</v>
      </c>
    </row>
    <row r="1691" spans="1:19" x14ac:dyDescent="0.25">
      <c r="A1691" s="12">
        <v>39814</v>
      </c>
      <c r="B1691" t="s">
        <v>2011</v>
      </c>
      <c r="C1691" t="s">
        <v>2012</v>
      </c>
      <c r="D1691">
        <v>218132.27669999999</v>
      </c>
      <c r="E1691">
        <v>92.821926629999993</v>
      </c>
      <c r="F1691">
        <v>-0.83959568299999998</v>
      </c>
      <c r="G1691">
        <v>-12.184258939999999</v>
      </c>
      <c r="H1691">
        <v>130733.005</v>
      </c>
      <c r="I1691">
        <v>91.484433289999998</v>
      </c>
      <c r="J1691">
        <v>-3.1027594610000002</v>
      </c>
      <c r="K1691">
        <v>-13.917020340000001</v>
      </c>
      <c r="L1691">
        <v>98593.969100000002</v>
      </c>
      <c r="M1691">
        <v>94.450680520000006</v>
      </c>
      <c r="N1691">
        <v>-4.682670506</v>
      </c>
      <c r="O1691">
        <v>-14.476354369999999</v>
      </c>
      <c r="P1691">
        <v>100790.7044</v>
      </c>
      <c r="Q1691">
        <v>99.607967070000001</v>
      </c>
      <c r="R1691">
        <v>-1.141703122</v>
      </c>
      <c r="S1691">
        <v>-14.94708361</v>
      </c>
    </row>
    <row r="1692" spans="1:19" x14ac:dyDescent="0.25">
      <c r="A1692" s="12">
        <v>39845</v>
      </c>
      <c r="B1692" t="s">
        <v>2005</v>
      </c>
      <c r="C1692" t="s">
        <v>2006</v>
      </c>
      <c r="D1692">
        <v>243588.8002</v>
      </c>
      <c r="E1692">
        <v>79.74707463</v>
      </c>
      <c r="F1692">
        <v>-2.3483536429999998</v>
      </c>
      <c r="G1692">
        <v>-14.883736860000001</v>
      </c>
      <c r="H1692">
        <v>151813.24299999999</v>
      </c>
      <c r="I1692">
        <v>80.825915039999998</v>
      </c>
      <c r="J1692">
        <v>-0.54324019700000004</v>
      </c>
      <c r="K1692">
        <v>-15.01155483</v>
      </c>
      <c r="L1692">
        <v>130358.7414</v>
      </c>
      <c r="M1692">
        <v>79.427309960000002</v>
      </c>
      <c r="N1692">
        <v>-0.80524183999999999</v>
      </c>
      <c r="O1692">
        <v>-15.549221490000001</v>
      </c>
      <c r="P1692">
        <v>146113.11979999999</v>
      </c>
      <c r="Q1692">
        <v>76.784468079999996</v>
      </c>
      <c r="R1692">
        <v>-0.58724178599999999</v>
      </c>
      <c r="S1692">
        <v>-15.451264249999999</v>
      </c>
    </row>
    <row r="1693" spans="1:19" x14ac:dyDescent="0.25">
      <c r="A1693" s="12">
        <v>39845</v>
      </c>
      <c r="B1693" t="s">
        <v>2019</v>
      </c>
      <c r="C1693" t="s">
        <v>2020</v>
      </c>
      <c r="D1693">
        <v>197855.08100000001</v>
      </c>
      <c r="E1693">
        <v>90.807685550000002</v>
      </c>
      <c r="F1693">
        <v>-0.53280495900000002</v>
      </c>
      <c r="G1693">
        <v>-13.62601553</v>
      </c>
      <c r="H1693">
        <v>122690.6542</v>
      </c>
      <c r="I1693">
        <v>91.649955520000006</v>
      </c>
      <c r="J1693">
        <v>0.587994613</v>
      </c>
      <c r="K1693">
        <v>-13.915648129999999</v>
      </c>
      <c r="L1693">
        <v>100211.40790000001</v>
      </c>
      <c r="M1693">
        <v>92.140532730000004</v>
      </c>
      <c r="N1693">
        <v>4.7871433999999997E-2</v>
      </c>
      <c r="O1693">
        <v>-14.768039</v>
      </c>
      <c r="P1693">
        <v>98919.046709999995</v>
      </c>
      <c r="Q1693">
        <v>99.223305260000004</v>
      </c>
      <c r="R1693">
        <v>0.49441318899999998</v>
      </c>
      <c r="S1693">
        <v>-14.77603796</v>
      </c>
    </row>
    <row r="1694" spans="1:19" x14ac:dyDescent="0.25">
      <c r="A1694" s="12">
        <v>39845</v>
      </c>
      <c r="B1694" t="s">
        <v>2017</v>
      </c>
      <c r="C1694" t="s">
        <v>2018</v>
      </c>
      <c r="D1694">
        <v>222685.11110000001</v>
      </c>
      <c r="E1694">
        <v>85.232002829999999</v>
      </c>
      <c r="F1694">
        <v>-2.7210892590000002</v>
      </c>
      <c r="G1694">
        <v>-14.00063295</v>
      </c>
      <c r="H1694">
        <v>132122.3689</v>
      </c>
      <c r="I1694">
        <v>86.607873139999995</v>
      </c>
      <c r="J1694">
        <v>-0.45736273100000002</v>
      </c>
      <c r="K1694">
        <v>-14.37441767</v>
      </c>
      <c r="L1694">
        <v>108588.4761</v>
      </c>
      <c r="M1694">
        <v>87.056023249999996</v>
      </c>
      <c r="N1694">
        <v>-0.91670697099999998</v>
      </c>
      <c r="O1694">
        <v>-15.130883259999999</v>
      </c>
      <c r="P1694">
        <v>100056.5561</v>
      </c>
      <c r="Q1694">
        <v>95.318208440000006</v>
      </c>
      <c r="R1694">
        <v>0.45375461499999997</v>
      </c>
      <c r="S1694">
        <v>-14.07135894</v>
      </c>
    </row>
    <row r="1695" spans="1:19" x14ac:dyDescent="0.25">
      <c r="A1695" s="12">
        <v>39845</v>
      </c>
      <c r="B1695" t="s">
        <v>2007</v>
      </c>
      <c r="C1695" t="s">
        <v>2008</v>
      </c>
      <c r="D1695">
        <v>465160.27059999999</v>
      </c>
      <c r="E1695">
        <v>62.566044769999998</v>
      </c>
      <c r="F1695">
        <v>-4.0867204609999996</v>
      </c>
      <c r="G1695">
        <v>-15.87831901</v>
      </c>
      <c r="H1695">
        <v>296379.58409999998</v>
      </c>
      <c r="I1695">
        <v>62.805020589999998</v>
      </c>
      <c r="J1695">
        <v>-1.475205584</v>
      </c>
      <c r="K1695">
        <v>-15.61354884</v>
      </c>
      <c r="L1695">
        <v>247380.06890000001</v>
      </c>
      <c r="M1695">
        <v>60.491434550000001</v>
      </c>
      <c r="N1695">
        <v>-1.083337153</v>
      </c>
      <c r="O1695">
        <v>-16.039691489999999</v>
      </c>
      <c r="P1695">
        <v>226949.47750000001</v>
      </c>
      <c r="Q1695">
        <v>62.720996079999999</v>
      </c>
      <c r="R1695">
        <v>-1.048107868</v>
      </c>
      <c r="S1695">
        <v>-15.10249406</v>
      </c>
    </row>
    <row r="1696" spans="1:19" x14ac:dyDescent="0.25">
      <c r="A1696" s="12">
        <v>39845</v>
      </c>
      <c r="B1696" t="s">
        <v>2009</v>
      </c>
      <c r="C1696" t="s">
        <v>2010</v>
      </c>
      <c r="D1696">
        <v>192186.50279999999</v>
      </c>
      <c r="E1696">
        <v>98.852754719999993</v>
      </c>
      <c r="F1696">
        <v>-2.5727471749999999</v>
      </c>
      <c r="G1696">
        <v>-12.388035779999999</v>
      </c>
      <c r="H1696">
        <v>117087.8395</v>
      </c>
      <c r="I1696">
        <v>99.020784199999994</v>
      </c>
      <c r="J1696">
        <v>-0.38925626800000002</v>
      </c>
      <c r="K1696">
        <v>-12.585163530000001</v>
      </c>
      <c r="L1696">
        <v>95036.648000000001</v>
      </c>
      <c r="M1696">
        <v>99.708367679999995</v>
      </c>
      <c r="N1696">
        <v>-1.8673347890000001</v>
      </c>
      <c r="O1696">
        <v>-13.80537953</v>
      </c>
      <c r="P1696">
        <v>88873.074269999997</v>
      </c>
      <c r="Q1696">
        <v>106.04586999999999</v>
      </c>
      <c r="R1696">
        <v>7.4710307000000004E-2</v>
      </c>
      <c r="S1696">
        <v>-13.435453519999999</v>
      </c>
    </row>
    <row r="1697" spans="1:19" x14ac:dyDescent="0.25">
      <c r="A1697" s="12">
        <v>39845</v>
      </c>
      <c r="B1697" t="s">
        <v>2011</v>
      </c>
      <c r="C1697" t="s">
        <v>2012</v>
      </c>
      <c r="D1697">
        <v>213675.7151</v>
      </c>
      <c r="E1697">
        <v>90.925523960000007</v>
      </c>
      <c r="F1697">
        <v>-2.043054632</v>
      </c>
      <c r="G1697">
        <v>-12.64897556</v>
      </c>
      <c r="H1697">
        <v>130834.7944</v>
      </c>
      <c r="I1697">
        <v>91.555663539999998</v>
      </c>
      <c r="J1697">
        <v>7.7860515000000005E-2</v>
      </c>
      <c r="K1697">
        <v>-13.224735020000001</v>
      </c>
      <c r="L1697">
        <v>98246.446710000004</v>
      </c>
      <c r="M1697">
        <v>94.117762319999997</v>
      </c>
      <c r="N1697">
        <v>-0.35247835300000002</v>
      </c>
      <c r="O1697">
        <v>-14.112746489999999</v>
      </c>
      <c r="P1697">
        <v>101159.2585</v>
      </c>
      <c r="Q1697">
        <v>99.972196299999993</v>
      </c>
      <c r="R1697">
        <v>0.36566274799999998</v>
      </c>
      <c r="S1697">
        <v>-13.33046101</v>
      </c>
    </row>
    <row r="1698" spans="1:19" x14ac:dyDescent="0.25">
      <c r="A1698" s="12">
        <v>39845</v>
      </c>
      <c r="B1698" t="s">
        <v>2015</v>
      </c>
      <c r="C1698" t="s">
        <v>2016</v>
      </c>
      <c r="D1698">
        <v>265559.91619999998</v>
      </c>
      <c r="E1698">
        <v>80.612065169999994</v>
      </c>
      <c r="F1698">
        <v>-0.96530568999999999</v>
      </c>
      <c r="G1698">
        <v>-14.28015574</v>
      </c>
      <c r="H1698">
        <v>169840.3744</v>
      </c>
      <c r="I1698">
        <v>79.780022020000004</v>
      </c>
      <c r="J1698">
        <v>-0.247345543</v>
      </c>
      <c r="K1698">
        <v>-15.183401119999999</v>
      </c>
      <c r="L1698">
        <v>142272.3175</v>
      </c>
      <c r="M1698">
        <v>80.401988810000006</v>
      </c>
      <c r="N1698">
        <v>0.21873219699999999</v>
      </c>
      <c r="O1698">
        <v>-15.148475250000001</v>
      </c>
      <c r="P1698">
        <v>123568.17</v>
      </c>
      <c r="Q1698">
        <v>87.15321582</v>
      </c>
      <c r="R1698">
        <v>0.903513864</v>
      </c>
      <c r="S1698">
        <v>-14.964045130000001</v>
      </c>
    </row>
    <row r="1699" spans="1:19" x14ac:dyDescent="0.25">
      <c r="A1699" s="12">
        <v>39845</v>
      </c>
      <c r="B1699" t="s">
        <v>2013</v>
      </c>
      <c r="C1699" t="s">
        <v>2014</v>
      </c>
      <c r="D1699">
        <v>320330.84999999998</v>
      </c>
      <c r="E1699">
        <v>70.438030839999996</v>
      </c>
      <c r="F1699">
        <v>-3.195848818</v>
      </c>
      <c r="G1699">
        <v>-16.64697735</v>
      </c>
      <c r="H1699">
        <v>197929.07180000001</v>
      </c>
      <c r="I1699">
        <v>70.926375089999993</v>
      </c>
      <c r="J1699">
        <v>-0.872077294</v>
      </c>
      <c r="K1699">
        <v>-17.11305127</v>
      </c>
      <c r="L1699">
        <v>157847.80100000001</v>
      </c>
      <c r="M1699">
        <v>71.631263149999995</v>
      </c>
      <c r="N1699">
        <v>-0.70289426499999996</v>
      </c>
      <c r="O1699">
        <v>-17.577474819999999</v>
      </c>
      <c r="P1699">
        <v>133507.8443</v>
      </c>
      <c r="Q1699">
        <v>78.533779379999999</v>
      </c>
      <c r="R1699">
        <v>-0.87991277199999995</v>
      </c>
      <c r="S1699">
        <v>-17.479464969999999</v>
      </c>
    </row>
    <row r="1700" spans="1:19" x14ac:dyDescent="0.25">
      <c r="A1700" s="12">
        <v>39845</v>
      </c>
      <c r="B1700" t="s">
        <v>2001</v>
      </c>
      <c r="C1700" t="s">
        <v>2002</v>
      </c>
      <c r="D1700">
        <v>187890.0338</v>
      </c>
      <c r="E1700">
        <v>83.813091409999998</v>
      </c>
      <c r="F1700">
        <v>-2.2143736270000001</v>
      </c>
      <c r="G1700">
        <v>-14.381067120000001</v>
      </c>
      <c r="H1700">
        <v>118030.9859</v>
      </c>
      <c r="I1700">
        <v>83.946568099999993</v>
      </c>
      <c r="J1700">
        <v>-0.62987723699999998</v>
      </c>
      <c r="K1700">
        <v>-14.91065538</v>
      </c>
      <c r="L1700">
        <v>98210.338520000005</v>
      </c>
      <c r="M1700">
        <v>84.403041340000001</v>
      </c>
      <c r="N1700">
        <v>-1.3761198290000001</v>
      </c>
      <c r="O1700">
        <v>-15.82038738</v>
      </c>
      <c r="P1700">
        <v>87073.098759999993</v>
      </c>
      <c r="Q1700">
        <v>92.490118980000005</v>
      </c>
      <c r="R1700">
        <v>-1.1150584079999999</v>
      </c>
      <c r="S1700">
        <v>-15.70157485</v>
      </c>
    </row>
    <row r="1701" spans="1:19" x14ac:dyDescent="0.25">
      <c r="A1701" s="12">
        <v>39845</v>
      </c>
      <c r="B1701" t="s">
        <v>2003</v>
      </c>
      <c r="C1701" t="s">
        <v>2004</v>
      </c>
      <c r="D1701">
        <v>254337.57670000001</v>
      </c>
      <c r="E1701">
        <v>74.500077009999998</v>
      </c>
      <c r="F1701">
        <v>-3.1756204029999999</v>
      </c>
      <c r="G1701">
        <v>-16.554646429999998</v>
      </c>
      <c r="H1701">
        <v>170775.8174</v>
      </c>
      <c r="I1701">
        <v>74.427807090000002</v>
      </c>
      <c r="J1701">
        <v>-1.48912636</v>
      </c>
      <c r="K1701">
        <v>-16.500238039999999</v>
      </c>
      <c r="L1701">
        <v>141975.23920000001</v>
      </c>
      <c r="M1701">
        <v>74.139871380000002</v>
      </c>
      <c r="N1701">
        <v>-2.1266410819999999</v>
      </c>
      <c r="O1701">
        <v>-16.729761480000001</v>
      </c>
      <c r="P1701">
        <v>124356.64169999999</v>
      </c>
      <c r="Q1701">
        <v>80.291515160000003</v>
      </c>
      <c r="R1701">
        <v>-1.9520321009999999</v>
      </c>
      <c r="S1701">
        <v>-16.568185589999999</v>
      </c>
    </row>
    <row r="1702" spans="1:19" x14ac:dyDescent="0.25">
      <c r="A1702" s="12">
        <v>39873</v>
      </c>
      <c r="B1702" t="s">
        <v>2005</v>
      </c>
      <c r="C1702" t="s">
        <v>2006</v>
      </c>
      <c r="D1702">
        <v>241758.7304</v>
      </c>
      <c r="E1702">
        <v>79.147939070000007</v>
      </c>
      <c r="F1702">
        <v>-0.75129472200000003</v>
      </c>
      <c r="G1702">
        <v>-14.68523326</v>
      </c>
      <c r="H1702">
        <v>149582.90580000001</v>
      </c>
      <c r="I1702">
        <v>79.638475510000006</v>
      </c>
      <c r="J1702">
        <v>-1.469132187</v>
      </c>
      <c r="K1702">
        <v>-15.89935504</v>
      </c>
      <c r="L1702">
        <v>129243.8762</v>
      </c>
      <c r="M1702">
        <v>78.748024909999998</v>
      </c>
      <c r="N1702">
        <v>-0.85522857100000005</v>
      </c>
      <c r="O1702">
        <v>-15.9935966</v>
      </c>
      <c r="P1702">
        <v>144918.92120000001</v>
      </c>
      <c r="Q1702">
        <v>76.156900190000002</v>
      </c>
      <c r="R1702">
        <v>-0.81731098800000002</v>
      </c>
      <c r="S1702">
        <v>-14.905137379999999</v>
      </c>
    </row>
    <row r="1703" spans="1:19" x14ac:dyDescent="0.25">
      <c r="A1703" s="12">
        <v>39873</v>
      </c>
      <c r="B1703" t="s">
        <v>2019</v>
      </c>
      <c r="C1703" t="s">
        <v>2020</v>
      </c>
      <c r="D1703">
        <v>195153.4705</v>
      </c>
      <c r="E1703">
        <v>89.567752810000002</v>
      </c>
      <c r="F1703">
        <v>-1.3654491129999999</v>
      </c>
      <c r="G1703">
        <v>-13.53172556</v>
      </c>
      <c r="H1703">
        <v>120454.0374</v>
      </c>
      <c r="I1703">
        <v>89.979202110000003</v>
      </c>
      <c r="J1703">
        <v>-1.8229724169999999</v>
      </c>
      <c r="K1703">
        <v>-14.884471359999999</v>
      </c>
      <c r="L1703">
        <v>98920.361130000005</v>
      </c>
      <c r="M1703">
        <v>90.953464920000002</v>
      </c>
      <c r="N1703">
        <v>-1.2883231509999999</v>
      </c>
      <c r="O1703">
        <v>-15.22891177</v>
      </c>
      <c r="P1703">
        <v>97323.941470000005</v>
      </c>
      <c r="Q1703">
        <v>97.623293739999994</v>
      </c>
      <c r="R1703">
        <v>-1.612536006</v>
      </c>
      <c r="S1703">
        <v>-14.21626773</v>
      </c>
    </row>
    <row r="1704" spans="1:19" x14ac:dyDescent="0.25">
      <c r="A1704" s="12">
        <v>39873</v>
      </c>
      <c r="B1704" t="s">
        <v>2007</v>
      </c>
      <c r="C1704" t="s">
        <v>2008</v>
      </c>
      <c r="D1704">
        <v>460766.44260000001</v>
      </c>
      <c r="E1704">
        <v>61.975056129999999</v>
      </c>
      <c r="F1704">
        <v>-0.94458367099999996</v>
      </c>
      <c r="G1704">
        <v>-15.911173939999999</v>
      </c>
      <c r="H1704">
        <v>291834.12410000002</v>
      </c>
      <c r="I1704">
        <v>61.841804070000002</v>
      </c>
      <c r="J1704">
        <v>-1.533661655</v>
      </c>
      <c r="K1704">
        <v>-16.515709900000001</v>
      </c>
      <c r="L1704">
        <v>244007.29149999999</v>
      </c>
      <c r="M1704">
        <v>59.666694939999999</v>
      </c>
      <c r="N1704">
        <v>-1.3633990010000001</v>
      </c>
      <c r="O1704">
        <v>-17.232685870000001</v>
      </c>
      <c r="P1704">
        <v>225465.8646</v>
      </c>
      <c r="Q1704">
        <v>62.310976740000001</v>
      </c>
      <c r="R1704">
        <v>-0.65371943399999999</v>
      </c>
      <c r="S1704">
        <v>-14.66921207</v>
      </c>
    </row>
    <row r="1705" spans="1:19" x14ac:dyDescent="0.25">
      <c r="A1705" s="12">
        <v>39873</v>
      </c>
      <c r="B1705" t="s">
        <v>2009</v>
      </c>
      <c r="C1705" t="s">
        <v>2010</v>
      </c>
      <c r="D1705">
        <v>191267.53320000001</v>
      </c>
      <c r="E1705">
        <v>98.380074919999998</v>
      </c>
      <c r="F1705">
        <v>-0.47816552600000001</v>
      </c>
      <c r="G1705">
        <v>-12.00952828</v>
      </c>
      <c r="H1705">
        <v>116063.405</v>
      </c>
      <c r="I1705">
        <v>98.154423440000002</v>
      </c>
      <c r="J1705">
        <v>-0.87492818900000002</v>
      </c>
      <c r="K1705">
        <v>-12.785238789999999</v>
      </c>
      <c r="L1705">
        <v>95565.715540000005</v>
      </c>
      <c r="M1705">
        <v>100.2634426</v>
      </c>
      <c r="N1705">
        <v>0.55669844499999999</v>
      </c>
      <c r="O1705">
        <v>-12.463115950000001</v>
      </c>
      <c r="P1705">
        <v>89476.855110000004</v>
      </c>
      <c r="Q1705">
        <v>106.7663184</v>
      </c>
      <c r="R1705">
        <v>0.67937432200000003</v>
      </c>
      <c r="S1705">
        <v>-10.76561222</v>
      </c>
    </row>
    <row r="1706" spans="1:19" x14ac:dyDescent="0.25">
      <c r="A1706" s="12">
        <v>39873</v>
      </c>
      <c r="B1706" t="s">
        <v>2011</v>
      </c>
      <c r="C1706" t="s">
        <v>2012</v>
      </c>
      <c r="D1706">
        <v>211224.43780000001</v>
      </c>
      <c r="E1706">
        <v>89.882430830000004</v>
      </c>
      <c r="F1706">
        <v>-1.14719507</v>
      </c>
      <c r="G1706">
        <v>-12.59981331</v>
      </c>
      <c r="H1706">
        <v>128177.37480000001</v>
      </c>
      <c r="I1706">
        <v>89.696052559999998</v>
      </c>
      <c r="J1706">
        <v>-2.0311260940000002</v>
      </c>
      <c r="K1706">
        <v>-14.282310689999999</v>
      </c>
      <c r="L1706">
        <v>96190.728539999996</v>
      </c>
      <c r="M1706">
        <v>92.148433139999995</v>
      </c>
      <c r="N1706">
        <v>-2.092409688</v>
      </c>
      <c r="O1706">
        <v>-14.962400150000001</v>
      </c>
      <c r="P1706">
        <v>99866.523419999998</v>
      </c>
      <c r="Q1706">
        <v>98.694630970000006</v>
      </c>
      <c r="R1706">
        <v>-1.2779206409999999</v>
      </c>
      <c r="S1706">
        <v>-12.135130869999999</v>
      </c>
    </row>
    <row r="1707" spans="1:19" x14ac:dyDescent="0.25">
      <c r="A1707" s="12">
        <v>39873</v>
      </c>
      <c r="B1707" t="s">
        <v>2001</v>
      </c>
      <c r="C1707" t="s">
        <v>2002</v>
      </c>
      <c r="D1707">
        <v>187658.0527</v>
      </c>
      <c r="E1707">
        <v>83.709610359999999</v>
      </c>
      <c r="F1707">
        <v>-0.123466442</v>
      </c>
      <c r="G1707">
        <v>-13.65796696</v>
      </c>
      <c r="H1707">
        <v>117374.08560000001</v>
      </c>
      <c r="I1707">
        <v>83.479364290000007</v>
      </c>
      <c r="J1707">
        <v>-0.55654902699999997</v>
      </c>
      <c r="K1707">
        <v>-15.16846962</v>
      </c>
      <c r="L1707">
        <v>99061.106549999997</v>
      </c>
      <c r="M1707">
        <v>85.134200710000002</v>
      </c>
      <c r="N1707">
        <v>0.86627135300000002</v>
      </c>
      <c r="O1707">
        <v>-15.16504726</v>
      </c>
      <c r="P1707">
        <v>87915.030580000006</v>
      </c>
      <c r="Q1707">
        <v>93.384429339999997</v>
      </c>
      <c r="R1707">
        <v>0.96692530099999996</v>
      </c>
      <c r="S1707">
        <v>-13.26853288</v>
      </c>
    </row>
    <row r="1708" spans="1:19" x14ac:dyDescent="0.25">
      <c r="A1708" s="12">
        <v>39873</v>
      </c>
      <c r="B1708" t="s">
        <v>2015</v>
      </c>
      <c r="C1708" t="s">
        <v>2016</v>
      </c>
      <c r="D1708">
        <v>261898.53810000001</v>
      </c>
      <c r="E1708">
        <v>79.500635200000005</v>
      </c>
      <c r="F1708">
        <v>-1.3787389880000001</v>
      </c>
      <c r="G1708">
        <v>-14.796919300000001</v>
      </c>
      <c r="H1708">
        <v>167836.83549999999</v>
      </c>
      <c r="I1708">
        <v>78.838889080000001</v>
      </c>
      <c r="J1708">
        <v>-1.1796599109999999</v>
      </c>
      <c r="K1708">
        <v>-15.929660480000001</v>
      </c>
      <c r="L1708">
        <v>141764.94159999999</v>
      </c>
      <c r="M1708">
        <v>80.115256759999994</v>
      </c>
      <c r="N1708">
        <v>-0.35662308500000001</v>
      </c>
      <c r="O1708">
        <v>-15.20138744</v>
      </c>
      <c r="P1708">
        <v>122729.22010000001</v>
      </c>
      <c r="Q1708">
        <v>86.561500449999997</v>
      </c>
      <c r="R1708">
        <v>-0.67893693600000005</v>
      </c>
      <c r="S1708">
        <v>-14.00669179</v>
      </c>
    </row>
    <row r="1709" spans="1:19" x14ac:dyDescent="0.25">
      <c r="A1709" s="12">
        <v>39873</v>
      </c>
      <c r="B1709" t="s">
        <v>2017</v>
      </c>
      <c r="C1709" t="s">
        <v>2018</v>
      </c>
      <c r="D1709">
        <v>220300.1991</v>
      </c>
      <c r="E1709">
        <v>84.319185520000005</v>
      </c>
      <c r="F1709">
        <v>-1.0709795470000001</v>
      </c>
      <c r="G1709">
        <v>-13.62948748</v>
      </c>
      <c r="H1709">
        <v>129858.2488</v>
      </c>
      <c r="I1709">
        <v>85.123713949999996</v>
      </c>
      <c r="J1709">
        <v>-1.7136539019999999</v>
      </c>
      <c r="K1709">
        <v>-15.178133580000001</v>
      </c>
      <c r="L1709">
        <v>108131.39260000001</v>
      </c>
      <c r="M1709">
        <v>86.689576650000006</v>
      </c>
      <c r="N1709">
        <v>-0.42093193099999998</v>
      </c>
      <c r="O1709">
        <v>-14.91478923</v>
      </c>
      <c r="P1709">
        <v>98915.19872</v>
      </c>
      <c r="Q1709">
        <v>94.230902</v>
      </c>
      <c r="R1709">
        <v>-1.140712207</v>
      </c>
      <c r="S1709">
        <v>-13.205157270000001</v>
      </c>
    </row>
    <row r="1710" spans="1:19" x14ac:dyDescent="0.25">
      <c r="A1710" s="12">
        <v>39873</v>
      </c>
      <c r="B1710" t="s">
        <v>2013</v>
      </c>
      <c r="C1710" t="s">
        <v>2014</v>
      </c>
      <c r="D1710">
        <v>321189.79550000001</v>
      </c>
      <c r="E1710">
        <v>70.626905660000006</v>
      </c>
      <c r="F1710">
        <v>0.26814325100000003</v>
      </c>
      <c r="G1710">
        <v>-16.495625199999999</v>
      </c>
      <c r="H1710">
        <v>196331.24359999999</v>
      </c>
      <c r="I1710">
        <v>70.353805500000007</v>
      </c>
      <c r="J1710">
        <v>-0.80727316100000002</v>
      </c>
      <c r="K1710">
        <v>-18.318074429999999</v>
      </c>
      <c r="L1710">
        <v>157390.77679999999</v>
      </c>
      <c r="M1710">
        <v>71.42386578</v>
      </c>
      <c r="N1710">
        <v>-0.28953471400000003</v>
      </c>
      <c r="O1710">
        <v>-18.584907619999999</v>
      </c>
      <c r="P1710">
        <v>133038.8677</v>
      </c>
      <c r="Q1710">
        <v>78.257911699999994</v>
      </c>
      <c r="R1710">
        <v>-0.35127263600000003</v>
      </c>
      <c r="S1710">
        <v>-17.299183299999999</v>
      </c>
    </row>
    <row r="1711" spans="1:19" x14ac:dyDescent="0.25">
      <c r="A1711" s="12">
        <v>39873</v>
      </c>
      <c r="B1711" t="s">
        <v>2003</v>
      </c>
      <c r="C1711" t="s">
        <v>2004</v>
      </c>
      <c r="D1711">
        <v>250929.5356</v>
      </c>
      <c r="E1711">
        <v>73.501800110000005</v>
      </c>
      <c r="F1711">
        <v>-1.3399676089999999</v>
      </c>
      <c r="G1711">
        <v>-16.041700509999998</v>
      </c>
      <c r="H1711">
        <v>166615.90719999999</v>
      </c>
      <c r="I1711">
        <v>72.614827919999996</v>
      </c>
      <c r="J1711">
        <v>-2.4358895509999998</v>
      </c>
      <c r="K1711">
        <v>-17.759202779999999</v>
      </c>
      <c r="L1711">
        <v>139362.17790000001</v>
      </c>
      <c r="M1711">
        <v>72.775323380000003</v>
      </c>
      <c r="N1711">
        <v>-1.840504954</v>
      </c>
      <c r="O1711">
        <v>-17.81004755</v>
      </c>
      <c r="P1711">
        <v>121332.4023</v>
      </c>
      <c r="Q1711">
        <v>78.338899240000003</v>
      </c>
      <c r="R1711">
        <v>-2.4319081740000001</v>
      </c>
      <c r="S1711">
        <v>-17.400454679999999</v>
      </c>
    </row>
    <row r="1712" spans="1:19" x14ac:dyDescent="0.25">
      <c r="A1712" s="12">
        <v>39904</v>
      </c>
      <c r="B1712" t="s">
        <v>2005</v>
      </c>
      <c r="C1712" t="s">
        <v>2006</v>
      </c>
      <c r="D1712">
        <v>242506.21280000001</v>
      </c>
      <c r="E1712">
        <v>79.392652830000003</v>
      </c>
      <c r="F1712">
        <v>0.30918526099999999</v>
      </c>
      <c r="G1712">
        <v>-15.12005759</v>
      </c>
      <c r="H1712">
        <v>151958.0551</v>
      </c>
      <c r="I1712">
        <v>80.903013540000003</v>
      </c>
      <c r="J1712">
        <v>1.587848119</v>
      </c>
      <c r="K1712">
        <v>-14.34865521</v>
      </c>
      <c r="L1712">
        <v>131042.739</v>
      </c>
      <c r="M1712">
        <v>79.84406826</v>
      </c>
      <c r="N1712">
        <v>1.3918359840000001</v>
      </c>
      <c r="O1712">
        <v>-15.237895200000001</v>
      </c>
      <c r="P1712">
        <v>144266.02280000001</v>
      </c>
      <c r="Q1712">
        <v>75.813793020000006</v>
      </c>
      <c r="R1712">
        <v>-0.45052669499999998</v>
      </c>
      <c r="S1712">
        <v>-15.29356589</v>
      </c>
    </row>
    <row r="1713" spans="1:19" x14ac:dyDescent="0.25">
      <c r="A1713" s="12">
        <v>39904</v>
      </c>
      <c r="B1713" t="s">
        <v>2013</v>
      </c>
      <c r="C1713" t="s">
        <v>2014</v>
      </c>
      <c r="D1713">
        <v>321426.27399999998</v>
      </c>
      <c r="E1713">
        <v>70.678905270000001</v>
      </c>
      <c r="F1713">
        <v>7.3625778000000003E-2</v>
      </c>
      <c r="G1713">
        <v>-16.719751330000001</v>
      </c>
      <c r="H1713">
        <v>199841.48050000001</v>
      </c>
      <c r="I1713">
        <v>71.611672179999999</v>
      </c>
      <c r="J1713">
        <v>1.7879156169999999</v>
      </c>
      <c r="K1713">
        <v>-16.066929819999999</v>
      </c>
      <c r="L1713">
        <v>160129.9865</v>
      </c>
      <c r="M1713">
        <v>72.666917920000003</v>
      </c>
      <c r="N1713">
        <v>1.7403876469999999</v>
      </c>
      <c r="O1713">
        <v>-16.467663600000002</v>
      </c>
      <c r="P1713">
        <v>133493.72020000001</v>
      </c>
      <c r="Q1713">
        <v>78.52547113</v>
      </c>
      <c r="R1713">
        <v>0.34189441999999998</v>
      </c>
      <c r="S1713">
        <v>-15.953960070000001</v>
      </c>
    </row>
    <row r="1714" spans="1:19" x14ac:dyDescent="0.25">
      <c r="A1714" s="12">
        <v>39904</v>
      </c>
      <c r="B1714" t="s">
        <v>2011</v>
      </c>
      <c r="C1714" t="s">
        <v>2012</v>
      </c>
      <c r="D1714">
        <v>215004.1869</v>
      </c>
      <c r="E1714">
        <v>91.490829180000006</v>
      </c>
      <c r="F1714">
        <v>1.7894468779999999</v>
      </c>
      <c r="G1714">
        <v>-12.86904779</v>
      </c>
      <c r="H1714">
        <v>131668.86600000001</v>
      </c>
      <c r="I1714">
        <v>92.139330760000007</v>
      </c>
      <c r="J1714">
        <v>2.7239528649999998</v>
      </c>
      <c r="K1714">
        <v>-12.649472060000001</v>
      </c>
      <c r="L1714">
        <v>99362.180319999999</v>
      </c>
      <c r="M1714">
        <v>95.186608620000001</v>
      </c>
      <c r="N1714">
        <v>3.297045185</v>
      </c>
      <c r="O1714">
        <v>-14.070458629999999</v>
      </c>
      <c r="P1714">
        <v>100580.9736</v>
      </c>
      <c r="Q1714">
        <v>99.400697350000002</v>
      </c>
      <c r="R1714">
        <v>0.71540505399999998</v>
      </c>
      <c r="S1714">
        <v>-12.99216637</v>
      </c>
    </row>
    <row r="1715" spans="1:19" x14ac:dyDescent="0.25">
      <c r="A1715" s="12">
        <v>39904</v>
      </c>
      <c r="B1715" t="s">
        <v>2019</v>
      </c>
      <c r="C1715" t="s">
        <v>2020</v>
      </c>
      <c r="D1715">
        <v>197743.72339999999</v>
      </c>
      <c r="E1715">
        <v>90.756576800000005</v>
      </c>
      <c r="F1715">
        <v>1.3272901800000001</v>
      </c>
      <c r="G1715">
        <v>-13.62516325</v>
      </c>
      <c r="H1715">
        <v>123575.095</v>
      </c>
      <c r="I1715">
        <v>92.310633019999997</v>
      </c>
      <c r="J1715">
        <v>2.5910775469999998</v>
      </c>
      <c r="K1715">
        <v>-12.851237709999999</v>
      </c>
      <c r="L1715">
        <v>101294.409</v>
      </c>
      <c r="M1715">
        <v>93.136310609999995</v>
      </c>
      <c r="N1715">
        <v>2.3999588040000002</v>
      </c>
      <c r="O1715">
        <v>-14.049660129999999</v>
      </c>
      <c r="P1715">
        <v>98888.025080000007</v>
      </c>
      <c r="Q1715">
        <v>99.192188209999998</v>
      </c>
      <c r="R1715">
        <v>1.6070902890000001</v>
      </c>
      <c r="S1715">
        <v>-13.088707550000001</v>
      </c>
    </row>
    <row r="1716" spans="1:19" x14ac:dyDescent="0.25">
      <c r="A1716" s="12">
        <v>39904</v>
      </c>
      <c r="B1716" t="s">
        <v>2017</v>
      </c>
      <c r="C1716" t="s">
        <v>2018</v>
      </c>
      <c r="D1716">
        <v>220220.1237</v>
      </c>
      <c r="E1716">
        <v>84.288536910000005</v>
      </c>
      <c r="F1716">
        <v>-3.6348320000000003E-2</v>
      </c>
      <c r="G1716">
        <v>-13.94732117</v>
      </c>
      <c r="H1716">
        <v>131078.177</v>
      </c>
      <c r="I1716">
        <v>85.923392199999995</v>
      </c>
      <c r="J1716">
        <v>0.93943064499999995</v>
      </c>
      <c r="K1716">
        <v>-13.490340399999999</v>
      </c>
      <c r="L1716">
        <v>108331.9221</v>
      </c>
      <c r="M1716">
        <v>86.850342409999996</v>
      </c>
      <c r="N1716">
        <v>0.18544993200000001</v>
      </c>
      <c r="O1716">
        <v>-14.591600120000001</v>
      </c>
      <c r="P1716">
        <v>97832.417719999998</v>
      </c>
      <c r="Q1716">
        <v>93.199397919999996</v>
      </c>
      <c r="R1716">
        <v>-1.094655841</v>
      </c>
      <c r="S1716">
        <v>-13.6001976</v>
      </c>
    </row>
    <row r="1717" spans="1:19" x14ac:dyDescent="0.25">
      <c r="A1717" s="12">
        <v>39904</v>
      </c>
      <c r="B1717" t="s">
        <v>2001</v>
      </c>
      <c r="C1717" t="s">
        <v>2002</v>
      </c>
      <c r="D1717">
        <v>188422.48269999999</v>
      </c>
      <c r="E1717">
        <v>84.050603679999995</v>
      </c>
      <c r="F1717">
        <v>0.40735265100000001</v>
      </c>
      <c r="G1717">
        <v>-14.30903696</v>
      </c>
      <c r="H1717">
        <v>118463.2665</v>
      </c>
      <c r="I1717">
        <v>84.254016780000001</v>
      </c>
      <c r="J1717">
        <v>0.92795686899999996</v>
      </c>
      <c r="K1717">
        <v>-13.9684522</v>
      </c>
      <c r="L1717">
        <v>99225.588050000006</v>
      </c>
      <c r="M1717">
        <v>85.275557910000003</v>
      </c>
      <c r="N1717">
        <v>0.16604044300000001</v>
      </c>
      <c r="O1717">
        <v>-15.019290249999999</v>
      </c>
      <c r="P1717">
        <v>85852.701570000005</v>
      </c>
      <c r="Q1717">
        <v>91.193798040000004</v>
      </c>
      <c r="R1717">
        <v>-2.3458207309999999</v>
      </c>
      <c r="S1717">
        <v>-15.001569849999999</v>
      </c>
    </row>
    <row r="1718" spans="1:19" x14ac:dyDescent="0.25">
      <c r="A1718" s="12">
        <v>39904</v>
      </c>
      <c r="B1718" t="s">
        <v>2003</v>
      </c>
      <c r="C1718" t="s">
        <v>2004</v>
      </c>
      <c r="D1718">
        <v>252338.55809999999</v>
      </c>
      <c r="E1718">
        <v>73.914528309999994</v>
      </c>
      <c r="F1718">
        <v>0.56152120599999999</v>
      </c>
      <c r="G1718">
        <v>-15.65272618</v>
      </c>
      <c r="H1718">
        <v>170056.93489999999</v>
      </c>
      <c r="I1718">
        <v>74.114502470000005</v>
      </c>
      <c r="J1718">
        <v>2.0652456199999998</v>
      </c>
      <c r="K1718">
        <v>-15.176293149999999</v>
      </c>
      <c r="L1718">
        <v>142837.23920000001</v>
      </c>
      <c r="M1718">
        <v>74.590010230000004</v>
      </c>
      <c r="N1718">
        <v>2.4935469440000002</v>
      </c>
      <c r="O1718">
        <v>-15.299451830000001</v>
      </c>
      <c r="P1718">
        <v>122618.429</v>
      </c>
      <c r="Q1718">
        <v>79.169229060000006</v>
      </c>
      <c r="R1718">
        <v>1.0599201920000001</v>
      </c>
      <c r="S1718">
        <v>-15.661481739999999</v>
      </c>
    </row>
    <row r="1719" spans="1:19" x14ac:dyDescent="0.25">
      <c r="A1719" s="12">
        <v>39904</v>
      </c>
      <c r="B1719" t="s">
        <v>2009</v>
      </c>
      <c r="C1719" t="s">
        <v>2010</v>
      </c>
      <c r="D1719">
        <v>193390.8909</v>
      </c>
      <c r="E1719">
        <v>99.472241949999997</v>
      </c>
      <c r="F1719">
        <v>1.1101506409999999</v>
      </c>
      <c r="G1719">
        <v>-13.245902429999999</v>
      </c>
      <c r="H1719">
        <v>117991.1697</v>
      </c>
      <c r="I1719">
        <v>99.78472739</v>
      </c>
      <c r="J1719">
        <v>1.6609582030000001</v>
      </c>
      <c r="K1719">
        <v>-12.18105373</v>
      </c>
      <c r="L1719">
        <v>96486.123420000004</v>
      </c>
      <c r="M1719">
        <v>101.229095</v>
      </c>
      <c r="N1719">
        <v>0.96311514399999998</v>
      </c>
      <c r="O1719">
        <v>-13.438306040000001</v>
      </c>
      <c r="P1719">
        <v>88722.799429999999</v>
      </c>
      <c r="Q1719">
        <v>105.8665578</v>
      </c>
      <c r="R1719">
        <v>-0.84273825000000002</v>
      </c>
      <c r="S1719">
        <v>-13.173423789999999</v>
      </c>
    </row>
    <row r="1720" spans="1:19" x14ac:dyDescent="0.25">
      <c r="A1720" s="12">
        <v>39904</v>
      </c>
      <c r="B1720" t="s">
        <v>2015</v>
      </c>
      <c r="C1720" t="s">
        <v>2016</v>
      </c>
      <c r="D1720">
        <v>259883.22099999999</v>
      </c>
      <c r="E1720">
        <v>78.888875409999997</v>
      </c>
      <c r="F1720">
        <v>-0.76950301399999999</v>
      </c>
      <c r="G1720">
        <v>-15.793504199999999</v>
      </c>
      <c r="H1720">
        <v>168591.56349999999</v>
      </c>
      <c r="I1720">
        <v>79.193411470000001</v>
      </c>
      <c r="J1720">
        <v>0.44967958000000002</v>
      </c>
      <c r="K1720">
        <v>-15.57029921</v>
      </c>
      <c r="L1720">
        <v>142329.47510000001</v>
      </c>
      <c r="M1720">
        <v>80.434290149999995</v>
      </c>
      <c r="N1720">
        <v>0.39821801899999998</v>
      </c>
      <c r="O1720">
        <v>-15.538387070000001</v>
      </c>
      <c r="P1720">
        <v>121455.9562</v>
      </c>
      <c r="Q1720">
        <v>85.663461389999995</v>
      </c>
      <c r="R1720">
        <v>-1.0374578240000001</v>
      </c>
      <c r="S1720">
        <v>-15.366698550000001</v>
      </c>
    </row>
    <row r="1721" spans="1:19" x14ac:dyDescent="0.25">
      <c r="A1721" s="12">
        <v>39904</v>
      </c>
      <c r="B1721" t="s">
        <v>2007</v>
      </c>
      <c r="C1721" t="s">
        <v>2008</v>
      </c>
      <c r="D1721">
        <v>456682.76079999999</v>
      </c>
      <c r="E1721">
        <v>61.425783469999999</v>
      </c>
      <c r="F1721">
        <v>-0.88628021499999998</v>
      </c>
      <c r="G1721">
        <v>-18.111744760000001</v>
      </c>
      <c r="H1721">
        <v>291883.41210000002</v>
      </c>
      <c r="I1721">
        <v>61.85224856</v>
      </c>
      <c r="J1721">
        <v>1.6889052000000002E-2</v>
      </c>
      <c r="K1721">
        <v>-16.48912812</v>
      </c>
      <c r="L1721">
        <v>243875.04240000001</v>
      </c>
      <c r="M1721">
        <v>59.634356269999998</v>
      </c>
      <c r="N1721">
        <v>-5.4198864999999999E-2</v>
      </c>
      <c r="O1721">
        <v>-17.245601400000002</v>
      </c>
      <c r="P1721">
        <v>222091.9491</v>
      </c>
      <c r="Q1721">
        <v>61.378543020000002</v>
      </c>
      <c r="R1721">
        <v>-1.4964196830000001</v>
      </c>
      <c r="S1721">
        <v>-16.252018540000002</v>
      </c>
    </row>
    <row r="1722" spans="1:19" x14ac:dyDescent="0.25">
      <c r="A1722" s="12">
        <v>39934</v>
      </c>
      <c r="B1722" t="s">
        <v>2005</v>
      </c>
      <c r="C1722" t="s">
        <v>2006</v>
      </c>
      <c r="D1722">
        <v>245652.12340000001</v>
      </c>
      <c r="E1722">
        <v>80.422573600000007</v>
      </c>
      <c r="F1722">
        <v>1.297249471</v>
      </c>
      <c r="G1722">
        <v>-13.710651589999999</v>
      </c>
      <c r="H1722">
        <v>153821.05669999999</v>
      </c>
      <c r="I1722">
        <v>81.894882240000001</v>
      </c>
      <c r="J1722">
        <v>1.225997217</v>
      </c>
      <c r="K1722">
        <v>-14.01656519</v>
      </c>
      <c r="L1722">
        <v>132616.40270000001</v>
      </c>
      <c r="M1722">
        <v>80.802898299999995</v>
      </c>
      <c r="N1722">
        <v>1.200878243</v>
      </c>
      <c r="O1722">
        <v>-14.3514447</v>
      </c>
      <c r="P1722">
        <v>146296.45490000001</v>
      </c>
      <c r="Q1722">
        <v>76.880813189999998</v>
      </c>
      <c r="R1722">
        <v>1.4074222240000001</v>
      </c>
      <c r="S1722">
        <v>-14.653517470000001</v>
      </c>
    </row>
    <row r="1723" spans="1:19" x14ac:dyDescent="0.25">
      <c r="A1723" s="12">
        <v>39934</v>
      </c>
      <c r="B1723" t="s">
        <v>2007</v>
      </c>
      <c r="C1723" t="s">
        <v>2008</v>
      </c>
      <c r="D1723">
        <v>462317.13900000002</v>
      </c>
      <c r="E1723">
        <v>62.183631419999998</v>
      </c>
      <c r="F1723">
        <v>1.2337619609999999</v>
      </c>
      <c r="G1723">
        <v>-15.94996375</v>
      </c>
      <c r="H1723">
        <v>295984.53909999999</v>
      </c>
      <c r="I1723">
        <v>62.721307619999997</v>
      </c>
      <c r="J1723">
        <v>1.4050565349999999</v>
      </c>
      <c r="K1723">
        <v>-15.615829939999999</v>
      </c>
      <c r="L1723">
        <v>248103.09299999999</v>
      </c>
      <c r="M1723">
        <v>60.668234419999997</v>
      </c>
      <c r="N1723">
        <v>1.7336954950000001</v>
      </c>
      <c r="O1723">
        <v>-15.978720770000001</v>
      </c>
      <c r="P1723">
        <v>227051.79550000001</v>
      </c>
      <c r="Q1723">
        <v>62.749273240000001</v>
      </c>
      <c r="R1723">
        <v>2.233240071</v>
      </c>
      <c r="S1723">
        <v>-14.740288039999999</v>
      </c>
    </row>
    <row r="1724" spans="1:19" x14ac:dyDescent="0.25">
      <c r="A1724" s="12">
        <v>39934</v>
      </c>
      <c r="B1724" t="s">
        <v>2009</v>
      </c>
      <c r="C1724" t="s">
        <v>2010</v>
      </c>
      <c r="D1724">
        <v>194491.69080000001</v>
      </c>
      <c r="E1724">
        <v>100.03844770000001</v>
      </c>
      <c r="F1724">
        <v>0.56920980899999996</v>
      </c>
      <c r="G1724">
        <v>-12.16918735</v>
      </c>
      <c r="H1724">
        <v>119419.7697</v>
      </c>
      <c r="I1724">
        <v>100.9928895</v>
      </c>
      <c r="J1724">
        <v>1.210768573</v>
      </c>
      <c r="K1724">
        <v>-12.468239130000001</v>
      </c>
      <c r="L1724">
        <v>97871.917199999996</v>
      </c>
      <c r="M1724">
        <v>102.68301030000001</v>
      </c>
      <c r="N1724">
        <v>1.436262264</v>
      </c>
      <c r="O1724">
        <v>-12.982241699999999</v>
      </c>
      <c r="P1724">
        <v>89017.024619999997</v>
      </c>
      <c r="Q1724">
        <v>106.2176357</v>
      </c>
      <c r="R1724">
        <v>0.33162297299999999</v>
      </c>
      <c r="S1724">
        <v>-13.49765438</v>
      </c>
    </row>
    <row r="1725" spans="1:19" x14ac:dyDescent="0.25">
      <c r="A1725" s="12">
        <v>39934</v>
      </c>
      <c r="B1725" t="s">
        <v>2011</v>
      </c>
      <c r="C1725" t="s">
        <v>2012</v>
      </c>
      <c r="D1725">
        <v>214706.6556</v>
      </c>
      <c r="E1725">
        <v>91.364220560000007</v>
      </c>
      <c r="F1725">
        <v>-0.13838394900000001</v>
      </c>
      <c r="G1725">
        <v>-11.96461395</v>
      </c>
      <c r="H1725">
        <v>132356.96789999999</v>
      </c>
      <c r="I1725">
        <v>92.620851200000004</v>
      </c>
      <c r="J1725">
        <v>0.52260032099999998</v>
      </c>
      <c r="K1725">
        <v>-12.21591499</v>
      </c>
      <c r="L1725">
        <v>99832.675719999999</v>
      </c>
      <c r="M1725">
        <v>95.637332040000004</v>
      </c>
      <c r="N1725">
        <v>0.47351557300000002</v>
      </c>
      <c r="O1725">
        <v>-13.10332689</v>
      </c>
      <c r="P1725">
        <v>100889.2519</v>
      </c>
      <c r="Q1725">
        <v>99.70535812</v>
      </c>
      <c r="R1725">
        <v>0.306497625</v>
      </c>
      <c r="S1725">
        <v>-12.288733880000001</v>
      </c>
    </row>
    <row r="1726" spans="1:19" x14ac:dyDescent="0.25">
      <c r="A1726" s="12">
        <v>39934</v>
      </c>
      <c r="B1726" t="s">
        <v>2013</v>
      </c>
      <c r="C1726" t="s">
        <v>2014</v>
      </c>
      <c r="D1726">
        <v>328462.1238</v>
      </c>
      <c r="E1726">
        <v>72.226028839999998</v>
      </c>
      <c r="F1726">
        <v>2.1889466990000002</v>
      </c>
      <c r="G1726">
        <v>-14.810948550000001</v>
      </c>
      <c r="H1726">
        <v>203669.43919999999</v>
      </c>
      <c r="I1726">
        <v>72.983391990000001</v>
      </c>
      <c r="J1726">
        <v>1.915497534</v>
      </c>
      <c r="K1726">
        <v>-15.17860402</v>
      </c>
      <c r="L1726">
        <v>163216.84589999999</v>
      </c>
      <c r="M1726">
        <v>74.067733360000005</v>
      </c>
      <c r="N1726">
        <v>1.927721011</v>
      </c>
      <c r="O1726">
        <v>-15.00015445</v>
      </c>
      <c r="P1726">
        <v>135343.02340000001</v>
      </c>
      <c r="Q1726">
        <v>79.613293139999996</v>
      </c>
      <c r="R1726">
        <v>1.385311025</v>
      </c>
      <c r="S1726">
        <v>-15.75906137</v>
      </c>
    </row>
    <row r="1727" spans="1:19" x14ac:dyDescent="0.25">
      <c r="A1727" s="12">
        <v>39934</v>
      </c>
      <c r="B1727" t="s">
        <v>2015</v>
      </c>
      <c r="C1727" t="s">
        <v>2016</v>
      </c>
      <c r="D1727">
        <v>265952.82150000002</v>
      </c>
      <c r="E1727">
        <v>80.731333570000004</v>
      </c>
      <c r="F1727">
        <v>2.3355107400000001</v>
      </c>
      <c r="G1727">
        <v>-13.610664399999999</v>
      </c>
      <c r="H1727">
        <v>171574.65419999999</v>
      </c>
      <c r="I1727">
        <v>80.594674530000006</v>
      </c>
      <c r="J1727">
        <v>1.769418733</v>
      </c>
      <c r="K1727">
        <v>-14.679977729999999</v>
      </c>
      <c r="L1727">
        <v>144027.1594</v>
      </c>
      <c r="M1727">
        <v>81.393698119999996</v>
      </c>
      <c r="N1727">
        <v>1.1927847819999999</v>
      </c>
      <c r="O1727">
        <v>-14.53486346</v>
      </c>
      <c r="P1727">
        <v>122742.30220000001</v>
      </c>
      <c r="Q1727">
        <v>86.570727320000003</v>
      </c>
      <c r="R1727">
        <v>1.0591049130000001</v>
      </c>
      <c r="S1727">
        <v>-14.65559285</v>
      </c>
    </row>
    <row r="1728" spans="1:19" x14ac:dyDescent="0.25">
      <c r="A1728" s="12">
        <v>39934</v>
      </c>
      <c r="B1728" t="s">
        <v>2001</v>
      </c>
      <c r="C1728" t="s">
        <v>2002</v>
      </c>
      <c r="D1728">
        <v>187002.46160000001</v>
      </c>
      <c r="E1728">
        <v>83.417167419999998</v>
      </c>
      <c r="F1728">
        <v>-0.75363678199999995</v>
      </c>
      <c r="G1728">
        <v>-13.88972497</v>
      </c>
      <c r="H1728">
        <v>118216.23269999999</v>
      </c>
      <c r="I1728">
        <v>84.078320239999996</v>
      </c>
      <c r="J1728">
        <v>-0.20853194999999999</v>
      </c>
      <c r="K1728">
        <v>-14.56764087</v>
      </c>
      <c r="L1728">
        <v>98949.739549999998</v>
      </c>
      <c r="M1728">
        <v>85.038490699999997</v>
      </c>
      <c r="N1728">
        <v>-0.278001369</v>
      </c>
      <c r="O1728">
        <v>-14.96750527</v>
      </c>
      <c r="P1728">
        <v>86183.99381</v>
      </c>
      <c r="Q1728">
        <v>91.545700740000001</v>
      </c>
      <c r="R1728">
        <v>0.38588446999999998</v>
      </c>
      <c r="S1728">
        <v>-15.33375133</v>
      </c>
    </row>
    <row r="1729" spans="1:19" x14ac:dyDescent="0.25">
      <c r="A1729" s="12">
        <v>39934</v>
      </c>
      <c r="B1729" t="s">
        <v>2003</v>
      </c>
      <c r="C1729" t="s">
        <v>2004</v>
      </c>
      <c r="D1729">
        <v>256711.40419999999</v>
      </c>
      <c r="E1729">
        <v>75.195414020000001</v>
      </c>
      <c r="F1729">
        <v>1.7329282100000001</v>
      </c>
      <c r="G1729">
        <v>-14.57869026</v>
      </c>
      <c r="H1729">
        <v>173303.81049999999</v>
      </c>
      <c r="I1729">
        <v>75.529561319999999</v>
      </c>
      <c r="J1729">
        <v>1.9092873909999999</v>
      </c>
      <c r="K1729">
        <v>-14.8260047</v>
      </c>
      <c r="L1729">
        <v>145021.3768</v>
      </c>
      <c r="M1729">
        <v>75.730573050000004</v>
      </c>
      <c r="N1729">
        <v>1.5291093419999999</v>
      </c>
      <c r="O1729">
        <v>-14.608098330000001</v>
      </c>
      <c r="P1729">
        <v>124909.2485</v>
      </c>
      <c r="Q1729">
        <v>80.648308650000004</v>
      </c>
      <c r="R1729">
        <v>1.868250602</v>
      </c>
      <c r="S1729">
        <v>-15.01030609</v>
      </c>
    </row>
    <row r="1730" spans="1:19" x14ac:dyDescent="0.25">
      <c r="A1730" s="12">
        <v>39934</v>
      </c>
      <c r="B1730" t="s">
        <v>2017</v>
      </c>
      <c r="C1730" t="s">
        <v>2018</v>
      </c>
      <c r="D1730">
        <v>223307.66709999999</v>
      </c>
      <c r="E1730">
        <v>85.470284129999996</v>
      </c>
      <c r="F1730">
        <v>1.4020260259999999</v>
      </c>
      <c r="G1730">
        <v>-12.703238389999999</v>
      </c>
      <c r="H1730">
        <v>133121.87599999999</v>
      </c>
      <c r="I1730">
        <v>87.263062590000004</v>
      </c>
      <c r="J1730">
        <v>1.55914514</v>
      </c>
      <c r="K1730">
        <v>-13.40274376</v>
      </c>
      <c r="L1730">
        <v>109922.0548</v>
      </c>
      <c r="M1730">
        <v>88.125161120000001</v>
      </c>
      <c r="N1730">
        <v>1.4678338360000001</v>
      </c>
      <c r="O1730">
        <v>-14.07861415</v>
      </c>
      <c r="P1730">
        <v>98560.546969999996</v>
      </c>
      <c r="Q1730">
        <v>93.893045389999997</v>
      </c>
      <c r="R1730">
        <v>0.74426174300000003</v>
      </c>
      <c r="S1730">
        <v>-14.404001689999999</v>
      </c>
    </row>
    <row r="1731" spans="1:19" x14ac:dyDescent="0.25">
      <c r="A1731" s="12">
        <v>39934</v>
      </c>
      <c r="B1731" t="s">
        <v>2019</v>
      </c>
      <c r="C1731" t="s">
        <v>2020</v>
      </c>
      <c r="D1731">
        <v>199643.0417</v>
      </c>
      <c r="E1731">
        <v>91.628289080000002</v>
      </c>
      <c r="F1731">
        <v>0.96049488699999996</v>
      </c>
      <c r="G1731">
        <v>-12.604119130000001</v>
      </c>
      <c r="H1731">
        <v>124293.2626</v>
      </c>
      <c r="I1731">
        <v>92.847104490000007</v>
      </c>
      <c r="J1731">
        <v>0.58115891200000003</v>
      </c>
      <c r="K1731">
        <v>-13.18297398</v>
      </c>
      <c r="L1731">
        <v>101845.37239999999</v>
      </c>
      <c r="M1731">
        <v>93.642900209999993</v>
      </c>
      <c r="N1731">
        <v>0.543922778</v>
      </c>
      <c r="O1731">
        <v>-13.75151842</v>
      </c>
      <c r="P1731">
        <v>98482.910959999994</v>
      </c>
      <c r="Q1731">
        <v>98.785828039999998</v>
      </c>
      <c r="R1731">
        <v>-0.409669538</v>
      </c>
      <c r="S1731">
        <v>-14.15343528</v>
      </c>
    </row>
    <row r="1732" spans="1:19" x14ac:dyDescent="0.25">
      <c r="A1732" s="12">
        <v>39965</v>
      </c>
      <c r="B1732" t="s">
        <v>2005</v>
      </c>
      <c r="C1732" t="s">
        <v>2006</v>
      </c>
      <c r="D1732">
        <v>249229.21799999999</v>
      </c>
      <c r="E1732">
        <v>81.593657120000003</v>
      </c>
      <c r="F1732">
        <v>1.4561627049999999</v>
      </c>
      <c r="G1732">
        <v>-11.327696850000001</v>
      </c>
      <c r="H1732">
        <v>155148.11799999999</v>
      </c>
      <c r="I1732">
        <v>82.601414480000003</v>
      </c>
      <c r="J1732">
        <v>0.86273063800000005</v>
      </c>
      <c r="K1732">
        <v>-12.135174129999999</v>
      </c>
      <c r="L1732">
        <v>134445.01360000001</v>
      </c>
      <c r="M1732">
        <v>81.917067099999997</v>
      </c>
      <c r="N1732">
        <v>1.378872324</v>
      </c>
      <c r="O1732">
        <v>-12.27735792</v>
      </c>
      <c r="P1732">
        <v>147178.79629999999</v>
      </c>
      <c r="Q1732">
        <v>77.34449583</v>
      </c>
      <c r="R1732">
        <v>0.60311879599999996</v>
      </c>
      <c r="S1732">
        <v>-12.727256369999999</v>
      </c>
    </row>
    <row r="1733" spans="1:19" x14ac:dyDescent="0.25">
      <c r="A1733" s="12">
        <v>39965</v>
      </c>
      <c r="B1733" t="s">
        <v>2019</v>
      </c>
      <c r="C1733" t="s">
        <v>2020</v>
      </c>
      <c r="D1733">
        <v>201289.14050000001</v>
      </c>
      <c r="E1733">
        <v>92.383783570000006</v>
      </c>
      <c r="F1733">
        <v>0.82452100100000003</v>
      </c>
      <c r="G1733">
        <v>-9.6427093159999995</v>
      </c>
      <c r="H1733">
        <v>124932.2999</v>
      </c>
      <c r="I1733">
        <v>93.324465489999994</v>
      </c>
      <c r="J1733">
        <v>0.51413666700000005</v>
      </c>
      <c r="K1733">
        <v>-10.885180139999999</v>
      </c>
      <c r="L1733">
        <v>102768.5704</v>
      </c>
      <c r="M1733">
        <v>94.491745210000005</v>
      </c>
      <c r="N1733">
        <v>0.906470216</v>
      </c>
      <c r="O1733">
        <v>-11.39708169</v>
      </c>
      <c r="P1733">
        <v>99244.433640000003</v>
      </c>
      <c r="Q1733">
        <v>99.54969303</v>
      </c>
      <c r="R1733">
        <v>0.77325362399999997</v>
      </c>
      <c r="S1733">
        <v>-11.978622059999999</v>
      </c>
    </row>
    <row r="1734" spans="1:19" x14ac:dyDescent="0.25">
      <c r="A1734" s="12">
        <v>39965</v>
      </c>
      <c r="B1734" t="s">
        <v>2013</v>
      </c>
      <c r="C1734" t="s">
        <v>2014</v>
      </c>
      <c r="D1734">
        <v>334277.88439999998</v>
      </c>
      <c r="E1734">
        <v>73.504865159999994</v>
      </c>
      <c r="F1734">
        <v>1.7706031259999999</v>
      </c>
      <c r="G1734">
        <v>-12.40045576</v>
      </c>
      <c r="H1734">
        <v>206027.58429999999</v>
      </c>
      <c r="I1734">
        <v>73.82841535</v>
      </c>
      <c r="J1734">
        <v>1.157829658</v>
      </c>
      <c r="K1734">
        <v>-13.116963370000001</v>
      </c>
      <c r="L1734">
        <v>165788.54790000001</v>
      </c>
      <c r="M1734">
        <v>75.23477063</v>
      </c>
      <c r="N1734">
        <v>1.575635189</v>
      </c>
      <c r="O1734">
        <v>-12.78638748</v>
      </c>
      <c r="P1734">
        <v>136035.59450000001</v>
      </c>
      <c r="Q1734">
        <v>80.020686609999998</v>
      </c>
      <c r="R1734">
        <v>0.51171538000000005</v>
      </c>
      <c r="S1734">
        <v>-13.90676056</v>
      </c>
    </row>
    <row r="1735" spans="1:19" x14ac:dyDescent="0.25">
      <c r="A1735" s="12">
        <v>39965</v>
      </c>
      <c r="B1735" t="s">
        <v>2015</v>
      </c>
      <c r="C1735" t="s">
        <v>2016</v>
      </c>
      <c r="D1735">
        <v>272485.6593</v>
      </c>
      <c r="E1735">
        <v>82.714409759999995</v>
      </c>
      <c r="F1735">
        <v>2.4563897379999999</v>
      </c>
      <c r="G1735">
        <v>-9.90198936</v>
      </c>
      <c r="H1735">
        <v>174954.10449999999</v>
      </c>
      <c r="I1735">
        <v>82.182121670000001</v>
      </c>
      <c r="J1735">
        <v>1.969667536</v>
      </c>
      <c r="K1735">
        <v>-11.04624113</v>
      </c>
      <c r="L1735">
        <v>147426.65760000001</v>
      </c>
      <c r="M1735">
        <v>83.31484777</v>
      </c>
      <c r="N1735">
        <v>2.360317432</v>
      </c>
      <c r="O1735">
        <v>-10.82414601</v>
      </c>
      <c r="P1735">
        <v>124830.86840000001</v>
      </c>
      <c r="Q1735">
        <v>88.043802979999995</v>
      </c>
      <c r="R1735">
        <v>1.70158633</v>
      </c>
      <c r="S1735">
        <v>-11.632825560000001</v>
      </c>
    </row>
    <row r="1736" spans="1:19" x14ac:dyDescent="0.25">
      <c r="A1736" s="12">
        <v>39965</v>
      </c>
      <c r="B1736" t="s">
        <v>2001</v>
      </c>
      <c r="C1736" t="s">
        <v>2002</v>
      </c>
      <c r="D1736">
        <v>191707.2697</v>
      </c>
      <c r="E1736">
        <v>85.5158658</v>
      </c>
      <c r="F1736">
        <v>2.5159070309999998</v>
      </c>
      <c r="G1736">
        <v>-11.451152459999999</v>
      </c>
      <c r="H1736">
        <v>120968.62790000001</v>
      </c>
      <c r="I1736">
        <v>86.035892039999993</v>
      </c>
      <c r="J1736">
        <v>2.3282717769999999</v>
      </c>
      <c r="K1736">
        <v>-12.012989579999999</v>
      </c>
      <c r="L1736">
        <v>101853.4975</v>
      </c>
      <c r="M1736">
        <v>87.534012079999997</v>
      </c>
      <c r="N1736">
        <v>2.9345786399999998</v>
      </c>
      <c r="O1736">
        <v>-12.44199615</v>
      </c>
      <c r="P1736">
        <v>87538.947310000003</v>
      </c>
      <c r="Q1736">
        <v>92.984949049999997</v>
      </c>
      <c r="R1736">
        <v>1.5721637369999999</v>
      </c>
      <c r="S1736">
        <v>-13.42274055</v>
      </c>
    </row>
    <row r="1737" spans="1:19" x14ac:dyDescent="0.25">
      <c r="A1737" s="12">
        <v>39965</v>
      </c>
      <c r="B1737" t="s">
        <v>2003</v>
      </c>
      <c r="C1737" t="s">
        <v>2004</v>
      </c>
      <c r="D1737">
        <v>257834.6875</v>
      </c>
      <c r="E1737">
        <v>75.524444009999996</v>
      </c>
      <c r="F1737">
        <v>0.43756657399999999</v>
      </c>
      <c r="G1737">
        <v>-12.766803619999999</v>
      </c>
      <c r="H1737">
        <v>173038.58549999999</v>
      </c>
      <c r="I1737">
        <v>75.41397053</v>
      </c>
      <c r="J1737">
        <v>-0.15304045699999999</v>
      </c>
      <c r="K1737">
        <v>-13.59024451</v>
      </c>
      <c r="L1737">
        <v>145118.6306</v>
      </c>
      <c r="M1737">
        <v>75.78135924</v>
      </c>
      <c r="N1737">
        <v>6.7061674000000002E-2</v>
      </c>
      <c r="O1737">
        <v>-13.47230817</v>
      </c>
      <c r="P1737">
        <v>123499.7972</v>
      </c>
      <c r="Q1737">
        <v>79.738289069999993</v>
      </c>
      <c r="R1737">
        <v>-1.1283802489999999</v>
      </c>
      <c r="S1737">
        <v>-14.5662754</v>
      </c>
    </row>
    <row r="1738" spans="1:19" x14ac:dyDescent="0.25">
      <c r="A1738" s="12">
        <v>39965</v>
      </c>
      <c r="B1738" t="s">
        <v>2009</v>
      </c>
      <c r="C1738" t="s">
        <v>2010</v>
      </c>
      <c r="D1738">
        <v>197443.3559</v>
      </c>
      <c r="E1738">
        <v>101.5566616</v>
      </c>
      <c r="F1738">
        <v>1.5176304270000001</v>
      </c>
      <c r="G1738">
        <v>-10.001345629999999</v>
      </c>
      <c r="H1738">
        <v>120232.88219999999</v>
      </c>
      <c r="I1738">
        <v>101.680536</v>
      </c>
      <c r="J1738">
        <v>0.68088606699999998</v>
      </c>
      <c r="K1738">
        <v>-10.634434199999999</v>
      </c>
      <c r="L1738">
        <v>98809.745670000004</v>
      </c>
      <c r="M1738">
        <v>103.66693960000001</v>
      </c>
      <c r="N1738">
        <v>0.958220187</v>
      </c>
      <c r="O1738">
        <v>-11.21559835</v>
      </c>
      <c r="P1738">
        <v>90755.348929999993</v>
      </c>
      <c r="Q1738">
        <v>108.2918535</v>
      </c>
      <c r="R1738">
        <v>1.95279984</v>
      </c>
      <c r="S1738">
        <v>-10.58047816</v>
      </c>
    </row>
    <row r="1739" spans="1:19" x14ac:dyDescent="0.25">
      <c r="A1739" s="12">
        <v>39965</v>
      </c>
      <c r="B1739" t="s">
        <v>2011</v>
      </c>
      <c r="C1739" t="s">
        <v>2012</v>
      </c>
      <c r="D1739">
        <v>216435.29550000001</v>
      </c>
      <c r="E1739">
        <v>92.099809460000003</v>
      </c>
      <c r="F1739">
        <v>0.80511703499999998</v>
      </c>
      <c r="G1739">
        <v>-10.5355811</v>
      </c>
      <c r="H1739">
        <v>132847.63219999999</v>
      </c>
      <c r="I1739">
        <v>92.964208580000005</v>
      </c>
      <c r="J1739">
        <v>0.37071283500000002</v>
      </c>
      <c r="K1739">
        <v>-11.523414710000001</v>
      </c>
      <c r="L1739">
        <v>100400.6213</v>
      </c>
      <c r="M1739">
        <v>96.181410389999996</v>
      </c>
      <c r="N1739">
        <v>0.56889746399999996</v>
      </c>
      <c r="O1739">
        <v>-12.3452856</v>
      </c>
      <c r="P1739">
        <v>101090.0229</v>
      </c>
      <c r="Q1739">
        <v>99.903773220000005</v>
      </c>
      <c r="R1739">
        <v>0.199001442</v>
      </c>
      <c r="S1739">
        <v>-12.08158424</v>
      </c>
    </row>
    <row r="1740" spans="1:19" x14ac:dyDescent="0.25">
      <c r="A1740" s="12">
        <v>39965</v>
      </c>
      <c r="B1740" t="s">
        <v>2007</v>
      </c>
      <c r="C1740" t="s">
        <v>2008</v>
      </c>
      <c r="D1740">
        <v>468537.35960000003</v>
      </c>
      <c r="E1740">
        <v>63.02027768</v>
      </c>
      <c r="F1740">
        <v>1.34544452</v>
      </c>
      <c r="G1740">
        <v>-13.641583450000001</v>
      </c>
      <c r="H1740">
        <v>299623.4117</v>
      </c>
      <c r="I1740">
        <v>63.492411590000003</v>
      </c>
      <c r="J1740">
        <v>1.2294130860000001</v>
      </c>
      <c r="K1740">
        <v>-13.125883780000001</v>
      </c>
      <c r="L1740">
        <v>254191.30129999999</v>
      </c>
      <c r="M1740">
        <v>62.156973819999997</v>
      </c>
      <c r="N1740">
        <v>2.453902636</v>
      </c>
      <c r="O1740">
        <v>-12.91715988</v>
      </c>
      <c r="P1740">
        <v>229060.93890000001</v>
      </c>
      <c r="Q1740">
        <v>63.304531089999998</v>
      </c>
      <c r="R1740">
        <v>0.88488331399999998</v>
      </c>
      <c r="S1740">
        <v>-12.18618148</v>
      </c>
    </row>
    <row r="1741" spans="1:19" x14ac:dyDescent="0.25">
      <c r="A1741" s="12">
        <v>39965</v>
      </c>
      <c r="B1741" t="s">
        <v>2017</v>
      </c>
      <c r="C1741" t="s">
        <v>2018</v>
      </c>
      <c r="D1741">
        <v>224410.85490000001</v>
      </c>
      <c r="E1741">
        <v>85.892525660000004</v>
      </c>
      <c r="F1741">
        <v>0.494021443</v>
      </c>
      <c r="G1741">
        <v>-11.248777609999999</v>
      </c>
      <c r="H1741">
        <v>133028.79990000001</v>
      </c>
      <c r="I1741">
        <v>87.202050020000001</v>
      </c>
      <c r="J1741">
        <v>-6.9917988E-2</v>
      </c>
      <c r="K1741">
        <v>-12.588094549999999</v>
      </c>
      <c r="L1741">
        <v>110442.3695</v>
      </c>
      <c r="M1741">
        <v>88.542300549999993</v>
      </c>
      <c r="N1741">
        <v>0.47334884199999999</v>
      </c>
      <c r="O1741">
        <v>-13.07223866</v>
      </c>
      <c r="P1741">
        <v>97962.206449999998</v>
      </c>
      <c r="Q1741">
        <v>93.323040289999994</v>
      </c>
      <c r="R1741">
        <v>-0.60707913999999996</v>
      </c>
      <c r="S1741">
        <v>-13.439945809999999</v>
      </c>
    </row>
    <row r="1742" spans="1:19" x14ac:dyDescent="0.25">
      <c r="A1742" s="12">
        <v>39995</v>
      </c>
      <c r="B1742" t="s">
        <v>2005</v>
      </c>
      <c r="C1742" t="s">
        <v>2006</v>
      </c>
      <c r="D1742">
        <v>254932.2493</v>
      </c>
      <c r="E1742">
        <v>83.460738320000004</v>
      </c>
      <c r="F1742">
        <v>2.288267571</v>
      </c>
      <c r="G1742">
        <v>-9.2635245679999993</v>
      </c>
      <c r="H1742">
        <v>158447.3934</v>
      </c>
      <c r="I1742">
        <v>84.357960489999996</v>
      </c>
      <c r="J1742">
        <v>2.1265326139999998</v>
      </c>
      <c r="K1742">
        <v>-9.4902007380000004</v>
      </c>
      <c r="L1742">
        <v>137119.02549999999</v>
      </c>
      <c r="M1742">
        <v>83.54633699</v>
      </c>
      <c r="N1742">
        <v>1.9889260550000001</v>
      </c>
      <c r="O1742">
        <v>-9.3570056469999994</v>
      </c>
      <c r="P1742">
        <v>148559.60699999999</v>
      </c>
      <c r="Q1742">
        <v>78.070130969999994</v>
      </c>
      <c r="R1742">
        <v>0.93818588999999997</v>
      </c>
      <c r="S1742">
        <v>-11.27766411</v>
      </c>
    </row>
    <row r="1743" spans="1:19" x14ac:dyDescent="0.25">
      <c r="A1743" s="12">
        <v>39995</v>
      </c>
      <c r="B1743" t="s">
        <v>2017</v>
      </c>
      <c r="C1743" t="s">
        <v>2018</v>
      </c>
      <c r="D1743">
        <v>232857.1943</v>
      </c>
      <c r="E1743">
        <v>89.125334620000004</v>
      </c>
      <c r="F1743">
        <v>3.7637837840000001</v>
      </c>
      <c r="G1743">
        <v>-6.9323402090000004</v>
      </c>
      <c r="H1743">
        <v>136960.74129999999</v>
      </c>
      <c r="I1743">
        <v>89.779487009999997</v>
      </c>
      <c r="J1743">
        <v>2.955706878</v>
      </c>
      <c r="K1743">
        <v>-7.9869277209999998</v>
      </c>
      <c r="L1743">
        <v>113370.8487</v>
      </c>
      <c r="M1743">
        <v>90.890079659999998</v>
      </c>
      <c r="N1743">
        <v>2.651590358</v>
      </c>
      <c r="O1743">
        <v>-8.1840529069999999</v>
      </c>
      <c r="P1743">
        <v>99763.524399999995</v>
      </c>
      <c r="Q1743">
        <v>95.039053780000003</v>
      </c>
      <c r="R1743">
        <v>1.838788662</v>
      </c>
      <c r="S1743">
        <v>-9.2975456960000002</v>
      </c>
    </row>
    <row r="1744" spans="1:19" x14ac:dyDescent="0.25">
      <c r="A1744" s="12">
        <v>39995</v>
      </c>
      <c r="B1744" t="s">
        <v>2019</v>
      </c>
      <c r="C1744" t="s">
        <v>2020</v>
      </c>
      <c r="D1744">
        <v>208401.05929999999</v>
      </c>
      <c r="E1744">
        <v>95.647874049999999</v>
      </c>
      <c r="F1744">
        <v>3.5331855459999999</v>
      </c>
      <c r="G1744">
        <v>-7.1766084540000001</v>
      </c>
      <c r="H1744">
        <v>129146.9874</v>
      </c>
      <c r="I1744">
        <v>96.472838330000002</v>
      </c>
      <c r="J1744">
        <v>3.3735771419999998</v>
      </c>
      <c r="K1744">
        <v>-7.7569789099999999</v>
      </c>
      <c r="L1744">
        <v>106027.2389</v>
      </c>
      <c r="M1744">
        <v>97.48796548</v>
      </c>
      <c r="N1744">
        <v>3.1708804349999999</v>
      </c>
      <c r="O1744">
        <v>-8.3384090499999992</v>
      </c>
      <c r="P1744">
        <v>100666.7795</v>
      </c>
      <c r="Q1744">
        <v>100.9764138</v>
      </c>
      <c r="R1744">
        <v>1.4331744769999999</v>
      </c>
      <c r="S1744">
        <v>-9.6188299199999996</v>
      </c>
    </row>
    <row r="1745" spans="1:19" x14ac:dyDescent="0.25">
      <c r="A1745" s="12">
        <v>39995</v>
      </c>
      <c r="B1745" t="s">
        <v>2007</v>
      </c>
      <c r="C1745" t="s">
        <v>2008</v>
      </c>
      <c r="D1745">
        <v>484437.06890000001</v>
      </c>
      <c r="E1745">
        <v>65.158856549999996</v>
      </c>
      <c r="F1745">
        <v>3.3934773800000002</v>
      </c>
      <c r="G1745">
        <v>-11.307302030000001</v>
      </c>
      <c r="H1745">
        <v>310206.92460000003</v>
      </c>
      <c r="I1745">
        <v>65.735136049999994</v>
      </c>
      <c r="J1745">
        <v>3.532271669</v>
      </c>
      <c r="K1745">
        <v>-9.69437164</v>
      </c>
      <c r="L1745">
        <v>261257.9878</v>
      </c>
      <c r="M1745">
        <v>63.884978850000003</v>
      </c>
      <c r="N1745">
        <v>2.7800662159999998</v>
      </c>
      <c r="O1745">
        <v>-9.5378701039999996</v>
      </c>
      <c r="P1745">
        <v>233070.86</v>
      </c>
      <c r="Q1745">
        <v>64.412734749999998</v>
      </c>
      <c r="R1745">
        <v>1.750591381</v>
      </c>
      <c r="S1745">
        <v>-11.29004763</v>
      </c>
    </row>
    <row r="1746" spans="1:19" x14ac:dyDescent="0.25">
      <c r="A1746" s="12">
        <v>39995</v>
      </c>
      <c r="B1746" t="s">
        <v>2013</v>
      </c>
      <c r="C1746" t="s">
        <v>2014</v>
      </c>
      <c r="D1746">
        <v>341292.60600000003</v>
      </c>
      <c r="E1746">
        <v>75.047342799999996</v>
      </c>
      <c r="F1746">
        <v>2.0984701220000002</v>
      </c>
      <c r="G1746">
        <v>-10.765382219999999</v>
      </c>
      <c r="H1746">
        <v>209852.39869999999</v>
      </c>
      <c r="I1746">
        <v>75.19900844</v>
      </c>
      <c r="J1746">
        <v>1.8564574190000001</v>
      </c>
      <c r="K1746">
        <v>-11.067633580000001</v>
      </c>
      <c r="L1746">
        <v>168228.4785</v>
      </c>
      <c r="M1746">
        <v>76.342010070000001</v>
      </c>
      <c r="N1746">
        <v>1.4717123830000001</v>
      </c>
      <c r="O1746">
        <v>-10.59917813</v>
      </c>
      <c r="P1746">
        <v>137208.2752</v>
      </c>
      <c r="Q1746">
        <v>80.710496629999994</v>
      </c>
      <c r="R1746">
        <v>0.86203961299999998</v>
      </c>
      <c r="S1746">
        <v>-12.216382919999999</v>
      </c>
    </row>
    <row r="1747" spans="1:19" x14ac:dyDescent="0.25">
      <c r="A1747" s="12">
        <v>39995</v>
      </c>
      <c r="B1747" t="s">
        <v>2015</v>
      </c>
      <c r="C1747" t="s">
        <v>2016</v>
      </c>
      <c r="D1747">
        <v>276276.82490000001</v>
      </c>
      <c r="E1747">
        <v>83.865237379999996</v>
      </c>
      <c r="F1747">
        <v>1.391326641</v>
      </c>
      <c r="G1747">
        <v>-8.2783729739999998</v>
      </c>
      <c r="H1747">
        <v>177421.28719999999</v>
      </c>
      <c r="I1747">
        <v>83.341044510000003</v>
      </c>
      <c r="J1747">
        <v>1.4101885160000001</v>
      </c>
      <c r="K1747">
        <v>-9.3843650069999995</v>
      </c>
      <c r="L1747">
        <v>149764.05009999999</v>
      </c>
      <c r="M1747">
        <v>84.635772399999993</v>
      </c>
      <c r="N1747">
        <v>1.58546126</v>
      </c>
      <c r="O1747">
        <v>-8.6400045849999998</v>
      </c>
      <c r="P1747">
        <v>123968.0684</v>
      </c>
      <c r="Q1747">
        <v>87.435266069999997</v>
      </c>
      <c r="R1747">
        <v>-0.69117518</v>
      </c>
      <c r="S1747">
        <v>-11.08192474</v>
      </c>
    </row>
    <row r="1748" spans="1:19" x14ac:dyDescent="0.25">
      <c r="A1748" s="12">
        <v>39995</v>
      </c>
      <c r="B1748" t="s">
        <v>2011</v>
      </c>
      <c r="C1748" t="s">
        <v>2012</v>
      </c>
      <c r="D1748">
        <v>221128.52410000001</v>
      </c>
      <c r="E1748">
        <v>94.096921190000003</v>
      </c>
      <c r="F1748">
        <v>2.168421124</v>
      </c>
      <c r="G1748">
        <v>-8.4468699449999995</v>
      </c>
      <c r="H1748">
        <v>135247.80439999999</v>
      </c>
      <c r="I1748">
        <v>94.643802710000003</v>
      </c>
      <c r="J1748">
        <v>1.806710515</v>
      </c>
      <c r="K1748">
        <v>-8.5683943889999998</v>
      </c>
      <c r="L1748">
        <v>101928.0454</v>
      </c>
      <c r="M1748">
        <v>97.644646410000007</v>
      </c>
      <c r="N1748">
        <v>1.521329342</v>
      </c>
      <c r="O1748">
        <v>-9.1791762190000004</v>
      </c>
      <c r="P1748">
        <v>100898.5076</v>
      </c>
      <c r="Q1748">
        <v>99.714505259999996</v>
      </c>
      <c r="R1748">
        <v>-0.189450271</v>
      </c>
      <c r="S1748">
        <v>-10.471066499999999</v>
      </c>
    </row>
    <row r="1749" spans="1:19" x14ac:dyDescent="0.25">
      <c r="A1749" s="12">
        <v>39995</v>
      </c>
      <c r="B1749" t="s">
        <v>2009</v>
      </c>
      <c r="C1749" t="s">
        <v>2010</v>
      </c>
      <c r="D1749">
        <v>198659.20120000001</v>
      </c>
      <c r="E1749">
        <v>102.182042</v>
      </c>
      <c r="F1749">
        <v>0.61579449399999997</v>
      </c>
      <c r="G1749">
        <v>-7.8146733179999996</v>
      </c>
      <c r="H1749">
        <v>120394.372</v>
      </c>
      <c r="I1749">
        <v>101.8171073</v>
      </c>
      <c r="J1749">
        <v>0.13431410299999999</v>
      </c>
      <c r="K1749">
        <v>-8.2461949130000001</v>
      </c>
      <c r="L1749">
        <v>99106.820049999995</v>
      </c>
      <c r="M1749">
        <v>103.9786173</v>
      </c>
      <c r="N1749">
        <v>0.30065291500000002</v>
      </c>
      <c r="O1749">
        <v>-8.5951089920000001</v>
      </c>
      <c r="P1749">
        <v>89554.997090000004</v>
      </c>
      <c r="Q1749">
        <v>106.8595596</v>
      </c>
      <c r="R1749">
        <v>-1.3226237999999999</v>
      </c>
      <c r="S1749">
        <v>-9.9764006389999995</v>
      </c>
    </row>
    <row r="1750" spans="1:19" x14ac:dyDescent="0.25">
      <c r="A1750" s="12">
        <v>39995</v>
      </c>
      <c r="B1750" t="s">
        <v>2001</v>
      </c>
      <c r="C1750" t="s">
        <v>2002</v>
      </c>
      <c r="D1750">
        <v>193796.63279999999</v>
      </c>
      <c r="E1750">
        <v>86.447878950000003</v>
      </c>
      <c r="F1750">
        <v>1.0898716209999999</v>
      </c>
      <c r="G1750">
        <v>-10.6631526</v>
      </c>
      <c r="H1750">
        <v>121918.1197</v>
      </c>
      <c r="I1750">
        <v>86.711194199999994</v>
      </c>
      <c r="J1750">
        <v>0.78490748799999999</v>
      </c>
      <c r="K1750">
        <v>-11.079083519999999</v>
      </c>
      <c r="L1750">
        <v>102762.5958</v>
      </c>
      <c r="M1750">
        <v>88.315301140000003</v>
      </c>
      <c r="N1750">
        <v>0.89255483700000005</v>
      </c>
      <c r="O1750">
        <v>-10.902544990000001</v>
      </c>
      <c r="P1750">
        <v>87369.273490000007</v>
      </c>
      <c r="Q1750">
        <v>92.804719419999998</v>
      </c>
      <c r="R1750">
        <v>-0.19382666600000001</v>
      </c>
      <c r="S1750">
        <v>-12.58068548</v>
      </c>
    </row>
    <row r="1751" spans="1:19" x14ac:dyDescent="0.25">
      <c r="A1751" s="12">
        <v>39995</v>
      </c>
      <c r="B1751" t="s">
        <v>2003</v>
      </c>
      <c r="C1751" t="s">
        <v>2004</v>
      </c>
      <c r="D1751">
        <v>265957.4583</v>
      </c>
      <c r="E1751">
        <v>77.903750529999996</v>
      </c>
      <c r="F1751">
        <v>3.1503793849999999</v>
      </c>
      <c r="G1751">
        <v>-10.323157399999999</v>
      </c>
      <c r="H1751">
        <v>177809.57389999999</v>
      </c>
      <c r="I1751">
        <v>77.493270800000005</v>
      </c>
      <c r="J1751">
        <v>2.7571817919999999</v>
      </c>
      <c r="K1751">
        <v>-10.878397229999999</v>
      </c>
      <c r="L1751">
        <v>149062.3033</v>
      </c>
      <c r="M1751">
        <v>77.84075627</v>
      </c>
      <c r="N1751">
        <v>2.7175509330000001</v>
      </c>
      <c r="O1751">
        <v>-10.629656219999999</v>
      </c>
      <c r="P1751">
        <v>125315.59600000001</v>
      </c>
      <c r="Q1751">
        <v>80.910669029999994</v>
      </c>
      <c r="R1751">
        <v>1.4702848230000001</v>
      </c>
      <c r="S1751">
        <v>-12.66468764</v>
      </c>
    </row>
    <row r="1752" spans="1:19" x14ac:dyDescent="0.25">
      <c r="A1752" s="12">
        <v>40026</v>
      </c>
      <c r="B1752" t="s">
        <v>2005</v>
      </c>
      <c r="C1752" t="s">
        <v>2006</v>
      </c>
      <c r="D1752">
        <v>258188.6764</v>
      </c>
      <c r="E1752">
        <v>84.526840419999999</v>
      </c>
      <c r="F1752">
        <v>1.2773696059999999</v>
      </c>
      <c r="G1752">
        <v>-6.0537147029999998</v>
      </c>
      <c r="H1752">
        <v>160458.30350000001</v>
      </c>
      <c r="I1752">
        <v>85.428576239999998</v>
      </c>
      <c r="J1752">
        <v>1.2691342249999999</v>
      </c>
      <c r="K1752">
        <v>-6.1443102380000001</v>
      </c>
      <c r="L1752">
        <v>138639.628</v>
      </c>
      <c r="M1752">
        <v>84.472836920000006</v>
      </c>
      <c r="N1752">
        <v>1.1089653509999999</v>
      </c>
      <c r="O1752">
        <v>-6.1452728460000001</v>
      </c>
      <c r="P1752">
        <v>149845.52789999999</v>
      </c>
      <c r="Q1752">
        <v>78.745900239999997</v>
      </c>
      <c r="R1752">
        <v>0.86559258299999997</v>
      </c>
      <c r="S1752">
        <v>-8.2538834360000006</v>
      </c>
    </row>
    <row r="1753" spans="1:19" x14ac:dyDescent="0.25">
      <c r="A1753" s="12">
        <v>40026</v>
      </c>
      <c r="B1753" t="s">
        <v>2007</v>
      </c>
      <c r="C1753" t="s">
        <v>2008</v>
      </c>
      <c r="D1753">
        <v>491850.44870000001</v>
      </c>
      <c r="E1753">
        <v>66.155987820000007</v>
      </c>
      <c r="F1753">
        <v>1.5303081199999999</v>
      </c>
      <c r="G1753">
        <v>-7.6035034460000004</v>
      </c>
      <c r="H1753">
        <v>314235.54859999998</v>
      </c>
      <c r="I1753">
        <v>66.588831189999993</v>
      </c>
      <c r="J1753">
        <v>1.2986892320000001</v>
      </c>
      <c r="K1753">
        <v>-6.4193208899999998</v>
      </c>
      <c r="L1753">
        <v>263937.92450000002</v>
      </c>
      <c r="M1753">
        <v>64.540299279999999</v>
      </c>
      <c r="N1753">
        <v>1.0257817060000001</v>
      </c>
      <c r="O1753">
        <v>-6.174887462</v>
      </c>
      <c r="P1753">
        <v>234399.69320000001</v>
      </c>
      <c r="Q1753">
        <v>64.77997834</v>
      </c>
      <c r="R1753">
        <v>0.570141283</v>
      </c>
      <c r="S1753">
        <v>-7.7051784459999997</v>
      </c>
    </row>
    <row r="1754" spans="1:19" x14ac:dyDescent="0.25">
      <c r="A1754" s="12">
        <v>40026</v>
      </c>
      <c r="B1754" t="s">
        <v>2011</v>
      </c>
      <c r="C1754" t="s">
        <v>2012</v>
      </c>
      <c r="D1754">
        <v>223696.85879999999</v>
      </c>
      <c r="E1754">
        <v>95.189825769999999</v>
      </c>
      <c r="F1754">
        <v>1.1614668939999999</v>
      </c>
      <c r="G1754">
        <v>-6.0844335550000004</v>
      </c>
      <c r="H1754">
        <v>136276.35889999999</v>
      </c>
      <c r="I1754">
        <v>95.363565289999997</v>
      </c>
      <c r="J1754">
        <v>0.760496265</v>
      </c>
      <c r="K1754">
        <v>-6.7396171389999999</v>
      </c>
      <c r="L1754">
        <v>102314.9264</v>
      </c>
      <c r="M1754">
        <v>98.01526921</v>
      </c>
      <c r="N1754">
        <v>0.37956284499999998</v>
      </c>
      <c r="O1754">
        <v>-7.8928023090000003</v>
      </c>
      <c r="P1754">
        <v>101509.717</v>
      </c>
      <c r="Q1754">
        <v>100.3185423</v>
      </c>
      <c r="R1754">
        <v>0.60576650399999998</v>
      </c>
      <c r="S1754">
        <v>-9.2241395229999998</v>
      </c>
    </row>
    <row r="1755" spans="1:19" x14ac:dyDescent="0.25">
      <c r="A1755" s="12">
        <v>40026</v>
      </c>
      <c r="B1755" t="s">
        <v>2019</v>
      </c>
      <c r="C1755" t="s">
        <v>2020</v>
      </c>
      <c r="D1755">
        <v>208162.59220000001</v>
      </c>
      <c r="E1755">
        <v>95.538427040000002</v>
      </c>
      <c r="F1755">
        <v>-0.114427021</v>
      </c>
      <c r="G1755">
        <v>-6.1815334699999998</v>
      </c>
      <c r="H1755">
        <v>129312.0328</v>
      </c>
      <c r="I1755">
        <v>96.596127289999998</v>
      </c>
      <c r="J1755">
        <v>0.12779655400000001</v>
      </c>
      <c r="K1755">
        <v>-6.0934000419999998</v>
      </c>
      <c r="L1755">
        <v>106131.7939</v>
      </c>
      <c r="M1755">
        <v>97.584099850000001</v>
      </c>
      <c r="N1755">
        <v>9.8611532000000002E-2</v>
      </c>
      <c r="O1755">
        <v>-6.4398449729999996</v>
      </c>
      <c r="P1755">
        <v>101042.76270000001</v>
      </c>
      <c r="Q1755">
        <v>101.3535534</v>
      </c>
      <c r="R1755">
        <v>0.37349274500000001</v>
      </c>
      <c r="S1755">
        <v>-7.8435097220000003</v>
      </c>
    </row>
    <row r="1756" spans="1:19" x14ac:dyDescent="0.25">
      <c r="A1756" s="12">
        <v>40026</v>
      </c>
      <c r="B1756" t="s">
        <v>2009</v>
      </c>
      <c r="C1756" t="s">
        <v>2010</v>
      </c>
      <c r="D1756">
        <v>200508.81299999999</v>
      </c>
      <c r="E1756">
        <v>103.13340549999999</v>
      </c>
      <c r="F1756">
        <v>0.93104765300000003</v>
      </c>
      <c r="G1756">
        <v>-6.6204241650000002</v>
      </c>
      <c r="H1756">
        <v>122490.69869999999</v>
      </c>
      <c r="I1756">
        <v>103.5899637</v>
      </c>
      <c r="J1756">
        <v>1.7412165559999999</v>
      </c>
      <c r="K1756">
        <v>-6.2053745930000002</v>
      </c>
      <c r="L1756">
        <v>100614.4302</v>
      </c>
      <c r="M1756">
        <v>105.5603371</v>
      </c>
      <c r="N1756">
        <v>1.521197219</v>
      </c>
      <c r="O1756">
        <v>-6.8549742509999998</v>
      </c>
      <c r="P1756">
        <v>90432.560580000005</v>
      </c>
      <c r="Q1756">
        <v>107.9066933</v>
      </c>
      <c r="R1756">
        <v>0.97991571499999996</v>
      </c>
      <c r="S1756">
        <v>-7.7197579960000002</v>
      </c>
    </row>
    <row r="1757" spans="1:19" x14ac:dyDescent="0.25">
      <c r="A1757" s="12">
        <v>40026</v>
      </c>
      <c r="B1757" t="s">
        <v>2013</v>
      </c>
      <c r="C1757" t="s">
        <v>2014</v>
      </c>
      <c r="D1757">
        <v>348953.22859999997</v>
      </c>
      <c r="E1757">
        <v>76.731848580000005</v>
      </c>
      <c r="F1757">
        <v>2.2445908440000002</v>
      </c>
      <c r="G1757">
        <v>-6.0731147160000001</v>
      </c>
      <c r="H1757">
        <v>214174.47940000001</v>
      </c>
      <c r="I1757">
        <v>76.747793130000005</v>
      </c>
      <c r="J1757">
        <v>2.0595812549999999</v>
      </c>
      <c r="K1757">
        <v>-5.9940248800000004</v>
      </c>
      <c r="L1757">
        <v>171845.73540000001</v>
      </c>
      <c r="M1757">
        <v>77.983519639999997</v>
      </c>
      <c r="N1757">
        <v>2.1502048089999999</v>
      </c>
      <c r="O1757">
        <v>-5.1969028509999999</v>
      </c>
      <c r="P1757">
        <v>139528.86300000001</v>
      </c>
      <c r="Q1757">
        <v>82.075544019999995</v>
      </c>
      <c r="R1757">
        <v>1.6912885529999999</v>
      </c>
      <c r="S1757">
        <v>-8.2015153519999995</v>
      </c>
    </row>
    <row r="1758" spans="1:19" x14ac:dyDescent="0.25">
      <c r="A1758" s="12">
        <v>40026</v>
      </c>
      <c r="B1758" t="s">
        <v>2015</v>
      </c>
      <c r="C1758" t="s">
        <v>2016</v>
      </c>
      <c r="D1758">
        <v>279619.51370000001</v>
      </c>
      <c r="E1758">
        <v>84.879927589999994</v>
      </c>
      <c r="F1758">
        <v>1.2099056109999999</v>
      </c>
      <c r="G1758">
        <v>-5.5744950849999997</v>
      </c>
      <c r="H1758">
        <v>180212.4008</v>
      </c>
      <c r="I1758">
        <v>84.652129149999993</v>
      </c>
      <c r="J1758">
        <v>1.5731559980000001</v>
      </c>
      <c r="K1758">
        <v>-5.77548496</v>
      </c>
      <c r="L1758">
        <v>150966.4528</v>
      </c>
      <c r="M1758">
        <v>85.315283109999996</v>
      </c>
      <c r="N1758">
        <v>0.80286465799999995</v>
      </c>
      <c r="O1758">
        <v>-5.8565130569999999</v>
      </c>
      <c r="P1758">
        <v>124596.75049999999</v>
      </c>
      <c r="Q1758">
        <v>87.878678500000007</v>
      </c>
      <c r="R1758">
        <v>0.50713224800000001</v>
      </c>
      <c r="S1758">
        <v>-9.3382301870000006</v>
      </c>
    </row>
    <row r="1759" spans="1:19" x14ac:dyDescent="0.25">
      <c r="A1759" s="12">
        <v>40026</v>
      </c>
      <c r="B1759" t="s">
        <v>2017</v>
      </c>
      <c r="C1759" t="s">
        <v>2018</v>
      </c>
      <c r="D1759">
        <v>233144.6447</v>
      </c>
      <c r="E1759">
        <v>89.235355350000006</v>
      </c>
      <c r="F1759">
        <v>0.12344496000000001</v>
      </c>
      <c r="G1759">
        <v>-5.8646866590000002</v>
      </c>
      <c r="H1759">
        <v>138142.08780000001</v>
      </c>
      <c r="I1759">
        <v>90.553874469999997</v>
      </c>
      <c r="J1759">
        <v>0.86254387399999999</v>
      </c>
      <c r="K1759">
        <v>-5.7251370030000004</v>
      </c>
      <c r="L1759">
        <v>114890.73420000001</v>
      </c>
      <c r="M1759">
        <v>92.108580779999997</v>
      </c>
      <c r="N1759">
        <v>1.3406315950000001</v>
      </c>
      <c r="O1759">
        <v>-5.2235341289999999</v>
      </c>
      <c r="P1759">
        <v>100182.72380000001</v>
      </c>
      <c r="Q1759">
        <v>95.438401310000003</v>
      </c>
      <c r="R1759">
        <v>0.420193082</v>
      </c>
      <c r="S1759">
        <v>-8.0600080839999997</v>
      </c>
    </row>
    <row r="1760" spans="1:19" x14ac:dyDescent="0.25">
      <c r="A1760" s="12">
        <v>40026</v>
      </c>
      <c r="B1760" t="s">
        <v>2001</v>
      </c>
      <c r="C1760" t="s">
        <v>2002</v>
      </c>
      <c r="D1760">
        <v>197106.80350000001</v>
      </c>
      <c r="E1760">
        <v>87.924464119999996</v>
      </c>
      <c r="F1760">
        <v>1.7080640899999999</v>
      </c>
      <c r="G1760">
        <v>-6.3316332439999998</v>
      </c>
      <c r="H1760">
        <v>123932.4746</v>
      </c>
      <c r="I1760">
        <v>88.143853410000006</v>
      </c>
      <c r="J1760">
        <v>1.652219449</v>
      </c>
      <c r="K1760">
        <v>-6.5140619150000001</v>
      </c>
      <c r="L1760">
        <v>104172.4708</v>
      </c>
      <c r="M1760">
        <v>89.526963179999996</v>
      </c>
      <c r="N1760">
        <v>1.3719729540000001</v>
      </c>
      <c r="O1760">
        <v>-6.5868034059999996</v>
      </c>
      <c r="P1760">
        <v>88189.105880000003</v>
      </c>
      <c r="Q1760">
        <v>93.675555500000002</v>
      </c>
      <c r="R1760">
        <v>0.93835321999999999</v>
      </c>
      <c r="S1760">
        <v>-9.2998928959999994</v>
      </c>
    </row>
    <row r="1761" spans="1:19" x14ac:dyDescent="0.25">
      <c r="A1761" s="12">
        <v>40026</v>
      </c>
      <c r="B1761" t="s">
        <v>2003</v>
      </c>
      <c r="C1761" t="s">
        <v>2004</v>
      </c>
      <c r="D1761">
        <v>268988.55530000001</v>
      </c>
      <c r="E1761">
        <v>78.791613679999998</v>
      </c>
      <c r="F1761">
        <v>1.139692436</v>
      </c>
      <c r="G1761">
        <v>-6.1774938879999999</v>
      </c>
      <c r="H1761">
        <v>180073.79130000001</v>
      </c>
      <c r="I1761">
        <v>78.480065850000003</v>
      </c>
      <c r="J1761">
        <v>1.2733944989999999</v>
      </c>
      <c r="K1761">
        <v>-6.2604600059999997</v>
      </c>
      <c r="L1761">
        <v>150839.606</v>
      </c>
      <c r="M1761">
        <v>78.768868769999997</v>
      </c>
      <c r="N1761">
        <v>1.192322053</v>
      </c>
      <c r="O1761">
        <v>-5.9324335530000001</v>
      </c>
      <c r="P1761">
        <v>126732.07060000001</v>
      </c>
      <c r="Q1761">
        <v>81.825223249999993</v>
      </c>
      <c r="R1761">
        <v>1.1303258650000001</v>
      </c>
      <c r="S1761">
        <v>-8.754571146</v>
      </c>
    </row>
    <row r="1762" spans="1:19" x14ac:dyDescent="0.25">
      <c r="A1762" s="12">
        <v>40057</v>
      </c>
      <c r="B1762" t="s">
        <v>2005</v>
      </c>
      <c r="C1762" t="s">
        <v>2006</v>
      </c>
      <c r="D1762">
        <v>260223.12909999999</v>
      </c>
      <c r="E1762">
        <v>85.192887659999997</v>
      </c>
      <c r="F1762">
        <v>0.78797129099999996</v>
      </c>
      <c r="G1762">
        <v>-4.1955555179999999</v>
      </c>
      <c r="H1762">
        <v>161241.44589999999</v>
      </c>
      <c r="I1762">
        <v>85.845524060000002</v>
      </c>
      <c r="J1762">
        <v>0.48806598200000001</v>
      </c>
      <c r="K1762">
        <v>-2.89859972</v>
      </c>
      <c r="L1762">
        <v>139949.34289999999</v>
      </c>
      <c r="M1762">
        <v>85.270843490000004</v>
      </c>
      <c r="N1762">
        <v>0.94469014699999998</v>
      </c>
      <c r="O1762">
        <v>-2.6487854949999998</v>
      </c>
      <c r="P1762">
        <v>152714.18369999999</v>
      </c>
      <c r="Q1762">
        <v>80.25341856</v>
      </c>
      <c r="R1762">
        <v>1.9144086520000001</v>
      </c>
      <c r="S1762">
        <v>-4.3236810759999997</v>
      </c>
    </row>
    <row r="1763" spans="1:19" x14ac:dyDescent="0.25">
      <c r="A1763" s="12">
        <v>40057</v>
      </c>
      <c r="B1763" t="s">
        <v>2013</v>
      </c>
      <c r="C1763" t="s">
        <v>2014</v>
      </c>
      <c r="D1763">
        <v>353554.39429999999</v>
      </c>
      <c r="E1763">
        <v>77.743605810000005</v>
      </c>
      <c r="F1763">
        <v>1.318562308</v>
      </c>
      <c r="G1763">
        <v>-3.0411760320000001</v>
      </c>
      <c r="H1763">
        <v>216550.549</v>
      </c>
      <c r="I1763">
        <v>77.599239580000003</v>
      </c>
      <c r="J1763">
        <v>1.1094083910000001</v>
      </c>
      <c r="K1763">
        <v>-2.0727091729999998</v>
      </c>
      <c r="L1763">
        <v>174150.609</v>
      </c>
      <c r="M1763">
        <v>79.029470279999998</v>
      </c>
      <c r="N1763">
        <v>1.341245749</v>
      </c>
      <c r="O1763">
        <v>-1.811239772</v>
      </c>
      <c r="P1763">
        <v>141633.31580000001</v>
      </c>
      <c r="Q1763">
        <v>83.313453480000007</v>
      </c>
      <c r="R1763">
        <v>1.5082561830000001</v>
      </c>
      <c r="S1763">
        <v>-4.1998644299999999</v>
      </c>
    </row>
    <row r="1764" spans="1:19" x14ac:dyDescent="0.25">
      <c r="A1764" s="12">
        <v>40057</v>
      </c>
      <c r="B1764" t="s">
        <v>2007</v>
      </c>
      <c r="C1764" t="s">
        <v>2008</v>
      </c>
      <c r="D1764">
        <v>497219.64760000003</v>
      </c>
      <c r="E1764">
        <v>66.878168009999996</v>
      </c>
      <c r="F1764">
        <v>1.0916323969999999</v>
      </c>
      <c r="G1764">
        <v>-5.1533369450000004</v>
      </c>
      <c r="H1764">
        <v>316791.33100000001</v>
      </c>
      <c r="I1764">
        <v>67.130420349999994</v>
      </c>
      <c r="J1764">
        <v>0.81333333399999996</v>
      </c>
      <c r="K1764">
        <v>-3.0681645390000001</v>
      </c>
      <c r="L1764">
        <v>267705.2867</v>
      </c>
      <c r="M1764">
        <v>65.461526059999997</v>
      </c>
      <c r="N1764">
        <v>1.4273667729999999</v>
      </c>
      <c r="O1764">
        <v>-2.4982462139999999</v>
      </c>
      <c r="P1764">
        <v>241515.03219999999</v>
      </c>
      <c r="Q1764">
        <v>66.746412280000001</v>
      </c>
      <c r="R1764">
        <v>3.0355581890000001</v>
      </c>
      <c r="S1764">
        <v>-3.571316919</v>
      </c>
    </row>
    <row r="1765" spans="1:19" x14ac:dyDescent="0.25">
      <c r="A1765" s="12">
        <v>40057</v>
      </c>
      <c r="B1765" t="s">
        <v>2017</v>
      </c>
      <c r="C1765" t="s">
        <v>2018</v>
      </c>
      <c r="D1765">
        <v>233661.80429999999</v>
      </c>
      <c r="E1765">
        <v>89.433296499999997</v>
      </c>
      <c r="F1765">
        <v>0.221819196</v>
      </c>
      <c r="G1765">
        <v>-5.245566223</v>
      </c>
      <c r="H1765">
        <v>138309.6202</v>
      </c>
      <c r="I1765">
        <v>90.663694120000002</v>
      </c>
      <c r="J1765">
        <v>0.12127547700000001</v>
      </c>
      <c r="K1765">
        <v>-3.9024256450000001</v>
      </c>
      <c r="L1765">
        <v>114776.12119999999</v>
      </c>
      <c r="M1765">
        <v>92.016694860000001</v>
      </c>
      <c r="N1765">
        <v>-9.9758264999999999E-2</v>
      </c>
      <c r="O1765">
        <v>-4.1089938180000001</v>
      </c>
      <c r="P1765">
        <v>101186.1971</v>
      </c>
      <c r="Q1765">
        <v>96.394353379999998</v>
      </c>
      <c r="R1765">
        <v>1.001643007</v>
      </c>
      <c r="S1765">
        <v>-5.7123640370000004</v>
      </c>
    </row>
    <row r="1766" spans="1:19" x14ac:dyDescent="0.25">
      <c r="A1766" s="12">
        <v>40057</v>
      </c>
      <c r="B1766" t="s">
        <v>2009</v>
      </c>
      <c r="C1766" t="s">
        <v>2010</v>
      </c>
      <c r="D1766">
        <v>203425.18090000001</v>
      </c>
      <c r="E1766">
        <v>104.633464</v>
      </c>
      <c r="F1766">
        <v>1.454483631</v>
      </c>
      <c r="G1766">
        <v>-2.6666866900000001</v>
      </c>
      <c r="H1766">
        <v>122865.33839999999</v>
      </c>
      <c r="I1766">
        <v>103.9067952</v>
      </c>
      <c r="J1766">
        <v>0.30585157899999998</v>
      </c>
      <c r="K1766">
        <v>-1.831620942</v>
      </c>
      <c r="L1766">
        <v>101637.2016</v>
      </c>
      <c r="M1766">
        <v>106.6333849</v>
      </c>
      <c r="N1766">
        <v>1.0165255010000001</v>
      </c>
      <c r="O1766">
        <v>-1.863081304</v>
      </c>
      <c r="P1766">
        <v>91410.753769999996</v>
      </c>
      <c r="Q1766">
        <v>109.0739011</v>
      </c>
      <c r="R1766">
        <v>1.08168251</v>
      </c>
      <c r="S1766">
        <v>-5.3208452839999998</v>
      </c>
    </row>
    <row r="1767" spans="1:19" x14ac:dyDescent="0.25">
      <c r="A1767" s="12">
        <v>40057</v>
      </c>
      <c r="B1767" t="s">
        <v>2019</v>
      </c>
      <c r="C1767" t="s">
        <v>2020</v>
      </c>
      <c r="D1767">
        <v>207621.60200000001</v>
      </c>
      <c r="E1767">
        <v>95.290133850000004</v>
      </c>
      <c r="F1767">
        <v>-0.25988829899999999</v>
      </c>
      <c r="G1767">
        <v>-5.4445054900000001</v>
      </c>
      <c r="H1767">
        <v>128639.723</v>
      </c>
      <c r="I1767">
        <v>96.093911680000005</v>
      </c>
      <c r="J1767">
        <v>-0.51991278100000005</v>
      </c>
      <c r="K1767">
        <v>-3.5603928489999999</v>
      </c>
      <c r="L1767">
        <v>106280.9221</v>
      </c>
      <c r="M1767">
        <v>97.721217449999997</v>
      </c>
      <c r="N1767">
        <v>0.14051223099999999</v>
      </c>
      <c r="O1767">
        <v>-3.3804167669999998</v>
      </c>
      <c r="P1767">
        <v>101135.9314</v>
      </c>
      <c r="Q1767">
        <v>101.4470087</v>
      </c>
      <c r="R1767">
        <v>9.2207233999999999E-2</v>
      </c>
      <c r="S1767">
        <v>-5.4472353680000003</v>
      </c>
    </row>
    <row r="1768" spans="1:19" x14ac:dyDescent="0.25">
      <c r="A1768" s="12">
        <v>40057</v>
      </c>
      <c r="B1768" t="s">
        <v>2003</v>
      </c>
      <c r="C1768" t="s">
        <v>2004</v>
      </c>
      <c r="D1768">
        <v>272207.71139999997</v>
      </c>
      <c r="E1768">
        <v>79.734562729999993</v>
      </c>
      <c r="F1768">
        <v>1.19676322</v>
      </c>
      <c r="G1768">
        <v>-4.1357662380000004</v>
      </c>
      <c r="H1768">
        <v>182026.95670000001</v>
      </c>
      <c r="I1768">
        <v>79.331297719999995</v>
      </c>
      <c r="J1768">
        <v>1.0846472469999999</v>
      </c>
      <c r="K1768">
        <v>-2.479068029</v>
      </c>
      <c r="L1768">
        <v>152660.5833</v>
      </c>
      <c r="M1768">
        <v>79.719788280000003</v>
      </c>
      <c r="N1768">
        <v>1.2072275750000001</v>
      </c>
      <c r="O1768">
        <v>-2.063078913</v>
      </c>
      <c r="P1768">
        <v>128395.5914</v>
      </c>
      <c r="Q1768">
        <v>82.899284159999993</v>
      </c>
      <c r="R1768">
        <v>1.3126281500000001</v>
      </c>
      <c r="S1768">
        <v>-4.2738831819999996</v>
      </c>
    </row>
    <row r="1769" spans="1:19" x14ac:dyDescent="0.25">
      <c r="A1769" s="12">
        <v>40057</v>
      </c>
      <c r="B1769" t="s">
        <v>2001</v>
      </c>
      <c r="C1769" t="s">
        <v>2002</v>
      </c>
      <c r="D1769">
        <v>197883.18030000001</v>
      </c>
      <c r="E1769">
        <v>88.27078659</v>
      </c>
      <c r="F1769">
        <v>0.39388635599999999</v>
      </c>
      <c r="G1769">
        <v>-4.7770809200000004</v>
      </c>
      <c r="H1769">
        <v>123935.0578</v>
      </c>
      <c r="I1769">
        <v>88.145690639999998</v>
      </c>
      <c r="J1769">
        <v>2.0843459999999999E-3</v>
      </c>
      <c r="K1769">
        <v>-3.7081520920000002</v>
      </c>
      <c r="L1769">
        <v>103966.0773</v>
      </c>
      <c r="M1769">
        <v>89.349586360000004</v>
      </c>
      <c r="N1769">
        <v>-0.19812670199999999</v>
      </c>
      <c r="O1769">
        <v>-3.9902912530000001</v>
      </c>
      <c r="P1769">
        <v>88416.125140000004</v>
      </c>
      <c r="Q1769">
        <v>93.916698159999996</v>
      </c>
      <c r="R1769">
        <v>0.25742325100000002</v>
      </c>
      <c r="S1769">
        <v>-5.990681597</v>
      </c>
    </row>
    <row r="1770" spans="1:19" x14ac:dyDescent="0.25">
      <c r="A1770" s="12">
        <v>40057</v>
      </c>
      <c r="B1770" t="s">
        <v>2015</v>
      </c>
      <c r="C1770" t="s">
        <v>2016</v>
      </c>
      <c r="D1770">
        <v>282739.00040000002</v>
      </c>
      <c r="E1770">
        <v>85.826863660000001</v>
      </c>
      <c r="F1770">
        <v>1.1156183740000001</v>
      </c>
      <c r="G1770">
        <v>-4.2979842369999997</v>
      </c>
      <c r="H1770">
        <v>181481.3383</v>
      </c>
      <c r="I1770">
        <v>85.248193909999998</v>
      </c>
      <c r="J1770">
        <v>0.70413439499999997</v>
      </c>
      <c r="K1770">
        <v>-2.8318879809999999</v>
      </c>
      <c r="L1770">
        <v>153587.04730000001</v>
      </c>
      <c r="M1770">
        <v>86.796252980000006</v>
      </c>
      <c r="N1770">
        <v>1.7358787550000001</v>
      </c>
      <c r="O1770">
        <v>-1.986944992</v>
      </c>
      <c r="P1770">
        <v>127882.3236</v>
      </c>
      <c r="Q1770">
        <v>90.196008820000003</v>
      </c>
      <c r="R1770">
        <v>2.6369653720000001</v>
      </c>
      <c r="S1770">
        <v>-4.3555520789999997</v>
      </c>
    </row>
    <row r="1771" spans="1:19" x14ac:dyDescent="0.25">
      <c r="A1771" s="12">
        <v>40057</v>
      </c>
      <c r="B1771" t="s">
        <v>2011</v>
      </c>
      <c r="C1771" t="s">
        <v>2012</v>
      </c>
      <c r="D1771">
        <v>223539.81299999999</v>
      </c>
      <c r="E1771">
        <v>95.122998019999997</v>
      </c>
      <c r="F1771">
        <v>-7.0204721999999997E-2</v>
      </c>
      <c r="G1771">
        <v>-4.7428451340000004</v>
      </c>
      <c r="H1771">
        <v>136676.8242</v>
      </c>
      <c r="I1771">
        <v>95.64380319</v>
      </c>
      <c r="J1771">
        <v>0.293862648</v>
      </c>
      <c r="K1771">
        <v>-3.2429233260000001</v>
      </c>
      <c r="L1771">
        <v>103200.36840000001</v>
      </c>
      <c r="M1771">
        <v>98.863501670000005</v>
      </c>
      <c r="N1771">
        <v>0.86540848599999998</v>
      </c>
      <c r="O1771">
        <v>-3.7344341660000002</v>
      </c>
      <c r="P1771">
        <v>102286.03260000001</v>
      </c>
      <c r="Q1771">
        <v>101.0857482</v>
      </c>
      <c r="R1771">
        <v>0.764769802</v>
      </c>
      <c r="S1771">
        <v>-5.670919402</v>
      </c>
    </row>
    <row r="1772" spans="1:19" x14ac:dyDescent="0.25">
      <c r="A1772" s="12">
        <v>40087</v>
      </c>
      <c r="B1772" t="s">
        <v>2005</v>
      </c>
      <c r="C1772" t="s">
        <v>2006</v>
      </c>
      <c r="D1772">
        <v>262446.8517</v>
      </c>
      <c r="E1772">
        <v>85.920898870000002</v>
      </c>
      <c r="F1772">
        <v>0.85454458799999999</v>
      </c>
      <c r="G1772">
        <v>-0.44630943099999998</v>
      </c>
      <c r="H1772">
        <v>163157.5117</v>
      </c>
      <c r="I1772">
        <v>86.86564439</v>
      </c>
      <c r="J1772">
        <v>1.1883209299999999</v>
      </c>
      <c r="K1772">
        <v>6.9915219000000001E-2</v>
      </c>
      <c r="L1772">
        <v>140771.55499999999</v>
      </c>
      <c r="M1772">
        <v>85.771815619999998</v>
      </c>
      <c r="N1772">
        <v>0.587506953</v>
      </c>
      <c r="O1772">
        <v>0.19082743899999999</v>
      </c>
      <c r="P1772">
        <v>152087.67749999999</v>
      </c>
      <c r="Q1772">
        <v>79.924180860000007</v>
      </c>
      <c r="R1772">
        <v>-0.41024756899999998</v>
      </c>
      <c r="S1772">
        <v>-2.6284605769999998</v>
      </c>
    </row>
    <row r="1773" spans="1:19" x14ac:dyDescent="0.25">
      <c r="A1773" s="12">
        <v>40087</v>
      </c>
      <c r="B1773" t="s">
        <v>2001</v>
      </c>
      <c r="C1773" t="s">
        <v>2002</v>
      </c>
      <c r="D1773">
        <v>200270.20879999999</v>
      </c>
      <c r="E1773">
        <v>89.335580879999995</v>
      </c>
      <c r="F1773">
        <v>1.2062816359999999</v>
      </c>
      <c r="G1773">
        <v>-1.020733093</v>
      </c>
      <c r="H1773">
        <v>126064.7552</v>
      </c>
      <c r="I1773">
        <v>89.660384309999998</v>
      </c>
      <c r="J1773">
        <v>1.7183978790000001</v>
      </c>
      <c r="K1773">
        <v>-0.73634046500000006</v>
      </c>
      <c r="L1773">
        <v>105339.2472</v>
      </c>
      <c r="M1773">
        <v>90.529703569999995</v>
      </c>
      <c r="N1773">
        <v>1.320786419</v>
      </c>
      <c r="O1773">
        <v>-1.216605492</v>
      </c>
      <c r="P1773">
        <v>88814.741940000007</v>
      </c>
      <c r="Q1773">
        <v>94.340113830000007</v>
      </c>
      <c r="R1773">
        <v>0.45084173700000002</v>
      </c>
      <c r="S1773">
        <v>-4.8214984960000002</v>
      </c>
    </row>
    <row r="1774" spans="1:19" x14ac:dyDescent="0.25">
      <c r="A1774" s="12">
        <v>40087</v>
      </c>
      <c r="B1774" t="s">
        <v>2011</v>
      </c>
      <c r="C1774" t="s">
        <v>2012</v>
      </c>
      <c r="D1774">
        <v>227290.8665</v>
      </c>
      <c r="E1774">
        <v>96.719185499999995</v>
      </c>
      <c r="F1774">
        <v>1.678024782</v>
      </c>
      <c r="G1774">
        <v>-1.5444017539999999</v>
      </c>
      <c r="H1774">
        <v>138228.52420000001</v>
      </c>
      <c r="I1774">
        <v>96.729652939999994</v>
      </c>
      <c r="J1774">
        <v>1.135305912</v>
      </c>
      <c r="K1774">
        <v>-1.477890251</v>
      </c>
      <c r="L1774">
        <v>103655.5653</v>
      </c>
      <c r="M1774">
        <v>99.299569419999997</v>
      </c>
      <c r="N1774">
        <v>0.44108062999999997</v>
      </c>
      <c r="O1774">
        <v>-2.2106153380000002</v>
      </c>
      <c r="P1774">
        <v>100635.9479</v>
      </c>
      <c r="Q1774">
        <v>99.455026549999999</v>
      </c>
      <c r="R1774">
        <v>-1.613206339</v>
      </c>
      <c r="S1774">
        <v>-6.3339676660000004</v>
      </c>
    </row>
    <row r="1775" spans="1:19" x14ac:dyDescent="0.25">
      <c r="A1775" s="12">
        <v>40087</v>
      </c>
      <c r="B1775" t="s">
        <v>2019</v>
      </c>
      <c r="C1775" t="s">
        <v>2020</v>
      </c>
      <c r="D1775">
        <v>211320.6293</v>
      </c>
      <c r="E1775">
        <v>96.987841630000005</v>
      </c>
      <c r="F1775">
        <v>1.781619681</v>
      </c>
      <c r="G1775">
        <v>-1.0638520789999999</v>
      </c>
      <c r="H1775">
        <v>131264.14939999999</v>
      </c>
      <c r="I1775">
        <v>98.054358989999997</v>
      </c>
      <c r="J1775">
        <v>2.0401368610000001</v>
      </c>
      <c r="K1775">
        <v>-0.489673794</v>
      </c>
      <c r="L1775">
        <v>107496.9958</v>
      </c>
      <c r="M1775">
        <v>98.839350409999994</v>
      </c>
      <c r="N1775">
        <v>1.1442069539999999</v>
      </c>
      <c r="O1775">
        <v>-0.80679716999999995</v>
      </c>
      <c r="P1775">
        <v>101282.2087</v>
      </c>
      <c r="Q1775">
        <v>101.59373600000001</v>
      </c>
      <c r="R1775">
        <v>0.14463436700000001</v>
      </c>
      <c r="S1775">
        <v>-3.6118769130000001</v>
      </c>
    </row>
    <row r="1776" spans="1:19" x14ac:dyDescent="0.25">
      <c r="A1776" s="12">
        <v>40087</v>
      </c>
      <c r="B1776" t="s">
        <v>2017</v>
      </c>
      <c r="C1776" t="s">
        <v>2018</v>
      </c>
      <c r="D1776">
        <v>237564.28289999999</v>
      </c>
      <c r="E1776">
        <v>90.926957490000007</v>
      </c>
      <c r="F1776">
        <v>1.6701397060000001</v>
      </c>
      <c r="G1776">
        <v>-0.79709011600000002</v>
      </c>
      <c r="H1776">
        <v>140697.40400000001</v>
      </c>
      <c r="I1776">
        <v>92.228916409999997</v>
      </c>
      <c r="J1776">
        <v>1.726404721</v>
      </c>
      <c r="K1776">
        <v>-0.47274994199999998</v>
      </c>
      <c r="L1776">
        <v>116006.9224</v>
      </c>
      <c r="M1776">
        <v>93.003435449999998</v>
      </c>
      <c r="N1776">
        <v>1.072349523</v>
      </c>
      <c r="O1776">
        <v>-1.3334794350000001</v>
      </c>
      <c r="P1776">
        <v>101449.54549999999</v>
      </c>
      <c r="Q1776">
        <v>96.645230459999993</v>
      </c>
      <c r="R1776">
        <v>0.26026117799999998</v>
      </c>
      <c r="S1776">
        <v>-3.7965804919999999</v>
      </c>
    </row>
    <row r="1777" spans="1:19" x14ac:dyDescent="0.25">
      <c r="A1777" s="12">
        <v>40087</v>
      </c>
      <c r="B1777" t="s">
        <v>2009</v>
      </c>
      <c r="C1777" t="s">
        <v>2010</v>
      </c>
      <c r="D1777">
        <v>203519.05650000001</v>
      </c>
      <c r="E1777">
        <v>104.6817497</v>
      </c>
      <c r="F1777">
        <v>4.6147460000000001E-2</v>
      </c>
      <c r="G1777">
        <v>-1.1627861319999999</v>
      </c>
      <c r="H1777">
        <v>122966.5166</v>
      </c>
      <c r="I1777">
        <v>103.9923612</v>
      </c>
      <c r="J1777">
        <v>8.2348788000000006E-2</v>
      </c>
      <c r="K1777">
        <v>-0.67904399500000001</v>
      </c>
      <c r="L1777">
        <v>101012.181</v>
      </c>
      <c r="M1777">
        <v>105.9776402</v>
      </c>
      <c r="N1777">
        <v>-0.61495253000000005</v>
      </c>
      <c r="O1777">
        <v>-0.49691376799999998</v>
      </c>
      <c r="P1777">
        <v>89120.967900000003</v>
      </c>
      <c r="Q1777">
        <v>106.3416637</v>
      </c>
      <c r="R1777">
        <v>-2.504941455</v>
      </c>
      <c r="S1777">
        <v>-3.8125134049999998</v>
      </c>
    </row>
    <row r="1778" spans="1:19" x14ac:dyDescent="0.25">
      <c r="A1778" s="12">
        <v>40087</v>
      </c>
      <c r="B1778" t="s">
        <v>2007</v>
      </c>
      <c r="C1778" t="s">
        <v>2008</v>
      </c>
      <c r="D1778">
        <v>504814.5172</v>
      </c>
      <c r="E1778">
        <v>67.899710450000001</v>
      </c>
      <c r="F1778">
        <v>1.5274677290000001</v>
      </c>
      <c r="G1778">
        <v>-0.37242653199999998</v>
      </c>
      <c r="H1778">
        <v>321627.94300000003</v>
      </c>
      <c r="I1778">
        <v>68.155334109999998</v>
      </c>
      <c r="J1778">
        <v>1.5267501029999999</v>
      </c>
      <c r="K1778">
        <v>1.730256673</v>
      </c>
      <c r="L1778">
        <v>270498.0319</v>
      </c>
      <c r="M1778">
        <v>66.144431389999994</v>
      </c>
      <c r="N1778">
        <v>1.04321632</v>
      </c>
      <c r="O1778">
        <v>2.8788791749999998</v>
      </c>
      <c r="P1778">
        <v>240657.70670000001</v>
      </c>
      <c r="Q1778">
        <v>66.509477129999993</v>
      </c>
      <c r="R1778">
        <v>-0.35497811499999998</v>
      </c>
      <c r="S1778">
        <v>-0.88454213800000003</v>
      </c>
    </row>
    <row r="1779" spans="1:19" x14ac:dyDescent="0.25">
      <c r="A1779" s="12">
        <v>40087</v>
      </c>
      <c r="B1779" t="s">
        <v>2015</v>
      </c>
      <c r="C1779" t="s">
        <v>2016</v>
      </c>
      <c r="D1779">
        <v>284509.31679999997</v>
      </c>
      <c r="E1779">
        <v>86.364252219999997</v>
      </c>
      <c r="F1779">
        <v>0.62613094800000002</v>
      </c>
      <c r="G1779">
        <v>-0.31075092999999998</v>
      </c>
      <c r="H1779">
        <v>182393.91070000001</v>
      </c>
      <c r="I1779">
        <v>85.676861400000007</v>
      </c>
      <c r="J1779">
        <v>0.50284642199999996</v>
      </c>
      <c r="K1779">
        <v>-0.249963874</v>
      </c>
      <c r="L1779">
        <v>153885.75889999999</v>
      </c>
      <c r="M1779">
        <v>86.965063069999999</v>
      </c>
      <c r="N1779">
        <v>0.19449006099999999</v>
      </c>
      <c r="O1779">
        <v>0.309749465</v>
      </c>
      <c r="P1779">
        <v>127223.74400000001</v>
      </c>
      <c r="Q1779">
        <v>89.731509450000004</v>
      </c>
      <c r="R1779">
        <v>-0.51498882300000004</v>
      </c>
      <c r="S1779">
        <v>-3.7757066209999999</v>
      </c>
    </row>
    <row r="1780" spans="1:19" x14ac:dyDescent="0.25">
      <c r="A1780" s="12">
        <v>40087</v>
      </c>
      <c r="B1780" t="s">
        <v>2013</v>
      </c>
      <c r="C1780" t="s">
        <v>2014</v>
      </c>
      <c r="D1780">
        <v>355380.45819999999</v>
      </c>
      <c r="E1780">
        <v>78.145141749999993</v>
      </c>
      <c r="F1780">
        <v>0.51648740699999995</v>
      </c>
      <c r="G1780">
        <v>0.80891835199999995</v>
      </c>
      <c r="H1780">
        <v>218953.48850000001</v>
      </c>
      <c r="I1780">
        <v>78.460314629999999</v>
      </c>
      <c r="J1780">
        <v>1.1096436620000001</v>
      </c>
      <c r="K1780">
        <v>1.794211196</v>
      </c>
      <c r="L1780">
        <v>174749.98199999999</v>
      </c>
      <c r="M1780">
        <v>79.301465489999998</v>
      </c>
      <c r="N1780">
        <v>0.34416934300000002</v>
      </c>
      <c r="O1780">
        <v>1.8020999259999999</v>
      </c>
      <c r="P1780">
        <v>141522.13860000001</v>
      </c>
      <c r="Q1780">
        <v>83.248055359999995</v>
      </c>
      <c r="R1780">
        <v>-7.8496471999999998E-2</v>
      </c>
      <c r="S1780">
        <v>-2.1471001670000001</v>
      </c>
    </row>
    <row r="1781" spans="1:19" x14ac:dyDescent="0.25">
      <c r="A1781" s="12">
        <v>40087</v>
      </c>
      <c r="B1781" t="s">
        <v>2003</v>
      </c>
      <c r="C1781" t="s">
        <v>2004</v>
      </c>
      <c r="D1781">
        <v>272045.3027</v>
      </c>
      <c r="E1781">
        <v>79.686990289999997</v>
      </c>
      <c r="F1781">
        <v>-5.9663523000000003E-2</v>
      </c>
      <c r="G1781">
        <v>-0.65312101899999997</v>
      </c>
      <c r="H1781">
        <v>183059.00459999999</v>
      </c>
      <c r="I1781">
        <v>79.781086579999993</v>
      </c>
      <c r="J1781">
        <v>0.56697529899999999</v>
      </c>
      <c r="K1781">
        <v>0.43475593800000001</v>
      </c>
      <c r="L1781">
        <v>153035.0307</v>
      </c>
      <c r="M1781">
        <v>79.915325760000002</v>
      </c>
      <c r="N1781">
        <v>0.24528097900000001</v>
      </c>
      <c r="O1781">
        <v>0.59511042400000003</v>
      </c>
      <c r="P1781">
        <v>127683.3894</v>
      </c>
      <c r="Q1781">
        <v>82.439447189999996</v>
      </c>
      <c r="R1781">
        <v>-0.55469353399999999</v>
      </c>
      <c r="S1781">
        <v>-3.348321694</v>
      </c>
    </row>
    <row r="1782" spans="1:19" x14ac:dyDescent="0.25">
      <c r="A1782" s="12">
        <v>40118</v>
      </c>
      <c r="B1782" t="s">
        <v>2005</v>
      </c>
      <c r="C1782" t="s">
        <v>2006</v>
      </c>
      <c r="D1782">
        <v>264202.86310000002</v>
      </c>
      <c r="E1782">
        <v>86.49578889</v>
      </c>
      <c r="F1782">
        <v>0.66909219499999995</v>
      </c>
      <c r="G1782">
        <v>3.4270024440000002</v>
      </c>
      <c r="H1782">
        <v>162934.5477</v>
      </c>
      <c r="I1782">
        <v>86.746937529999997</v>
      </c>
      <c r="J1782">
        <v>-0.13665570299999999</v>
      </c>
      <c r="K1782">
        <v>2.4362851939999999</v>
      </c>
      <c r="L1782">
        <v>141654.6863</v>
      </c>
      <c r="M1782">
        <v>86.30990568</v>
      </c>
      <c r="N1782">
        <v>0.62735067099999997</v>
      </c>
      <c r="O1782">
        <v>3.7581815509999998</v>
      </c>
      <c r="P1782">
        <v>152037.89929999999</v>
      </c>
      <c r="Q1782">
        <v>79.898021729999996</v>
      </c>
      <c r="R1782">
        <v>-3.2729942999999997E-2</v>
      </c>
      <c r="S1782">
        <v>0.705413611</v>
      </c>
    </row>
    <row r="1783" spans="1:19" x14ac:dyDescent="0.25">
      <c r="A1783" s="12">
        <v>40118</v>
      </c>
      <c r="B1783" t="s">
        <v>2011</v>
      </c>
      <c r="C1783" t="s">
        <v>2012</v>
      </c>
      <c r="D1783">
        <v>227458.19130000001</v>
      </c>
      <c r="E1783">
        <v>96.79038731</v>
      </c>
      <c r="F1783">
        <v>7.3617050000000003E-2</v>
      </c>
      <c r="G1783">
        <v>1.819889565</v>
      </c>
      <c r="H1783">
        <v>138163.21</v>
      </c>
      <c r="I1783">
        <v>96.683947340000003</v>
      </c>
      <c r="J1783">
        <v>-4.7250875999999997E-2</v>
      </c>
      <c r="K1783">
        <v>0.97871378200000003</v>
      </c>
      <c r="L1783">
        <v>104183.48729999999</v>
      </c>
      <c r="M1783">
        <v>99.805306169999994</v>
      </c>
      <c r="N1783">
        <v>0.50930406800000005</v>
      </c>
      <c r="O1783">
        <v>0.94064895299999995</v>
      </c>
      <c r="P1783">
        <v>101980.70729999999</v>
      </c>
      <c r="Q1783">
        <v>100.78400569999999</v>
      </c>
      <c r="R1783">
        <v>1.336261471</v>
      </c>
      <c r="S1783">
        <v>-2.7626388679999998</v>
      </c>
    </row>
    <row r="1784" spans="1:19" x14ac:dyDescent="0.25">
      <c r="A1784" s="12">
        <v>40118</v>
      </c>
      <c r="B1784" t="s">
        <v>2001</v>
      </c>
      <c r="C1784" t="s">
        <v>2002</v>
      </c>
      <c r="D1784">
        <v>201461.82610000001</v>
      </c>
      <c r="E1784">
        <v>89.867131880000002</v>
      </c>
      <c r="F1784">
        <v>0.59500480499999997</v>
      </c>
      <c r="G1784">
        <v>3.5130940179999999</v>
      </c>
      <c r="H1784">
        <v>125495.62119999999</v>
      </c>
      <c r="I1784">
        <v>89.255602080000003</v>
      </c>
      <c r="J1784">
        <v>-0.45146163700000003</v>
      </c>
      <c r="K1784">
        <v>2.2690331700000002</v>
      </c>
      <c r="L1784">
        <v>105761.4834</v>
      </c>
      <c r="M1784">
        <v>90.892578029999996</v>
      </c>
      <c r="N1784">
        <v>0.40083469900000002</v>
      </c>
      <c r="O1784">
        <v>3.407074728</v>
      </c>
      <c r="P1784">
        <v>88679.149569999994</v>
      </c>
      <c r="Q1784">
        <v>94.196085949999997</v>
      </c>
      <c r="R1784">
        <v>-0.15266876400000001</v>
      </c>
      <c r="S1784">
        <v>-1.099646079</v>
      </c>
    </row>
    <row r="1785" spans="1:19" x14ac:dyDescent="0.25">
      <c r="A1785" s="12">
        <v>40118</v>
      </c>
      <c r="B1785" t="s">
        <v>2003</v>
      </c>
      <c r="C1785" t="s">
        <v>2004</v>
      </c>
      <c r="D1785">
        <v>274839.7377</v>
      </c>
      <c r="E1785">
        <v>80.50553085</v>
      </c>
      <c r="F1785">
        <v>1.0271947290000001</v>
      </c>
      <c r="G1785">
        <v>3.5956735759999998</v>
      </c>
      <c r="H1785">
        <v>183622.2236</v>
      </c>
      <c r="I1785">
        <v>80.026549669999994</v>
      </c>
      <c r="J1785">
        <v>0.30767076999999998</v>
      </c>
      <c r="K1785">
        <v>3.1731342009999999</v>
      </c>
      <c r="L1785">
        <v>154911.49950000001</v>
      </c>
      <c r="M1785">
        <v>80.895223060000006</v>
      </c>
      <c r="N1785">
        <v>1.226169442</v>
      </c>
      <c r="O1785">
        <v>4.6977828840000004</v>
      </c>
      <c r="P1785">
        <v>128989.41130000001</v>
      </c>
      <c r="Q1785">
        <v>83.282687060000001</v>
      </c>
      <c r="R1785">
        <v>1.022859674</v>
      </c>
      <c r="S1785">
        <v>0.90054896500000003</v>
      </c>
    </row>
    <row r="1786" spans="1:19" x14ac:dyDescent="0.25">
      <c r="A1786" s="12">
        <v>40118</v>
      </c>
      <c r="B1786" t="s">
        <v>2013</v>
      </c>
      <c r="C1786" t="s">
        <v>2014</v>
      </c>
      <c r="D1786">
        <v>359095.01750000002</v>
      </c>
      <c r="E1786">
        <v>78.961941749999994</v>
      </c>
      <c r="F1786">
        <v>1.0452345300000001</v>
      </c>
      <c r="G1786">
        <v>4.6408963280000002</v>
      </c>
      <c r="H1786">
        <v>219506.3308</v>
      </c>
      <c r="I1786">
        <v>78.658421469999993</v>
      </c>
      <c r="J1786">
        <v>0.25249304900000002</v>
      </c>
      <c r="K1786">
        <v>4.4175751720000003</v>
      </c>
      <c r="L1786">
        <v>177198.52619999999</v>
      </c>
      <c r="M1786">
        <v>80.412613780000001</v>
      </c>
      <c r="N1786">
        <v>1.401169927</v>
      </c>
      <c r="O1786">
        <v>6.383971989</v>
      </c>
      <c r="P1786">
        <v>142027.3916</v>
      </c>
      <c r="Q1786">
        <v>83.545262050000005</v>
      </c>
      <c r="R1786">
        <v>0.35701337</v>
      </c>
      <c r="S1786">
        <v>1.7005835439999999</v>
      </c>
    </row>
    <row r="1787" spans="1:19" x14ac:dyDescent="0.25">
      <c r="A1787" s="12">
        <v>40118</v>
      </c>
      <c r="B1787" t="s">
        <v>2017</v>
      </c>
      <c r="C1787" t="s">
        <v>2018</v>
      </c>
      <c r="D1787">
        <v>236764.2623</v>
      </c>
      <c r="E1787">
        <v>90.62075222</v>
      </c>
      <c r="F1787">
        <v>-0.33675962100000001</v>
      </c>
      <c r="G1787">
        <v>1.5834548420000001</v>
      </c>
      <c r="H1787">
        <v>139339.35620000001</v>
      </c>
      <c r="I1787">
        <v>91.338698969999996</v>
      </c>
      <c r="J1787">
        <v>-0.96522595799999999</v>
      </c>
      <c r="K1787">
        <v>0.87191435500000003</v>
      </c>
      <c r="L1787">
        <v>116035.9368</v>
      </c>
      <c r="M1787">
        <v>93.026696529999995</v>
      </c>
      <c r="N1787">
        <v>2.5010997E-2</v>
      </c>
      <c r="O1787">
        <v>1.9108493440000001</v>
      </c>
      <c r="P1787">
        <v>100850.4785</v>
      </c>
      <c r="Q1787">
        <v>96.07453332</v>
      </c>
      <c r="R1787">
        <v>-0.59050729599999996</v>
      </c>
      <c r="S1787">
        <v>-1.8059542209999999</v>
      </c>
    </row>
    <row r="1788" spans="1:19" x14ac:dyDescent="0.25">
      <c r="A1788" s="12">
        <v>40118</v>
      </c>
      <c r="B1788" t="s">
        <v>2019</v>
      </c>
      <c r="C1788" t="s">
        <v>2020</v>
      </c>
      <c r="D1788">
        <v>212094.22260000001</v>
      </c>
      <c r="E1788">
        <v>97.342890449999999</v>
      </c>
      <c r="F1788">
        <v>0.36607559499999998</v>
      </c>
      <c r="G1788">
        <v>2.6977516389999998</v>
      </c>
      <c r="H1788">
        <v>130849.0941</v>
      </c>
      <c r="I1788">
        <v>97.744312570000005</v>
      </c>
      <c r="J1788">
        <v>-0.31619850799999999</v>
      </c>
      <c r="K1788">
        <v>2.0024178180000001</v>
      </c>
      <c r="L1788">
        <v>108084.7466</v>
      </c>
      <c r="M1788">
        <v>99.379764690000002</v>
      </c>
      <c r="N1788">
        <v>0.54676024899999998</v>
      </c>
      <c r="O1788">
        <v>3.0374510080000001</v>
      </c>
      <c r="P1788">
        <v>101508.9924</v>
      </c>
      <c r="Q1788">
        <v>101.82121720000001</v>
      </c>
      <c r="R1788">
        <v>0.223912637</v>
      </c>
      <c r="S1788">
        <v>-0.73464811799999996</v>
      </c>
    </row>
    <row r="1789" spans="1:19" x14ac:dyDescent="0.25">
      <c r="A1789" s="12">
        <v>40118</v>
      </c>
      <c r="B1789" t="s">
        <v>2009</v>
      </c>
      <c r="C1789" t="s">
        <v>2010</v>
      </c>
      <c r="D1789">
        <v>204203.93849999999</v>
      </c>
      <c r="E1789">
        <v>105.0340245</v>
      </c>
      <c r="F1789">
        <v>0.33651983400000002</v>
      </c>
      <c r="G1789">
        <v>0.520897532</v>
      </c>
      <c r="H1789">
        <v>123457.3441</v>
      </c>
      <c r="I1789">
        <v>104.4074524</v>
      </c>
      <c r="J1789">
        <v>0.39915546600000001</v>
      </c>
      <c r="K1789">
        <v>-0.17703324600000001</v>
      </c>
      <c r="L1789">
        <v>102040.6599</v>
      </c>
      <c r="M1789">
        <v>107.0566761</v>
      </c>
      <c r="N1789">
        <v>1.0181731389999999</v>
      </c>
      <c r="O1789">
        <v>1.2576464220000001</v>
      </c>
      <c r="P1789">
        <v>91035.301579999999</v>
      </c>
      <c r="Q1789">
        <v>108.6259009</v>
      </c>
      <c r="R1789">
        <v>2.1480171509999999</v>
      </c>
      <c r="S1789">
        <v>-2.185387908</v>
      </c>
    </row>
    <row r="1790" spans="1:19" x14ac:dyDescent="0.25">
      <c r="A1790" s="12">
        <v>40118</v>
      </c>
      <c r="B1790" t="s">
        <v>2007</v>
      </c>
      <c r="C1790" t="s">
        <v>2008</v>
      </c>
      <c r="D1790">
        <v>501064.46269999997</v>
      </c>
      <c r="E1790">
        <v>67.395312079999997</v>
      </c>
      <c r="F1790">
        <v>-0.74285790900000004</v>
      </c>
      <c r="G1790">
        <v>1.626223711</v>
      </c>
      <c r="H1790">
        <v>318077.43329999998</v>
      </c>
      <c r="I1790">
        <v>67.402954910000005</v>
      </c>
      <c r="J1790">
        <v>-1.103918299</v>
      </c>
      <c r="K1790">
        <v>3.0109876670000002</v>
      </c>
      <c r="L1790">
        <v>270130.06020000001</v>
      </c>
      <c r="M1790">
        <v>66.054451880000002</v>
      </c>
      <c r="N1790">
        <v>-0.13603489699999999</v>
      </c>
      <c r="O1790">
        <v>4.7782430680000001</v>
      </c>
      <c r="P1790">
        <v>238347.07709999999</v>
      </c>
      <c r="Q1790">
        <v>65.870898909999994</v>
      </c>
      <c r="R1790">
        <v>-0.96013116399999998</v>
      </c>
      <c r="S1790">
        <v>2.2355999419999999</v>
      </c>
    </row>
    <row r="1791" spans="1:19" x14ac:dyDescent="0.25">
      <c r="A1791" s="12">
        <v>40118</v>
      </c>
      <c r="B1791" t="s">
        <v>2015</v>
      </c>
      <c r="C1791" t="s">
        <v>2016</v>
      </c>
      <c r="D1791">
        <v>287958.2562</v>
      </c>
      <c r="E1791">
        <v>87.411195329999998</v>
      </c>
      <c r="F1791">
        <v>1.21224128</v>
      </c>
      <c r="G1791">
        <v>4.7756593890000003</v>
      </c>
      <c r="H1791">
        <v>182874.0503</v>
      </c>
      <c r="I1791">
        <v>85.902399930000001</v>
      </c>
      <c r="J1791">
        <v>0.263243226</v>
      </c>
      <c r="K1791">
        <v>3.1435548550000001</v>
      </c>
      <c r="L1791">
        <v>154529.90150000001</v>
      </c>
      <c r="M1791">
        <v>87.329085719999995</v>
      </c>
      <c r="N1791">
        <v>0.41858493099999999</v>
      </c>
      <c r="O1791">
        <v>4.6526008550000002</v>
      </c>
      <c r="P1791">
        <v>126878.5122</v>
      </c>
      <c r="Q1791">
        <v>89.488015840000003</v>
      </c>
      <c r="R1791">
        <v>-0.27135798300000002</v>
      </c>
      <c r="S1791">
        <v>-0.195215682</v>
      </c>
    </row>
    <row r="1792" spans="1:19" x14ac:dyDescent="0.25">
      <c r="A1792" s="12">
        <v>40148</v>
      </c>
      <c r="B1792" t="s">
        <v>2005</v>
      </c>
      <c r="C1792" t="s">
        <v>2006</v>
      </c>
      <c r="D1792">
        <v>261546.14300000001</v>
      </c>
      <c r="E1792">
        <v>85.626021260000002</v>
      </c>
      <c r="F1792">
        <v>-1.005560673</v>
      </c>
      <c r="G1792">
        <v>4.2045352999999999</v>
      </c>
      <c r="H1792">
        <v>165102.9699</v>
      </c>
      <c r="I1792">
        <v>87.901413309999995</v>
      </c>
      <c r="J1792">
        <v>1.3308547879999999</v>
      </c>
      <c r="K1792">
        <v>5.5935073190000004</v>
      </c>
      <c r="L1792">
        <v>143754.17550000001</v>
      </c>
      <c r="M1792">
        <v>87.589120080000001</v>
      </c>
      <c r="N1792">
        <v>1.4821177059999999</v>
      </c>
      <c r="O1792">
        <v>5.92129335</v>
      </c>
      <c r="P1792">
        <v>153596.64129999999</v>
      </c>
      <c r="Q1792">
        <v>80.717162279999997</v>
      </c>
      <c r="R1792">
        <v>1.025232583</v>
      </c>
      <c r="S1792">
        <v>3.8715395250000002</v>
      </c>
    </row>
    <row r="1793" spans="1:19" x14ac:dyDescent="0.25">
      <c r="A1793" s="12">
        <v>40148</v>
      </c>
      <c r="B1793" t="s">
        <v>2001</v>
      </c>
      <c r="C1793" t="s">
        <v>2002</v>
      </c>
      <c r="D1793">
        <v>201160.41</v>
      </c>
      <c r="E1793">
        <v>89.732677600000002</v>
      </c>
      <c r="F1793">
        <v>-0.149614523</v>
      </c>
      <c r="G1793">
        <v>3.0750563080000002</v>
      </c>
      <c r="H1793">
        <v>128350.9474</v>
      </c>
      <c r="I1793">
        <v>91.286380969999996</v>
      </c>
      <c r="J1793">
        <v>2.2752397019999999</v>
      </c>
      <c r="K1793">
        <v>5.1637055839999997</v>
      </c>
      <c r="L1793">
        <v>108539.20789999999</v>
      </c>
      <c r="M1793">
        <v>93.279784939999999</v>
      </c>
      <c r="N1793">
        <v>2.6264046630000002</v>
      </c>
      <c r="O1793">
        <v>5.5299577299999996</v>
      </c>
      <c r="P1793">
        <v>90388.055779999995</v>
      </c>
      <c r="Q1793">
        <v>96.011307189999997</v>
      </c>
      <c r="R1793">
        <v>1.9270665309999999</v>
      </c>
      <c r="S1793">
        <v>1.9161017709999999</v>
      </c>
    </row>
    <row r="1794" spans="1:19" x14ac:dyDescent="0.25">
      <c r="A1794" s="12">
        <v>40148</v>
      </c>
      <c r="B1794" t="s">
        <v>2003</v>
      </c>
      <c r="C1794" t="s">
        <v>2004</v>
      </c>
      <c r="D1794">
        <v>273079.91700000002</v>
      </c>
      <c r="E1794">
        <v>79.990047520000005</v>
      </c>
      <c r="F1794">
        <v>-0.64030796999999995</v>
      </c>
      <c r="G1794">
        <v>4.6695470759999997</v>
      </c>
      <c r="H1794">
        <v>185650.4278</v>
      </c>
      <c r="I1794">
        <v>80.910485069999993</v>
      </c>
      <c r="J1794">
        <v>1.104552682</v>
      </c>
      <c r="K1794">
        <v>6.0195091769999998</v>
      </c>
      <c r="L1794">
        <v>156406.83590000001</v>
      </c>
      <c r="M1794">
        <v>81.676091990000003</v>
      </c>
      <c r="N1794">
        <v>0.96528435700000004</v>
      </c>
      <c r="O1794">
        <v>5.4252346710000001</v>
      </c>
      <c r="P1794">
        <v>129679.0526</v>
      </c>
      <c r="Q1794">
        <v>83.727957540000006</v>
      </c>
      <c r="R1794">
        <v>0.53464951999999999</v>
      </c>
      <c r="S1794">
        <v>2.1470381770000002</v>
      </c>
    </row>
    <row r="1795" spans="1:19" x14ac:dyDescent="0.25">
      <c r="A1795" s="12">
        <v>40148</v>
      </c>
      <c r="B1795" t="s">
        <v>2019</v>
      </c>
      <c r="C1795" t="s">
        <v>2020</v>
      </c>
      <c r="D1795">
        <v>209490.35829999999</v>
      </c>
      <c r="E1795">
        <v>96.147819350000006</v>
      </c>
      <c r="F1795">
        <v>-1.2276922269999999</v>
      </c>
      <c r="G1795">
        <v>2.6631303599999998</v>
      </c>
      <c r="H1795">
        <v>132368.02420000001</v>
      </c>
      <c r="I1795">
        <v>98.878953769999995</v>
      </c>
      <c r="J1795">
        <v>1.160825795</v>
      </c>
      <c r="K1795">
        <v>4.5380678029999997</v>
      </c>
      <c r="L1795">
        <v>109734.5698</v>
      </c>
      <c r="M1795">
        <v>100.8967136</v>
      </c>
      <c r="N1795">
        <v>1.526416282</v>
      </c>
      <c r="O1795">
        <v>4.7602627609999999</v>
      </c>
      <c r="P1795">
        <v>101905.7139</v>
      </c>
      <c r="Q1795">
        <v>102.219159</v>
      </c>
      <c r="R1795">
        <v>0.39082407499999999</v>
      </c>
      <c r="S1795">
        <v>1.944971247</v>
      </c>
    </row>
    <row r="1796" spans="1:19" x14ac:dyDescent="0.25">
      <c r="A1796" s="12">
        <v>40148</v>
      </c>
      <c r="B1796" t="s">
        <v>2009</v>
      </c>
      <c r="C1796" t="s">
        <v>2010</v>
      </c>
      <c r="D1796">
        <v>201173.6482</v>
      </c>
      <c r="E1796">
        <v>103.47536909999999</v>
      </c>
      <c r="F1796">
        <v>-1.4839528820000001</v>
      </c>
      <c r="G1796">
        <v>3.2722899270000001</v>
      </c>
      <c r="H1796">
        <v>124744.5349</v>
      </c>
      <c r="I1796">
        <v>105.49602520000001</v>
      </c>
      <c r="J1796">
        <v>1.0426198179999999</v>
      </c>
      <c r="K1796">
        <v>4.3314828780000001</v>
      </c>
      <c r="L1796">
        <v>103869.44590000001</v>
      </c>
      <c r="M1796">
        <v>108.97535980000001</v>
      </c>
      <c r="N1796">
        <v>1.792213026</v>
      </c>
      <c r="O1796">
        <v>5.09831462</v>
      </c>
      <c r="P1796">
        <v>92236.660040000002</v>
      </c>
      <c r="Q1796">
        <v>110.0593959</v>
      </c>
      <c r="R1796">
        <v>1.3196622039999999</v>
      </c>
      <c r="S1796">
        <v>2.5955684680000002</v>
      </c>
    </row>
    <row r="1797" spans="1:19" x14ac:dyDescent="0.25">
      <c r="A1797" s="12">
        <v>40148</v>
      </c>
      <c r="B1797" t="s">
        <v>2013</v>
      </c>
      <c r="C1797" t="s">
        <v>2014</v>
      </c>
      <c r="D1797">
        <v>352632.53960000002</v>
      </c>
      <c r="E1797">
        <v>77.540897810000004</v>
      </c>
      <c r="F1797">
        <v>-1.799656785</v>
      </c>
      <c r="G1797">
        <v>5.0311702980000002</v>
      </c>
      <c r="H1797">
        <v>220444.04560000001</v>
      </c>
      <c r="I1797">
        <v>78.994444419999994</v>
      </c>
      <c r="J1797">
        <v>0.42719259500000001</v>
      </c>
      <c r="K1797">
        <v>6.546215085</v>
      </c>
      <c r="L1797">
        <v>177501.98970000001</v>
      </c>
      <c r="M1797">
        <v>80.550325389999998</v>
      </c>
      <c r="N1797">
        <v>0.17125623600000001</v>
      </c>
      <c r="O1797">
        <v>6.6297182640000001</v>
      </c>
      <c r="P1797">
        <v>142790.31899999999</v>
      </c>
      <c r="Q1797">
        <v>83.994041469999999</v>
      </c>
      <c r="R1797">
        <v>0.53716920599999995</v>
      </c>
      <c r="S1797">
        <v>4.0202698520000002</v>
      </c>
    </row>
    <row r="1798" spans="1:19" x14ac:dyDescent="0.25">
      <c r="A1798" s="12">
        <v>40148</v>
      </c>
      <c r="B1798" t="s">
        <v>2015</v>
      </c>
      <c r="C1798" t="s">
        <v>2016</v>
      </c>
      <c r="D1798">
        <v>283955.13010000001</v>
      </c>
      <c r="E1798">
        <v>86.196026040000007</v>
      </c>
      <c r="F1798">
        <v>-1.3901758099999999</v>
      </c>
      <c r="G1798">
        <v>5.747550639</v>
      </c>
      <c r="H1798">
        <v>184852.8014</v>
      </c>
      <c r="I1798">
        <v>86.831889200000006</v>
      </c>
      <c r="J1798">
        <v>1.082029446</v>
      </c>
      <c r="K1798">
        <v>7.4311205349999998</v>
      </c>
      <c r="L1798">
        <v>156806.31150000001</v>
      </c>
      <c r="M1798">
        <v>88.61554744</v>
      </c>
      <c r="N1798">
        <v>1.4731194169999999</v>
      </c>
      <c r="O1798">
        <v>8.371526952</v>
      </c>
      <c r="P1798">
        <v>128469.2552</v>
      </c>
      <c r="Q1798">
        <v>90.609974429999994</v>
      </c>
      <c r="R1798">
        <v>1.253752896</v>
      </c>
      <c r="S1798">
        <v>3.9906040219999999</v>
      </c>
    </row>
    <row r="1799" spans="1:19" x14ac:dyDescent="0.25">
      <c r="A1799" s="12">
        <v>40148</v>
      </c>
      <c r="B1799" t="s">
        <v>2017</v>
      </c>
      <c r="C1799" t="s">
        <v>2018</v>
      </c>
      <c r="D1799">
        <v>235605.7107</v>
      </c>
      <c r="E1799">
        <v>90.177320350000002</v>
      </c>
      <c r="F1799">
        <v>-0.48932706100000001</v>
      </c>
      <c r="G1799">
        <v>3.359806372</v>
      </c>
      <c r="H1799">
        <v>142187.15210000001</v>
      </c>
      <c r="I1799">
        <v>93.205464989999996</v>
      </c>
      <c r="J1799">
        <v>2.043784337</v>
      </c>
      <c r="K1799">
        <v>5.1087687969999998</v>
      </c>
      <c r="L1799">
        <v>118757.7522</v>
      </c>
      <c r="M1799">
        <v>95.208792029999998</v>
      </c>
      <c r="N1799">
        <v>2.3456658959999999</v>
      </c>
      <c r="O1799">
        <v>5.7918427780000004</v>
      </c>
      <c r="P1799">
        <v>102531.05650000001</v>
      </c>
      <c r="Q1799">
        <v>97.675524679999995</v>
      </c>
      <c r="R1799">
        <v>1.666405546</v>
      </c>
      <c r="S1799">
        <v>2.6701866870000002</v>
      </c>
    </row>
    <row r="1800" spans="1:19" x14ac:dyDescent="0.25">
      <c r="A1800" s="12">
        <v>40148</v>
      </c>
      <c r="B1800" t="s">
        <v>2011</v>
      </c>
      <c r="C1800" t="s">
        <v>2012</v>
      </c>
      <c r="D1800">
        <v>225801.4461</v>
      </c>
      <c r="E1800">
        <v>96.085391779999995</v>
      </c>
      <c r="F1800">
        <v>-0.72837350000000001</v>
      </c>
      <c r="G1800">
        <v>2.646719842</v>
      </c>
      <c r="H1800">
        <v>140487.21710000001</v>
      </c>
      <c r="I1800">
        <v>98.310242610000003</v>
      </c>
      <c r="J1800">
        <v>1.6820737290000001</v>
      </c>
      <c r="K1800">
        <v>4.126908631</v>
      </c>
      <c r="L1800">
        <v>106934.45050000001</v>
      </c>
      <c r="M1800">
        <v>102.44066359999999</v>
      </c>
      <c r="N1800">
        <v>2.6404982750000001</v>
      </c>
      <c r="O1800">
        <v>3.3806260340000001</v>
      </c>
      <c r="P1800">
        <v>103757.4054</v>
      </c>
      <c r="Q1800">
        <v>102.5398551</v>
      </c>
      <c r="R1800">
        <v>1.742190468</v>
      </c>
      <c r="S1800">
        <v>1.7681188990000001</v>
      </c>
    </row>
    <row r="1801" spans="1:19" x14ac:dyDescent="0.25">
      <c r="A1801" s="12">
        <v>40148</v>
      </c>
      <c r="B1801" t="s">
        <v>2007</v>
      </c>
      <c r="C1801" t="s">
        <v>2008</v>
      </c>
      <c r="D1801">
        <v>502617.18300000002</v>
      </c>
      <c r="E1801">
        <v>67.604159600000003</v>
      </c>
      <c r="F1801">
        <v>0.30988433700000001</v>
      </c>
      <c r="G1801">
        <v>4.6166147259999999</v>
      </c>
      <c r="H1801">
        <v>323927.06420000002</v>
      </c>
      <c r="I1801">
        <v>68.642534859999998</v>
      </c>
      <c r="J1801">
        <v>1.839058764</v>
      </c>
      <c r="K1801">
        <v>6.6651044150000001</v>
      </c>
      <c r="L1801">
        <v>273328.11379999999</v>
      </c>
      <c r="M1801">
        <v>66.836466569999999</v>
      </c>
      <c r="N1801">
        <v>1.183894003</v>
      </c>
      <c r="O1801">
        <v>7.6315292990000003</v>
      </c>
      <c r="P1801">
        <v>241063.2861</v>
      </c>
      <c r="Q1801">
        <v>66.621565239999995</v>
      </c>
      <c r="R1801">
        <v>1.1396023790000001</v>
      </c>
      <c r="S1801">
        <v>5.5340702630000003</v>
      </c>
    </row>
    <row r="1802" spans="1:19" x14ac:dyDescent="0.25">
      <c r="A1802" s="12">
        <v>40179</v>
      </c>
      <c r="B1802" t="s">
        <v>2005</v>
      </c>
      <c r="C1802" t="s">
        <v>2006</v>
      </c>
      <c r="D1802">
        <v>269071.97889999999</v>
      </c>
      <c r="E1802">
        <v>88.089859469999993</v>
      </c>
      <c r="F1802">
        <v>2.8774409649999999</v>
      </c>
      <c r="G1802">
        <v>7.8675279910000002</v>
      </c>
      <c r="H1802">
        <v>164610.33660000001</v>
      </c>
      <c r="I1802">
        <v>87.639133569999998</v>
      </c>
      <c r="J1802">
        <v>-0.298379434</v>
      </c>
      <c r="K1802">
        <v>7.8404649339999999</v>
      </c>
      <c r="L1802">
        <v>142260.49369999999</v>
      </c>
      <c r="M1802">
        <v>86.679022849999996</v>
      </c>
      <c r="N1802">
        <v>-1.0390528290000001</v>
      </c>
      <c r="O1802">
        <v>8.2512389469999992</v>
      </c>
      <c r="P1802">
        <v>152798.41200000001</v>
      </c>
      <c r="Q1802">
        <v>80.297681699999998</v>
      </c>
      <c r="R1802">
        <v>-0.51969193000000002</v>
      </c>
      <c r="S1802">
        <v>3.961311647</v>
      </c>
    </row>
    <row r="1803" spans="1:19" x14ac:dyDescent="0.25">
      <c r="A1803" s="12">
        <v>40179</v>
      </c>
      <c r="B1803" t="s">
        <v>2009</v>
      </c>
      <c r="C1803" t="s">
        <v>2010</v>
      </c>
      <c r="D1803">
        <v>200310.72320000001</v>
      </c>
      <c r="E1803">
        <v>103.03151630000001</v>
      </c>
      <c r="F1803">
        <v>-0.42894537599999999</v>
      </c>
      <c r="G1803">
        <v>1.545754718</v>
      </c>
      <c r="H1803">
        <v>120031.4544</v>
      </c>
      <c r="I1803">
        <v>101.5101892</v>
      </c>
      <c r="J1803">
        <v>-3.7781859390000001</v>
      </c>
      <c r="K1803">
        <v>2.1149804259999998</v>
      </c>
      <c r="L1803">
        <v>98269.661609999996</v>
      </c>
      <c r="M1803">
        <v>103.1003066</v>
      </c>
      <c r="N1803">
        <v>-5.3911756930000001</v>
      </c>
      <c r="O1803">
        <v>1.471000987</v>
      </c>
      <c r="P1803">
        <v>85238.15754</v>
      </c>
      <c r="Q1803">
        <v>101.70858440000001</v>
      </c>
      <c r="R1803">
        <v>-7.5875497940000001</v>
      </c>
      <c r="S1803">
        <v>-4.0183543479999999</v>
      </c>
    </row>
    <row r="1804" spans="1:19" x14ac:dyDescent="0.25">
      <c r="A1804" s="12">
        <v>40179</v>
      </c>
      <c r="B1804" t="s">
        <v>2011</v>
      </c>
      <c r="C1804" t="s">
        <v>2012</v>
      </c>
      <c r="D1804">
        <v>226692.1851</v>
      </c>
      <c r="E1804">
        <v>96.464428350000006</v>
      </c>
      <c r="F1804">
        <v>0.39447887599999998</v>
      </c>
      <c r="G1804">
        <v>3.924182418</v>
      </c>
      <c r="H1804">
        <v>136822.80869999999</v>
      </c>
      <c r="I1804">
        <v>95.745960370000006</v>
      </c>
      <c r="J1804">
        <v>-2.608357153</v>
      </c>
      <c r="K1804">
        <v>4.6581991379999996</v>
      </c>
      <c r="L1804">
        <v>101238.7116</v>
      </c>
      <c r="M1804">
        <v>96.984281019999997</v>
      </c>
      <c r="N1804">
        <v>-5.3263834350000003</v>
      </c>
      <c r="O1804">
        <v>2.6824587009999998</v>
      </c>
      <c r="P1804">
        <v>97217.787750000003</v>
      </c>
      <c r="Q1804">
        <v>96.076977119999995</v>
      </c>
      <c r="R1804">
        <v>-6.3027960810000003</v>
      </c>
      <c r="S1804">
        <v>-3.5448870750000001</v>
      </c>
    </row>
    <row r="1805" spans="1:19" x14ac:dyDescent="0.25">
      <c r="A1805" s="12">
        <v>40179</v>
      </c>
      <c r="B1805" t="s">
        <v>2007</v>
      </c>
      <c r="C1805" t="s">
        <v>2008</v>
      </c>
      <c r="D1805">
        <v>525410.12509999995</v>
      </c>
      <c r="E1805">
        <v>70.669907739999999</v>
      </c>
      <c r="F1805">
        <v>4.5348513459999999</v>
      </c>
      <c r="G1805">
        <v>8.3364409669999997</v>
      </c>
      <c r="H1805">
        <v>335145.02510000003</v>
      </c>
      <c r="I1805">
        <v>71.019703539999995</v>
      </c>
      <c r="J1805">
        <v>3.4631132020000002</v>
      </c>
      <c r="K1805">
        <v>11.41150223</v>
      </c>
      <c r="L1805">
        <v>283569.39490000001</v>
      </c>
      <c r="M1805">
        <v>69.34074991</v>
      </c>
      <c r="N1805">
        <v>3.7468817109999999</v>
      </c>
      <c r="O1805">
        <v>13.387219719999999</v>
      </c>
      <c r="P1805">
        <v>249180.1195</v>
      </c>
      <c r="Q1805">
        <v>68.864777630000006</v>
      </c>
      <c r="R1805">
        <v>3.3670965009999998</v>
      </c>
      <c r="S1805">
        <v>8.6446401290000008</v>
      </c>
    </row>
    <row r="1806" spans="1:19" x14ac:dyDescent="0.25">
      <c r="A1806" s="12">
        <v>40179</v>
      </c>
      <c r="B1806" t="s">
        <v>2001</v>
      </c>
      <c r="C1806" t="s">
        <v>2002</v>
      </c>
      <c r="D1806">
        <v>200754.96729999999</v>
      </c>
      <c r="E1806">
        <v>89.551819660000007</v>
      </c>
      <c r="F1806">
        <v>-0.20155192199999999</v>
      </c>
      <c r="G1806">
        <v>4.4810617490000002</v>
      </c>
      <c r="H1806">
        <v>123795.60189999999</v>
      </c>
      <c r="I1806">
        <v>88.046506120000004</v>
      </c>
      <c r="J1806">
        <v>-3.5491327529999999</v>
      </c>
      <c r="K1806">
        <v>4.2233449309999997</v>
      </c>
      <c r="L1806">
        <v>103142.28810000001</v>
      </c>
      <c r="M1806">
        <v>88.641612870000003</v>
      </c>
      <c r="N1806">
        <v>-4.9723228539999997</v>
      </c>
      <c r="O1806">
        <v>3.5765970889999998</v>
      </c>
      <c r="P1806">
        <v>84395.749989999997</v>
      </c>
      <c r="Q1806">
        <v>89.646206109999994</v>
      </c>
      <c r="R1806">
        <v>-6.629532781</v>
      </c>
      <c r="S1806">
        <v>-4.1556011310000001</v>
      </c>
    </row>
    <row r="1807" spans="1:19" x14ac:dyDescent="0.25">
      <c r="A1807" s="12">
        <v>40179</v>
      </c>
      <c r="B1807" t="s">
        <v>2003</v>
      </c>
      <c r="C1807" t="s">
        <v>2004</v>
      </c>
      <c r="D1807">
        <v>283684.84179999999</v>
      </c>
      <c r="E1807">
        <v>83.096421829999997</v>
      </c>
      <c r="F1807">
        <v>3.8834510080000002</v>
      </c>
      <c r="G1807">
        <v>7.9966600400000001</v>
      </c>
      <c r="H1807">
        <v>188120.32629999999</v>
      </c>
      <c r="I1807">
        <v>81.986920440000006</v>
      </c>
      <c r="J1807">
        <v>1.330402815</v>
      </c>
      <c r="K1807">
        <v>8.5159361110000003</v>
      </c>
      <c r="L1807">
        <v>157074.114</v>
      </c>
      <c r="M1807">
        <v>82.0245465</v>
      </c>
      <c r="N1807">
        <v>0.426629745</v>
      </c>
      <c r="O1807">
        <v>8.2820583499999998</v>
      </c>
      <c r="P1807">
        <v>127253.4616</v>
      </c>
      <c r="Q1807">
        <v>82.161862080000006</v>
      </c>
      <c r="R1807">
        <v>-1.870457029</v>
      </c>
      <c r="S1807">
        <v>0.33194166000000003</v>
      </c>
    </row>
    <row r="1808" spans="1:19" x14ac:dyDescent="0.25">
      <c r="A1808" s="12">
        <v>40179</v>
      </c>
      <c r="B1808" t="s">
        <v>2019</v>
      </c>
      <c r="C1808" t="s">
        <v>2020</v>
      </c>
      <c r="D1808">
        <v>212203.3089</v>
      </c>
      <c r="E1808">
        <v>97.392956780000006</v>
      </c>
      <c r="F1808">
        <v>1.2950241060000001</v>
      </c>
      <c r="G1808">
        <v>6.6804441670000001</v>
      </c>
      <c r="H1808">
        <v>130117.62179999999</v>
      </c>
      <c r="I1808">
        <v>97.197902510000006</v>
      </c>
      <c r="J1808">
        <v>-1.7001102809999999</v>
      </c>
      <c r="K1808">
        <v>6.6769976949999998</v>
      </c>
      <c r="L1808">
        <v>106282.5913</v>
      </c>
      <c r="M1808">
        <v>97.722752200000002</v>
      </c>
      <c r="N1808">
        <v>-3.145753011</v>
      </c>
      <c r="O1808">
        <v>6.1091471669999997</v>
      </c>
      <c r="P1808">
        <v>98082.798670000004</v>
      </c>
      <c r="Q1808">
        <v>98.384485060000003</v>
      </c>
      <c r="R1808">
        <v>-3.7514238729999998</v>
      </c>
      <c r="S1808">
        <v>-0.355152786</v>
      </c>
    </row>
    <row r="1809" spans="1:19" x14ac:dyDescent="0.25">
      <c r="A1809" s="12">
        <v>40179</v>
      </c>
      <c r="B1809" t="s">
        <v>2017</v>
      </c>
      <c r="C1809" t="s">
        <v>2018</v>
      </c>
      <c r="D1809">
        <v>241803.16409999999</v>
      </c>
      <c r="E1809">
        <v>92.549375510000004</v>
      </c>
      <c r="F1809">
        <v>2.6304342869999999</v>
      </c>
      <c r="G1809">
        <v>5.6305394639999999</v>
      </c>
      <c r="H1809">
        <v>139862.1336</v>
      </c>
      <c r="I1809">
        <v>91.681386169999996</v>
      </c>
      <c r="J1809">
        <v>-1.6351818250000001</v>
      </c>
      <c r="K1809">
        <v>5.3738723339999996</v>
      </c>
      <c r="L1809">
        <v>115265.21219999999</v>
      </c>
      <c r="M1809">
        <v>92.408802039999998</v>
      </c>
      <c r="N1809">
        <v>-2.9408943569999999</v>
      </c>
      <c r="O1809">
        <v>5.1755877300000002</v>
      </c>
      <c r="P1809">
        <v>97798.228300000002</v>
      </c>
      <c r="Q1809">
        <v>93.166827609999999</v>
      </c>
      <c r="R1809">
        <v>-4.6159947270000004</v>
      </c>
      <c r="S1809">
        <v>-1.8135381239999999</v>
      </c>
    </row>
    <row r="1810" spans="1:19" x14ac:dyDescent="0.25">
      <c r="A1810" s="12">
        <v>40179</v>
      </c>
      <c r="B1810" t="s">
        <v>2015</v>
      </c>
      <c r="C1810" t="s">
        <v>2016</v>
      </c>
      <c r="D1810">
        <v>292860.82929999998</v>
      </c>
      <c r="E1810">
        <v>88.899396390000007</v>
      </c>
      <c r="F1810">
        <v>3.1363050889999999</v>
      </c>
      <c r="G1810">
        <v>9.215965722</v>
      </c>
      <c r="H1810">
        <v>185894.26079999999</v>
      </c>
      <c r="I1810">
        <v>87.321099459999999</v>
      </c>
      <c r="J1810">
        <v>0.56339930900000001</v>
      </c>
      <c r="K1810">
        <v>9.1816126479999998</v>
      </c>
      <c r="L1810">
        <v>156830.408</v>
      </c>
      <c r="M1810">
        <v>88.629165049999997</v>
      </c>
      <c r="N1810">
        <v>1.5367074E-2</v>
      </c>
      <c r="O1810">
        <v>10.47366723</v>
      </c>
      <c r="P1810">
        <v>126861.7853</v>
      </c>
      <c r="Q1810">
        <v>89.476218320000001</v>
      </c>
      <c r="R1810">
        <v>-1.2512486819999999</v>
      </c>
      <c r="S1810">
        <v>3.593020068</v>
      </c>
    </row>
    <row r="1811" spans="1:19" x14ac:dyDescent="0.25">
      <c r="A1811" s="12">
        <v>40179</v>
      </c>
      <c r="B1811" t="s">
        <v>2013</v>
      </c>
      <c r="C1811" t="s">
        <v>2014</v>
      </c>
      <c r="D1811">
        <v>372906.67330000002</v>
      </c>
      <c r="E1811">
        <v>81.999007460000001</v>
      </c>
      <c r="F1811">
        <v>5.7493655349999999</v>
      </c>
      <c r="G1811">
        <v>12.692592640000001</v>
      </c>
      <c r="H1811">
        <v>226687.50169999999</v>
      </c>
      <c r="I1811">
        <v>81.23173937</v>
      </c>
      <c r="J1811">
        <v>2.8322180939999999</v>
      </c>
      <c r="K1811">
        <v>13.53087721</v>
      </c>
      <c r="L1811">
        <v>181347.1814</v>
      </c>
      <c r="M1811">
        <v>82.295271700000001</v>
      </c>
      <c r="N1811">
        <v>2.1662808949999999</v>
      </c>
      <c r="O1811">
        <v>14.079829610000001</v>
      </c>
      <c r="P1811">
        <v>143395.86230000001</v>
      </c>
      <c r="Q1811">
        <v>84.350242300000005</v>
      </c>
      <c r="R1811">
        <v>0.42407868799999998</v>
      </c>
      <c r="S1811">
        <v>6.4612379630000003</v>
      </c>
    </row>
    <row r="1812" spans="1:19" x14ac:dyDescent="0.25">
      <c r="A1812" s="12">
        <v>40210</v>
      </c>
      <c r="B1812" t="s">
        <v>2005</v>
      </c>
      <c r="C1812" t="s">
        <v>2006</v>
      </c>
      <c r="D1812">
        <v>268692.38020000001</v>
      </c>
      <c r="E1812">
        <v>87.965584949999993</v>
      </c>
      <c r="F1812">
        <v>-0.14107698799999999</v>
      </c>
      <c r="G1812">
        <v>10.305720129999999</v>
      </c>
      <c r="H1812">
        <v>166052.79500000001</v>
      </c>
      <c r="I1812">
        <v>88.407103579999998</v>
      </c>
      <c r="J1812">
        <v>0.87628662800000001</v>
      </c>
      <c r="K1812">
        <v>9.3796507380000005</v>
      </c>
      <c r="L1812">
        <v>143066.88819999999</v>
      </c>
      <c r="M1812">
        <v>87.170357390000007</v>
      </c>
      <c r="N1812">
        <v>0.56684365800000003</v>
      </c>
      <c r="O1812">
        <v>9.7485958420000003</v>
      </c>
      <c r="P1812">
        <v>153393.74890000001</v>
      </c>
      <c r="Q1812">
        <v>80.610539470000006</v>
      </c>
      <c r="R1812">
        <v>0.38962242499999999</v>
      </c>
      <c r="S1812">
        <v>4.9828715199999998</v>
      </c>
    </row>
    <row r="1813" spans="1:19" x14ac:dyDescent="0.25">
      <c r="A1813" s="12">
        <v>40210</v>
      </c>
      <c r="B1813" t="s">
        <v>2009</v>
      </c>
      <c r="C1813" t="s">
        <v>2010</v>
      </c>
      <c r="D1813">
        <v>201792.07</v>
      </c>
      <c r="E1813">
        <v>103.79345960000001</v>
      </c>
      <c r="F1813">
        <v>0.739524493</v>
      </c>
      <c r="G1813">
        <v>4.9980446729999999</v>
      </c>
      <c r="H1813">
        <v>122376.4512</v>
      </c>
      <c r="I1813">
        <v>103.4933449</v>
      </c>
      <c r="J1813">
        <v>1.9536518869999999</v>
      </c>
      <c r="K1813">
        <v>4.5167898229999999</v>
      </c>
      <c r="L1813">
        <v>99771.988289999994</v>
      </c>
      <c r="M1813">
        <v>104.6764833</v>
      </c>
      <c r="N1813">
        <v>1.5287797460000001</v>
      </c>
      <c r="O1813">
        <v>4.982646581</v>
      </c>
      <c r="P1813">
        <v>87870.441229999997</v>
      </c>
      <c r="Q1813">
        <v>104.8494999</v>
      </c>
      <c r="R1813">
        <v>3.0881517939999998</v>
      </c>
      <c r="S1813">
        <v>-1.1281628880000001</v>
      </c>
    </row>
    <row r="1814" spans="1:19" x14ac:dyDescent="0.25">
      <c r="A1814" s="12">
        <v>40210</v>
      </c>
      <c r="B1814" t="s">
        <v>2003</v>
      </c>
      <c r="C1814" t="s">
        <v>2004</v>
      </c>
      <c r="D1814">
        <v>282647.4376</v>
      </c>
      <c r="E1814">
        <v>82.792547380000002</v>
      </c>
      <c r="F1814">
        <v>-0.36568896200000001</v>
      </c>
      <c r="G1814">
        <v>11.130821210000001</v>
      </c>
      <c r="H1814">
        <v>188597.22140000001</v>
      </c>
      <c r="I1814">
        <v>82.194761659999998</v>
      </c>
      <c r="J1814">
        <v>0.25350534200000002</v>
      </c>
      <c r="K1814">
        <v>10.43555476</v>
      </c>
      <c r="L1814">
        <v>156981.7727</v>
      </c>
      <c r="M1814">
        <v>81.976325590000002</v>
      </c>
      <c r="N1814">
        <v>-5.8788385999999998E-2</v>
      </c>
      <c r="O1814">
        <v>10.569824390000001</v>
      </c>
      <c r="P1814">
        <v>128322.6244</v>
      </c>
      <c r="Q1814">
        <v>82.852172629999998</v>
      </c>
      <c r="R1814">
        <v>0.84018368099999996</v>
      </c>
      <c r="S1814">
        <v>3.1892005810000001</v>
      </c>
    </row>
    <row r="1815" spans="1:19" x14ac:dyDescent="0.25">
      <c r="A1815" s="12">
        <v>40210</v>
      </c>
      <c r="B1815" t="s">
        <v>2001</v>
      </c>
      <c r="C1815" t="s">
        <v>2002</v>
      </c>
      <c r="D1815">
        <v>203213.3075</v>
      </c>
      <c r="E1815">
        <v>90.648424360000007</v>
      </c>
      <c r="F1815">
        <v>1.2245476470000001</v>
      </c>
      <c r="G1815">
        <v>8.1554478459999995</v>
      </c>
      <c r="H1815">
        <v>127290.92849999999</v>
      </c>
      <c r="I1815">
        <v>90.532469219999996</v>
      </c>
      <c r="J1815">
        <v>2.823465922</v>
      </c>
      <c r="K1815">
        <v>7.8453488609999997</v>
      </c>
      <c r="L1815">
        <v>105912.96249999999</v>
      </c>
      <c r="M1815">
        <v>91.022760790000007</v>
      </c>
      <c r="N1815">
        <v>2.6862642010000002</v>
      </c>
      <c r="O1815">
        <v>7.8429868630000001</v>
      </c>
      <c r="P1815">
        <v>87856.759330000001</v>
      </c>
      <c r="Q1815">
        <v>93.322532899999999</v>
      </c>
      <c r="R1815">
        <v>4.1009284729999997</v>
      </c>
      <c r="S1815">
        <v>0.90000308100000004</v>
      </c>
    </row>
    <row r="1816" spans="1:19" x14ac:dyDescent="0.25">
      <c r="A1816" s="12">
        <v>40210</v>
      </c>
      <c r="B1816" t="s">
        <v>2017</v>
      </c>
      <c r="C1816" t="s">
        <v>2018</v>
      </c>
      <c r="D1816">
        <v>240348.04790000001</v>
      </c>
      <c r="E1816">
        <v>91.992434529999997</v>
      </c>
      <c r="F1816">
        <v>-0.60177712800000005</v>
      </c>
      <c r="G1816">
        <v>7.9317996449999999</v>
      </c>
      <c r="H1816">
        <v>141567.39790000001</v>
      </c>
      <c r="I1816">
        <v>92.799208329999999</v>
      </c>
      <c r="J1816">
        <v>1.2192465770000001</v>
      </c>
      <c r="K1816">
        <v>7.148697876</v>
      </c>
      <c r="L1816">
        <v>116283.1075</v>
      </c>
      <c r="M1816">
        <v>93.224854730000004</v>
      </c>
      <c r="N1816">
        <v>0.88308978199999999</v>
      </c>
      <c r="O1816">
        <v>7.0860478650000003</v>
      </c>
      <c r="P1816">
        <v>99652.396330000003</v>
      </c>
      <c r="Q1816">
        <v>94.933188360000003</v>
      </c>
      <c r="R1816">
        <v>1.8959116709999999</v>
      </c>
      <c r="S1816">
        <v>-0.40393129300000002</v>
      </c>
    </row>
    <row r="1817" spans="1:19" x14ac:dyDescent="0.25">
      <c r="A1817" s="12">
        <v>40210</v>
      </c>
      <c r="B1817" t="s">
        <v>2019</v>
      </c>
      <c r="C1817" t="s">
        <v>2020</v>
      </c>
      <c r="D1817">
        <v>210793.15340000001</v>
      </c>
      <c r="E1817">
        <v>96.745750970000003</v>
      </c>
      <c r="F1817">
        <v>-0.66453041000000002</v>
      </c>
      <c r="G1817">
        <v>6.5391661340000002</v>
      </c>
      <c r="H1817">
        <v>130269.8092</v>
      </c>
      <c r="I1817">
        <v>97.311586539999993</v>
      </c>
      <c r="J1817">
        <v>0.11696139999999999</v>
      </c>
      <c r="K1817">
        <v>6.1774509130000004</v>
      </c>
      <c r="L1817">
        <v>106453.8769</v>
      </c>
      <c r="M1817">
        <v>97.880242710000005</v>
      </c>
      <c r="N1817">
        <v>0.16116054199999999</v>
      </c>
      <c r="O1817">
        <v>6.2292997540000004</v>
      </c>
      <c r="P1817">
        <v>98370.71127</v>
      </c>
      <c r="Q1817">
        <v>98.673283229999996</v>
      </c>
      <c r="R1817">
        <v>0.293540358</v>
      </c>
      <c r="S1817">
        <v>-0.55432746700000002</v>
      </c>
    </row>
    <row r="1818" spans="1:19" x14ac:dyDescent="0.25">
      <c r="A1818" s="12">
        <v>40210</v>
      </c>
      <c r="B1818" t="s">
        <v>2013</v>
      </c>
      <c r="C1818" t="s">
        <v>2014</v>
      </c>
      <c r="D1818">
        <v>369270.54479999997</v>
      </c>
      <c r="E1818">
        <v>81.19945371</v>
      </c>
      <c r="F1818">
        <v>-0.97507736099999998</v>
      </c>
      <c r="G1818">
        <v>15.277858760000001</v>
      </c>
      <c r="H1818">
        <v>227054.30300000001</v>
      </c>
      <c r="I1818">
        <v>81.363179790000004</v>
      </c>
      <c r="J1818">
        <v>0.16180919499999999</v>
      </c>
      <c r="K1818">
        <v>14.714983930000001</v>
      </c>
      <c r="L1818">
        <v>180929.3658</v>
      </c>
      <c r="M1818">
        <v>82.105667170000004</v>
      </c>
      <c r="N1818">
        <v>-0.23039541399999999</v>
      </c>
      <c r="O1818">
        <v>14.6226711</v>
      </c>
      <c r="P1818">
        <v>143544.87880000001</v>
      </c>
      <c r="Q1818">
        <v>84.437898790000006</v>
      </c>
      <c r="R1818">
        <v>0.10391966399999999</v>
      </c>
      <c r="S1818">
        <v>7.5179361760000001</v>
      </c>
    </row>
    <row r="1819" spans="1:19" x14ac:dyDescent="0.25">
      <c r="A1819" s="12">
        <v>40210</v>
      </c>
      <c r="B1819" t="s">
        <v>2007</v>
      </c>
      <c r="C1819" t="s">
        <v>2008</v>
      </c>
      <c r="D1819">
        <v>524431.25120000006</v>
      </c>
      <c r="E1819">
        <v>70.538245020000005</v>
      </c>
      <c r="F1819">
        <v>-0.18630662000000001</v>
      </c>
      <c r="G1819">
        <v>12.74205566</v>
      </c>
      <c r="H1819">
        <v>335550.93780000001</v>
      </c>
      <c r="I1819">
        <v>71.105719440000001</v>
      </c>
      <c r="J1819">
        <v>0.12111554400000001</v>
      </c>
      <c r="K1819">
        <v>13.21661673</v>
      </c>
      <c r="L1819">
        <v>282884.78999999998</v>
      </c>
      <c r="M1819">
        <v>69.173344619999995</v>
      </c>
      <c r="N1819">
        <v>-0.241424112</v>
      </c>
      <c r="O1819">
        <v>14.352296539999999</v>
      </c>
      <c r="P1819">
        <v>247718.83530000001</v>
      </c>
      <c r="Q1819">
        <v>68.460929149999998</v>
      </c>
      <c r="R1819">
        <v>-0.586436917</v>
      </c>
      <c r="S1819">
        <v>9.1515336640000005</v>
      </c>
    </row>
    <row r="1820" spans="1:19" x14ac:dyDescent="0.25">
      <c r="A1820" s="12">
        <v>40210</v>
      </c>
      <c r="B1820" t="s">
        <v>2015</v>
      </c>
      <c r="C1820" t="s">
        <v>2016</v>
      </c>
      <c r="D1820">
        <v>293318.8959</v>
      </c>
      <c r="E1820">
        <v>89.038444819999995</v>
      </c>
      <c r="F1820">
        <v>0.156410994</v>
      </c>
      <c r="G1820">
        <v>10.453000599999999</v>
      </c>
      <c r="H1820">
        <v>187467.80249999999</v>
      </c>
      <c r="I1820">
        <v>88.060247579999995</v>
      </c>
      <c r="J1820">
        <v>0.84647138399999999</v>
      </c>
      <c r="K1820">
        <v>10.37882085</v>
      </c>
      <c r="L1820">
        <v>157070.1202</v>
      </c>
      <c r="M1820">
        <v>88.764633009999997</v>
      </c>
      <c r="N1820">
        <v>0.15284805500000001</v>
      </c>
      <c r="O1820">
        <v>10.40104146</v>
      </c>
      <c r="P1820">
        <v>127540.38679999999</v>
      </c>
      <c r="Q1820">
        <v>89.954839129999996</v>
      </c>
      <c r="R1820">
        <v>0.53491399399999995</v>
      </c>
      <c r="S1820">
        <v>3.2145954489999999</v>
      </c>
    </row>
    <row r="1821" spans="1:19" x14ac:dyDescent="0.25">
      <c r="A1821" s="12">
        <v>40210</v>
      </c>
      <c r="B1821" t="s">
        <v>2011</v>
      </c>
      <c r="C1821" t="s">
        <v>2012</v>
      </c>
      <c r="D1821">
        <v>228258.78520000001</v>
      </c>
      <c r="E1821">
        <v>97.131064409999993</v>
      </c>
      <c r="F1821">
        <v>0.69106930200000005</v>
      </c>
      <c r="G1821">
        <v>6.8248608070000003</v>
      </c>
      <c r="H1821">
        <v>138752.71030000001</v>
      </c>
      <c r="I1821">
        <v>97.096468239999993</v>
      </c>
      <c r="J1821">
        <v>1.410511598</v>
      </c>
      <c r="K1821">
        <v>6.0518426639999996</v>
      </c>
      <c r="L1821">
        <v>103203.5635</v>
      </c>
      <c r="M1821">
        <v>98.866562479999999</v>
      </c>
      <c r="N1821">
        <v>1.9408108639999999</v>
      </c>
      <c r="O1821">
        <v>5.0455939939999999</v>
      </c>
      <c r="P1821">
        <v>99350.473870000002</v>
      </c>
      <c r="Q1821">
        <v>98.184637050000006</v>
      </c>
      <c r="R1821">
        <v>2.1937200689999998</v>
      </c>
      <c r="S1821">
        <v>-1.7880563970000001</v>
      </c>
    </row>
    <row r="1822" spans="1:19" x14ac:dyDescent="0.25">
      <c r="A1822" s="12">
        <v>40238</v>
      </c>
      <c r="B1822" t="s">
        <v>2005</v>
      </c>
      <c r="C1822" t="s">
        <v>2006</v>
      </c>
      <c r="D1822">
        <v>267845.57270000002</v>
      </c>
      <c r="E1822">
        <v>87.688353710000001</v>
      </c>
      <c r="F1822">
        <v>-0.31515875599999998</v>
      </c>
      <c r="G1822">
        <v>10.79044476</v>
      </c>
      <c r="H1822">
        <v>164617.7316</v>
      </c>
      <c r="I1822">
        <v>87.643070710000003</v>
      </c>
      <c r="J1822">
        <v>-0.86422112799999995</v>
      </c>
      <c r="K1822">
        <v>10.051165790000001</v>
      </c>
      <c r="L1822">
        <v>142262.97889999999</v>
      </c>
      <c r="M1822">
        <v>86.680537099999995</v>
      </c>
      <c r="N1822">
        <v>-0.56191153100000002</v>
      </c>
      <c r="O1822">
        <v>10.073283999999999</v>
      </c>
      <c r="P1822">
        <v>155161.03030000001</v>
      </c>
      <c r="Q1822">
        <v>81.539270340000002</v>
      </c>
      <c r="R1822">
        <v>1.152120891</v>
      </c>
      <c r="S1822">
        <v>7.0674753560000001</v>
      </c>
    </row>
    <row r="1823" spans="1:19" x14ac:dyDescent="0.25">
      <c r="A1823" s="12">
        <v>40238</v>
      </c>
      <c r="B1823" t="s">
        <v>2019</v>
      </c>
      <c r="C1823" t="s">
        <v>2020</v>
      </c>
      <c r="D1823">
        <v>211369.1176</v>
      </c>
      <c r="E1823">
        <v>97.010095829999997</v>
      </c>
      <c r="F1823">
        <v>0.27323666299999999</v>
      </c>
      <c r="G1823">
        <v>8.3091768909999999</v>
      </c>
      <c r="H1823">
        <v>129790.9957</v>
      </c>
      <c r="I1823">
        <v>96.953912740000007</v>
      </c>
      <c r="J1823">
        <v>-0.367555201</v>
      </c>
      <c r="K1823">
        <v>7.7514697430000004</v>
      </c>
      <c r="L1823">
        <v>106003.7404</v>
      </c>
      <c r="M1823">
        <v>97.466359560000001</v>
      </c>
      <c r="N1823">
        <v>-0.42284646799999998</v>
      </c>
      <c r="O1823">
        <v>7.1606888770000001</v>
      </c>
      <c r="P1823">
        <v>100461.4541</v>
      </c>
      <c r="Q1823">
        <v>100.77045680000001</v>
      </c>
      <c r="R1823">
        <v>2.125371221</v>
      </c>
      <c r="S1823">
        <v>3.2237829040000001</v>
      </c>
    </row>
    <row r="1824" spans="1:19" x14ac:dyDescent="0.25">
      <c r="A1824" s="12">
        <v>40238</v>
      </c>
      <c r="B1824" t="s">
        <v>2017</v>
      </c>
      <c r="C1824" t="s">
        <v>2018</v>
      </c>
      <c r="D1824">
        <v>238684.82389999999</v>
      </c>
      <c r="E1824">
        <v>91.355840920000006</v>
      </c>
      <c r="F1824">
        <v>-0.69200648499999995</v>
      </c>
      <c r="G1824">
        <v>8.3452601689999995</v>
      </c>
      <c r="H1824">
        <v>140051.04680000001</v>
      </c>
      <c r="I1824">
        <v>91.805221149999994</v>
      </c>
      <c r="J1824">
        <v>-1.0711160179999999</v>
      </c>
      <c r="K1824">
        <v>7.8491725639999999</v>
      </c>
      <c r="L1824">
        <v>115819.9135</v>
      </c>
      <c r="M1824">
        <v>92.853509380000006</v>
      </c>
      <c r="N1824">
        <v>-0.398332986</v>
      </c>
      <c r="O1824">
        <v>7.1103504790000001</v>
      </c>
      <c r="P1824">
        <v>100744.3633</v>
      </c>
      <c r="Q1824">
        <v>95.973443380000006</v>
      </c>
      <c r="R1824">
        <v>1.095775916</v>
      </c>
      <c r="S1824">
        <v>1.8492249839999999</v>
      </c>
    </row>
    <row r="1825" spans="1:19" x14ac:dyDescent="0.25">
      <c r="A1825" s="12">
        <v>40238</v>
      </c>
      <c r="B1825" t="s">
        <v>2015</v>
      </c>
      <c r="C1825" t="s">
        <v>2016</v>
      </c>
      <c r="D1825">
        <v>290761.36320000002</v>
      </c>
      <c r="E1825">
        <v>88.262092760000002</v>
      </c>
      <c r="F1825">
        <v>-0.87192904699999996</v>
      </c>
      <c r="G1825">
        <v>11.020613279999999</v>
      </c>
      <c r="H1825">
        <v>185829.76680000001</v>
      </c>
      <c r="I1825">
        <v>87.290804359999996</v>
      </c>
      <c r="J1825">
        <v>-0.873769087</v>
      </c>
      <c r="K1825">
        <v>10.72049007</v>
      </c>
      <c r="L1825">
        <v>157013.75870000001</v>
      </c>
      <c r="M1825">
        <v>88.732781549999999</v>
      </c>
      <c r="N1825">
        <v>-3.5883047000000001E-2</v>
      </c>
      <c r="O1825">
        <v>10.75640913</v>
      </c>
      <c r="P1825">
        <v>128726.474</v>
      </c>
      <c r="Q1825">
        <v>90.791392040000005</v>
      </c>
      <c r="R1825">
        <v>0.92996987399999997</v>
      </c>
      <c r="S1825">
        <v>4.8865737840000003</v>
      </c>
    </row>
    <row r="1826" spans="1:19" x14ac:dyDescent="0.25">
      <c r="A1826" s="12">
        <v>40238</v>
      </c>
      <c r="B1826" t="s">
        <v>2013</v>
      </c>
      <c r="C1826" t="s">
        <v>2014</v>
      </c>
      <c r="D1826">
        <v>369410.04239999998</v>
      </c>
      <c r="E1826">
        <v>81.230128050000005</v>
      </c>
      <c r="F1826">
        <v>3.7776537999999998E-2</v>
      </c>
      <c r="G1826">
        <v>15.01300713</v>
      </c>
      <c r="H1826">
        <v>224665.64290000001</v>
      </c>
      <c r="I1826">
        <v>80.507221659999999</v>
      </c>
      <c r="J1826">
        <v>-1.0520214889999999</v>
      </c>
      <c r="K1826">
        <v>14.431935960000001</v>
      </c>
      <c r="L1826">
        <v>179715.31219999999</v>
      </c>
      <c r="M1826">
        <v>81.554730199999995</v>
      </c>
      <c r="N1826">
        <v>-0.67100968000000005</v>
      </c>
      <c r="O1826">
        <v>14.18414462</v>
      </c>
      <c r="P1826">
        <v>144592.62030000001</v>
      </c>
      <c r="Q1826">
        <v>85.054215420000006</v>
      </c>
      <c r="R1826">
        <v>0.72990522199999996</v>
      </c>
      <c r="S1826">
        <v>8.6844940939999997</v>
      </c>
    </row>
    <row r="1827" spans="1:19" x14ac:dyDescent="0.25">
      <c r="A1827" s="12">
        <v>40238</v>
      </c>
      <c r="B1827" t="s">
        <v>2009</v>
      </c>
      <c r="C1827" t="s">
        <v>2010</v>
      </c>
      <c r="D1827">
        <v>205481.0171</v>
      </c>
      <c r="E1827">
        <v>105.6909007</v>
      </c>
      <c r="F1827">
        <v>1.8280931680000001</v>
      </c>
      <c r="G1827">
        <v>7.4312057439999997</v>
      </c>
      <c r="H1827">
        <v>122612.5812</v>
      </c>
      <c r="I1827">
        <v>103.6930393</v>
      </c>
      <c r="J1827">
        <v>0.19295383099999999</v>
      </c>
      <c r="K1827">
        <v>5.6427572359999996</v>
      </c>
      <c r="L1827">
        <v>100572.92329999999</v>
      </c>
      <c r="M1827">
        <v>105.51678990000001</v>
      </c>
      <c r="N1827">
        <v>0.80276541099999998</v>
      </c>
      <c r="O1827">
        <v>5.239544049</v>
      </c>
      <c r="P1827">
        <v>89766.036370000002</v>
      </c>
      <c r="Q1827">
        <v>107.11137770000001</v>
      </c>
      <c r="R1827">
        <v>2.1572614350000001</v>
      </c>
      <c r="S1827">
        <v>0.323191124</v>
      </c>
    </row>
    <row r="1828" spans="1:19" x14ac:dyDescent="0.25">
      <c r="A1828" s="12">
        <v>40238</v>
      </c>
      <c r="B1828" t="s">
        <v>2011</v>
      </c>
      <c r="C1828" t="s">
        <v>2012</v>
      </c>
      <c r="D1828">
        <v>225524.72940000001</v>
      </c>
      <c r="E1828">
        <v>95.967640410000001</v>
      </c>
      <c r="F1828">
        <v>-1.197787752</v>
      </c>
      <c r="G1828">
        <v>6.770188042</v>
      </c>
      <c r="H1828">
        <v>136551.3983</v>
      </c>
      <c r="I1828">
        <v>95.556032560000006</v>
      </c>
      <c r="J1828">
        <v>-1.58650022</v>
      </c>
      <c r="K1828">
        <v>6.533152608</v>
      </c>
      <c r="L1828">
        <v>101218.0175</v>
      </c>
      <c r="M1828">
        <v>96.964456530000007</v>
      </c>
      <c r="N1828">
        <v>-1.9239122930000001</v>
      </c>
      <c r="O1828">
        <v>5.2263757799999997</v>
      </c>
      <c r="P1828">
        <v>100282.52989999999</v>
      </c>
      <c r="Q1828">
        <v>99.105755770000002</v>
      </c>
      <c r="R1828">
        <v>0.93814954100000003</v>
      </c>
      <c r="S1828">
        <v>0.41656248000000001</v>
      </c>
    </row>
    <row r="1829" spans="1:19" x14ac:dyDescent="0.25">
      <c r="A1829" s="12">
        <v>40238</v>
      </c>
      <c r="B1829" t="s">
        <v>2007</v>
      </c>
      <c r="C1829" t="s">
        <v>2008</v>
      </c>
      <c r="D1829">
        <v>532767.64110000001</v>
      </c>
      <c r="E1829">
        <v>71.659525099999996</v>
      </c>
      <c r="F1829">
        <v>1.589605862</v>
      </c>
      <c r="G1829">
        <v>15.62639806</v>
      </c>
      <c r="H1829">
        <v>335940.08840000001</v>
      </c>
      <c r="I1829">
        <v>71.188183319999993</v>
      </c>
      <c r="J1829">
        <v>0.115973621</v>
      </c>
      <c r="K1829">
        <v>15.113367719999999</v>
      </c>
      <c r="L1829">
        <v>281835.91739999998</v>
      </c>
      <c r="M1829">
        <v>68.916865549999997</v>
      </c>
      <c r="N1829">
        <v>-0.37077732099999999</v>
      </c>
      <c r="O1829">
        <v>15.503071889999999</v>
      </c>
      <c r="P1829">
        <v>250903.2683</v>
      </c>
      <c r="Q1829">
        <v>69.340996419999996</v>
      </c>
      <c r="R1829">
        <v>1.2855029529999999</v>
      </c>
      <c r="S1829">
        <v>11.282152910000001</v>
      </c>
    </row>
    <row r="1830" spans="1:19" x14ac:dyDescent="0.25">
      <c r="A1830" s="12">
        <v>40238</v>
      </c>
      <c r="B1830" t="s">
        <v>2001</v>
      </c>
      <c r="C1830" t="s">
        <v>2002</v>
      </c>
      <c r="D1830">
        <v>201047.9166</v>
      </c>
      <c r="E1830">
        <v>89.682497089999998</v>
      </c>
      <c r="F1830">
        <v>-1.065575363</v>
      </c>
      <c r="G1830">
        <v>7.1352461150000002</v>
      </c>
      <c r="H1830">
        <v>125098.46</v>
      </c>
      <c r="I1830">
        <v>88.973131190000004</v>
      </c>
      <c r="J1830">
        <v>-1.722407486</v>
      </c>
      <c r="K1830">
        <v>6.5809879499999999</v>
      </c>
      <c r="L1830">
        <v>104542.2032</v>
      </c>
      <c r="M1830">
        <v>89.844715249999993</v>
      </c>
      <c r="N1830">
        <v>-1.2942318209999999</v>
      </c>
      <c r="O1830">
        <v>5.5330460639999997</v>
      </c>
      <c r="P1830">
        <v>88375.543210000003</v>
      </c>
      <c r="Q1830">
        <v>93.873591529999999</v>
      </c>
      <c r="R1830">
        <v>0.59048828799999997</v>
      </c>
      <c r="S1830">
        <v>0.52381557499999998</v>
      </c>
    </row>
    <row r="1831" spans="1:19" x14ac:dyDescent="0.25">
      <c r="A1831" s="12">
        <v>40238</v>
      </c>
      <c r="B1831" t="s">
        <v>2003</v>
      </c>
      <c r="C1831" t="s">
        <v>2004</v>
      </c>
      <c r="D1831">
        <v>282498.21799999999</v>
      </c>
      <c r="E1831">
        <v>82.748838250000006</v>
      </c>
      <c r="F1831">
        <v>-5.2793556999999998E-2</v>
      </c>
      <c r="G1831">
        <v>12.58069616</v>
      </c>
      <c r="H1831">
        <v>187825.64050000001</v>
      </c>
      <c r="I1831">
        <v>81.858489950000006</v>
      </c>
      <c r="J1831">
        <v>-0.40911574699999997</v>
      </c>
      <c r="K1831">
        <v>12.72971691</v>
      </c>
      <c r="L1831">
        <v>157045.7439</v>
      </c>
      <c r="M1831">
        <v>82.009731509999995</v>
      </c>
      <c r="N1831">
        <v>4.0750695000000003E-2</v>
      </c>
      <c r="O1831">
        <v>12.68892765</v>
      </c>
      <c r="P1831">
        <v>130133.8967</v>
      </c>
      <c r="Q1831">
        <v>84.021630020000003</v>
      </c>
      <c r="R1831">
        <v>1.4114987640000001</v>
      </c>
      <c r="S1831">
        <v>7.2540345029999997</v>
      </c>
    </row>
    <row r="1832" spans="1:19" x14ac:dyDescent="0.25">
      <c r="A1832" s="12">
        <v>40269</v>
      </c>
      <c r="B1832" t="s">
        <v>2005</v>
      </c>
      <c r="C1832" t="s">
        <v>2006</v>
      </c>
      <c r="D1832">
        <v>270032.261</v>
      </c>
      <c r="E1832">
        <v>88.404240459999997</v>
      </c>
      <c r="F1832">
        <v>0.81639889600000004</v>
      </c>
      <c r="G1832">
        <v>11.350656900000001</v>
      </c>
      <c r="H1832">
        <v>167370.4644</v>
      </c>
      <c r="I1832">
        <v>89.108635520000007</v>
      </c>
      <c r="J1832">
        <v>1.672197014</v>
      </c>
      <c r="K1832">
        <v>10.14254182</v>
      </c>
      <c r="L1832">
        <v>144370.52170000001</v>
      </c>
      <c r="M1832">
        <v>87.964658529999994</v>
      </c>
      <c r="N1832">
        <v>1.48144148</v>
      </c>
      <c r="O1832">
        <v>10.170561770000001</v>
      </c>
      <c r="P1832">
        <v>155666.7641</v>
      </c>
      <c r="Q1832">
        <v>81.805040480000002</v>
      </c>
      <c r="R1832">
        <v>0.32594128500000003</v>
      </c>
      <c r="S1832">
        <v>7.9025823989999999</v>
      </c>
    </row>
    <row r="1833" spans="1:19" x14ac:dyDescent="0.25">
      <c r="A1833" s="12">
        <v>40269</v>
      </c>
      <c r="B1833" t="s">
        <v>2017</v>
      </c>
      <c r="C1833" t="s">
        <v>2018</v>
      </c>
      <c r="D1833">
        <v>241460.209</v>
      </c>
      <c r="E1833">
        <v>92.418110560000002</v>
      </c>
      <c r="F1833">
        <v>1.1627824010000001</v>
      </c>
      <c r="G1833">
        <v>9.6449338779999998</v>
      </c>
      <c r="H1833">
        <v>143126.51670000001</v>
      </c>
      <c r="I1833">
        <v>93.821230249999999</v>
      </c>
      <c r="J1833">
        <v>2.1959634540000001</v>
      </c>
      <c r="K1833">
        <v>9.1917204940000001</v>
      </c>
      <c r="L1833">
        <v>118183.04459999999</v>
      </c>
      <c r="M1833">
        <v>94.748045540000007</v>
      </c>
      <c r="N1833">
        <v>2.0403495519999999</v>
      </c>
      <c r="O1833">
        <v>9.0934622839999992</v>
      </c>
      <c r="P1833">
        <v>100902.27159999999</v>
      </c>
      <c r="Q1833">
        <v>96.123873689999996</v>
      </c>
      <c r="R1833">
        <v>0.15674159700000001</v>
      </c>
      <c r="S1833">
        <v>3.137869802</v>
      </c>
    </row>
    <row r="1834" spans="1:19" x14ac:dyDescent="0.25">
      <c r="A1834" s="12">
        <v>40269</v>
      </c>
      <c r="B1834" t="s">
        <v>2019</v>
      </c>
      <c r="C1834" t="s">
        <v>2020</v>
      </c>
      <c r="D1834">
        <v>213412.03510000001</v>
      </c>
      <c r="E1834">
        <v>97.947714450000007</v>
      </c>
      <c r="F1834">
        <v>0.96651654099999995</v>
      </c>
      <c r="G1834">
        <v>7.9235443950000004</v>
      </c>
      <c r="H1834">
        <v>131990.07149999999</v>
      </c>
      <c r="I1834">
        <v>98.596623019999996</v>
      </c>
      <c r="J1834">
        <v>1.694320767</v>
      </c>
      <c r="K1834">
        <v>6.8096055639999999</v>
      </c>
      <c r="L1834">
        <v>107634.72629999999</v>
      </c>
      <c r="M1834">
        <v>98.965988300000006</v>
      </c>
      <c r="N1834">
        <v>1.5386116240000001</v>
      </c>
      <c r="O1834">
        <v>6.259296355</v>
      </c>
      <c r="P1834">
        <v>99849.627189999999</v>
      </c>
      <c r="Q1834">
        <v>100.1567481</v>
      </c>
      <c r="R1834">
        <v>-0.60901652900000003</v>
      </c>
      <c r="S1834">
        <v>0.97241512600000002</v>
      </c>
    </row>
    <row r="1835" spans="1:19" x14ac:dyDescent="0.25">
      <c r="A1835" s="12">
        <v>40269</v>
      </c>
      <c r="B1835" t="s">
        <v>2013</v>
      </c>
      <c r="C1835" t="s">
        <v>2014</v>
      </c>
      <c r="D1835">
        <v>370819.24930000002</v>
      </c>
      <c r="E1835">
        <v>81.540000660000004</v>
      </c>
      <c r="F1835">
        <v>0.38147497000000002</v>
      </c>
      <c r="G1835">
        <v>15.36681325</v>
      </c>
      <c r="H1835">
        <v>227665.24969999999</v>
      </c>
      <c r="I1835">
        <v>81.582107890000003</v>
      </c>
      <c r="J1835">
        <v>1.3351426280000001</v>
      </c>
      <c r="K1835">
        <v>13.92291984</v>
      </c>
      <c r="L1835">
        <v>181594.07639999999</v>
      </c>
      <c r="M1835">
        <v>82.407312570000002</v>
      </c>
      <c r="N1835">
        <v>1.04541131</v>
      </c>
      <c r="O1835">
        <v>13.404166480000001</v>
      </c>
      <c r="P1835">
        <v>144626.06659999999</v>
      </c>
      <c r="Q1835">
        <v>85.073889600000001</v>
      </c>
      <c r="R1835">
        <v>2.3131341E-2</v>
      </c>
      <c r="S1835">
        <v>8.3392284990000007</v>
      </c>
    </row>
    <row r="1836" spans="1:19" x14ac:dyDescent="0.25">
      <c r="A1836" s="12">
        <v>40269</v>
      </c>
      <c r="B1836" t="s">
        <v>2003</v>
      </c>
      <c r="C1836" t="s">
        <v>2004</v>
      </c>
      <c r="D1836">
        <v>285732.13760000002</v>
      </c>
      <c r="E1836">
        <v>83.696111799999997</v>
      </c>
      <c r="F1836">
        <v>1.1447575169999999</v>
      </c>
      <c r="G1836">
        <v>13.23364123</v>
      </c>
      <c r="H1836">
        <v>191773.111</v>
      </c>
      <c r="I1836">
        <v>83.578883270000006</v>
      </c>
      <c r="J1836">
        <v>2.1016675509999998</v>
      </c>
      <c r="K1836">
        <v>12.769944450000001</v>
      </c>
      <c r="L1836">
        <v>159812.66690000001</v>
      </c>
      <c r="M1836">
        <v>83.454626570000002</v>
      </c>
      <c r="N1836">
        <v>1.761858054</v>
      </c>
      <c r="O1836">
        <v>11.884455190000001</v>
      </c>
      <c r="P1836">
        <v>131514.81789999999</v>
      </c>
      <c r="Q1836">
        <v>84.913229000000001</v>
      </c>
      <c r="R1836">
        <v>1.061154108</v>
      </c>
      <c r="S1836">
        <v>7.2553440480000004</v>
      </c>
    </row>
    <row r="1837" spans="1:19" x14ac:dyDescent="0.25">
      <c r="A1837" s="12">
        <v>40269</v>
      </c>
      <c r="B1837" t="s">
        <v>2011</v>
      </c>
      <c r="C1837" t="s">
        <v>2012</v>
      </c>
      <c r="D1837">
        <v>228685.01259999999</v>
      </c>
      <c r="E1837">
        <v>97.312437149999994</v>
      </c>
      <c r="F1837">
        <v>1.401302284</v>
      </c>
      <c r="G1837">
        <v>6.363050834</v>
      </c>
      <c r="H1837">
        <v>139870.07860000001</v>
      </c>
      <c r="I1837">
        <v>97.878380989999997</v>
      </c>
      <c r="J1837">
        <v>2.4303525000000001</v>
      </c>
      <c r="K1837">
        <v>6.2286649829999998</v>
      </c>
      <c r="L1837">
        <v>104037.144</v>
      </c>
      <c r="M1837">
        <v>99.665112820000004</v>
      </c>
      <c r="N1837">
        <v>2.785202312</v>
      </c>
      <c r="O1837">
        <v>4.7049729610000002</v>
      </c>
      <c r="P1837">
        <v>101156.1191</v>
      </c>
      <c r="Q1837">
        <v>99.969093740000005</v>
      </c>
      <c r="R1837">
        <v>0.87112798199999997</v>
      </c>
      <c r="S1837">
        <v>0.57182334800000001</v>
      </c>
    </row>
    <row r="1838" spans="1:19" x14ac:dyDescent="0.25">
      <c r="A1838" s="12">
        <v>40269</v>
      </c>
      <c r="B1838" t="s">
        <v>2015</v>
      </c>
      <c r="C1838" t="s">
        <v>2016</v>
      </c>
      <c r="D1838">
        <v>294354.08429999999</v>
      </c>
      <c r="E1838">
        <v>89.352681540000006</v>
      </c>
      <c r="F1838">
        <v>1.235625341</v>
      </c>
      <c r="G1838">
        <v>13.26398187</v>
      </c>
      <c r="H1838">
        <v>188715.95019999999</v>
      </c>
      <c r="I1838">
        <v>88.646546599999994</v>
      </c>
      <c r="J1838">
        <v>1.5531329519999999</v>
      </c>
      <c r="K1838">
        <v>11.93676969</v>
      </c>
      <c r="L1838">
        <v>158476.71489999999</v>
      </c>
      <c r="M1838">
        <v>89.559538219999993</v>
      </c>
      <c r="N1838">
        <v>0.93173757000000001</v>
      </c>
      <c r="O1838">
        <v>11.344972459999999</v>
      </c>
      <c r="P1838">
        <v>129144.73299999999</v>
      </c>
      <c r="Q1838">
        <v>91.086392140000001</v>
      </c>
      <c r="R1838">
        <v>0.32492079099999999</v>
      </c>
      <c r="S1838">
        <v>6.3305062249999997</v>
      </c>
    </row>
    <row r="1839" spans="1:19" x14ac:dyDescent="0.25">
      <c r="A1839" s="12">
        <v>40269</v>
      </c>
      <c r="B1839" t="s">
        <v>2007</v>
      </c>
      <c r="C1839" t="s">
        <v>2008</v>
      </c>
      <c r="D1839">
        <v>530525.86289999995</v>
      </c>
      <c r="E1839">
        <v>71.357996349999993</v>
      </c>
      <c r="F1839">
        <v>-0.42077972200000002</v>
      </c>
      <c r="G1839">
        <v>16.169452499999998</v>
      </c>
      <c r="H1839">
        <v>337787.80790000001</v>
      </c>
      <c r="I1839">
        <v>71.579728720000006</v>
      </c>
      <c r="J1839">
        <v>0.55001459799999997</v>
      </c>
      <c r="K1839">
        <v>15.72696286</v>
      </c>
      <c r="L1839">
        <v>284470.90370000002</v>
      </c>
      <c r="M1839">
        <v>69.561194360000002</v>
      </c>
      <c r="N1839">
        <v>0.93493632000000004</v>
      </c>
      <c r="O1839">
        <v>16.646172960000001</v>
      </c>
      <c r="P1839">
        <v>251898.7003</v>
      </c>
      <c r="Q1839">
        <v>69.616099449999993</v>
      </c>
      <c r="R1839">
        <v>0.39673936199999998</v>
      </c>
      <c r="S1839">
        <v>13.42090578</v>
      </c>
    </row>
    <row r="1840" spans="1:19" x14ac:dyDescent="0.25">
      <c r="A1840" s="12">
        <v>40269</v>
      </c>
      <c r="B1840" t="s">
        <v>2009</v>
      </c>
      <c r="C1840" t="s">
        <v>2010</v>
      </c>
      <c r="D1840">
        <v>202808.799</v>
      </c>
      <c r="E1840">
        <v>104.3164227</v>
      </c>
      <c r="F1840">
        <v>-1.3004695690000001</v>
      </c>
      <c r="G1840">
        <v>4.86988194</v>
      </c>
      <c r="H1840">
        <v>123706.3478</v>
      </c>
      <c r="I1840">
        <v>104.6180339</v>
      </c>
      <c r="J1840">
        <v>0.89205082099999999</v>
      </c>
      <c r="K1840">
        <v>4.8437337239999998</v>
      </c>
      <c r="L1840">
        <v>101145.9544</v>
      </c>
      <c r="M1840">
        <v>106.1179894</v>
      </c>
      <c r="N1840">
        <v>0.56976672500000003</v>
      </c>
      <c r="O1840">
        <v>4.8295348269999998</v>
      </c>
      <c r="P1840">
        <v>89539.311279999994</v>
      </c>
      <c r="Q1840">
        <v>106.8408429</v>
      </c>
      <c r="R1840">
        <v>-0.25257334799999998</v>
      </c>
      <c r="S1840">
        <v>0.92029541199999998</v>
      </c>
    </row>
    <row r="1841" spans="1:19" x14ac:dyDescent="0.25">
      <c r="A1841" s="12">
        <v>40269</v>
      </c>
      <c r="B1841" t="s">
        <v>2001</v>
      </c>
      <c r="C1841" t="s">
        <v>2002</v>
      </c>
      <c r="D1841">
        <v>202523.53030000001</v>
      </c>
      <c r="E1841">
        <v>90.340731809999994</v>
      </c>
      <c r="F1841">
        <v>0.73396118899999996</v>
      </c>
      <c r="G1841">
        <v>7.4837393800000003</v>
      </c>
      <c r="H1841">
        <v>127060.9086</v>
      </c>
      <c r="I1841">
        <v>90.368873379999997</v>
      </c>
      <c r="J1841">
        <v>1.5687232360000001</v>
      </c>
      <c r="K1841">
        <v>7.2576439989999999</v>
      </c>
      <c r="L1841">
        <v>106144.1485</v>
      </c>
      <c r="M1841">
        <v>91.221444579999996</v>
      </c>
      <c r="N1841">
        <v>1.532343137</v>
      </c>
      <c r="O1841">
        <v>6.9725567450000003</v>
      </c>
      <c r="P1841">
        <v>88144.407000000007</v>
      </c>
      <c r="Q1841">
        <v>93.628075800000005</v>
      </c>
      <c r="R1841">
        <v>-0.26153865700000001</v>
      </c>
      <c r="S1841">
        <v>2.6693457340000002</v>
      </c>
    </row>
    <row r="1842" spans="1:19" x14ac:dyDescent="0.25">
      <c r="A1842" s="12">
        <v>40299</v>
      </c>
      <c r="B1842" t="s">
        <v>2005</v>
      </c>
      <c r="C1842" t="s">
        <v>2006</v>
      </c>
      <c r="D1842">
        <v>272594.75660000002</v>
      </c>
      <c r="E1842">
        <v>89.243160509999996</v>
      </c>
      <c r="F1842">
        <v>0.94895906200000002</v>
      </c>
      <c r="G1842">
        <v>10.96779986</v>
      </c>
      <c r="H1842">
        <v>167731.84229999999</v>
      </c>
      <c r="I1842">
        <v>89.301034380000004</v>
      </c>
      <c r="J1842">
        <v>0.215914939</v>
      </c>
      <c r="K1842">
        <v>9.0434859139999997</v>
      </c>
      <c r="L1842">
        <v>145140.56</v>
      </c>
      <c r="M1842">
        <v>88.433841270000002</v>
      </c>
      <c r="N1842">
        <v>0.53337640200000003</v>
      </c>
      <c r="O1842">
        <v>9.4438975910000007</v>
      </c>
      <c r="P1842">
        <v>156499.3504</v>
      </c>
      <c r="Q1842">
        <v>82.242576080000006</v>
      </c>
      <c r="R1842">
        <v>0.53485163599999996</v>
      </c>
      <c r="S1842">
        <v>6.9741235379999997</v>
      </c>
    </row>
    <row r="1843" spans="1:19" x14ac:dyDescent="0.25">
      <c r="A1843" s="12">
        <v>40299</v>
      </c>
      <c r="B1843" t="s">
        <v>2007</v>
      </c>
      <c r="C1843" t="s">
        <v>2008</v>
      </c>
      <c r="D1843">
        <v>532230.00710000005</v>
      </c>
      <c r="E1843">
        <v>71.587211030000006</v>
      </c>
      <c r="F1843">
        <v>0.32121792700000001</v>
      </c>
      <c r="G1843">
        <v>15.122274770000001</v>
      </c>
      <c r="H1843">
        <v>337876.96620000002</v>
      </c>
      <c r="I1843">
        <v>71.598622019999993</v>
      </c>
      <c r="J1843">
        <v>2.6394760999999999E-2</v>
      </c>
      <c r="K1843">
        <v>14.15358629</v>
      </c>
      <c r="L1843">
        <v>285520.19339999999</v>
      </c>
      <c r="M1843">
        <v>69.817775409999996</v>
      </c>
      <c r="N1843">
        <v>0.36885659599999998</v>
      </c>
      <c r="O1843">
        <v>15.08127125</v>
      </c>
      <c r="P1843">
        <v>250834.76130000001</v>
      </c>
      <c r="Q1843">
        <v>69.322063450000002</v>
      </c>
      <c r="R1843">
        <v>-0.42236780800000001</v>
      </c>
      <c r="S1843">
        <v>10.474687400000001</v>
      </c>
    </row>
    <row r="1844" spans="1:19" x14ac:dyDescent="0.25">
      <c r="A1844" s="12">
        <v>40299</v>
      </c>
      <c r="B1844" t="s">
        <v>2009</v>
      </c>
      <c r="C1844" t="s">
        <v>2010</v>
      </c>
      <c r="D1844">
        <v>202841.46359999999</v>
      </c>
      <c r="E1844">
        <v>104.333224</v>
      </c>
      <c r="F1844">
        <v>1.6106120000000002E-2</v>
      </c>
      <c r="G1844">
        <v>4.2931257079999998</v>
      </c>
      <c r="H1844">
        <v>122543.30710000001</v>
      </c>
      <c r="I1844">
        <v>103.6344544</v>
      </c>
      <c r="J1844">
        <v>-0.94016250099999998</v>
      </c>
      <c r="K1844">
        <v>2.6155948800000002</v>
      </c>
      <c r="L1844">
        <v>100792.2634</v>
      </c>
      <c r="M1844">
        <v>105.7469121</v>
      </c>
      <c r="N1844">
        <v>-0.34968371700000001</v>
      </c>
      <c r="O1844">
        <v>2.9838449119999999</v>
      </c>
      <c r="P1844">
        <v>89626.674799999993</v>
      </c>
      <c r="Q1844">
        <v>106.9450875</v>
      </c>
      <c r="R1844">
        <v>9.7570014999999996E-2</v>
      </c>
      <c r="S1844">
        <v>0.68486920299999998</v>
      </c>
    </row>
    <row r="1845" spans="1:19" x14ac:dyDescent="0.25">
      <c r="A1845" s="12">
        <v>40299</v>
      </c>
      <c r="B1845" t="s">
        <v>2011</v>
      </c>
      <c r="C1845" t="s">
        <v>2012</v>
      </c>
      <c r="D1845">
        <v>229582.2439</v>
      </c>
      <c r="E1845">
        <v>97.694236410000002</v>
      </c>
      <c r="F1845">
        <v>0.39234374100000002</v>
      </c>
      <c r="G1845">
        <v>6.9283312539999997</v>
      </c>
      <c r="H1845">
        <v>139624.4008</v>
      </c>
      <c r="I1845">
        <v>97.706460430000007</v>
      </c>
      <c r="J1845">
        <v>-0.17564711699999999</v>
      </c>
      <c r="K1845">
        <v>5.4907822299999998</v>
      </c>
      <c r="L1845">
        <v>104222.19349999999</v>
      </c>
      <c r="M1845">
        <v>99.842385849999999</v>
      </c>
      <c r="N1845">
        <v>0.17786869</v>
      </c>
      <c r="O1845">
        <v>4.3968748639999999</v>
      </c>
      <c r="P1845">
        <v>101373.2006</v>
      </c>
      <c r="Q1845">
        <v>100.1836279</v>
      </c>
      <c r="R1845">
        <v>0.214600501</v>
      </c>
      <c r="S1845">
        <v>0.47968314200000001</v>
      </c>
    </row>
    <row r="1846" spans="1:19" x14ac:dyDescent="0.25">
      <c r="A1846" s="12">
        <v>40299</v>
      </c>
      <c r="B1846" t="s">
        <v>2001</v>
      </c>
      <c r="C1846" t="s">
        <v>2002</v>
      </c>
      <c r="D1846">
        <v>206383.3518</v>
      </c>
      <c r="E1846">
        <v>92.062502620000004</v>
      </c>
      <c r="F1846">
        <v>1.9058632520000001</v>
      </c>
      <c r="G1846">
        <v>10.36397599</v>
      </c>
      <c r="H1846">
        <v>128763.0812</v>
      </c>
      <c r="I1846">
        <v>91.579500800000005</v>
      </c>
      <c r="J1846">
        <v>1.3396509029999999</v>
      </c>
      <c r="K1846">
        <v>8.9216584539999992</v>
      </c>
      <c r="L1846">
        <v>107847.0177</v>
      </c>
      <c r="M1846">
        <v>92.684909020000006</v>
      </c>
      <c r="N1846">
        <v>1.6042986930000001</v>
      </c>
      <c r="O1846">
        <v>8.9917145339999998</v>
      </c>
      <c r="P1846">
        <v>90110.640459999995</v>
      </c>
      <c r="Q1846">
        <v>95.716633220000006</v>
      </c>
      <c r="R1846">
        <v>2.2306956630000001</v>
      </c>
      <c r="S1846">
        <v>4.5561205449999997</v>
      </c>
    </row>
    <row r="1847" spans="1:19" x14ac:dyDescent="0.25">
      <c r="A1847" s="12">
        <v>40299</v>
      </c>
      <c r="B1847" t="s">
        <v>2003</v>
      </c>
      <c r="C1847" t="s">
        <v>2004</v>
      </c>
      <c r="D1847">
        <v>287976.14</v>
      </c>
      <c r="E1847">
        <v>84.353420709999995</v>
      </c>
      <c r="F1847">
        <v>0.785351786</v>
      </c>
      <c r="G1847">
        <v>12.1789431</v>
      </c>
      <c r="H1847">
        <v>191868.65229999999</v>
      </c>
      <c r="I1847">
        <v>83.620522249999993</v>
      </c>
      <c r="J1847">
        <v>4.9819978000000001E-2</v>
      </c>
      <c r="K1847">
        <v>10.712310240000001</v>
      </c>
      <c r="L1847">
        <v>160470.94</v>
      </c>
      <c r="M1847">
        <v>83.79837861</v>
      </c>
      <c r="N1847">
        <v>0.41190291400000001</v>
      </c>
      <c r="O1847">
        <v>10.65330056</v>
      </c>
      <c r="P1847">
        <v>132299.44699999999</v>
      </c>
      <c r="Q1847">
        <v>85.419828899999999</v>
      </c>
      <c r="R1847">
        <v>0.59660892200000004</v>
      </c>
      <c r="S1847">
        <v>5.916454206</v>
      </c>
    </row>
    <row r="1848" spans="1:19" x14ac:dyDescent="0.25">
      <c r="A1848" s="12">
        <v>40299</v>
      </c>
      <c r="B1848" t="s">
        <v>2019</v>
      </c>
      <c r="C1848" t="s">
        <v>2020</v>
      </c>
      <c r="D1848">
        <v>213934.4148</v>
      </c>
      <c r="E1848">
        <v>98.187466180000001</v>
      </c>
      <c r="F1848">
        <v>0.24477521699999999</v>
      </c>
      <c r="G1848">
        <v>7.1584629279999996</v>
      </c>
      <c r="H1848">
        <v>131704.5019</v>
      </c>
      <c r="I1848">
        <v>98.383302439999994</v>
      </c>
      <c r="J1848">
        <v>-0.216356878</v>
      </c>
      <c r="K1848">
        <v>5.9627039389999998</v>
      </c>
      <c r="L1848">
        <v>108177.05409999999</v>
      </c>
      <c r="M1848">
        <v>99.464637809999999</v>
      </c>
      <c r="N1848">
        <v>0.50385947099999995</v>
      </c>
      <c r="O1848">
        <v>6.2169556669999997</v>
      </c>
      <c r="P1848">
        <v>101460.1346</v>
      </c>
      <c r="Q1848">
        <v>101.7722091</v>
      </c>
      <c r="R1848">
        <v>1.6129328329999999</v>
      </c>
      <c r="S1848">
        <v>3.0230865649999998</v>
      </c>
    </row>
    <row r="1849" spans="1:19" x14ac:dyDescent="0.25">
      <c r="A1849" s="12">
        <v>40299</v>
      </c>
      <c r="B1849" t="s">
        <v>2013</v>
      </c>
      <c r="C1849" t="s">
        <v>2014</v>
      </c>
      <c r="D1849">
        <v>375005.93170000002</v>
      </c>
      <c r="E1849">
        <v>82.460616540000004</v>
      </c>
      <c r="F1849">
        <v>1.12903591</v>
      </c>
      <c r="G1849">
        <v>14.17022072</v>
      </c>
      <c r="H1849">
        <v>229034.04639999999</v>
      </c>
      <c r="I1849">
        <v>82.072605769999996</v>
      </c>
      <c r="J1849">
        <v>0.60123216800000001</v>
      </c>
      <c r="K1849">
        <v>12.453811099999999</v>
      </c>
      <c r="L1849">
        <v>183273.1397</v>
      </c>
      <c r="M1849">
        <v>83.169270749999995</v>
      </c>
      <c r="N1849">
        <v>0.92462447800000003</v>
      </c>
      <c r="O1849">
        <v>12.288127340000001</v>
      </c>
      <c r="P1849">
        <v>146707.49530000001</v>
      </c>
      <c r="Q1849">
        <v>86.298255609999998</v>
      </c>
      <c r="R1849">
        <v>1.4391795329999999</v>
      </c>
      <c r="S1849">
        <v>8.3967917940000003</v>
      </c>
    </row>
    <row r="1850" spans="1:19" x14ac:dyDescent="0.25">
      <c r="A1850" s="12">
        <v>40299</v>
      </c>
      <c r="B1850" t="s">
        <v>2015</v>
      </c>
      <c r="C1850" t="s">
        <v>2016</v>
      </c>
      <c r="D1850">
        <v>297948.31760000001</v>
      </c>
      <c r="E1850">
        <v>90.443729349999998</v>
      </c>
      <c r="F1850">
        <v>1.2210577149999999</v>
      </c>
      <c r="G1850">
        <v>12.030515729999999</v>
      </c>
      <c r="H1850">
        <v>189996.98550000001</v>
      </c>
      <c r="I1850">
        <v>89.248294130000005</v>
      </c>
      <c r="J1850">
        <v>0.67881666299999999</v>
      </c>
      <c r="K1850">
        <v>10.737210190000001</v>
      </c>
      <c r="L1850">
        <v>160046.21369999999</v>
      </c>
      <c r="M1850">
        <v>90.446505079999994</v>
      </c>
      <c r="N1850">
        <v>0.99036561199999995</v>
      </c>
      <c r="O1850">
        <v>11.12224554</v>
      </c>
      <c r="P1850">
        <v>130917.7577</v>
      </c>
      <c r="Q1850">
        <v>92.336914859999993</v>
      </c>
      <c r="R1850">
        <v>1.372897402</v>
      </c>
      <c r="S1850">
        <v>6.6606666219999999</v>
      </c>
    </row>
    <row r="1851" spans="1:19" x14ac:dyDescent="0.25">
      <c r="A1851" s="12">
        <v>40299</v>
      </c>
      <c r="B1851" t="s">
        <v>2017</v>
      </c>
      <c r="C1851" t="s">
        <v>2018</v>
      </c>
      <c r="D1851">
        <v>243270.8996</v>
      </c>
      <c r="E1851">
        <v>93.111146529999999</v>
      </c>
      <c r="F1851">
        <v>0.74989194199999998</v>
      </c>
      <c r="G1851">
        <v>8.9397882200000005</v>
      </c>
      <c r="H1851">
        <v>142958.58809999999</v>
      </c>
      <c r="I1851">
        <v>93.711150950000004</v>
      </c>
      <c r="J1851">
        <v>-0.117328775</v>
      </c>
      <c r="K1851">
        <v>7.38925287</v>
      </c>
      <c r="L1851">
        <v>117990.4425</v>
      </c>
      <c r="M1851">
        <v>94.593635259999999</v>
      </c>
      <c r="N1851">
        <v>-0.16296935900000001</v>
      </c>
      <c r="O1851">
        <v>7.3400990750000004</v>
      </c>
      <c r="P1851">
        <v>102052.7659</v>
      </c>
      <c r="Q1851">
        <v>97.219884350000001</v>
      </c>
      <c r="R1851">
        <v>1.1402065100000001</v>
      </c>
      <c r="S1851">
        <v>3.5432219200000001</v>
      </c>
    </row>
    <row r="1852" spans="1:19" x14ac:dyDescent="0.25">
      <c r="A1852" s="12">
        <v>40330</v>
      </c>
      <c r="B1852" t="s">
        <v>2005</v>
      </c>
      <c r="C1852" t="s">
        <v>2006</v>
      </c>
      <c r="D1852">
        <v>272388.20059999998</v>
      </c>
      <c r="E1852">
        <v>89.175537370000001</v>
      </c>
      <c r="F1852">
        <v>-7.5774030000000006E-2</v>
      </c>
      <c r="G1852">
        <v>9.2922422129999998</v>
      </c>
      <c r="H1852">
        <v>168656.60060000001</v>
      </c>
      <c r="I1852">
        <v>89.793379029999997</v>
      </c>
      <c r="J1852">
        <v>0.55133141500000005</v>
      </c>
      <c r="K1852">
        <v>8.7068297819999998</v>
      </c>
      <c r="L1852">
        <v>146572.9705</v>
      </c>
      <c r="M1852">
        <v>89.306606049999999</v>
      </c>
      <c r="N1852">
        <v>0.98691266799999999</v>
      </c>
      <c r="O1852">
        <v>9.0207562439999993</v>
      </c>
      <c r="P1852">
        <v>157199.7488</v>
      </c>
      <c r="Q1852">
        <v>82.610645149999996</v>
      </c>
      <c r="R1852">
        <v>0.44754078899999999</v>
      </c>
      <c r="S1852">
        <v>6.8086930719999996</v>
      </c>
    </row>
    <row r="1853" spans="1:19" x14ac:dyDescent="0.25">
      <c r="A1853" s="12">
        <v>40330</v>
      </c>
      <c r="B1853" t="s">
        <v>2001</v>
      </c>
      <c r="C1853" t="s">
        <v>2002</v>
      </c>
      <c r="D1853">
        <v>206090.37409999999</v>
      </c>
      <c r="E1853">
        <v>91.931812489999999</v>
      </c>
      <c r="F1853">
        <v>-0.14195804200000001</v>
      </c>
      <c r="G1853">
        <v>7.5026389959999999</v>
      </c>
      <c r="H1853">
        <v>129349.7513</v>
      </c>
      <c r="I1853">
        <v>91.996755100000001</v>
      </c>
      <c r="J1853">
        <v>0.45561974999999999</v>
      </c>
      <c r="K1853">
        <v>6.9283445739999996</v>
      </c>
      <c r="L1853">
        <v>108698.89870000001</v>
      </c>
      <c r="M1853">
        <v>93.417024940000005</v>
      </c>
      <c r="N1853">
        <v>0.78989764600000001</v>
      </c>
      <c r="O1853">
        <v>6.7208308160000003</v>
      </c>
      <c r="P1853">
        <v>89681.309810000006</v>
      </c>
      <c r="Q1853">
        <v>95.26059291</v>
      </c>
      <c r="R1853">
        <v>-0.47644834400000002</v>
      </c>
      <c r="S1853">
        <v>2.4473249479999999</v>
      </c>
    </row>
    <row r="1854" spans="1:19" x14ac:dyDescent="0.25">
      <c r="A1854" s="12">
        <v>40330</v>
      </c>
      <c r="B1854" t="s">
        <v>2019</v>
      </c>
      <c r="C1854" t="s">
        <v>2020</v>
      </c>
      <c r="D1854">
        <v>214401.5191</v>
      </c>
      <c r="E1854">
        <v>98.401848650000005</v>
      </c>
      <c r="F1854">
        <v>0.218339955</v>
      </c>
      <c r="G1854">
        <v>6.5142007130000001</v>
      </c>
      <c r="H1854">
        <v>132630.3449</v>
      </c>
      <c r="I1854">
        <v>99.074907429999996</v>
      </c>
      <c r="J1854">
        <v>0.70296988100000002</v>
      </c>
      <c r="K1854">
        <v>6.1617732299999997</v>
      </c>
      <c r="L1854">
        <v>108877.9234</v>
      </c>
      <c r="M1854">
        <v>100.1090602</v>
      </c>
      <c r="N1854">
        <v>0.64789094599999997</v>
      </c>
      <c r="O1854">
        <v>5.9447679390000001</v>
      </c>
      <c r="P1854">
        <v>100779.9075</v>
      </c>
      <c r="Q1854">
        <v>101.0898897</v>
      </c>
      <c r="R1854">
        <v>-0.67043785899999997</v>
      </c>
      <c r="S1854">
        <v>1.5471636660000001</v>
      </c>
    </row>
    <row r="1855" spans="1:19" x14ac:dyDescent="0.25">
      <c r="A1855" s="12">
        <v>40330</v>
      </c>
      <c r="B1855" t="s">
        <v>2017</v>
      </c>
      <c r="C1855" t="s">
        <v>2018</v>
      </c>
      <c r="D1855">
        <v>244268.62779999999</v>
      </c>
      <c r="E1855">
        <v>93.493023730000004</v>
      </c>
      <c r="F1855">
        <v>0.41013049699999998</v>
      </c>
      <c r="G1855">
        <v>8.8488468699999991</v>
      </c>
      <c r="H1855">
        <v>144320.443</v>
      </c>
      <c r="I1855">
        <v>94.60386398</v>
      </c>
      <c r="J1855">
        <v>0.95262198200000003</v>
      </c>
      <c r="K1855">
        <v>8.4881192100000007</v>
      </c>
      <c r="L1855">
        <v>119709.74460000001</v>
      </c>
      <c r="M1855">
        <v>95.972009920000005</v>
      </c>
      <c r="N1855">
        <v>1.4571537029999999</v>
      </c>
      <c r="O1855">
        <v>8.3911410909999997</v>
      </c>
      <c r="P1855">
        <v>102527.09570000001</v>
      </c>
      <c r="Q1855">
        <v>97.671751479999998</v>
      </c>
      <c r="R1855">
        <v>0.46478879400000001</v>
      </c>
      <c r="S1855">
        <v>4.6598473130000002</v>
      </c>
    </row>
    <row r="1856" spans="1:19" x14ac:dyDescent="0.25">
      <c r="A1856" s="12">
        <v>40330</v>
      </c>
      <c r="B1856" t="s">
        <v>2009</v>
      </c>
      <c r="C1856" t="s">
        <v>2010</v>
      </c>
      <c r="D1856">
        <v>202924.35219999999</v>
      </c>
      <c r="E1856">
        <v>104.37585850000001</v>
      </c>
      <c r="F1856">
        <v>4.0863756000000001E-2</v>
      </c>
      <c r="G1856">
        <v>2.7759841889999999</v>
      </c>
      <c r="H1856">
        <v>123464.3912</v>
      </c>
      <c r="I1856">
        <v>104.4134121</v>
      </c>
      <c r="J1856">
        <v>0.75163971500000004</v>
      </c>
      <c r="K1856">
        <v>2.687708148</v>
      </c>
      <c r="L1856">
        <v>101849.9596</v>
      </c>
      <c r="M1856">
        <v>106.8566015</v>
      </c>
      <c r="N1856">
        <v>1.0493823019999999</v>
      </c>
      <c r="O1856">
        <v>3.0768361030000002</v>
      </c>
      <c r="P1856">
        <v>89297.062309999994</v>
      </c>
      <c r="Q1856">
        <v>106.5517846</v>
      </c>
      <c r="R1856">
        <v>-0.36776160400000002</v>
      </c>
      <c r="S1856">
        <v>-1.6068327010000001</v>
      </c>
    </row>
    <row r="1857" spans="1:19" x14ac:dyDescent="0.25">
      <c r="A1857" s="12">
        <v>40330</v>
      </c>
      <c r="B1857" t="s">
        <v>2011</v>
      </c>
      <c r="C1857" t="s">
        <v>2012</v>
      </c>
      <c r="D1857">
        <v>228989.93290000001</v>
      </c>
      <c r="E1857">
        <v>97.442190030000006</v>
      </c>
      <c r="F1857">
        <v>-0.25799513400000001</v>
      </c>
      <c r="G1857">
        <v>5.800642367</v>
      </c>
      <c r="H1857">
        <v>139940.75510000001</v>
      </c>
      <c r="I1857">
        <v>97.927839030000001</v>
      </c>
      <c r="J1857">
        <v>0.22657518600000001</v>
      </c>
      <c r="K1857">
        <v>5.3392918910000002</v>
      </c>
      <c r="L1857">
        <v>105155.3878</v>
      </c>
      <c r="M1857">
        <v>100.73636380000001</v>
      </c>
      <c r="N1857">
        <v>0.89538916999999996</v>
      </c>
      <c r="O1857">
        <v>4.7357939</v>
      </c>
      <c r="P1857">
        <v>101157.1476</v>
      </c>
      <c r="Q1857">
        <v>99.970110199999993</v>
      </c>
      <c r="R1857">
        <v>-0.21312635499999999</v>
      </c>
      <c r="S1857">
        <v>6.6400874999999998E-2</v>
      </c>
    </row>
    <row r="1858" spans="1:19" x14ac:dyDescent="0.25">
      <c r="A1858" s="12">
        <v>40330</v>
      </c>
      <c r="B1858" t="s">
        <v>2013</v>
      </c>
      <c r="C1858" t="s">
        <v>2014</v>
      </c>
      <c r="D1858">
        <v>376395.9633</v>
      </c>
      <c r="E1858">
        <v>82.766272670000006</v>
      </c>
      <c r="F1858">
        <v>0.37066922899999999</v>
      </c>
      <c r="G1858">
        <v>12.59972043</v>
      </c>
      <c r="H1858">
        <v>230882.9209</v>
      </c>
      <c r="I1858">
        <v>82.73513586</v>
      </c>
      <c r="J1858">
        <v>0.80724876400000001</v>
      </c>
      <c r="K1858">
        <v>12.06408192</v>
      </c>
      <c r="L1858">
        <v>185516.61790000001</v>
      </c>
      <c r="M1858">
        <v>84.187360179999999</v>
      </c>
      <c r="N1858">
        <v>1.224117288</v>
      </c>
      <c r="O1858">
        <v>11.89953723</v>
      </c>
      <c r="P1858">
        <v>147454.5883</v>
      </c>
      <c r="Q1858">
        <v>86.737720670000002</v>
      </c>
      <c r="R1858">
        <v>0.50923979699999999</v>
      </c>
      <c r="S1858">
        <v>8.3941220039999997</v>
      </c>
    </row>
    <row r="1859" spans="1:19" x14ac:dyDescent="0.25">
      <c r="A1859" s="12">
        <v>40330</v>
      </c>
      <c r="B1859" t="s">
        <v>2007</v>
      </c>
      <c r="C1859" t="s">
        <v>2008</v>
      </c>
      <c r="D1859">
        <v>536235.33290000004</v>
      </c>
      <c r="E1859">
        <v>72.125944469999993</v>
      </c>
      <c r="F1859">
        <v>0.75255543400000002</v>
      </c>
      <c r="G1859">
        <v>14.44878875</v>
      </c>
      <c r="H1859">
        <v>340019.27470000001</v>
      </c>
      <c r="I1859">
        <v>72.052592989999994</v>
      </c>
      <c r="J1859">
        <v>0.63404987099999999</v>
      </c>
      <c r="K1859">
        <v>13.482211789999999</v>
      </c>
      <c r="L1859">
        <v>288347.38140000001</v>
      </c>
      <c r="M1859">
        <v>70.509102960000007</v>
      </c>
      <c r="N1859">
        <v>0.99018845200000005</v>
      </c>
      <c r="O1859">
        <v>13.43715536</v>
      </c>
      <c r="P1859">
        <v>253665.948</v>
      </c>
      <c r="Q1859">
        <v>70.104505660000001</v>
      </c>
      <c r="R1859">
        <v>1.128705887</v>
      </c>
      <c r="S1859">
        <v>10.74168699</v>
      </c>
    </row>
    <row r="1860" spans="1:19" x14ac:dyDescent="0.25">
      <c r="A1860" s="12">
        <v>40330</v>
      </c>
      <c r="B1860" t="s">
        <v>2015</v>
      </c>
      <c r="C1860" t="s">
        <v>2016</v>
      </c>
      <c r="D1860">
        <v>296711.86940000003</v>
      </c>
      <c r="E1860">
        <v>90.068399209999995</v>
      </c>
      <c r="F1860">
        <v>-0.414987473</v>
      </c>
      <c r="G1860">
        <v>8.8908201919999996</v>
      </c>
      <c r="H1860">
        <v>191324.0282</v>
      </c>
      <c r="I1860">
        <v>89.871652979999993</v>
      </c>
      <c r="J1860">
        <v>0.69845463299999999</v>
      </c>
      <c r="K1860">
        <v>9.3566960269999999</v>
      </c>
      <c r="L1860">
        <v>162041.8524</v>
      </c>
      <c r="M1860">
        <v>91.574295219999996</v>
      </c>
      <c r="N1860">
        <v>1.246914002</v>
      </c>
      <c r="O1860">
        <v>9.9135360309999996</v>
      </c>
      <c r="P1860">
        <v>130927.0959</v>
      </c>
      <c r="Q1860">
        <v>92.343501119999999</v>
      </c>
      <c r="R1860">
        <v>7.1328609999999999E-3</v>
      </c>
      <c r="S1860">
        <v>4.8835897539999999</v>
      </c>
    </row>
    <row r="1861" spans="1:19" x14ac:dyDescent="0.25">
      <c r="A1861" s="12">
        <v>40330</v>
      </c>
      <c r="B1861" t="s">
        <v>2003</v>
      </c>
      <c r="C1861" t="s">
        <v>2004</v>
      </c>
      <c r="D1861">
        <v>285552.29940000002</v>
      </c>
      <c r="E1861">
        <v>83.643433939999994</v>
      </c>
      <c r="F1861">
        <v>-0.84168106099999995</v>
      </c>
      <c r="G1861">
        <v>10.75014855</v>
      </c>
      <c r="H1861">
        <v>191702.81109999999</v>
      </c>
      <c r="I1861">
        <v>83.548245050000006</v>
      </c>
      <c r="J1861">
        <v>-8.6434761999999998E-2</v>
      </c>
      <c r="K1861">
        <v>10.78616397</v>
      </c>
      <c r="L1861">
        <v>161250.66440000001</v>
      </c>
      <c r="M1861">
        <v>84.205552909999994</v>
      </c>
      <c r="N1861">
        <v>0.48589758100000002</v>
      </c>
      <c r="O1861">
        <v>11.116445730000001</v>
      </c>
      <c r="P1861">
        <v>131793.467</v>
      </c>
      <c r="Q1861">
        <v>85.093140300000002</v>
      </c>
      <c r="R1861">
        <v>-0.38245054899999997</v>
      </c>
      <c r="S1861">
        <v>6.7155331450000002</v>
      </c>
    </row>
    <row r="1862" spans="1:19" x14ac:dyDescent="0.25">
      <c r="A1862" s="12">
        <v>40360</v>
      </c>
      <c r="B1862" t="s">
        <v>2005</v>
      </c>
      <c r="C1862" t="s">
        <v>2006</v>
      </c>
      <c r="D1862">
        <v>278650.52069999999</v>
      </c>
      <c r="E1862">
        <v>91.225720769999995</v>
      </c>
      <c r="F1862">
        <v>2.2990423830000002</v>
      </c>
      <c r="G1862">
        <v>9.3037548090000008</v>
      </c>
      <c r="H1862">
        <v>170234.63589999999</v>
      </c>
      <c r="I1862">
        <v>90.633530690000001</v>
      </c>
      <c r="J1862">
        <v>0.93564989399999998</v>
      </c>
      <c r="K1862">
        <v>7.4392151689999997</v>
      </c>
      <c r="L1862">
        <v>147436.33970000001</v>
      </c>
      <c r="M1862">
        <v>89.832655070000001</v>
      </c>
      <c r="N1862">
        <v>0.58903708200000005</v>
      </c>
      <c r="O1862">
        <v>7.5243491310000001</v>
      </c>
      <c r="P1862">
        <v>157683.50339999999</v>
      </c>
      <c r="Q1862">
        <v>82.864864890000007</v>
      </c>
      <c r="R1862">
        <v>0.30773242000000001</v>
      </c>
      <c r="S1862">
        <v>6.1415727880000004</v>
      </c>
    </row>
    <row r="1863" spans="1:19" x14ac:dyDescent="0.25">
      <c r="A1863" s="12">
        <v>40360</v>
      </c>
      <c r="B1863" t="s">
        <v>2019</v>
      </c>
      <c r="C1863" t="s">
        <v>2020</v>
      </c>
      <c r="D1863">
        <v>219581.2078</v>
      </c>
      <c r="E1863">
        <v>100.7791216</v>
      </c>
      <c r="F1863">
        <v>2.4158824210000001</v>
      </c>
      <c r="G1863">
        <v>5.3647272499999996</v>
      </c>
      <c r="H1863">
        <v>134443.62160000001</v>
      </c>
      <c r="I1863">
        <v>100.4294257</v>
      </c>
      <c r="J1863">
        <v>1.3671658280000001</v>
      </c>
      <c r="K1863">
        <v>4.1012449130000004</v>
      </c>
      <c r="L1863">
        <v>110267.503</v>
      </c>
      <c r="M1863">
        <v>101.3867252</v>
      </c>
      <c r="N1863">
        <v>1.276273056</v>
      </c>
      <c r="O1863">
        <v>3.9992215</v>
      </c>
      <c r="P1863">
        <v>100136.98050000001</v>
      </c>
      <c r="Q1863">
        <v>100.4449852</v>
      </c>
      <c r="R1863">
        <v>-0.63795152899999996</v>
      </c>
      <c r="S1863">
        <v>-0.52628984300000003</v>
      </c>
    </row>
    <row r="1864" spans="1:19" x14ac:dyDescent="0.25">
      <c r="A1864" s="12">
        <v>40360</v>
      </c>
      <c r="B1864" t="s">
        <v>2015</v>
      </c>
      <c r="C1864" t="s">
        <v>2016</v>
      </c>
      <c r="D1864">
        <v>303003.92139999999</v>
      </c>
      <c r="E1864">
        <v>91.978383640000004</v>
      </c>
      <c r="F1864">
        <v>2.1205932970000001</v>
      </c>
      <c r="G1864">
        <v>9.6740276610000002</v>
      </c>
      <c r="H1864">
        <v>192540.05</v>
      </c>
      <c r="I1864">
        <v>90.442861339999993</v>
      </c>
      <c r="J1864">
        <v>0.63558235200000002</v>
      </c>
      <c r="K1864">
        <v>8.5213916839999992</v>
      </c>
      <c r="L1864">
        <v>161903.20480000001</v>
      </c>
      <c r="M1864">
        <v>91.495941689999995</v>
      </c>
      <c r="N1864">
        <v>-8.5562804000000006E-2</v>
      </c>
      <c r="O1864">
        <v>8.1055197910000008</v>
      </c>
      <c r="P1864">
        <v>130283.179</v>
      </c>
      <c r="Q1864">
        <v>91.88934347</v>
      </c>
      <c r="R1864">
        <v>-0.49181333700000002</v>
      </c>
      <c r="S1864">
        <v>5.0941429019999998</v>
      </c>
    </row>
    <row r="1865" spans="1:19" x14ac:dyDescent="0.25">
      <c r="A1865" s="12">
        <v>40360</v>
      </c>
      <c r="B1865" t="s">
        <v>2013</v>
      </c>
      <c r="C1865" t="s">
        <v>2014</v>
      </c>
      <c r="D1865">
        <v>386689.44809999998</v>
      </c>
      <c r="E1865">
        <v>85.029722480000004</v>
      </c>
      <c r="F1865">
        <v>2.734748986</v>
      </c>
      <c r="G1865">
        <v>13.30144321</v>
      </c>
      <c r="H1865">
        <v>233597.24340000001</v>
      </c>
      <c r="I1865">
        <v>83.707792670000003</v>
      </c>
      <c r="J1865">
        <v>1.1756272590000001</v>
      </c>
      <c r="K1865">
        <v>11.31502184</v>
      </c>
      <c r="L1865">
        <v>186737.6269</v>
      </c>
      <c r="M1865">
        <v>84.741453550000003</v>
      </c>
      <c r="N1865">
        <v>0.65816693699999995</v>
      </c>
      <c r="O1865">
        <v>11.002387110000001</v>
      </c>
      <c r="P1865">
        <v>146433.5631</v>
      </c>
      <c r="Q1865">
        <v>86.137119549999994</v>
      </c>
      <c r="R1865">
        <v>-0.69243360200000004</v>
      </c>
      <c r="S1865">
        <v>6.723565271</v>
      </c>
    </row>
    <row r="1866" spans="1:19" x14ac:dyDescent="0.25">
      <c r="A1866" s="12">
        <v>40360</v>
      </c>
      <c r="B1866" t="s">
        <v>2007</v>
      </c>
      <c r="C1866" t="s">
        <v>2008</v>
      </c>
      <c r="D1866">
        <v>560176.67050000001</v>
      </c>
      <c r="E1866">
        <v>75.346156710000002</v>
      </c>
      <c r="F1866">
        <v>4.4647072059999999</v>
      </c>
      <c r="G1866">
        <v>15.634559449999999</v>
      </c>
      <c r="H1866">
        <v>351466.41460000002</v>
      </c>
      <c r="I1866">
        <v>74.478326379999999</v>
      </c>
      <c r="J1866">
        <v>3.3666149889999999</v>
      </c>
      <c r="K1866">
        <v>13.30063472</v>
      </c>
      <c r="L1866">
        <v>298268.69390000001</v>
      </c>
      <c r="M1866">
        <v>72.935144919999999</v>
      </c>
      <c r="N1866">
        <v>3.4407499970000002</v>
      </c>
      <c r="O1866">
        <v>14.166344309999999</v>
      </c>
      <c r="P1866">
        <v>259349.4663</v>
      </c>
      <c r="Q1866">
        <v>71.675233800000001</v>
      </c>
      <c r="R1866">
        <v>2.2405523230000002</v>
      </c>
      <c r="S1866">
        <v>11.27494287</v>
      </c>
    </row>
    <row r="1867" spans="1:19" x14ac:dyDescent="0.25">
      <c r="A1867" s="12">
        <v>40360</v>
      </c>
      <c r="B1867" t="s">
        <v>2001</v>
      </c>
      <c r="C1867" t="s">
        <v>2002</v>
      </c>
      <c r="D1867">
        <v>209606.45360000001</v>
      </c>
      <c r="E1867">
        <v>93.50024852</v>
      </c>
      <c r="F1867">
        <v>1.706086271</v>
      </c>
      <c r="G1867">
        <v>8.1579440240000007</v>
      </c>
      <c r="H1867">
        <v>129871.9339</v>
      </c>
      <c r="I1867">
        <v>92.368144349999994</v>
      </c>
      <c r="J1867">
        <v>0.40369820699999998</v>
      </c>
      <c r="K1867">
        <v>6.5238983299999997</v>
      </c>
      <c r="L1867">
        <v>108319.0174</v>
      </c>
      <c r="M1867">
        <v>93.090550739999998</v>
      </c>
      <c r="N1867">
        <v>-0.34948040499999999</v>
      </c>
      <c r="O1867">
        <v>5.4070467300000002</v>
      </c>
      <c r="P1867">
        <v>88703.613849999994</v>
      </c>
      <c r="Q1867">
        <v>94.222072199999999</v>
      </c>
      <c r="R1867">
        <v>-1.090189208</v>
      </c>
      <c r="S1867">
        <v>1.5272421350000001</v>
      </c>
    </row>
    <row r="1868" spans="1:19" x14ac:dyDescent="0.25">
      <c r="A1868" s="12">
        <v>40360</v>
      </c>
      <c r="B1868" t="s">
        <v>2011</v>
      </c>
      <c r="C1868" t="s">
        <v>2012</v>
      </c>
      <c r="D1868">
        <v>231530.09419999999</v>
      </c>
      <c r="E1868">
        <v>98.523105999999999</v>
      </c>
      <c r="F1868">
        <v>1.1092894849999999</v>
      </c>
      <c r="G1868">
        <v>4.7038572099999998</v>
      </c>
      <c r="H1868">
        <v>139481.53570000001</v>
      </c>
      <c r="I1868">
        <v>97.606486149999995</v>
      </c>
      <c r="J1868">
        <v>-0.32815273299999997</v>
      </c>
      <c r="K1868">
        <v>3.1303512260000002</v>
      </c>
      <c r="L1868">
        <v>103918.8171</v>
      </c>
      <c r="M1868">
        <v>99.551758399999997</v>
      </c>
      <c r="N1868">
        <v>-1.1759461149999999</v>
      </c>
      <c r="O1868">
        <v>1.9531147499999999</v>
      </c>
      <c r="P1868">
        <v>99111.747709999996</v>
      </c>
      <c r="Q1868">
        <v>97.948712240000006</v>
      </c>
      <c r="R1868">
        <v>-2.0220023359999999</v>
      </c>
      <c r="S1868">
        <v>-1.770848695</v>
      </c>
    </row>
    <row r="1869" spans="1:19" x14ac:dyDescent="0.25">
      <c r="A1869" s="12">
        <v>40360</v>
      </c>
      <c r="B1869" t="s">
        <v>2009</v>
      </c>
      <c r="C1869" t="s">
        <v>2010</v>
      </c>
      <c r="D1869">
        <v>205217.64730000001</v>
      </c>
      <c r="E1869">
        <v>105.55543419999999</v>
      </c>
      <c r="F1869">
        <v>1.1301231249999999</v>
      </c>
      <c r="G1869">
        <v>3.301355295</v>
      </c>
      <c r="H1869">
        <v>123268.3144</v>
      </c>
      <c r="I1869">
        <v>104.2475906</v>
      </c>
      <c r="J1869">
        <v>-0.15881242600000001</v>
      </c>
      <c r="K1869">
        <v>2.3871069839999999</v>
      </c>
      <c r="L1869">
        <v>101075.8238</v>
      </c>
      <c r="M1869">
        <v>106.0444115</v>
      </c>
      <c r="N1869">
        <v>-0.76007471699999996</v>
      </c>
      <c r="O1869">
        <v>1.9867490000000001</v>
      </c>
      <c r="P1869">
        <v>88534.407709999999</v>
      </c>
      <c r="Q1869">
        <v>105.6417635</v>
      </c>
      <c r="R1869">
        <v>-0.85406459899999998</v>
      </c>
      <c r="S1869">
        <v>-1.1396230359999999</v>
      </c>
    </row>
    <row r="1870" spans="1:19" x14ac:dyDescent="0.25">
      <c r="A1870" s="12">
        <v>40360</v>
      </c>
      <c r="B1870" t="s">
        <v>2003</v>
      </c>
      <c r="C1870" t="s">
        <v>2004</v>
      </c>
      <c r="D1870">
        <v>294919.3187</v>
      </c>
      <c r="E1870">
        <v>86.387203349999993</v>
      </c>
      <c r="F1870">
        <v>3.2803165550000002</v>
      </c>
      <c r="G1870">
        <v>10.889659050000001</v>
      </c>
      <c r="H1870">
        <v>194993.21369999999</v>
      </c>
      <c r="I1870">
        <v>84.982273899999996</v>
      </c>
      <c r="J1870">
        <v>1.716408106</v>
      </c>
      <c r="K1870">
        <v>9.6640689230000003</v>
      </c>
      <c r="L1870">
        <v>162797.98420000001</v>
      </c>
      <c r="M1870">
        <v>85.013567690000002</v>
      </c>
      <c r="N1870">
        <v>0.95957423200000003</v>
      </c>
      <c r="O1870">
        <v>9.2147247350000008</v>
      </c>
      <c r="P1870">
        <v>131401.74290000001</v>
      </c>
      <c r="Q1870">
        <v>84.840221540000002</v>
      </c>
      <c r="R1870">
        <v>-0.29722579399999999</v>
      </c>
      <c r="S1870">
        <v>4.8566555610000002</v>
      </c>
    </row>
    <row r="1871" spans="1:19" x14ac:dyDescent="0.25">
      <c r="A1871" s="12">
        <v>40360</v>
      </c>
      <c r="B1871" t="s">
        <v>2017</v>
      </c>
      <c r="C1871" t="s">
        <v>2018</v>
      </c>
      <c r="D1871">
        <v>247666.8995</v>
      </c>
      <c r="E1871">
        <v>94.793701170000006</v>
      </c>
      <c r="F1871">
        <v>1.3912026669999999</v>
      </c>
      <c r="G1871">
        <v>6.3599946970000003</v>
      </c>
      <c r="H1871">
        <v>144654.3922</v>
      </c>
      <c r="I1871">
        <v>94.822771880000005</v>
      </c>
      <c r="J1871">
        <v>0.23139425399999999</v>
      </c>
      <c r="K1871">
        <v>5.617413333</v>
      </c>
      <c r="L1871">
        <v>119532.7605</v>
      </c>
      <c r="M1871">
        <v>95.830120769999994</v>
      </c>
      <c r="N1871">
        <v>-0.14784429700000001</v>
      </c>
      <c r="O1871">
        <v>5.4351818539999996</v>
      </c>
      <c r="P1871">
        <v>100819.4152</v>
      </c>
      <c r="Q1871">
        <v>96.044941050000006</v>
      </c>
      <c r="R1871">
        <v>-1.6655894899999999</v>
      </c>
      <c r="S1871">
        <v>1.0583936119999999</v>
      </c>
    </row>
    <row r="1872" spans="1:19" x14ac:dyDescent="0.25">
      <c r="A1872" s="12">
        <v>40391</v>
      </c>
      <c r="B1872" t="s">
        <v>2005</v>
      </c>
      <c r="C1872" t="s">
        <v>2006</v>
      </c>
      <c r="D1872">
        <v>279084.83980000002</v>
      </c>
      <c r="E1872">
        <v>91.367909870000005</v>
      </c>
      <c r="F1872">
        <v>0.15586513900000001</v>
      </c>
      <c r="G1872">
        <v>8.0933694099999993</v>
      </c>
      <c r="H1872">
        <v>171567.51019999999</v>
      </c>
      <c r="I1872">
        <v>91.343157730000001</v>
      </c>
      <c r="J1872">
        <v>0.78296303899999997</v>
      </c>
      <c r="K1872">
        <v>6.9234227610000003</v>
      </c>
      <c r="L1872">
        <v>147014.0386</v>
      </c>
      <c r="M1872">
        <v>89.575347870000002</v>
      </c>
      <c r="N1872">
        <v>-0.28642947200000002</v>
      </c>
      <c r="O1872">
        <v>6.040416231</v>
      </c>
      <c r="P1872">
        <v>157522.19029999999</v>
      </c>
      <c r="Q1872">
        <v>82.780092600000003</v>
      </c>
      <c r="R1872">
        <v>-0.102301851</v>
      </c>
      <c r="S1872">
        <v>5.1230506650000001</v>
      </c>
    </row>
    <row r="1873" spans="1:19" x14ac:dyDescent="0.25">
      <c r="A1873" s="12">
        <v>40391</v>
      </c>
      <c r="B1873" t="s">
        <v>2009</v>
      </c>
      <c r="C1873" t="s">
        <v>2010</v>
      </c>
      <c r="D1873">
        <v>210387.94099999999</v>
      </c>
      <c r="E1873">
        <v>108.2148186</v>
      </c>
      <c r="F1873">
        <v>2.519419648</v>
      </c>
      <c r="G1873">
        <v>4.9270292939999996</v>
      </c>
      <c r="H1873">
        <v>126597.67419999999</v>
      </c>
      <c r="I1873">
        <v>107.0632188</v>
      </c>
      <c r="J1873">
        <v>2.7009047879999999</v>
      </c>
      <c r="K1873">
        <v>3.3528876670000001</v>
      </c>
      <c r="L1873">
        <v>102969.2078</v>
      </c>
      <c r="M1873">
        <v>108.0308685</v>
      </c>
      <c r="N1873">
        <v>1.8732312799999999</v>
      </c>
      <c r="O1873">
        <v>2.340397404</v>
      </c>
      <c r="P1873">
        <v>90319.933499999999</v>
      </c>
      <c r="Q1873">
        <v>107.7723034</v>
      </c>
      <c r="R1873">
        <v>2.0167591709999999</v>
      </c>
      <c r="S1873">
        <v>-0.12454262000000001</v>
      </c>
    </row>
    <row r="1874" spans="1:19" x14ac:dyDescent="0.25">
      <c r="A1874" s="12">
        <v>40391</v>
      </c>
      <c r="B1874" t="s">
        <v>2015</v>
      </c>
      <c r="C1874" t="s">
        <v>2016</v>
      </c>
      <c r="D1874">
        <v>305872.95490000001</v>
      </c>
      <c r="E1874">
        <v>92.849293380000006</v>
      </c>
      <c r="F1874">
        <v>0.94686349299999994</v>
      </c>
      <c r="G1874">
        <v>9.3889874930000001</v>
      </c>
      <c r="H1874">
        <v>195153.48009999999</v>
      </c>
      <c r="I1874">
        <v>91.670481749999993</v>
      </c>
      <c r="J1874">
        <v>1.357343615</v>
      </c>
      <c r="K1874">
        <v>8.2908163909999999</v>
      </c>
      <c r="L1874">
        <v>162531.97349999999</v>
      </c>
      <c r="M1874">
        <v>91.851276100000007</v>
      </c>
      <c r="N1874">
        <v>0.38836084700000001</v>
      </c>
      <c r="O1874">
        <v>7.660987285</v>
      </c>
      <c r="P1874">
        <v>130817.2815</v>
      </c>
      <c r="Q1874">
        <v>92.266048499999997</v>
      </c>
      <c r="R1874">
        <v>0.409955083</v>
      </c>
      <c r="S1874">
        <v>4.9925307009999997</v>
      </c>
    </row>
    <row r="1875" spans="1:19" x14ac:dyDescent="0.25">
      <c r="A1875" s="12">
        <v>40391</v>
      </c>
      <c r="B1875" t="s">
        <v>2017</v>
      </c>
      <c r="C1875" t="s">
        <v>2018</v>
      </c>
      <c r="D1875">
        <v>246540.00080000001</v>
      </c>
      <c r="E1875">
        <v>94.362384390000003</v>
      </c>
      <c r="F1875">
        <v>-0.45500574500000002</v>
      </c>
      <c r="G1875">
        <v>5.7455131059999998</v>
      </c>
      <c r="H1875">
        <v>144844.11749999999</v>
      </c>
      <c r="I1875">
        <v>94.947139160000006</v>
      </c>
      <c r="J1875">
        <v>0.13115761300000001</v>
      </c>
      <c r="K1875">
        <v>4.8515480059999998</v>
      </c>
      <c r="L1875">
        <v>118524.9906</v>
      </c>
      <c r="M1875">
        <v>95.022185620000002</v>
      </c>
      <c r="N1875">
        <v>-0.84309103299999999</v>
      </c>
      <c r="O1875">
        <v>3.1632284550000001</v>
      </c>
      <c r="P1875">
        <v>100949.1568</v>
      </c>
      <c r="Q1875">
        <v>96.168538569999996</v>
      </c>
      <c r="R1875">
        <v>0.12868716799999999</v>
      </c>
      <c r="S1875">
        <v>0.76503509000000003</v>
      </c>
    </row>
    <row r="1876" spans="1:19" x14ac:dyDescent="0.25">
      <c r="A1876" s="12">
        <v>40391</v>
      </c>
      <c r="B1876" t="s">
        <v>2019</v>
      </c>
      <c r="C1876" t="s">
        <v>2020</v>
      </c>
      <c r="D1876">
        <v>218889.41159999999</v>
      </c>
      <c r="E1876">
        <v>100.4616144</v>
      </c>
      <c r="F1876">
        <v>-0.31505252900000003</v>
      </c>
      <c r="G1876">
        <v>5.1530965679999996</v>
      </c>
      <c r="H1876">
        <v>134608.3486</v>
      </c>
      <c r="I1876">
        <v>100.55247679999999</v>
      </c>
      <c r="J1876">
        <v>0.12252493</v>
      </c>
      <c r="K1876">
        <v>4.0957640910000004</v>
      </c>
      <c r="L1876">
        <v>109229.8766</v>
      </c>
      <c r="M1876">
        <v>100.4326677</v>
      </c>
      <c r="N1876">
        <v>-0.94100830099999999</v>
      </c>
      <c r="O1876">
        <v>2.9190901010000001</v>
      </c>
      <c r="P1876">
        <v>100797.1581</v>
      </c>
      <c r="Q1876">
        <v>101.1071934</v>
      </c>
      <c r="R1876">
        <v>0.65927455800000001</v>
      </c>
      <c r="S1876">
        <v>-0.24306987599999999</v>
      </c>
    </row>
    <row r="1877" spans="1:19" x14ac:dyDescent="0.25">
      <c r="A1877" s="12">
        <v>40391</v>
      </c>
      <c r="B1877" t="s">
        <v>2011</v>
      </c>
      <c r="C1877" t="s">
        <v>2012</v>
      </c>
      <c r="D1877">
        <v>234327.10810000001</v>
      </c>
      <c r="E1877">
        <v>99.713320609999997</v>
      </c>
      <c r="F1877">
        <v>1.208056327</v>
      </c>
      <c r="G1877">
        <v>4.7520780739999999</v>
      </c>
      <c r="H1877">
        <v>142083.80840000001</v>
      </c>
      <c r="I1877">
        <v>99.427506370000003</v>
      </c>
      <c r="J1877">
        <v>1.8656754259999999</v>
      </c>
      <c r="K1877">
        <v>4.2615238509999998</v>
      </c>
      <c r="L1877">
        <v>104610.43919999999</v>
      </c>
      <c r="M1877">
        <v>100.2143159</v>
      </c>
      <c r="N1877">
        <v>0.66554076900000003</v>
      </c>
      <c r="O1877">
        <v>2.2435756690000002</v>
      </c>
      <c r="P1877">
        <v>100934.9991</v>
      </c>
      <c r="Q1877">
        <v>99.750568520000002</v>
      </c>
      <c r="R1877">
        <v>1.8395915979999999</v>
      </c>
      <c r="S1877">
        <v>-0.56617031500000004</v>
      </c>
    </row>
    <row r="1878" spans="1:19" x14ac:dyDescent="0.25">
      <c r="A1878" s="12">
        <v>40391</v>
      </c>
      <c r="B1878" t="s">
        <v>2013</v>
      </c>
      <c r="C1878" t="s">
        <v>2014</v>
      </c>
      <c r="D1878">
        <v>385306.473</v>
      </c>
      <c r="E1878">
        <v>84.725618010000005</v>
      </c>
      <c r="F1878">
        <v>-0.35764490100000002</v>
      </c>
      <c r="G1878">
        <v>10.417798579999999</v>
      </c>
      <c r="H1878">
        <v>234599.27129999999</v>
      </c>
      <c r="I1878">
        <v>84.066861709999998</v>
      </c>
      <c r="J1878">
        <v>0.428955329</v>
      </c>
      <c r="K1878">
        <v>9.5365199240000003</v>
      </c>
      <c r="L1878">
        <v>185432.6593</v>
      </c>
      <c r="M1878">
        <v>84.149259779999994</v>
      </c>
      <c r="N1878">
        <v>-0.69882417500000005</v>
      </c>
      <c r="O1878">
        <v>7.906465581</v>
      </c>
      <c r="P1878">
        <v>146211.98569999999</v>
      </c>
      <c r="Q1878">
        <v>86.006780309999996</v>
      </c>
      <c r="R1878">
        <v>-0.15131599100000001</v>
      </c>
      <c r="S1878">
        <v>4.7897779319999998</v>
      </c>
    </row>
    <row r="1879" spans="1:19" x14ac:dyDescent="0.25">
      <c r="A1879" s="12">
        <v>40391</v>
      </c>
      <c r="B1879" t="s">
        <v>2003</v>
      </c>
      <c r="C1879" t="s">
        <v>2004</v>
      </c>
      <c r="D1879">
        <v>294066.32299999997</v>
      </c>
      <c r="E1879">
        <v>86.13734547</v>
      </c>
      <c r="F1879">
        <v>-0.28923020199999999</v>
      </c>
      <c r="G1879">
        <v>9.3229868570000001</v>
      </c>
      <c r="H1879">
        <v>195207.82560000001</v>
      </c>
      <c r="I1879">
        <v>85.075806409999998</v>
      </c>
      <c r="J1879">
        <v>0.110061203</v>
      </c>
      <c r="K1879">
        <v>8.4043514679999998</v>
      </c>
      <c r="L1879">
        <v>161286.97829999999</v>
      </c>
      <c r="M1879">
        <v>84.224516129999998</v>
      </c>
      <c r="N1879">
        <v>-0.92814781000000002</v>
      </c>
      <c r="O1879">
        <v>6.926146632</v>
      </c>
      <c r="P1879">
        <v>130681.5531</v>
      </c>
      <c r="Q1879">
        <v>84.375227249999995</v>
      </c>
      <c r="R1879">
        <v>-0.54808235900000002</v>
      </c>
      <c r="S1879">
        <v>3.1164033519999998</v>
      </c>
    </row>
    <row r="1880" spans="1:19" x14ac:dyDescent="0.25">
      <c r="A1880" s="12">
        <v>40391</v>
      </c>
      <c r="B1880" t="s">
        <v>2001</v>
      </c>
      <c r="C1880" t="s">
        <v>2002</v>
      </c>
      <c r="D1880">
        <v>210687.19940000001</v>
      </c>
      <c r="E1880">
        <v>93.982342470000006</v>
      </c>
      <c r="F1880">
        <v>0.51560712600000003</v>
      </c>
      <c r="G1880">
        <v>6.8898666620000002</v>
      </c>
      <c r="H1880">
        <v>131343.6967</v>
      </c>
      <c r="I1880">
        <v>93.414898609999995</v>
      </c>
      <c r="J1880">
        <v>1.133241626</v>
      </c>
      <c r="K1880">
        <v>5.9800485129999998</v>
      </c>
      <c r="L1880">
        <v>108811.7006</v>
      </c>
      <c r="M1880">
        <v>93.513968090000006</v>
      </c>
      <c r="N1880">
        <v>0.45484460300000001</v>
      </c>
      <c r="O1880">
        <v>4.4534124249999998</v>
      </c>
      <c r="P1880">
        <v>89332.570590000003</v>
      </c>
      <c r="Q1880">
        <v>94.890157810000005</v>
      </c>
      <c r="R1880">
        <v>0.70905424500000003</v>
      </c>
      <c r="S1880">
        <v>1.296605397</v>
      </c>
    </row>
    <row r="1881" spans="1:19" x14ac:dyDescent="0.25">
      <c r="A1881" s="12">
        <v>40391</v>
      </c>
      <c r="B1881" t="s">
        <v>2007</v>
      </c>
      <c r="C1881" t="s">
        <v>2008</v>
      </c>
      <c r="D1881">
        <v>552683.96409999998</v>
      </c>
      <c r="E1881">
        <v>74.338355680000006</v>
      </c>
      <c r="F1881">
        <v>-1.3375612990000001</v>
      </c>
      <c r="G1881">
        <v>12.36829519</v>
      </c>
      <c r="H1881">
        <v>352305.9915</v>
      </c>
      <c r="I1881">
        <v>74.656238939999994</v>
      </c>
      <c r="J1881">
        <v>0.23887829799999999</v>
      </c>
      <c r="K1881">
        <v>12.11525659</v>
      </c>
      <c r="L1881">
        <v>295010.4938</v>
      </c>
      <c r="M1881">
        <v>72.138422700000007</v>
      </c>
      <c r="N1881">
        <v>-1.092370791</v>
      </c>
      <c r="O1881">
        <v>11.7726808</v>
      </c>
      <c r="P1881">
        <v>257356.1404</v>
      </c>
      <c r="Q1881">
        <v>71.124347369999995</v>
      </c>
      <c r="R1881">
        <v>-0.76858685400000004</v>
      </c>
      <c r="S1881">
        <v>9.7937189670000002</v>
      </c>
    </row>
    <row r="1882" spans="1:19" x14ac:dyDescent="0.25">
      <c r="A1882" s="12">
        <v>40422</v>
      </c>
      <c r="B1882" t="s">
        <v>2005</v>
      </c>
      <c r="C1882" t="s">
        <v>2006</v>
      </c>
      <c r="D1882">
        <v>278930.59519999998</v>
      </c>
      <c r="E1882">
        <v>91.317412669999996</v>
      </c>
      <c r="F1882">
        <v>-5.5267981000000001E-2</v>
      </c>
      <c r="G1882">
        <v>7.1890097629999996</v>
      </c>
      <c r="H1882">
        <v>169713.9431</v>
      </c>
      <c r="I1882">
        <v>90.356311950000006</v>
      </c>
      <c r="J1882">
        <v>-1.0803718680000001</v>
      </c>
      <c r="K1882">
        <v>5.254540574</v>
      </c>
      <c r="L1882">
        <v>147008.0509</v>
      </c>
      <c r="M1882">
        <v>89.571699620000004</v>
      </c>
      <c r="N1882">
        <v>-4.0728329999999997E-3</v>
      </c>
      <c r="O1882">
        <v>5.0437593380000001</v>
      </c>
      <c r="P1882">
        <v>157583.0742</v>
      </c>
      <c r="Q1882">
        <v>82.812087930000004</v>
      </c>
      <c r="R1882">
        <v>3.8650998999999998E-2</v>
      </c>
      <c r="S1882">
        <v>3.1882372330000002</v>
      </c>
    </row>
    <row r="1883" spans="1:19" x14ac:dyDescent="0.25">
      <c r="A1883" s="12">
        <v>40422</v>
      </c>
      <c r="B1883" t="s">
        <v>2001</v>
      </c>
      <c r="C1883" t="s">
        <v>2002</v>
      </c>
      <c r="D1883">
        <v>208749.03330000001</v>
      </c>
      <c r="E1883">
        <v>93.117774549999993</v>
      </c>
      <c r="F1883">
        <v>-0.91992591000000001</v>
      </c>
      <c r="G1883">
        <v>5.4910442530000001</v>
      </c>
      <c r="H1883">
        <v>128825.51240000001</v>
      </c>
      <c r="I1883">
        <v>91.623903369999994</v>
      </c>
      <c r="J1883">
        <v>-1.9172479650000001</v>
      </c>
      <c r="K1883">
        <v>3.9459815960000002</v>
      </c>
      <c r="L1883">
        <v>107500.63009999999</v>
      </c>
      <c r="M1883">
        <v>92.387219729999998</v>
      </c>
      <c r="N1883">
        <v>-1.204898451</v>
      </c>
      <c r="O1883">
        <v>3.3997173260000002</v>
      </c>
      <c r="P1883">
        <v>88500.936040000001</v>
      </c>
      <c r="Q1883">
        <v>94.006785339999993</v>
      </c>
      <c r="R1883">
        <v>-0.93094214200000003</v>
      </c>
      <c r="S1883">
        <v>9.5922431000000002E-2</v>
      </c>
    </row>
    <row r="1884" spans="1:19" x14ac:dyDescent="0.25">
      <c r="A1884" s="12">
        <v>40422</v>
      </c>
      <c r="B1884" t="s">
        <v>2003</v>
      </c>
      <c r="C1884" t="s">
        <v>2004</v>
      </c>
      <c r="D1884">
        <v>293936.58559999999</v>
      </c>
      <c r="E1884">
        <v>86.099343050000002</v>
      </c>
      <c r="F1884">
        <v>-4.4118404999999999E-2</v>
      </c>
      <c r="G1884">
        <v>7.9824609229999997</v>
      </c>
      <c r="H1884">
        <v>194724.64350000001</v>
      </c>
      <c r="I1884">
        <v>84.865225159999994</v>
      </c>
      <c r="J1884">
        <v>-0.24752189899999999</v>
      </c>
      <c r="K1884">
        <v>6.9757177820000003</v>
      </c>
      <c r="L1884">
        <v>163352.69</v>
      </c>
      <c r="M1884">
        <v>85.303236630000001</v>
      </c>
      <c r="N1884">
        <v>1.2807678309999999</v>
      </c>
      <c r="O1884">
        <v>7.0038424289999996</v>
      </c>
      <c r="P1884">
        <v>132939.10750000001</v>
      </c>
      <c r="Q1884">
        <v>85.832829050000001</v>
      </c>
      <c r="R1884">
        <v>1.7275234049999999</v>
      </c>
      <c r="S1884">
        <v>3.538685423</v>
      </c>
    </row>
    <row r="1885" spans="1:19" x14ac:dyDescent="0.25">
      <c r="A1885" s="12">
        <v>40422</v>
      </c>
      <c r="B1885" t="s">
        <v>2013</v>
      </c>
      <c r="C1885" t="s">
        <v>2014</v>
      </c>
      <c r="D1885">
        <v>386542.56809999997</v>
      </c>
      <c r="E1885">
        <v>84.997424809999998</v>
      </c>
      <c r="F1885">
        <v>0.32080828500000003</v>
      </c>
      <c r="G1885">
        <v>9.3304380760000001</v>
      </c>
      <c r="H1885">
        <v>233363.2107</v>
      </c>
      <c r="I1885">
        <v>83.623928820000003</v>
      </c>
      <c r="J1885">
        <v>-0.52688167399999997</v>
      </c>
      <c r="K1885">
        <v>7.7638508709999998</v>
      </c>
      <c r="L1885">
        <v>186618.19440000001</v>
      </c>
      <c r="M1885">
        <v>84.687255109999995</v>
      </c>
      <c r="N1885">
        <v>0.63933459999999998</v>
      </c>
      <c r="O1885">
        <v>7.159082315</v>
      </c>
      <c r="P1885">
        <v>146970.22760000001</v>
      </c>
      <c r="Q1885">
        <v>86.452803500000002</v>
      </c>
      <c r="R1885">
        <v>0.51859073499999997</v>
      </c>
      <c r="S1885">
        <v>3.7681189420000001</v>
      </c>
    </row>
    <row r="1886" spans="1:19" x14ac:dyDescent="0.25">
      <c r="A1886" s="12">
        <v>40422</v>
      </c>
      <c r="B1886" t="s">
        <v>2015</v>
      </c>
      <c r="C1886" t="s">
        <v>2016</v>
      </c>
      <c r="D1886">
        <v>305882.16440000001</v>
      </c>
      <c r="E1886">
        <v>92.852088960000003</v>
      </c>
      <c r="F1886">
        <v>3.010881E-3</v>
      </c>
      <c r="G1886">
        <v>8.1853454729999999</v>
      </c>
      <c r="H1886">
        <v>193245.26680000001</v>
      </c>
      <c r="I1886">
        <v>90.774126600000002</v>
      </c>
      <c r="J1886">
        <v>-0.97780128700000002</v>
      </c>
      <c r="K1886">
        <v>6.4821698120000004</v>
      </c>
      <c r="L1886">
        <v>162604.1703</v>
      </c>
      <c r="M1886">
        <v>91.89207648</v>
      </c>
      <c r="N1886">
        <v>4.4420042999999999E-2</v>
      </c>
      <c r="O1886">
        <v>5.871017836</v>
      </c>
      <c r="P1886">
        <v>131126.37040000001</v>
      </c>
      <c r="Q1886">
        <v>92.484050339999996</v>
      </c>
      <c r="R1886">
        <v>0.23627525399999999</v>
      </c>
      <c r="S1886">
        <v>2.5367436460000001</v>
      </c>
    </row>
    <row r="1887" spans="1:19" x14ac:dyDescent="0.25">
      <c r="A1887" s="12">
        <v>40422</v>
      </c>
      <c r="B1887" t="s">
        <v>2017</v>
      </c>
      <c r="C1887" t="s">
        <v>2018</v>
      </c>
      <c r="D1887">
        <v>250102.30609999999</v>
      </c>
      <c r="E1887">
        <v>95.725845140000004</v>
      </c>
      <c r="F1887">
        <v>1.4449197730000001</v>
      </c>
      <c r="G1887">
        <v>7.0360244840000004</v>
      </c>
      <c r="H1887">
        <v>145149.53219999999</v>
      </c>
      <c r="I1887">
        <v>95.147342359999996</v>
      </c>
      <c r="J1887">
        <v>0.21085753199999999</v>
      </c>
      <c r="K1887">
        <v>4.9453624029999999</v>
      </c>
      <c r="L1887">
        <v>120025.1779</v>
      </c>
      <c r="M1887">
        <v>96.224894660000004</v>
      </c>
      <c r="N1887">
        <v>1.265713936</v>
      </c>
      <c r="O1887">
        <v>4.5733003249999999</v>
      </c>
      <c r="P1887">
        <v>102169.4518</v>
      </c>
      <c r="Q1887">
        <v>97.331044390000002</v>
      </c>
      <c r="R1887">
        <v>1.2088213489999999</v>
      </c>
      <c r="S1887">
        <v>0.97172809400000004</v>
      </c>
    </row>
    <row r="1888" spans="1:19" x14ac:dyDescent="0.25">
      <c r="A1888" s="12">
        <v>40422</v>
      </c>
      <c r="B1888" t="s">
        <v>2019</v>
      </c>
      <c r="C1888" t="s">
        <v>2020</v>
      </c>
      <c r="D1888">
        <v>217727.21520000001</v>
      </c>
      <c r="E1888">
        <v>99.928212079999994</v>
      </c>
      <c r="F1888">
        <v>-0.53095141700000004</v>
      </c>
      <c r="G1888">
        <v>4.8673226119999997</v>
      </c>
      <c r="H1888">
        <v>132318.17110000001</v>
      </c>
      <c r="I1888">
        <v>98.841713479999996</v>
      </c>
      <c r="J1888">
        <v>-1.7013636640000001</v>
      </c>
      <c r="K1888">
        <v>2.859496252</v>
      </c>
      <c r="L1888">
        <v>108521.2806</v>
      </c>
      <c r="M1888">
        <v>99.781140870000002</v>
      </c>
      <c r="N1888">
        <v>-0.64871998500000005</v>
      </c>
      <c r="O1888">
        <v>2.107959224</v>
      </c>
      <c r="P1888">
        <v>99748.019669999994</v>
      </c>
      <c r="Q1888">
        <v>100.054828</v>
      </c>
      <c r="R1888">
        <v>-1.040841312</v>
      </c>
      <c r="S1888">
        <v>-1.3723230689999999</v>
      </c>
    </row>
    <row r="1889" spans="1:19" x14ac:dyDescent="0.25">
      <c r="A1889" s="12">
        <v>40422</v>
      </c>
      <c r="B1889" t="s">
        <v>2011</v>
      </c>
      <c r="C1889" t="s">
        <v>2012</v>
      </c>
      <c r="D1889">
        <v>233028.7236</v>
      </c>
      <c r="E1889">
        <v>99.160818460000002</v>
      </c>
      <c r="F1889">
        <v>-0.55409061199999998</v>
      </c>
      <c r="G1889">
        <v>4.2448414449999996</v>
      </c>
      <c r="H1889">
        <v>139493.40270000001</v>
      </c>
      <c r="I1889">
        <v>97.614790499999998</v>
      </c>
      <c r="J1889">
        <v>-1.8231533069999999</v>
      </c>
      <c r="K1889">
        <v>2.060757986</v>
      </c>
      <c r="L1889">
        <v>104011.82799999999</v>
      </c>
      <c r="M1889">
        <v>99.640860680000003</v>
      </c>
      <c r="N1889">
        <v>-0.57222888100000002</v>
      </c>
      <c r="O1889">
        <v>0.78629524799999995</v>
      </c>
      <c r="P1889">
        <v>100076.68399999999</v>
      </c>
      <c r="Q1889">
        <v>98.902325399999995</v>
      </c>
      <c r="R1889">
        <v>-0.85036419299999999</v>
      </c>
      <c r="S1889">
        <v>-2.159970994</v>
      </c>
    </row>
    <row r="1890" spans="1:19" x14ac:dyDescent="0.25">
      <c r="A1890" s="12">
        <v>40422</v>
      </c>
      <c r="B1890" t="s">
        <v>2009</v>
      </c>
      <c r="C1890" t="s">
        <v>2010</v>
      </c>
      <c r="D1890">
        <v>204657.17230000001</v>
      </c>
      <c r="E1890">
        <v>105.26714920000001</v>
      </c>
      <c r="F1890">
        <v>-2.723905512</v>
      </c>
      <c r="G1890">
        <v>0.60562382800000003</v>
      </c>
      <c r="H1890">
        <v>121870.9146</v>
      </c>
      <c r="I1890">
        <v>103.06581439999999</v>
      </c>
      <c r="J1890">
        <v>-3.7336859960000002</v>
      </c>
      <c r="K1890">
        <v>-0.80936076300000004</v>
      </c>
      <c r="L1890">
        <v>100234.976</v>
      </c>
      <c r="M1890">
        <v>105.16222999999999</v>
      </c>
      <c r="N1890">
        <v>-2.6553878169999998</v>
      </c>
      <c r="O1890">
        <v>-1.3796381680000001</v>
      </c>
      <c r="P1890">
        <v>87173.911410000001</v>
      </c>
      <c r="Q1890">
        <v>104.0183808</v>
      </c>
      <c r="R1890">
        <v>-3.4831979660000001</v>
      </c>
      <c r="S1890">
        <v>-4.6349495899999997</v>
      </c>
    </row>
    <row r="1891" spans="1:19" x14ac:dyDescent="0.25">
      <c r="A1891" s="12">
        <v>40422</v>
      </c>
      <c r="B1891" t="s">
        <v>2007</v>
      </c>
      <c r="C1891" t="s">
        <v>2008</v>
      </c>
      <c r="D1891">
        <v>559283.87650000001</v>
      </c>
      <c r="E1891">
        <v>75.226072099999996</v>
      </c>
      <c r="F1891">
        <v>1.1941566589999999</v>
      </c>
      <c r="G1891">
        <v>12.482255930000001</v>
      </c>
      <c r="H1891">
        <v>350132.76899999997</v>
      </c>
      <c r="I1891">
        <v>74.195717049999999</v>
      </c>
      <c r="J1891">
        <v>-0.61685654000000001</v>
      </c>
      <c r="K1891">
        <v>10.52473181</v>
      </c>
      <c r="L1891">
        <v>294941.35840000003</v>
      </c>
      <c r="M1891">
        <v>72.121517119999993</v>
      </c>
      <c r="N1891">
        <v>-2.3434909E-2</v>
      </c>
      <c r="O1891">
        <v>10.17390131</v>
      </c>
      <c r="P1891">
        <v>256612.47500000001</v>
      </c>
      <c r="Q1891">
        <v>70.918823950000004</v>
      </c>
      <c r="R1891">
        <v>-0.288963529</v>
      </c>
      <c r="S1891">
        <v>6.2511399819999998</v>
      </c>
    </row>
    <row r="1892" spans="1:19" x14ac:dyDescent="0.25">
      <c r="A1892" s="12">
        <v>40452</v>
      </c>
      <c r="B1892" t="s">
        <v>2005</v>
      </c>
      <c r="C1892" t="s">
        <v>2006</v>
      </c>
      <c r="D1892">
        <v>275435.07610000001</v>
      </c>
      <c r="E1892">
        <v>90.173035659999996</v>
      </c>
      <c r="F1892">
        <v>-1.253185977</v>
      </c>
      <c r="G1892">
        <v>4.948897004</v>
      </c>
      <c r="H1892">
        <v>168310.24530000001</v>
      </c>
      <c r="I1892">
        <v>89.608978239999999</v>
      </c>
      <c r="J1892">
        <v>-0.82709630000000001</v>
      </c>
      <c r="K1892">
        <v>3.1581344599999999</v>
      </c>
      <c r="L1892">
        <v>144806.59570000001</v>
      </c>
      <c r="M1892">
        <v>88.230357530000006</v>
      </c>
      <c r="N1892">
        <v>-1.497506569</v>
      </c>
      <c r="O1892">
        <v>2.866375036</v>
      </c>
      <c r="P1892">
        <v>155786.50769999999</v>
      </c>
      <c r="Q1892">
        <v>81.867967379999996</v>
      </c>
      <c r="R1892">
        <v>-1.1400757749999999</v>
      </c>
      <c r="S1892">
        <v>2.4320380840000002</v>
      </c>
    </row>
    <row r="1893" spans="1:19" x14ac:dyDescent="0.25">
      <c r="A1893" s="12">
        <v>40452</v>
      </c>
      <c r="B1893" t="s">
        <v>2017</v>
      </c>
      <c r="C1893" t="s">
        <v>2018</v>
      </c>
      <c r="D1893">
        <v>245191.8309</v>
      </c>
      <c r="E1893">
        <v>93.846376710000001</v>
      </c>
      <c r="F1893">
        <v>-1.9633866099999999</v>
      </c>
      <c r="G1893">
        <v>3.2107301260000001</v>
      </c>
      <c r="H1893">
        <v>142667.61689999999</v>
      </c>
      <c r="I1893">
        <v>93.520415670000006</v>
      </c>
      <c r="J1893">
        <v>-1.7099023980000001</v>
      </c>
      <c r="K1893">
        <v>1.4003192369999999</v>
      </c>
      <c r="L1893">
        <v>117436.42509999999</v>
      </c>
      <c r="M1893">
        <v>94.149476280000002</v>
      </c>
      <c r="N1893">
        <v>-2.1568414150000002</v>
      </c>
      <c r="O1893">
        <v>1.232256456</v>
      </c>
      <c r="P1893">
        <v>100436.963</v>
      </c>
      <c r="Q1893">
        <v>95.680600549999994</v>
      </c>
      <c r="R1893">
        <v>-1.6957013590000001</v>
      </c>
      <c r="S1893">
        <v>-0.99811434600000004</v>
      </c>
    </row>
    <row r="1894" spans="1:19" x14ac:dyDescent="0.25">
      <c r="A1894" s="12">
        <v>40452</v>
      </c>
      <c r="B1894" t="s">
        <v>2007</v>
      </c>
      <c r="C1894" t="s">
        <v>2008</v>
      </c>
      <c r="D1894">
        <v>548402.09100000001</v>
      </c>
      <c r="E1894">
        <v>73.762425440000001</v>
      </c>
      <c r="F1894">
        <v>-1.94566408</v>
      </c>
      <c r="G1894">
        <v>8.6343740679999996</v>
      </c>
      <c r="H1894">
        <v>345577.92190000002</v>
      </c>
      <c r="I1894">
        <v>73.230511340000007</v>
      </c>
      <c r="J1894">
        <v>-1.3008914140000001</v>
      </c>
      <c r="K1894">
        <v>7.4464857289999999</v>
      </c>
      <c r="L1894">
        <v>289872.91970000003</v>
      </c>
      <c r="M1894">
        <v>70.882140280000002</v>
      </c>
      <c r="N1894">
        <v>-1.718456421</v>
      </c>
      <c r="O1894">
        <v>7.1626723459999999</v>
      </c>
      <c r="P1894">
        <v>253753.54569999999</v>
      </c>
      <c r="Q1894">
        <v>70.128714650000006</v>
      </c>
      <c r="R1894">
        <v>-1.1141037789999999</v>
      </c>
      <c r="S1894">
        <v>5.4416869290000003</v>
      </c>
    </row>
    <row r="1895" spans="1:19" x14ac:dyDescent="0.25">
      <c r="A1895" s="12">
        <v>40452</v>
      </c>
      <c r="B1895" t="s">
        <v>2003</v>
      </c>
      <c r="C1895" t="s">
        <v>2004</v>
      </c>
      <c r="D1895">
        <v>289679.20929999999</v>
      </c>
      <c r="E1895">
        <v>84.852280519999994</v>
      </c>
      <c r="F1895">
        <v>-1.4483995890000001</v>
      </c>
      <c r="G1895">
        <v>6.481974299</v>
      </c>
      <c r="H1895">
        <v>192199.84460000001</v>
      </c>
      <c r="I1895">
        <v>83.764863020000007</v>
      </c>
      <c r="J1895">
        <v>-1.2965995669999999</v>
      </c>
      <c r="K1895">
        <v>4.9933845320000003</v>
      </c>
      <c r="L1895">
        <v>160020.00589999999</v>
      </c>
      <c r="M1895">
        <v>83.562899560000005</v>
      </c>
      <c r="N1895">
        <v>-2.040177076</v>
      </c>
      <c r="O1895">
        <v>4.5642982319999996</v>
      </c>
      <c r="P1895">
        <v>130644.7209</v>
      </c>
      <c r="Q1895">
        <v>84.351446370000005</v>
      </c>
      <c r="R1895">
        <v>-1.725892867</v>
      </c>
      <c r="S1895">
        <v>2.3192770500000002</v>
      </c>
    </row>
    <row r="1896" spans="1:19" x14ac:dyDescent="0.25">
      <c r="A1896" s="12">
        <v>40452</v>
      </c>
      <c r="B1896" t="s">
        <v>2001</v>
      </c>
      <c r="C1896" t="s">
        <v>2002</v>
      </c>
      <c r="D1896">
        <v>207399.97150000001</v>
      </c>
      <c r="E1896">
        <v>92.515991459999995</v>
      </c>
      <c r="F1896">
        <v>-0.64626016399999997</v>
      </c>
      <c r="G1896">
        <v>3.5600715329999999</v>
      </c>
      <c r="H1896">
        <v>128191.0567</v>
      </c>
      <c r="I1896">
        <v>91.172662750000001</v>
      </c>
      <c r="J1896">
        <v>-0.492492245</v>
      </c>
      <c r="K1896">
        <v>1.686674048</v>
      </c>
      <c r="L1896">
        <v>106422.4176</v>
      </c>
      <c r="M1896">
        <v>91.460592149999997</v>
      </c>
      <c r="N1896">
        <v>-1.0029824350000001</v>
      </c>
      <c r="O1896">
        <v>1.028268671</v>
      </c>
      <c r="P1896">
        <v>87690.672999999995</v>
      </c>
      <c r="Q1896">
        <v>93.14611395</v>
      </c>
      <c r="R1896">
        <v>-0.91554177299999995</v>
      </c>
      <c r="S1896">
        <v>-1.2656332859999999</v>
      </c>
    </row>
    <row r="1897" spans="1:19" x14ac:dyDescent="0.25">
      <c r="A1897" s="12">
        <v>40452</v>
      </c>
      <c r="B1897" t="s">
        <v>2011</v>
      </c>
      <c r="C1897" t="s">
        <v>2012</v>
      </c>
      <c r="D1897">
        <v>230467.60649999999</v>
      </c>
      <c r="E1897">
        <v>98.070985140000005</v>
      </c>
      <c r="F1897">
        <v>-1.099056408</v>
      </c>
      <c r="G1897">
        <v>1.3976540710000001</v>
      </c>
      <c r="H1897">
        <v>138891.04879999999</v>
      </c>
      <c r="I1897">
        <v>97.193274829999993</v>
      </c>
      <c r="J1897">
        <v>-0.431815373</v>
      </c>
      <c r="K1897">
        <v>0.47929654900000002</v>
      </c>
      <c r="L1897">
        <v>102646.36659999999</v>
      </c>
      <c r="M1897">
        <v>98.332781030000007</v>
      </c>
      <c r="N1897">
        <v>-1.31279441</v>
      </c>
      <c r="O1897">
        <v>-0.973607836</v>
      </c>
      <c r="P1897">
        <v>99616.484639999995</v>
      </c>
      <c r="Q1897">
        <v>98.447526300000007</v>
      </c>
      <c r="R1897">
        <v>-0.45984672999999998</v>
      </c>
      <c r="S1897">
        <v>-1.0130209480000001</v>
      </c>
    </row>
    <row r="1898" spans="1:19" x14ac:dyDescent="0.25">
      <c r="A1898" s="12">
        <v>40452</v>
      </c>
      <c r="B1898" t="s">
        <v>2015</v>
      </c>
      <c r="C1898" t="s">
        <v>2016</v>
      </c>
      <c r="D1898">
        <v>302634.65749999997</v>
      </c>
      <c r="E1898">
        <v>91.866291700000005</v>
      </c>
      <c r="F1898">
        <v>-1.061685607</v>
      </c>
      <c r="G1898">
        <v>6.3707371259999999</v>
      </c>
      <c r="H1898">
        <v>192463.7641</v>
      </c>
      <c r="I1898">
        <v>90.407027170000006</v>
      </c>
      <c r="J1898">
        <v>-0.40440975600000001</v>
      </c>
      <c r="K1898">
        <v>5.5209372720000003</v>
      </c>
      <c r="L1898">
        <v>161085.09599999999</v>
      </c>
      <c r="M1898">
        <v>91.033605919999999</v>
      </c>
      <c r="N1898">
        <v>-0.93421608199999995</v>
      </c>
      <c r="O1898">
        <v>4.6783647459999997</v>
      </c>
      <c r="P1898">
        <v>129977.63250000001</v>
      </c>
      <c r="Q1898">
        <v>91.673840080000005</v>
      </c>
      <c r="R1898">
        <v>-0.87605403999999998</v>
      </c>
      <c r="S1898">
        <v>2.164602645</v>
      </c>
    </row>
    <row r="1899" spans="1:19" x14ac:dyDescent="0.25">
      <c r="A1899" s="12">
        <v>40452</v>
      </c>
      <c r="B1899" t="s">
        <v>2013</v>
      </c>
      <c r="C1899" t="s">
        <v>2014</v>
      </c>
      <c r="D1899">
        <v>380848.96340000001</v>
      </c>
      <c r="E1899">
        <v>83.745449539999996</v>
      </c>
      <c r="F1899">
        <v>-1.4729567139999999</v>
      </c>
      <c r="G1899">
        <v>7.1665463320000002</v>
      </c>
      <c r="H1899">
        <v>230870.97210000001</v>
      </c>
      <c r="I1899">
        <v>82.730854109999996</v>
      </c>
      <c r="J1899">
        <v>-1.0679655020000001</v>
      </c>
      <c r="K1899">
        <v>5.4429293379999999</v>
      </c>
      <c r="L1899">
        <v>183126.50719999999</v>
      </c>
      <c r="M1899">
        <v>83.102728990000003</v>
      </c>
      <c r="N1899">
        <v>-1.8710325720000001</v>
      </c>
      <c r="O1899">
        <v>4.7934341070000004</v>
      </c>
      <c r="P1899">
        <v>144803.76930000001</v>
      </c>
      <c r="Q1899">
        <v>85.178420320000001</v>
      </c>
      <c r="R1899">
        <v>-1.47407965</v>
      </c>
      <c r="S1899">
        <v>2.318810874</v>
      </c>
    </row>
    <row r="1900" spans="1:19" x14ac:dyDescent="0.25">
      <c r="A1900" s="12">
        <v>40452</v>
      </c>
      <c r="B1900" t="s">
        <v>2019</v>
      </c>
      <c r="C1900" t="s">
        <v>2020</v>
      </c>
      <c r="D1900">
        <v>213632.57370000001</v>
      </c>
      <c r="E1900">
        <v>98.048932980000004</v>
      </c>
      <c r="F1900">
        <v>-1.880629163</v>
      </c>
      <c r="G1900">
        <v>1.0940457450000001</v>
      </c>
      <c r="H1900">
        <v>130455.041</v>
      </c>
      <c r="I1900">
        <v>97.449954809999994</v>
      </c>
      <c r="J1900">
        <v>-1.408068136</v>
      </c>
      <c r="K1900">
        <v>-0.61639705700000003</v>
      </c>
      <c r="L1900">
        <v>106218.4215</v>
      </c>
      <c r="M1900">
        <v>97.663750579999999</v>
      </c>
      <c r="N1900">
        <v>-2.1220345549999999</v>
      </c>
      <c r="O1900">
        <v>-1.1894046570000001</v>
      </c>
      <c r="P1900">
        <v>97928.084879999995</v>
      </c>
      <c r="Q1900">
        <v>98.229295399999998</v>
      </c>
      <c r="R1900">
        <v>-1.8245322559999999</v>
      </c>
      <c r="S1900">
        <v>-3.3116614150000001</v>
      </c>
    </row>
    <row r="1901" spans="1:19" x14ac:dyDescent="0.25">
      <c r="A1901" s="12">
        <v>40452</v>
      </c>
      <c r="B1901" t="s">
        <v>2009</v>
      </c>
      <c r="C1901" t="s">
        <v>2010</v>
      </c>
      <c r="D1901">
        <v>209020.9589</v>
      </c>
      <c r="E1901">
        <v>107.51169969999999</v>
      </c>
      <c r="F1901">
        <v>2.132242191</v>
      </c>
      <c r="G1901">
        <v>2.7033843829999999</v>
      </c>
      <c r="H1901">
        <v>125080.3097</v>
      </c>
      <c r="I1901">
        <v>105.7799888</v>
      </c>
      <c r="J1901">
        <v>2.6334381219999998</v>
      </c>
      <c r="K1901">
        <v>1.718998982</v>
      </c>
      <c r="L1901">
        <v>101660.49280000001</v>
      </c>
      <c r="M1901">
        <v>106.657821</v>
      </c>
      <c r="N1901">
        <v>1.4221750559999999</v>
      </c>
      <c r="O1901">
        <v>0.641815409</v>
      </c>
      <c r="P1901">
        <v>89527.521210000006</v>
      </c>
      <c r="Q1901">
        <v>106.82677459999999</v>
      </c>
      <c r="R1901">
        <v>2.6999015649999998</v>
      </c>
      <c r="S1901">
        <v>0.45618143</v>
      </c>
    </row>
    <row r="1902" spans="1:19" x14ac:dyDescent="0.25">
      <c r="A1902" s="12">
        <v>40483</v>
      </c>
      <c r="B1902" t="s">
        <v>2005</v>
      </c>
      <c r="C1902" t="s">
        <v>2006</v>
      </c>
      <c r="D1902">
        <v>273966.21669999999</v>
      </c>
      <c r="E1902">
        <v>89.692154590000001</v>
      </c>
      <c r="F1902">
        <v>-0.53328698699999999</v>
      </c>
      <c r="G1902">
        <v>3.6954003640000002</v>
      </c>
      <c r="H1902">
        <v>166718.76180000001</v>
      </c>
      <c r="I1902">
        <v>88.761666680000005</v>
      </c>
      <c r="J1902">
        <v>-0.94556547099999999</v>
      </c>
      <c r="K1902">
        <v>2.3225363419999998</v>
      </c>
      <c r="L1902">
        <v>142553.55559999999</v>
      </c>
      <c r="M1902">
        <v>86.857584880000005</v>
      </c>
      <c r="N1902">
        <v>-1.5558960580000001</v>
      </c>
      <c r="O1902">
        <v>0.63454963799999997</v>
      </c>
      <c r="P1902">
        <v>154419.8204</v>
      </c>
      <c r="Q1902">
        <v>81.149754250000001</v>
      </c>
      <c r="R1902">
        <v>-0.87728223000000005</v>
      </c>
      <c r="S1902">
        <v>1.5666627280000001</v>
      </c>
    </row>
    <row r="1903" spans="1:19" x14ac:dyDescent="0.25">
      <c r="A1903" s="12">
        <v>40483</v>
      </c>
      <c r="B1903" t="s">
        <v>2009</v>
      </c>
      <c r="C1903" t="s">
        <v>2010</v>
      </c>
      <c r="D1903">
        <v>201617.86489999999</v>
      </c>
      <c r="E1903">
        <v>103.70385570000001</v>
      </c>
      <c r="F1903">
        <v>-3.5417950390000001</v>
      </c>
      <c r="G1903">
        <v>-1.266417079</v>
      </c>
      <c r="H1903">
        <v>120363.2211</v>
      </c>
      <c r="I1903">
        <v>101.79076310000001</v>
      </c>
      <c r="J1903">
        <v>-3.771247974</v>
      </c>
      <c r="K1903">
        <v>-2.5062284240000001</v>
      </c>
      <c r="L1903">
        <v>97794.391959999994</v>
      </c>
      <c r="M1903">
        <v>102.60167420000001</v>
      </c>
      <c r="N1903">
        <v>-3.802953059</v>
      </c>
      <c r="O1903">
        <v>-4.1613489899999996</v>
      </c>
      <c r="P1903">
        <v>87051.783490000002</v>
      </c>
      <c r="Q1903">
        <v>103.87265429999999</v>
      </c>
      <c r="R1903">
        <v>-2.7653370540000002</v>
      </c>
      <c r="S1903">
        <v>-4.3757949030000001</v>
      </c>
    </row>
    <row r="1904" spans="1:19" x14ac:dyDescent="0.25">
      <c r="A1904" s="12">
        <v>40483</v>
      </c>
      <c r="B1904" t="s">
        <v>2013</v>
      </c>
      <c r="C1904" t="s">
        <v>2014</v>
      </c>
      <c r="D1904">
        <v>379783.93420000002</v>
      </c>
      <c r="E1904">
        <v>83.511258659999996</v>
      </c>
      <c r="F1904">
        <v>-0.27964609000000001</v>
      </c>
      <c r="G1904">
        <v>5.7614045559999996</v>
      </c>
      <c r="H1904">
        <v>229030.40919999999</v>
      </c>
      <c r="I1904">
        <v>82.071302399999993</v>
      </c>
      <c r="J1904">
        <v>-0.79722579800000004</v>
      </c>
      <c r="K1904">
        <v>4.3388627270000004</v>
      </c>
      <c r="L1904">
        <v>181116.4566</v>
      </c>
      <c r="M1904">
        <v>82.190568909999996</v>
      </c>
      <c r="N1904">
        <v>-1.0976295089999999</v>
      </c>
      <c r="O1904">
        <v>2.211040095</v>
      </c>
      <c r="P1904">
        <v>144080.3835</v>
      </c>
      <c r="Q1904">
        <v>84.752900569999994</v>
      </c>
      <c r="R1904">
        <v>-0.499562858</v>
      </c>
      <c r="S1904">
        <v>1.445490135</v>
      </c>
    </row>
    <row r="1905" spans="1:19" x14ac:dyDescent="0.25">
      <c r="A1905" s="12">
        <v>40483</v>
      </c>
      <c r="B1905" t="s">
        <v>2007</v>
      </c>
      <c r="C1905" t="s">
        <v>2008</v>
      </c>
      <c r="D1905">
        <v>545732.46649999998</v>
      </c>
      <c r="E1905">
        <v>73.40334953</v>
      </c>
      <c r="F1905">
        <v>-0.48680057599999998</v>
      </c>
      <c r="G1905">
        <v>8.9146221949999997</v>
      </c>
      <c r="H1905">
        <v>343401.82949999999</v>
      </c>
      <c r="I1905">
        <v>72.76938131</v>
      </c>
      <c r="J1905">
        <v>-0.62969658699999997</v>
      </c>
      <c r="K1905">
        <v>7.9617079239999997</v>
      </c>
      <c r="L1905">
        <v>284672.05849999998</v>
      </c>
      <c r="M1905">
        <v>69.61038241</v>
      </c>
      <c r="N1905">
        <v>-1.794186609</v>
      </c>
      <c r="O1905">
        <v>5.383332137</v>
      </c>
      <c r="P1905">
        <v>250196.37100000001</v>
      </c>
      <c r="Q1905">
        <v>69.145634450000003</v>
      </c>
      <c r="R1905">
        <v>-1.401822648</v>
      </c>
      <c r="S1905">
        <v>4.9714450389999998</v>
      </c>
    </row>
    <row r="1906" spans="1:19" x14ac:dyDescent="0.25">
      <c r="A1906" s="12">
        <v>40483</v>
      </c>
      <c r="B1906" t="s">
        <v>2017</v>
      </c>
      <c r="C1906" t="s">
        <v>2018</v>
      </c>
      <c r="D1906">
        <v>246134.9038</v>
      </c>
      <c r="E1906">
        <v>94.207334790000004</v>
      </c>
      <c r="F1906">
        <v>0.38462655000000001</v>
      </c>
      <c r="G1906">
        <v>3.9577938700000002</v>
      </c>
      <c r="H1906">
        <v>142849.06039999999</v>
      </c>
      <c r="I1906">
        <v>93.639354179999998</v>
      </c>
      <c r="J1906">
        <v>0.127179191</v>
      </c>
      <c r="K1906">
        <v>2.5188175820000001</v>
      </c>
      <c r="L1906">
        <v>116642.1303</v>
      </c>
      <c r="M1906">
        <v>93.512685410000003</v>
      </c>
      <c r="N1906">
        <v>-0.67636156400000003</v>
      </c>
      <c r="O1906">
        <v>0.522418724</v>
      </c>
      <c r="P1906">
        <v>100789.8526</v>
      </c>
      <c r="Q1906">
        <v>96.016778430000002</v>
      </c>
      <c r="R1906">
        <v>0.35135427800000002</v>
      </c>
      <c r="S1906">
        <v>-6.0114671000000001E-2</v>
      </c>
    </row>
    <row r="1907" spans="1:19" x14ac:dyDescent="0.25">
      <c r="A1907" s="12">
        <v>40483</v>
      </c>
      <c r="B1907" t="s">
        <v>2011</v>
      </c>
      <c r="C1907" t="s">
        <v>2012</v>
      </c>
      <c r="D1907">
        <v>227913.86859999999</v>
      </c>
      <c r="E1907">
        <v>96.984291889999994</v>
      </c>
      <c r="F1907">
        <v>-1.1080680430000001</v>
      </c>
      <c r="G1907">
        <v>0.20033454000000001</v>
      </c>
      <c r="H1907">
        <v>137183.9719</v>
      </c>
      <c r="I1907">
        <v>95.998695359999999</v>
      </c>
      <c r="J1907">
        <v>-1.2290762660000001</v>
      </c>
      <c r="K1907">
        <v>-0.70875465299999996</v>
      </c>
      <c r="L1907">
        <v>100540.98020000001</v>
      </c>
      <c r="M1907">
        <v>96.315870919999995</v>
      </c>
      <c r="N1907">
        <v>-2.0511065479999999</v>
      </c>
      <c r="O1907">
        <v>-3.496242214</v>
      </c>
      <c r="P1907">
        <v>98534.100149999998</v>
      </c>
      <c r="Q1907">
        <v>97.377843139999996</v>
      </c>
      <c r="R1907">
        <v>-1.0865515859999999</v>
      </c>
      <c r="S1907">
        <v>-3.3796658370000001</v>
      </c>
    </row>
    <row r="1908" spans="1:19" x14ac:dyDescent="0.25">
      <c r="A1908" s="12">
        <v>40483</v>
      </c>
      <c r="B1908" t="s">
        <v>2015</v>
      </c>
      <c r="C1908" t="s">
        <v>2016</v>
      </c>
      <c r="D1908">
        <v>299795.84889999998</v>
      </c>
      <c r="E1908">
        <v>91.004556899999997</v>
      </c>
      <c r="F1908">
        <v>-0.93803155000000005</v>
      </c>
      <c r="G1908">
        <v>4.1108710960000003</v>
      </c>
      <c r="H1908">
        <v>189946.4976</v>
      </c>
      <c r="I1908">
        <v>89.224578170000001</v>
      </c>
      <c r="J1908">
        <v>-1.3079171430000001</v>
      </c>
      <c r="K1908">
        <v>3.8673869839999999</v>
      </c>
      <c r="L1908">
        <v>158174.59640000001</v>
      </c>
      <c r="M1908">
        <v>89.388802810000001</v>
      </c>
      <c r="N1908">
        <v>-1.806808701</v>
      </c>
      <c r="O1908">
        <v>2.358569396</v>
      </c>
      <c r="P1908">
        <v>128811.5563</v>
      </c>
      <c r="Q1908">
        <v>90.851401030000005</v>
      </c>
      <c r="R1908">
        <v>-0.89713602999999997</v>
      </c>
      <c r="S1908">
        <v>1.523539413</v>
      </c>
    </row>
    <row r="1909" spans="1:19" x14ac:dyDescent="0.25">
      <c r="A1909" s="12">
        <v>40483</v>
      </c>
      <c r="B1909" t="s">
        <v>2019</v>
      </c>
      <c r="C1909" t="s">
        <v>2020</v>
      </c>
      <c r="D1909">
        <v>212219.0533</v>
      </c>
      <c r="E1909">
        <v>97.400182830000006</v>
      </c>
      <c r="F1909">
        <v>-0.661659573</v>
      </c>
      <c r="G1909">
        <v>5.8856260000000001E-2</v>
      </c>
      <c r="H1909">
        <v>129004.8962</v>
      </c>
      <c r="I1909">
        <v>96.366696200000007</v>
      </c>
      <c r="J1909">
        <v>-1.111605043</v>
      </c>
      <c r="K1909">
        <v>-1.4094082189999999</v>
      </c>
      <c r="L1909">
        <v>104538.97</v>
      </c>
      <c r="M1909">
        <v>96.119559530000004</v>
      </c>
      <c r="N1909">
        <v>-1.5811301950000001</v>
      </c>
      <c r="O1909">
        <v>-3.2805523079999999</v>
      </c>
      <c r="P1909">
        <v>97172.043059999996</v>
      </c>
      <c r="Q1909">
        <v>97.470928119999996</v>
      </c>
      <c r="R1909">
        <v>-0.772037788</v>
      </c>
      <c r="S1909">
        <v>-4.2724779440000002</v>
      </c>
    </row>
    <row r="1910" spans="1:19" x14ac:dyDescent="0.25">
      <c r="A1910" s="12">
        <v>40483</v>
      </c>
      <c r="B1910" t="s">
        <v>2001</v>
      </c>
      <c r="C1910" t="s">
        <v>2002</v>
      </c>
      <c r="D1910">
        <v>206324.5686</v>
      </c>
      <c r="E1910">
        <v>92.036280899999994</v>
      </c>
      <c r="F1910">
        <v>-0.51851637699999997</v>
      </c>
      <c r="G1910">
        <v>2.413728994</v>
      </c>
      <c r="H1910">
        <v>127073.62300000001</v>
      </c>
      <c r="I1910">
        <v>90.377916150000004</v>
      </c>
      <c r="J1910">
        <v>-0.87169396799999999</v>
      </c>
      <c r="K1910">
        <v>1.2574158310000001</v>
      </c>
      <c r="L1910">
        <v>105052.03509999999</v>
      </c>
      <c r="M1910">
        <v>90.282870369999998</v>
      </c>
      <c r="N1910">
        <v>-1.2876822139999999</v>
      </c>
      <c r="O1910">
        <v>-0.67080027399999997</v>
      </c>
      <c r="P1910">
        <v>87306.022509999995</v>
      </c>
      <c r="Q1910">
        <v>92.737533450000001</v>
      </c>
      <c r="R1910">
        <v>-0.438644704</v>
      </c>
      <c r="S1910">
        <v>-1.5484215480000001</v>
      </c>
    </row>
    <row r="1911" spans="1:19" x14ac:dyDescent="0.25">
      <c r="A1911" s="12">
        <v>40483</v>
      </c>
      <c r="B1911" t="s">
        <v>2003</v>
      </c>
      <c r="C1911" t="s">
        <v>2004</v>
      </c>
      <c r="D1911">
        <v>289429.80680000002</v>
      </c>
      <c r="E1911">
        <v>84.779226010000002</v>
      </c>
      <c r="F1911">
        <v>-8.6096098999999995E-2</v>
      </c>
      <c r="G1911">
        <v>5.3085733580000003</v>
      </c>
      <c r="H1911">
        <v>191341.44750000001</v>
      </c>
      <c r="I1911">
        <v>83.390754939999994</v>
      </c>
      <c r="J1911">
        <v>-0.44661695400000001</v>
      </c>
      <c r="K1911">
        <v>4.2038614540000001</v>
      </c>
      <c r="L1911">
        <v>158652.98389999999</v>
      </c>
      <c r="M1911">
        <v>82.849036799999993</v>
      </c>
      <c r="N1911">
        <v>-0.85428193100000005</v>
      </c>
      <c r="O1911">
        <v>2.4152399490000001</v>
      </c>
      <c r="P1911">
        <v>130886.7501</v>
      </c>
      <c r="Q1911">
        <v>84.507713749999994</v>
      </c>
      <c r="R1911">
        <v>0.18525749399999999</v>
      </c>
      <c r="S1911">
        <v>1.4709259960000001</v>
      </c>
    </row>
    <row r="1912" spans="1:19" x14ac:dyDescent="0.25">
      <c r="A1912" s="12">
        <v>40513</v>
      </c>
      <c r="B1912" t="s">
        <v>2005</v>
      </c>
      <c r="C1912" t="s">
        <v>2006</v>
      </c>
      <c r="D1912">
        <v>270911.42420000001</v>
      </c>
      <c r="E1912">
        <v>88.692064430000002</v>
      </c>
      <c r="F1912">
        <v>-1.11502524</v>
      </c>
      <c r="G1912">
        <v>3.5807376390000001</v>
      </c>
      <c r="H1912">
        <v>166338.2513</v>
      </c>
      <c r="I1912">
        <v>88.559081550000002</v>
      </c>
      <c r="J1912">
        <v>-0.228234937</v>
      </c>
      <c r="K1912">
        <v>0.74818847600000005</v>
      </c>
      <c r="L1912">
        <v>143255.8909</v>
      </c>
      <c r="M1912">
        <v>87.285516310000006</v>
      </c>
      <c r="N1912">
        <v>0.49268170700000002</v>
      </c>
      <c r="O1912">
        <v>-0.34662269499999998</v>
      </c>
      <c r="P1912">
        <v>154766.2242</v>
      </c>
      <c r="Q1912">
        <v>81.331794279999997</v>
      </c>
      <c r="R1912">
        <v>0.22432604</v>
      </c>
      <c r="S1912">
        <v>0.76146384199999995</v>
      </c>
    </row>
    <row r="1913" spans="1:19" x14ac:dyDescent="0.25">
      <c r="A1913" s="12">
        <v>40513</v>
      </c>
      <c r="B1913" t="s">
        <v>2001</v>
      </c>
      <c r="C1913" t="s">
        <v>2002</v>
      </c>
      <c r="D1913">
        <v>202767.84950000001</v>
      </c>
      <c r="E1913">
        <v>90.449716559999999</v>
      </c>
      <c r="F1913">
        <v>-1.7238466370000001</v>
      </c>
      <c r="G1913">
        <v>0.79908343900000001</v>
      </c>
      <c r="H1913">
        <v>126755.484</v>
      </c>
      <c r="I1913">
        <v>90.151647819999994</v>
      </c>
      <c r="J1913">
        <v>-0.25035798599999998</v>
      </c>
      <c r="K1913">
        <v>-1.2430475860000001</v>
      </c>
      <c r="L1913">
        <v>105485.07709999999</v>
      </c>
      <c r="M1913">
        <v>90.655031449999996</v>
      </c>
      <c r="N1913">
        <v>0.41221671500000001</v>
      </c>
      <c r="O1913">
        <v>-2.8138502779999999</v>
      </c>
      <c r="P1913">
        <v>87312.083010000002</v>
      </c>
      <c r="Q1913">
        <v>92.743971000000002</v>
      </c>
      <c r="R1913">
        <v>6.9416800000000004E-3</v>
      </c>
      <c r="S1913">
        <v>-3.4030743769999998</v>
      </c>
    </row>
    <row r="1914" spans="1:19" x14ac:dyDescent="0.25">
      <c r="A1914" s="12">
        <v>40513</v>
      </c>
      <c r="B1914" t="s">
        <v>2013</v>
      </c>
      <c r="C1914" t="s">
        <v>2014</v>
      </c>
      <c r="D1914">
        <v>375338.80530000001</v>
      </c>
      <c r="E1914">
        <v>82.533812600000005</v>
      </c>
      <c r="F1914">
        <v>-1.1704362690000001</v>
      </c>
      <c r="G1914">
        <v>6.4390727129999998</v>
      </c>
      <c r="H1914">
        <v>228143.9345</v>
      </c>
      <c r="I1914">
        <v>81.753640950000005</v>
      </c>
      <c r="J1914">
        <v>-0.38705544600000003</v>
      </c>
      <c r="K1914">
        <v>3.492899473</v>
      </c>
      <c r="L1914">
        <v>181207.32819999999</v>
      </c>
      <c r="M1914">
        <v>82.231806399999996</v>
      </c>
      <c r="N1914">
        <v>5.0173021999999998E-2</v>
      </c>
      <c r="O1914">
        <v>2.087491268</v>
      </c>
      <c r="P1914">
        <v>143320.01259999999</v>
      </c>
      <c r="Q1914">
        <v>84.30562501</v>
      </c>
      <c r="R1914">
        <v>-0.52774071300000003</v>
      </c>
      <c r="S1914">
        <v>0.37095909799999999</v>
      </c>
    </row>
    <row r="1915" spans="1:19" x14ac:dyDescent="0.25">
      <c r="A1915" s="12">
        <v>40513</v>
      </c>
      <c r="B1915" t="s">
        <v>2015</v>
      </c>
      <c r="C1915" t="s">
        <v>2016</v>
      </c>
      <c r="D1915">
        <v>295242.42849999998</v>
      </c>
      <c r="E1915">
        <v>89.622342959999997</v>
      </c>
      <c r="F1915">
        <v>-1.518840357</v>
      </c>
      <c r="G1915">
        <v>3.97502887</v>
      </c>
      <c r="H1915">
        <v>187969.11300000001</v>
      </c>
      <c r="I1915">
        <v>88.295730820000003</v>
      </c>
      <c r="J1915">
        <v>-1.0410218389999999</v>
      </c>
      <c r="K1915">
        <v>1.685834134</v>
      </c>
      <c r="L1915">
        <v>157455.36660000001</v>
      </c>
      <c r="M1915">
        <v>88.982346289999995</v>
      </c>
      <c r="N1915">
        <v>-0.45470629899999998</v>
      </c>
      <c r="O1915">
        <v>0.41392155800000002</v>
      </c>
      <c r="P1915">
        <v>127438.3042</v>
      </c>
      <c r="Q1915">
        <v>89.882839829999995</v>
      </c>
      <c r="R1915">
        <v>-1.066093851</v>
      </c>
      <c r="S1915">
        <v>-0.80248847099999998</v>
      </c>
    </row>
    <row r="1916" spans="1:19" x14ac:dyDescent="0.25">
      <c r="A1916" s="12">
        <v>40513</v>
      </c>
      <c r="B1916" t="s">
        <v>2003</v>
      </c>
      <c r="C1916" t="s">
        <v>2004</v>
      </c>
      <c r="D1916">
        <v>286177.66570000001</v>
      </c>
      <c r="E1916">
        <v>83.826615029999999</v>
      </c>
      <c r="F1916">
        <v>-1.123637269</v>
      </c>
      <c r="G1916">
        <v>4.796306081</v>
      </c>
      <c r="H1916">
        <v>190710.40330000001</v>
      </c>
      <c r="I1916">
        <v>83.115732190000003</v>
      </c>
      <c r="J1916">
        <v>-0.32980005099999998</v>
      </c>
      <c r="K1916">
        <v>2.725539366</v>
      </c>
      <c r="L1916">
        <v>159135.85149999999</v>
      </c>
      <c r="M1916">
        <v>83.101191650000004</v>
      </c>
      <c r="N1916">
        <v>0.30435459199999998</v>
      </c>
      <c r="O1916">
        <v>1.7448186160000001</v>
      </c>
      <c r="P1916">
        <v>130054.63830000001</v>
      </c>
      <c r="Q1916">
        <v>83.970456459999994</v>
      </c>
      <c r="R1916">
        <v>-0.63574941299999999</v>
      </c>
      <c r="S1916">
        <v>0.28962716900000002</v>
      </c>
    </row>
    <row r="1917" spans="1:19" x14ac:dyDescent="0.25">
      <c r="A1917" s="12">
        <v>40513</v>
      </c>
      <c r="B1917" t="s">
        <v>2007</v>
      </c>
      <c r="C1917" t="s">
        <v>2008</v>
      </c>
      <c r="D1917">
        <v>545246.96239999996</v>
      </c>
      <c r="E1917">
        <v>73.338047160000002</v>
      </c>
      <c r="F1917">
        <v>-8.8963742999999998E-2</v>
      </c>
      <c r="G1917">
        <v>8.4815603060000004</v>
      </c>
      <c r="H1917">
        <v>344639.95059999998</v>
      </c>
      <c r="I1917">
        <v>73.031748309999998</v>
      </c>
      <c r="J1917">
        <v>0.36054587100000002</v>
      </c>
      <c r="K1917">
        <v>6.3943056020000002</v>
      </c>
      <c r="L1917">
        <v>287916.06430000003</v>
      </c>
      <c r="M1917">
        <v>70.403633720000002</v>
      </c>
      <c r="N1917">
        <v>1.1395588919999999</v>
      </c>
      <c r="O1917">
        <v>5.337156985</v>
      </c>
      <c r="P1917">
        <v>253762.86230000001</v>
      </c>
      <c r="Q1917">
        <v>70.131289449999997</v>
      </c>
      <c r="R1917">
        <v>1.4254768339999999</v>
      </c>
      <c r="S1917">
        <v>5.2681503249999997</v>
      </c>
    </row>
    <row r="1918" spans="1:19" x14ac:dyDescent="0.25">
      <c r="A1918" s="12">
        <v>40513</v>
      </c>
      <c r="B1918" t="s">
        <v>2017</v>
      </c>
      <c r="C1918" t="s">
        <v>2018</v>
      </c>
      <c r="D1918">
        <v>243039.94690000001</v>
      </c>
      <c r="E1918">
        <v>93.022750099999996</v>
      </c>
      <c r="F1918">
        <v>-1.257422992</v>
      </c>
      <c r="G1918">
        <v>3.1553718160000002</v>
      </c>
      <c r="H1918">
        <v>142357.1237</v>
      </c>
      <c r="I1918">
        <v>93.316883509999997</v>
      </c>
      <c r="J1918">
        <v>-0.34437515499999999</v>
      </c>
      <c r="K1918">
        <v>0.119540753</v>
      </c>
      <c r="L1918">
        <v>116851.31789999999</v>
      </c>
      <c r="M1918">
        <v>93.680392359999999</v>
      </c>
      <c r="N1918">
        <v>0.17934138899999999</v>
      </c>
      <c r="O1918">
        <v>-1.605313577</v>
      </c>
      <c r="P1918">
        <v>100415.6765</v>
      </c>
      <c r="Q1918">
        <v>95.660322160000007</v>
      </c>
      <c r="R1918">
        <v>-0.37124373799999999</v>
      </c>
      <c r="S1918">
        <v>-2.063160168</v>
      </c>
    </row>
    <row r="1919" spans="1:19" x14ac:dyDescent="0.25">
      <c r="A1919" s="12">
        <v>40513</v>
      </c>
      <c r="B1919" t="s">
        <v>2019</v>
      </c>
      <c r="C1919" t="s">
        <v>2020</v>
      </c>
      <c r="D1919">
        <v>212366.6943</v>
      </c>
      <c r="E1919">
        <v>97.467944220000007</v>
      </c>
      <c r="F1919">
        <v>6.9570088000000002E-2</v>
      </c>
      <c r="G1919">
        <v>1.3730159310000001</v>
      </c>
      <c r="H1919">
        <v>130129.5321</v>
      </c>
      <c r="I1919">
        <v>97.206799559999993</v>
      </c>
      <c r="J1919">
        <v>0.87177769299999996</v>
      </c>
      <c r="K1919">
        <v>-1.6911123589999999</v>
      </c>
      <c r="L1919">
        <v>105930.05620000001</v>
      </c>
      <c r="M1919">
        <v>97.398609769999993</v>
      </c>
      <c r="N1919">
        <v>1.330686746</v>
      </c>
      <c r="O1919">
        <v>-3.4670146430000002</v>
      </c>
      <c r="P1919">
        <v>98272.498670000001</v>
      </c>
      <c r="Q1919">
        <v>98.574768550000002</v>
      </c>
      <c r="R1919">
        <v>1.1324817110000001</v>
      </c>
      <c r="S1919">
        <v>-3.565271401</v>
      </c>
    </row>
    <row r="1920" spans="1:19" x14ac:dyDescent="0.25">
      <c r="A1920" s="12">
        <v>40513</v>
      </c>
      <c r="B1920" t="s">
        <v>2009</v>
      </c>
      <c r="C1920" t="s">
        <v>2010</v>
      </c>
      <c r="D1920">
        <v>199513.652</v>
      </c>
      <c r="E1920">
        <v>102.62153600000001</v>
      </c>
      <c r="F1920">
        <v>-1.043663893</v>
      </c>
      <c r="G1920">
        <v>-0.82515587700000004</v>
      </c>
      <c r="H1920">
        <v>119726.3619</v>
      </c>
      <c r="I1920">
        <v>101.2521735</v>
      </c>
      <c r="J1920">
        <v>-0.52911445099999999</v>
      </c>
      <c r="K1920">
        <v>-4.0227597849999999</v>
      </c>
      <c r="L1920">
        <v>97818.505869999994</v>
      </c>
      <c r="M1920">
        <v>102.6269734</v>
      </c>
      <c r="N1920">
        <v>2.4657759000000001E-2</v>
      </c>
      <c r="O1920">
        <v>-5.8255245430000002</v>
      </c>
      <c r="P1920">
        <v>86126.41446</v>
      </c>
      <c r="Q1920">
        <v>102.76847770000001</v>
      </c>
      <c r="R1920">
        <v>-1.0630098429999999</v>
      </c>
      <c r="S1920">
        <v>-6.6245303959999999</v>
      </c>
    </row>
    <row r="1921" spans="1:19" x14ac:dyDescent="0.25">
      <c r="A1921" s="12">
        <v>40513</v>
      </c>
      <c r="B1921" t="s">
        <v>2011</v>
      </c>
      <c r="C1921" t="s">
        <v>2012</v>
      </c>
      <c r="D1921">
        <v>226295.02789999999</v>
      </c>
      <c r="E1921">
        <v>96.295425850000001</v>
      </c>
      <c r="F1921">
        <v>-0.71028619699999995</v>
      </c>
      <c r="G1921">
        <v>0.21859105400000001</v>
      </c>
      <c r="H1921">
        <v>136736.66570000001</v>
      </c>
      <c r="I1921">
        <v>95.685679140000005</v>
      </c>
      <c r="J1921">
        <v>-0.32606299500000002</v>
      </c>
      <c r="K1921">
        <v>-2.6696744969999999</v>
      </c>
      <c r="L1921">
        <v>101726.3851</v>
      </c>
      <c r="M1921">
        <v>97.45146063</v>
      </c>
      <c r="N1921">
        <v>1.179026567</v>
      </c>
      <c r="O1921">
        <v>-4.8703344499999996</v>
      </c>
      <c r="P1921">
        <v>98130.219299999997</v>
      </c>
      <c r="Q1921">
        <v>96.978701659999999</v>
      </c>
      <c r="R1921">
        <v>-0.40988941600000001</v>
      </c>
      <c r="S1921">
        <v>-5.4234067540000002</v>
      </c>
    </row>
    <row r="1922" spans="1:19" x14ac:dyDescent="0.25">
      <c r="A1922" s="12">
        <v>40544</v>
      </c>
      <c r="B1922" t="s">
        <v>2005</v>
      </c>
      <c r="C1922" t="s">
        <v>2006</v>
      </c>
      <c r="D1922">
        <v>271552.57890000002</v>
      </c>
      <c r="E1922">
        <v>88.901968210000007</v>
      </c>
      <c r="F1922">
        <v>0.23666579099999999</v>
      </c>
      <c r="G1922">
        <v>0.92190944600000002</v>
      </c>
      <c r="H1922">
        <v>163992.96299999999</v>
      </c>
      <c r="I1922">
        <v>87.31044163</v>
      </c>
      <c r="J1922">
        <v>-1.4099513050000001</v>
      </c>
      <c r="K1922">
        <v>-0.375051564</v>
      </c>
      <c r="L1922">
        <v>141126.94130000001</v>
      </c>
      <c r="M1922">
        <v>85.98835176</v>
      </c>
      <c r="N1922">
        <v>-1.4861166050000001</v>
      </c>
      <c r="O1922">
        <v>-0.796814578</v>
      </c>
      <c r="P1922">
        <v>153716.53020000001</v>
      </c>
      <c r="Q1922">
        <v>80.780165530000005</v>
      </c>
      <c r="R1922">
        <v>-0.67824490299999995</v>
      </c>
      <c r="S1922">
        <v>0.60086894700000004</v>
      </c>
    </row>
    <row r="1923" spans="1:19" x14ac:dyDescent="0.25">
      <c r="A1923" s="12">
        <v>40544</v>
      </c>
      <c r="B1923" t="s">
        <v>2011</v>
      </c>
      <c r="C1923" t="s">
        <v>2012</v>
      </c>
      <c r="D1923">
        <v>228442.6214</v>
      </c>
      <c r="E1923">
        <v>97.209292309999995</v>
      </c>
      <c r="F1923">
        <v>0.94902374599999995</v>
      </c>
      <c r="G1923">
        <v>0.77216437900000001</v>
      </c>
      <c r="H1923">
        <v>135346.22010000001</v>
      </c>
      <c r="I1923">
        <v>94.712672139999995</v>
      </c>
      <c r="J1923">
        <v>-1.0168784</v>
      </c>
      <c r="K1923">
        <v>-1.079197733</v>
      </c>
      <c r="L1923">
        <v>99260.943039999998</v>
      </c>
      <c r="M1923">
        <v>95.089625710000007</v>
      </c>
      <c r="N1923">
        <v>-2.4236013519999999</v>
      </c>
      <c r="O1923">
        <v>-1.9535694750000001</v>
      </c>
      <c r="P1923">
        <v>97453.03903</v>
      </c>
      <c r="Q1923">
        <v>96.309467830000003</v>
      </c>
      <c r="R1923">
        <v>-0.69008331099999998</v>
      </c>
      <c r="S1923">
        <v>0.24198378500000001</v>
      </c>
    </row>
    <row r="1924" spans="1:19" x14ac:dyDescent="0.25">
      <c r="A1924" s="12">
        <v>40544</v>
      </c>
      <c r="B1924" t="s">
        <v>2017</v>
      </c>
      <c r="C1924" t="s">
        <v>2018</v>
      </c>
      <c r="D1924">
        <v>243838.25020000001</v>
      </c>
      <c r="E1924">
        <v>93.328298099999998</v>
      </c>
      <c r="F1924">
        <v>0.32846587799999999</v>
      </c>
      <c r="G1924">
        <v>0.84162922299999998</v>
      </c>
      <c r="H1924">
        <v>139563.30360000001</v>
      </c>
      <c r="I1924">
        <v>91.485499309999994</v>
      </c>
      <c r="J1924">
        <v>-1.9625432469999999</v>
      </c>
      <c r="K1924">
        <v>-0.213660444</v>
      </c>
      <c r="L1924">
        <v>114574.0462</v>
      </c>
      <c r="M1924">
        <v>91.854690160000004</v>
      </c>
      <c r="N1924">
        <v>-1.948862673</v>
      </c>
      <c r="O1924">
        <v>-0.599631052</v>
      </c>
      <c r="P1924">
        <v>98477.532879999999</v>
      </c>
      <c r="Q1924">
        <v>93.813962570000001</v>
      </c>
      <c r="R1924">
        <v>-1.930120603</v>
      </c>
      <c r="S1924">
        <v>0.694598045</v>
      </c>
    </row>
    <row r="1925" spans="1:19" x14ac:dyDescent="0.25">
      <c r="A1925" s="12">
        <v>40544</v>
      </c>
      <c r="B1925" t="s">
        <v>2019</v>
      </c>
      <c r="C1925" t="s">
        <v>2020</v>
      </c>
      <c r="D1925">
        <v>209191.82440000001</v>
      </c>
      <c r="E1925">
        <v>96.01080408</v>
      </c>
      <c r="F1925">
        <v>-1.4949942329999999</v>
      </c>
      <c r="G1925">
        <v>-1.419150575</v>
      </c>
      <c r="H1925">
        <v>126034.9994</v>
      </c>
      <c r="I1925">
        <v>94.148182349999999</v>
      </c>
      <c r="J1925">
        <v>-3.1465054100000001</v>
      </c>
      <c r="K1925">
        <v>-3.1376398839999999</v>
      </c>
      <c r="L1925">
        <v>102404.4439</v>
      </c>
      <c r="M1925">
        <v>94.156944910000007</v>
      </c>
      <c r="N1925">
        <v>-3.328245506</v>
      </c>
      <c r="O1925">
        <v>-3.6489018180000001</v>
      </c>
      <c r="P1925">
        <v>95637.087979999997</v>
      </c>
      <c r="Q1925">
        <v>95.931251770000003</v>
      </c>
      <c r="R1925">
        <v>-2.6817377499999999</v>
      </c>
      <c r="S1925">
        <v>-2.4935164200000002</v>
      </c>
    </row>
    <row r="1926" spans="1:19" x14ac:dyDescent="0.25">
      <c r="A1926" s="12">
        <v>40544</v>
      </c>
      <c r="B1926" t="s">
        <v>2001</v>
      </c>
      <c r="C1926" t="s">
        <v>2002</v>
      </c>
      <c r="D1926">
        <v>201295.53820000001</v>
      </c>
      <c r="E1926">
        <v>89.792954929999993</v>
      </c>
      <c r="F1926">
        <v>-0.72610690300000003</v>
      </c>
      <c r="G1926">
        <v>0.26926897500000002</v>
      </c>
      <c r="H1926">
        <v>123720.3024</v>
      </c>
      <c r="I1926">
        <v>87.992951270000006</v>
      </c>
      <c r="J1926">
        <v>-2.3945170120000001</v>
      </c>
      <c r="K1926">
        <v>-6.0825642999999999E-2</v>
      </c>
      <c r="L1926">
        <v>102478.67080000001</v>
      </c>
      <c r="M1926">
        <v>88.071292850000006</v>
      </c>
      <c r="N1926">
        <v>-2.8500774369999999</v>
      </c>
      <c r="O1926">
        <v>-0.64339986800000004</v>
      </c>
      <c r="P1926">
        <v>85122.539659999995</v>
      </c>
      <c r="Q1926">
        <v>90.418211049999996</v>
      </c>
      <c r="R1926">
        <v>-2.5077209009999999</v>
      </c>
      <c r="S1926">
        <v>0.86116856200000003</v>
      </c>
    </row>
    <row r="1927" spans="1:19" x14ac:dyDescent="0.25">
      <c r="A1927" s="12">
        <v>40544</v>
      </c>
      <c r="B1927" t="s">
        <v>2007</v>
      </c>
      <c r="C1927" t="s">
        <v>2008</v>
      </c>
      <c r="D1927">
        <v>561352.93799999997</v>
      </c>
      <c r="E1927">
        <v>75.50436972</v>
      </c>
      <c r="F1927">
        <v>2.953886341</v>
      </c>
      <c r="G1927">
        <v>6.8409060330000004</v>
      </c>
      <c r="H1927">
        <v>347088.79090000002</v>
      </c>
      <c r="I1927">
        <v>73.550675639999994</v>
      </c>
      <c r="J1927">
        <v>0.71055033599999995</v>
      </c>
      <c r="K1927">
        <v>3.5637604380000001</v>
      </c>
      <c r="L1927">
        <v>291580.81219999999</v>
      </c>
      <c r="M1927">
        <v>71.299768389999997</v>
      </c>
      <c r="N1927">
        <v>1.2728528699999999</v>
      </c>
      <c r="O1927">
        <v>2.825205204</v>
      </c>
      <c r="P1927">
        <v>255214.03950000001</v>
      </c>
      <c r="Q1927">
        <v>70.532344690000002</v>
      </c>
      <c r="R1927">
        <v>0.57186350100000005</v>
      </c>
      <c r="S1927">
        <v>2.4215093959999998</v>
      </c>
    </row>
    <row r="1928" spans="1:19" x14ac:dyDescent="0.25">
      <c r="A1928" s="12">
        <v>40544</v>
      </c>
      <c r="B1928" t="s">
        <v>2009</v>
      </c>
      <c r="C1928" t="s">
        <v>2010</v>
      </c>
      <c r="D1928">
        <v>198299.26519999999</v>
      </c>
      <c r="E1928">
        <v>101.99690579999999</v>
      </c>
      <c r="F1928">
        <v>-0.60867354600000001</v>
      </c>
      <c r="G1928">
        <v>-1.004168876</v>
      </c>
      <c r="H1928">
        <v>117302.3922</v>
      </c>
      <c r="I1928">
        <v>99.202230670000006</v>
      </c>
      <c r="J1928">
        <v>-2.024591424</v>
      </c>
      <c r="K1928">
        <v>-2.2736225069999998</v>
      </c>
      <c r="L1928">
        <v>95190.147289999994</v>
      </c>
      <c r="M1928">
        <v>99.869412530000005</v>
      </c>
      <c r="N1928">
        <v>-2.6869747780000002</v>
      </c>
      <c r="O1928">
        <v>-3.1337386070000002</v>
      </c>
      <c r="P1928">
        <v>83254.730339999995</v>
      </c>
      <c r="Q1928">
        <v>99.341902880000006</v>
      </c>
      <c r="R1928">
        <v>-3.334266425</v>
      </c>
      <c r="S1928">
        <v>-2.3269240560000002</v>
      </c>
    </row>
    <row r="1929" spans="1:19" x14ac:dyDescent="0.25">
      <c r="A1929" s="12">
        <v>40544</v>
      </c>
      <c r="B1929" t="s">
        <v>2003</v>
      </c>
      <c r="C1929" t="s">
        <v>2004</v>
      </c>
      <c r="D1929">
        <v>288271.23950000003</v>
      </c>
      <c r="E1929">
        <v>84.439860679999995</v>
      </c>
      <c r="F1929">
        <v>0.73156437500000004</v>
      </c>
      <c r="G1929">
        <v>1.6167228730000001</v>
      </c>
      <c r="H1929">
        <v>188904.24840000001</v>
      </c>
      <c r="I1929">
        <v>82.3285707</v>
      </c>
      <c r="J1929">
        <v>-0.94706678099999997</v>
      </c>
      <c r="K1929">
        <v>0.41671312799999999</v>
      </c>
      <c r="L1929">
        <v>157287.6183</v>
      </c>
      <c r="M1929">
        <v>82.136039060000002</v>
      </c>
      <c r="N1929">
        <v>-1.1614184780000001</v>
      </c>
      <c r="O1929">
        <v>0.13592584699999999</v>
      </c>
      <c r="P1929">
        <v>128634.4522</v>
      </c>
      <c r="Q1929">
        <v>83.053505880000003</v>
      </c>
      <c r="R1929">
        <v>-1.0919918909999999</v>
      </c>
      <c r="S1929">
        <v>1.085228332</v>
      </c>
    </row>
    <row r="1930" spans="1:19" x14ac:dyDescent="0.25">
      <c r="A1930" s="12">
        <v>40544</v>
      </c>
      <c r="B1930" t="s">
        <v>2013</v>
      </c>
      <c r="C1930" t="s">
        <v>2014</v>
      </c>
      <c r="D1930">
        <v>376643.9339</v>
      </c>
      <c r="E1930">
        <v>82.820799300000004</v>
      </c>
      <c r="F1930">
        <v>0.347720152</v>
      </c>
      <c r="G1930">
        <v>1.0021972969999999</v>
      </c>
      <c r="H1930">
        <v>225371.74359999999</v>
      </c>
      <c r="I1930">
        <v>80.760247469999996</v>
      </c>
      <c r="J1930">
        <v>-1.2151061009999999</v>
      </c>
      <c r="K1930">
        <v>-0.58042816600000002</v>
      </c>
      <c r="L1930">
        <v>178552.51699999999</v>
      </c>
      <c r="M1930">
        <v>81.027054230000005</v>
      </c>
      <c r="N1930">
        <v>-1.465068351</v>
      </c>
      <c r="O1930">
        <v>-1.541057517</v>
      </c>
      <c r="P1930">
        <v>141066.50750000001</v>
      </c>
      <c r="Q1930">
        <v>82.980037890000006</v>
      </c>
      <c r="R1930">
        <v>-1.5723590380000001</v>
      </c>
      <c r="S1930">
        <v>-1.6244226070000001</v>
      </c>
    </row>
    <row r="1931" spans="1:19" x14ac:dyDescent="0.25">
      <c r="A1931" s="12">
        <v>40544</v>
      </c>
      <c r="B1931" t="s">
        <v>2015</v>
      </c>
      <c r="C1931" t="s">
        <v>2016</v>
      </c>
      <c r="D1931">
        <v>296558.53499999997</v>
      </c>
      <c r="E1931">
        <v>90.021853789999994</v>
      </c>
      <c r="F1931">
        <v>0.44577145800000001</v>
      </c>
      <c r="G1931">
        <v>1.2626153149999999</v>
      </c>
      <c r="H1931">
        <v>186384.48680000001</v>
      </c>
      <c r="I1931">
        <v>87.551375919999998</v>
      </c>
      <c r="J1931">
        <v>-0.84302479699999999</v>
      </c>
      <c r="K1931">
        <v>0.263712275</v>
      </c>
      <c r="L1931">
        <v>156167.9627</v>
      </c>
      <c r="M1931">
        <v>88.254799059999996</v>
      </c>
      <c r="N1931">
        <v>-0.81763097600000001</v>
      </c>
      <c r="O1931">
        <v>-0.422395933</v>
      </c>
      <c r="P1931">
        <v>126770.5232</v>
      </c>
      <c r="Q1931">
        <v>89.411850720000004</v>
      </c>
      <c r="R1931">
        <v>-0.524003369</v>
      </c>
      <c r="S1931">
        <v>-7.1938216999999999E-2</v>
      </c>
    </row>
    <row r="1932" spans="1:19" x14ac:dyDescent="0.25">
      <c r="A1932" s="12">
        <v>40575</v>
      </c>
      <c r="B1932" t="s">
        <v>2005</v>
      </c>
      <c r="C1932" t="s">
        <v>2006</v>
      </c>
      <c r="D1932">
        <v>269865.9031</v>
      </c>
      <c r="E1932">
        <v>88.349777560000007</v>
      </c>
      <c r="F1932">
        <v>-0.62112308299999996</v>
      </c>
      <c r="G1932">
        <v>0.436753318</v>
      </c>
      <c r="H1932">
        <v>163286.97880000001</v>
      </c>
      <c r="I1932">
        <v>86.934573159999999</v>
      </c>
      <c r="J1932">
        <v>-0.43049658400000002</v>
      </c>
      <c r="K1932">
        <v>-1.665624547</v>
      </c>
      <c r="L1932">
        <v>140631.24129999999</v>
      </c>
      <c r="M1932">
        <v>85.686322779999998</v>
      </c>
      <c r="N1932">
        <v>-0.351244061</v>
      </c>
      <c r="O1932">
        <v>-1.702453285</v>
      </c>
      <c r="P1932">
        <v>153823.05489999999</v>
      </c>
      <c r="Q1932">
        <v>80.83614575</v>
      </c>
      <c r="R1932">
        <v>6.9299462000000006E-2</v>
      </c>
      <c r="S1932">
        <v>0.27987193999999999</v>
      </c>
    </row>
    <row r="1933" spans="1:19" x14ac:dyDescent="0.25">
      <c r="A1933" s="12">
        <v>40575</v>
      </c>
      <c r="B1933" t="s">
        <v>2015</v>
      </c>
      <c r="C1933" t="s">
        <v>2016</v>
      </c>
      <c r="D1933">
        <v>293335.50380000001</v>
      </c>
      <c r="E1933">
        <v>89.043486229999999</v>
      </c>
      <c r="F1933">
        <v>-1.0868111659999999</v>
      </c>
      <c r="G1933">
        <v>5.662055E-3</v>
      </c>
      <c r="H1933">
        <v>185369.1176</v>
      </c>
      <c r="I1933">
        <v>87.074421139999998</v>
      </c>
      <c r="J1933">
        <v>-0.54477131300000003</v>
      </c>
      <c r="K1933">
        <v>-1.1194908809999999</v>
      </c>
      <c r="L1933">
        <v>155261.17550000001</v>
      </c>
      <c r="M1933">
        <v>87.742348739999997</v>
      </c>
      <c r="N1933">
        <v>-0.580648673</v>
      </c>
      <c r="O1933">
        <v>-1.1516797050000001</v>
      </c>
      <c r="P1933">
        <v>126217.43060000001</v>
      </c>
      <c r="Q1933">
        <v>89.021751850000001</v>
      </c>
      <c r="R1933">
        <v>-0.43629437100000001</v>
      </c>
      <c r="S1933">
        <v>-1.0372841420000001</v>
      </c>
    </row>
    <row r="1934" spans="1:19" x14ac:dyDescent="0.25">
      <c r="A1934" s="12">
        <v>40575</v>
      </c>
      <c r="B1934" t="s">
        <v>2007</v>
      </c>
      <c r="C1934" t="s">
        <v>2008</v>
      </c>
      <c r="D1934">
        <v>556285.22010000004</v>
      </c>
      <c r="E1934">
        <v>74.822739999999996</v>
      </c>
      <c r="F1934">
        <v>-0.90276857099999996</v>
      </c>
      <c r="G1934">
        <v>6.0740028019999999</v>
      </c>
      <c r="H1934">
        <v>343860.02919999999</v>
      </c>
      <c r="I1934">
        <v>72.866477200000006</v>
      </c>
      <c r="J1934">
        <v>-0.930240866</v>
      </c>
      <c r="K1934">
        <v>2.4762533439999999</v>
      </c>
      <c r="L1934">
        <v>286548.66609999997</v>
      </c>
      <c r="M1934">
        <v>70.069266119999995</v>
      </c>
      <c r="N1934">
        <v>-1.72581524</v>
      </c>
      <c r="O1934">
        <v>1.2951831380000001</v>
      </c>
      <c r="P1934">
        <v>253952.99770000001</v>
      </c>
      <c r="Q1934">
        <v>70.183836290000002</v>
      </c>
      <c r="R1934">
        <v>-0.49411146900000003</v>
      </c>
      <c r="S1934">
        <v>2.5166283250000001</v>
      </c>
    </row>
    <row r="1935" spans="1:19" x14ac:dyDescent="0.25">
      <c r="A1935" s="12">
        <v>40575</v>
      </c>
      <c r="B1935" t="s">
        <v>2009</v>
      </c>
      <c r="C1935" t="s">
        <v>2010</v>
      </c>
      <c r="D1935">
        <v>196902.5526</v>
      </c>
      <c r="E1935">
        <v>101.2784949</v>
      </c>
      <c r="F1935">
        <v>-0.70434584600000005</v>
      </c>
      <c r="G1935">
        <v>-2.4230473639999999</v>
      </c>
      <c r="H1935">
        <v>117056.5563</v>
      </c>
      <c r="I1935">
        <v>98.994328080000003</v>
      </c>
      <c r="J1935">
        <v>-0.20957450999999999</v>
      </c>
      <c r="K1935">
        <v>-4.3471556810000003</v>
      </c>
      <c r="L1935">
        <v>94717.516069999998</v>
      </c>
      <c r="M1935">
        <v>99.373548170000007</v>
      </c>
      <c r="N1935">
        <v>-0.49651274699999998</v>
      </c>
      <c r="O1935">
        <v>-5.066023349</v>
      </c>
      <c r="P1935">
        <v>84202.727929999994</v>
      </c>
      <c r="Q1935">
        <v>100.47308049999999</v>
      </c>
      <c r="R1935">
        <v>1.138671142</v>
      </c>
      <c r="S1935">
        <v>-4.1740012269999998</v>
      </c>
    </row>
    <row r="1936" spans="1:19" x14ac:dyDescent="0.25">
      <c r="A1936" s="12">
        <v>40575</v>
      </c>
      <c r="B1936" t="s">
        <v>2013</v>
      </c>
      <c r="C1936" t="s">
        <v>2014</v>
      </c>
      <c r="D1936">
        <v>377315.26319999999</v>
      </c>
      <c r="E1936">
        <v>82.968418889999995</v>
      </c>
      <c r="F1936">
        <v>0.178239759</v>
      </c>
      <c r="G1936">
        <v>2.1785432120000001</v>
      </c>
      <c r="H1936">
        <v>225228.86809999999</v>
      </c>
      <c r="I1936">
        <v>80.709049100000001</v>
      </c>
      <c r="J1936">
        <v>-6.3395510000000002E-2</v>
      </c>
      <c r="K1936">
        <v>-0.80396401699999998</v>
      </c>
      <c r="L1936">
        <v>178614.19089999999</v>
      </c>
      <c r="M1936">
        <v>81.055041829999993</v>
      </c>
      <c r="N1936">
        <v>3.4541049999999997E-2</v>
      </c>
      <c r="O1936">
        <v>-1.2796014950000001</v>
      </c>
      <c r="P1936">
        <v>142500.80840000001</v>
      </c>
      <c r="Q1936">
        <v>83.823741659999996</v>
      </c>
      <c r="R1936">
        <v>1.0167550999999999</v>
      </c>
      <c r="S1936">
        <v>-0.72734771300000001</v>
      </c>
    </row>
    <row r="1937" spans="1:19" x14ac:dyDescent="0.25">
      <c r="A1937" s="12">
        <v>40575</v>
      </c>
      <c r="B1937" t="s">
        <v>2011</v>
      </c>
      <c r="C1937" t="s">
        <v>2012</v>
      </c>
      <c r="D1937">
        <v>224761.6194</v>
      </c>
      <c r="E1937">
        <v>95.642913849999999</v>
      </c>
      <c r="F1937">
        <v>-1.61134643</v>
      </c>
      <c r="G1937">
        <v>-1.532105684</v>
      </c>
      <c r="H1937">
        <v>133646.6421</v>
      </c>
      <c r="I1937">
        <v>93.523340309999995</v>
      </c>
      <c r="J1937">
        <v>-1.2557261879999999</v>
      </c>
      <c r="K1937">
        <v>-3.6799772439999998</v>
      </c>
      <c r="L1937">
        <v>99384.045889999994</v>
      </c>
      <c r="M1937">
        <v>95.207555319999997</v>
      </c>
      <c r="N1937">
        <v>0.124019428</v>
      </c>
      <c r="O1937">
        <v>-3.700955177</v>
      </c>
      <c r="P1937">
        <v>97327.685540000006</v>
      </c>
      <c r="Q1937">
        <v>96.185585309999993</v>
      </c>
      <c r="R1937">
        <v>-0.12862963899999999</v>
      </c>
      <c r="S1937">
        <v>-2.0360127640000001</v>
      </c>
    </row>
    <row r="1938" spans="1:19" x14ac:dyDescent="0.25">
      <c r="A1938" s="12">
        <v>40575</v>
      </c>
      <c r="B1938" t="s">
        <v>2017</v>
      </c>
      <c r="C1938" t="s">
        <v>2018</v>
      </c>
      <c r="D1938">
        <v>239703.38879999999</v>
      </c>
      <c r="E1938">
        <v>91.745693320000001</v>
      </c>
      <c r="F1938">
        <v>-1.695739457</v>
      </c>
      <c r="G1938">
        <v>-0.268219025</v>
      </c>
      <c r="H1938">
        <v>137616.10759999999</v>
      </c>
      <c r="I1938">
        <v>90.209087890000006</v>
      </c>
      <c r="J1938">
        <v>-1.3952062700000001</v>
      </c>
      <c r="K1938">
        <v>-2.7911018740000002</v>
      </c>
      <c r="L1938">
        <v>113039.8428</v>
      </c>
      <c r="M1938">
        <v>90.624710239999999</v>
      </c>
      <c r="N1938">
        <v>-1.339049664</v>
      </c>
      <c r="O1938">
        <v>-2.7891107879999999</v>
      </c>
      <c r="P1938">
        <v>97911.957819999996</v>
      </c>
      <c r="Q1938">
        <v>93.275171270000001</v>
      </c>
      <c r="R1938">
        <v>-0.57431887599999998</v>
      </c>
      <c r="S1938">
        <v>-1.746509434</v>
      </c>
    </row>
    <row r="1939" spans="1:19" x14ac:dyDescent="0.25">
      <c r="A1939" s="12">
        <v>40575</v>
      </c>
      <c r="B1939" t="s">
        <v>2019</v>
      </c>
      <c r="C1939" t="s">
        <v>2020</v>
      </c>
      <c r="D1939">
        <v>212076.1863</v>
      </c>
      <c r="E1939">
        <v>97.334612530000001</v>
      </c>
      <c r="F1939">
        <v>1.3788119590000001</v>
      </c>
      <c r="G1939">
        <v>0.60866916800000004</v>
      </c>
      <c r="H1939">
        <v>127671.56540000001</v>
      </c>
      <c r="I1939">
        <v>95.370697629999995</v>
      </c>
      <c r="J1939">
        <v>1.2985012039999999</v>
      </c>
      <c r="K1939">
        <v>-1.994509565</v>
      </c>
      <c r="L1939">
        <v>103896.80899999999</v>
      </c>
      <c r="M1939">
        <v>95.529117229999997</v>
      </c>
      <c r="N1939">
        <v>1.45732459</v>
      </c>
      <c r="O1939">
        <v>-2.4020429679999999</v>
      </c>
      <c r="P1939">
        <v>97617.170190000004</v>
      </c>
      <c r="Q1939">
        <v>97.917424389999994</v>
      </c>
      <c r="R1939">
        <v>2.0704124849999999</v>
      </c>
      <c r="S1939">
        <v>-0.76602178499999996</v>
      </c>
    </row>
    <row r="1940" spans="1:19" x14ac:dyDescent="0.25">
      <c r="A1940" s="12">
        <v>40575</v>
      </c>
      <c r="B1940" t="s">
        <v>2003</v>
      </c>
      <c r="C1940" t="s">
        <v>2004</v>
      </c>
      <c r="D1940">
        <v>283754.91639999999</v>
      </c>
      <c r="E1940">
        <v>83.116947949999997</v>
      </c>
      <c r="F1940">
        <v>-1.566692234</v>
      </c>
      <c r="G1940">
        <v>0.39182338500000002</v>
      </c>
      <c r="H1940">
        <v>186476.3505</v>
      </c>
      <c r="I1940">
        <v>81.270440089999994</v>
      </c>
      <c r="J1940">
        <v>-1.2852532189999999</v>
      </c>
      <c r="K1940">
        <v>-1.1245504559999999</v>
      </c>
      <c r="L1940">
        <v>155608.35639999999</v>
      </c>
      <c r="M1940">
        <v>81.259123720000005</v>
      </c>
      <c r="N1940">
        <v>-1.067637722</v>
      </c>
      <c r="O1940">
        <v>-0.87488901699999999</v>
      </c>
      <c r="P1940">
        <v>128534.06269999999</v>
      </c>
      <c r="Q1940">
        <v>82.988688879999998</v>
      </c>
      <c r="R1940">
        <v>-7.8042460999999994E-2</v>
      </c>
      <c r="S1940">
        <v>0.16477087300000001</v>
      </c>
    </row>
    <row r="1941" spans="1:19" x14ac:dyDescent="0.25">
      <c r="A1941" s="12">
        <v>40575</v>
      </c>
      <c r="B1941" t="s">
        <v>2001</v>
      </c>
      <c r="C1941" t="s">
        <v>2002</v>
      </c>
      <c r="D1941">
        <v>201459.9921</v>
      </c>
      <c r="E1941">
        <v>89.866313750000003</v>
      </c>
      <c r="F1941">
        <v>8.1697750999999999E-2</v>
      </c>
      <c r="G1941">
        <v>-0.86279559100000003</v>
      </c>
      <c r="H1941">
        <v>124614.42969999999</v>
      </c>
      <c r="I1941">
        <v>88.628876829999996</v>
      </c>
      <c r="J1941">
        <v>0.72270057300000001</v>
      </c>
      <c r="K1941">
        <v>-2.102662617</v>
      </c>
      <c r="L1941">
        <v>103497.6649</v>
      </c>
      <c r="M1941">
        <v>88.947027570000003</v>
      </c>
      <c r="N1941">
        <v>0.99434752199999998</v>
      </c>
      <c r="O1941">
        <v>-2.2804551270000002</v>
      </c>
      <c r="P1941">
        <v>86111.409910000002</v>
      </c>
      <c r="Q1941">
        <v>91.468601219999996</v>
      </c>
      <c r="R1941">
        <v>1.1617020039999999</v>
      </c>
      <c r="S1941">
        <v>-1.986585255</v>
      </c>
    </row>
    <row r="1942" spans="1:19" x14ac:dyDescent="0.25">
      <c r="A1942" s="12">
        <v>40603</v>
      </c>
      <c r="B1942" t="s">
        <v>2005</v>
      </c>
      <c r="C1942" t="s">
        <v>2006</v>
      </c>
      <c r="D1942">
        <v>269719.21679999999</v>
      </c>
      <c r="E1942">
        <v>88.301754799999998</v>
      </c>
      <c r="F1942">
        <v>-5.4355270999999997E-2</v>
      </c>
      <c r="G1942">
        <v>0.69952401600000003</v>
      </c>
      <c r="H1942">
        <v>161913.88039999999</v>
      </c>
      <c r="I1942">
        <v>86.203530610000001</v>
      </c>
      <c r="J1942">
        <v>-0.84091117800000004</v>
      </c>
      <c r="K1942">
        <v>-1.6425030329999999</v>
      </c>
      <c r="L1942">
        <v>139920.08170000001</v>
      </c>
      <c r="M1942">
        <v>85.253014690000001</v>
      </c>
      <c r="N1942">
        <v>-0.50569107700000004</v>
      </c>
      <c r="O1942">
        <v>-1.646877672</v>
      </c>
      <c r="P1942">
        <v>153536.20009999999</v>
      </c>
      <c r="Q1942">
        <v>80.685399570000001</v>
      </c>
      <c r="R1942">
        <v>-0.18648363800000001</v>
      </c>
      <c r="S1942">
        <v>-1.0471896140000001</v>
      </c>
    </row>
    <row r="1943" spans="1:19" x14ac:dyDescent="0.25">
      <c r="A1943" s="12">
        <v>40603</v>
      </c>
      <c r="B1943" t="s">
        <v>2009</v>
      </c>
      <c r="C1943" t="s">
        <v>2010</v>
      </c>
      <c r="D1943">
        <v>196363.8524</v>
      </c>
      <c r="E1943">
        <v>101.0014099</v>
      </c>
      <c r="F1943">
        <v>-0.273587205</v>
      </c>
      <c r="G1943">
        <v>-4.4369863460000003</v>
      </c>
      <c r="H1943">
        <v>115568.9136</v>
      </c>
      <c r="I1943">
        <v>97.736233760000005</v>
      </c>
      <c r="J1943">
        <v>-1.27087515</v>
      </c>
      <c r="K1943">
        <v>-5.7446532130000003</v>
      </c>
      <c r="L1943">
        <v>94203.140580000007</v>
      </c>
      <c r="M1943">
        <v>98.833887500000003</v>
      </c>
      <c r="N1943">
        <v>-0.54306269299999999</v>
      </c>
      <c r="O1943">
        <v>-6.3334966499999998</v>
      </c>
      <c r="P1943">
        <v>82297.098639999997</v>
      </c>
      <c r="Q1943">
        <v>98.199229590000002</v>
      </c>
      <c r="R1943">
        <v>-2.26314437</v>
      </c>
      <c r="S1943">
        <v>-8.3204495089999995</v>
      </c>
    </row>
    <row r="1944" spans="1:19" x14ac:dyDescent="0.25">
      <c r="A1944" s="12">
        <v>40603</v>
      </c>
      <c r="B1944" t="s">
        <v>2011</v>
      </c>
      <c r="C1944" t="s">
        <v>2012</v>
      </c>
      <c r="D1944">
        <v>225128.7585</v>
      </c>
      <c r="E1944">
        <v>95.799142739999994</v>
      </c>
      <c r="F1944">
        <v>0.16334601900000001</v>
      </c>
      <c r="G1944">
        <v>-0.175577593</v>
      </c>
      <c r="H1944">
        <v>132781.2317</v>
      </c>
      <c r="I1944">
        <v>92.917742790000005</v>
      </c>
      <c r="J1944">
        <v>-0.64753623299999996</v>
      </c>
      <c r="K1944">
        <v>-2.760987138</v>
      </c>
      <c r="L1944">
        <v>97982.115579999998</v>
      </c>
      <c r="M1944">
        <v>93.864539379999997</v>
      </c>
      <c r="N1944">
        <v>-1.4106190759999999</v>
      </c>
      <c r="O1944">
        <v>-3.1969623309999999</v>
      </c>
      <c r="P1944">
        <v>95299.553969999994</v>
      </c>
      <c r="Q1944">
        <v>94.181253029999993</v>
      </c>
      <c r="R1944">
        <v>-2.083817732</v>
      </c>
      <c r="S1944">
        <v>-4.9689371800000002</v>
      </c>
    </row>
    <row r="1945" spans="1:19" x14ac:dyDescent="0.25">
      <c r="A1945" s="12">
        <v>40603</v>
      </c>
      <c r="B1945" t="s">
        <v>2013</v>
      </c>
      <c r="C1945" t="s">
        <v>2014</v>
      </c>
      <c r="D1945">
        <v>377051.94559999998</v>
      </c>
      <c r="E1945">
        <v>82.910517609999999</v>
      </c>
      <c r="F1945">
        <v>-6.9787139999999998E-2</v>
      </c>
      <c r="G1945">
        <v>2.0686777169999999</v>
      </c>
      <c r="H1945">
        <v>223233.27359999999</v>
      </c>
      <c r="I1945">
        <v>79.993943029999997</v>
      </c>
      <c r="J1945">
        <v>-0.88602961300000005</v>
      </c>
      <c r="K1945">
        <v>-0.63755600800000001</v>
      </c>
      <c r="L1945">
        <v>177738.58009999999</v>
      </c>
      <c r="M1945">
        <v>80.657690020000004</v>
      </c>
      <c r="N1945">
        <v>-0.49022466999999997</v>
      </c>
      <c r="O1945">
        <v>-1.09992416</v>
      </c>
      <c r="P1945">
        <v>140563.3083</v>
      </c>
      <c r="Q1945">
        <v>82.684039319999997</v>
      </c>
      <c r="R1945">
        <v>-1.359641455</v>
      </c>
      <c r="S1945">
        <v>-2.7866650549999998</v>
      </c>
    </row>
    <row r="1946" spans="1:19" x14ac:dyDescent="0.25">
      <c r="A1946" s="12">
        <v>40603</v>
      </c>
      <c r="B1946" t="s">
        <v>2015</v>
      </c>
      <c r="C1946" t="s">
        <v>2016</v>
      </c>
      <c r="D1946">
        <v>293884.00040000002</v>
      </c>
      <c r="E1946">
        <v>89.209985180000004</v>
      </c>
      <c r="F1946">
        <v>0.18698611000000001</v>
      </c>
      <c r="G1946">
        <v>1.073951898</v>
      </c>
      <c r="H1946">
        <v>184362.11540000001</v>
      </c>
      <c r="I1946">
        <v>86.601396660000006</v>
      </c>
      <c r="J1946">
        <v>-0.54324159599999999</v>
      </c>
      <c r="K1946">
        <v>-0.78978272599999999</v>
      </c>
      <c r="L1946">
        <v>155023.7524</v>
      </c>
      <c r="M1946">
        <v>87.608174430000005</v>
      </c>
      <c r="N1946">
        <v>-0.15291853599999999</v>
      </c>
      <c r="O1946">
        <v>-1.2674088480000001</v>
      </c>
      <c r="P1946">
        <v>126827.82279999999</v>
      </c>
      <c r="Q1946">
        <v>89.452264380000003</v>
      </c>
      <c r="R1946">
        <v>0.483603752</v>
      </c>
      <c r="S1946">
        <v>-1.4749500179999999</v>
      </c>
    </row>
    <row r="1947" spans="1:19" x14ac:dyDescent="0.25">
      <c r="A1947" s="12">
        <v>40603</v>
      </c>
      <c r="B1947" t="s">
        <v>2019</v>
      </c>
      <c r="C1947" t="s">
        <v>2020</v>
      </c>
      <c r="D1947">
        <v>206663.13279999999</v>
      </c>
      <c r="E1947">
        <v>94.850234259999993</v>
      </c>
      <c r="F1947">
        <v>-2.5524098839999998</v>
      </c>
      <c r="G1947">
        <v>-2.2264296880000001</v>
      </c>
      <c r="H1947">
        <v>124560.7614</v>
      </c>
      <c r="I1947">
        <v>93.04692618</v>
      </c>
      <c r="J1947">
        <v>-2.4365675339999999</v>
      </c>
      <c r="K1947">
        <v>-4.0297358289999998</v>
      </c>
      <c r="L1947">
        <v>101947.0462</v>
      </c>
      <c r="M1947">
        <v>93.736385350000006</v>
      </c>
      <c r="N1947">
        <v>-1.8766339809999999</v>
      </c>
      <c r="O1947">
        <v>-3.8269349859999999</v>
      </c>
      <c r="P1947">
        <v>94543.342910000007</v>
      </c>
      <c r="Q1947">
        <v>94.83414252</v>
      </c>
      <c r="R1947">
        <v>-3.1488592350000002</v>
      </c>
      <c r="S1947">
        <v>-5.8909272220000002</v>
      </c>
    </row>
    <row r="1948" spans="1:19" x14ac:dyDescent="0.25">
      <c r="A1948" s="12">
        <v>40603</v>
      </c>
      <c r="B1948" t="s">
        <v>2001</v>
      </c>
      <c r="C1948" t="s">
        <v>2002</v>
      </c>
      <c r="D1948">
        <v>201213.46739999999</v>
      </c>
      <c r="E1948">
        <v>89.756345179999997</v>
      </c>
      <c r="F1948">
        <v>-0.12236907599999999</v>
      </c>
      <c r="G1948">
        <v>8.2343927999999997E-2</v>
      </c>
      <c r="H1948">
        <v>123172.26149999999</v>
      </c>
      <c r="I1948">
        <v>87.603170939999998</v>
      </c>
      <c r="J1948">
        <v>-1.157304409</v>
      </c>
      <c r="K1948">
        <v>-1.5397460329999999</v>
      </c>
      <c r="L1948">
        <v>102986.4467</v>
      </c>
      <c r="M1948">
        <v>88.507681039999994</v>
      </c>
      <c r="N1948">
        <v>-0.49394178500000002</v>
      </c>
      <c r="O1948">
        <v>-1.4881612259999999</v>
      </c>
      <c r="P1948">
        <v>85485.998739999995</v>
      </c>
      <c r="Q1948">
        <v>90.804281770000003</v>
      </c>
      <c r="R1948">
        <v>-0.72628141099999999</v>
      </c>
      <c r="S1948">
        <v>-3.2696200310000001</v>
      </c>
    </row>
    <row r="1949" spans="1:19" x14ac:dyDescent="0.25">
      <c r="A1949" s="12">
        <v>40603</v>
      </c>
      <c r="B1949" t="s">
        <v>2003</v>
      </c>
      <c r="C1949" t="s">
        <v>2004</v>
      </c>
      <c r="D1949">
        <v>286646.55719999998</v>
      </c>
      <c r="E1949">
        <v>83.963961859999998</v>
      </c>
      <c r="F1949">
        <v>1.0190628150000001</v>
      </c>
      <c r="G1949">
        <v>1.46844793</v>
      </c>
      <c r="H1949">
        <v>187453.04310000001</v>
      </c>
      <c r="I1949">
        <v>81.69610394</v>
      </c>
      <c r="J1949">
        <v>0.52376219800000001</v>
      </c>
      <c r="K1949">
        <v>-0.19837406099999999</v>
      </c>
      <c r="L1949">
        <v>156773.57130000001</v>
      </c>
      <c r="M1949">
        <v>81.867602239999997</v>
      </c>
      <c r="N1949">
        <v>0.74881255800000002</v>
      </c>
      <c r="O1949">
        <v>-0.17330780900000001</v>
      </c>
      <c r="P1949">
        <v>128725.8282</v>
      </c>
      <c r="Q1949">
        <v>83.112503239999995</v>
      </c>
      <c r="R1949">
        <v>0.14919426299999999</v>
      </c>
      <c r="S1949">
        <v>-1.0820151680000001</v>
      </c>
    </row>
    <row r="1950" spans="1:19" x14ac:dyDescent="0.25">
      <c r="A1950" s="12">
        <v>40603</v>
      </c>
      <c r="B1950" t="s">
        <v>2007</v>
      </c>
      <c r="C1950" t="s">
        <v>2008</v>
      </c>
      <c r="D1950">
        <v>559906.68850000005</v>
      </c>
      <c r="E1950">
        <v>75.309842979999999</v>
      </c>
      <c r="F1950">
        <v>0.651009277</v>
      </c>
      <c r="G1950">
        <v>5.0939744229999997</v>
      </c>
      <c r="H1950">
        <v>342213.85350000003</v>
      </c>
      <c r="I1950">
        <v>72.517640420000006</v>
      </c>
      <c r="J1950">
        <v>-0.47873423999999998</v>
      </c>
      <c r="K1950">
        <v>1.8675249739999999</v>
      </c>
      <c r="L1950">
        <v>287434.19400000002</v>
      </c>
      <c r="M1950">
        <v>70.285802770000004</v>
      </c>
      <c r="N1950">
        <v>0.30903227700000002</v>
      </c>
      <c r="O1950">
        <v>1.9863602419999999</v>
      </c>
      <c r="P1950">
        <v>257165.383</v>
      </c>
      <c r="Q1950">
        <v>71.071628610000005</v>
      </c>
      <c r="R1950">
        <v>1.2649526879999999</v>
      </c>
      <c r="S1950">
        <v>2.4958282710000002</v>
      </c>
    </row>
    <row r="1951" spans="1:19" x14ac:dyDescent="0.25">
      <c r="A1951" s="12">
        <v>40603</v>
      </c>
      <c r="B1951" t="s">
        <v>2017</v>
      </c>
      <c r="C1951" t="s">
        <v>2018</v>
      </c>
      <c r="D1951">
        <v>239069.1367</v>
      </c>
      <c r="E1951">
        <v>91.502935399999998</v>
      </c>
      <c r="F1951">
        <v>-0.26459870800000002</v>
      </c>
      <c r="G1951">
        <v>0.16101267399999999</v>
      </c>
      <c r="H1951">
        <v>136239.98449999999</v>
      </c>
      <c r="I1951">
        <v>89.30702187</v>
      </c>
      <c r="J1951">
        <v>-0.99997244299999999</v>
      </c>
      <c r="K1951">
        <v>-2.7211952070000001</v>
      </c>
      <c r="L1951">
        <v>111928.106</v>
      </c>
      <c r="M1951">
        <v>89.733424240000005</v>
      </c>
      <c r="N1951">
        <v>-0.98349115499999995</v>
      </c>
      <c r="O1951">
        <v>-3.3602231759999999</v>
      </c>
      <c r="P1951">
        <v>96256.274829999995</v>
      </c>
      <c r="Q1951">
        <v>91.697895950000003</v>
      </c>
      <c r="R1951">
        <v>-1.6909916149999999</v>
      </c>
      <c r="S1951">
        <v>-4.4549276129999997</v>
      </c>
    </row>
    <row r="1952" spans="1:19" x14ac:dyDescent="0.25">
      <c r="A1952" s="12">
        <v>40634</v>
      </c>
      <c r="B1952" t="s">
        <v>2005</v>
      </c>
      <c r="C1952" t="s">
        <v>2006</v>
      </c>
      <c r="D1952">
        <v>270692.80310000002</v>
      </c>
      <c r="E1952">
        <v>88.620491369999996</v>
      </c>
      <c r="F1952">
        <v>0.36096289100000001</v>
      </c>
      <c r="G1952">
        <v>0.24461599000000001</v>
      </c>
      <c r="H1952">
        <v>164315.83360000001</v>
      </c>
      <c r="I1952">
        <v>87.48233913</v>
      </c>
      <c r="J1952">
        <v>1.483475807</v>
      </c>
      <c r="K1952">
        <v>-1.8250715829999999</v>
      </c>
      <c r="L1952">
        <v>142530.06150000001</v>
      </c>
      <c r="M1952">
        <v>86.843269969999994</v>
      </c>
      <c r="N1952">
        <v>1.865336122</v>
      </c>
      <c r="O1952">
        <v>-1.2748171639999999</v>
      </c>
      <c r="P1952">
        <v>156518.05780000001</v>
      </c>
      <c r="Q1952">
        <v>82.252407079999998</v>
      </c>
      <c r="R1952">
        <v>1.942120284</v>
      </c>
      <c r="S1952">
        <v>0.54686922999999998</v>
      </c>
    </row>
    <row r="1953" spans="1:19" x14ac:dyDescent="0.25">
      <c r="A1953" s="12">
        <v>40634</v>
      </c>
      <c r="B1953" t="s">
        <v>2019</v>
      </c>
      <c r="C1953" t="s">
        <v>2020</v>
      </c>
      <c r="D1953">
        <v>212354.00959999999</v>
      </c>
      <c r="E1953">
        <v>97.462122460000003</v>
      </c>
      <c r="F1953">
        <v>2.7536971559999999</v>
      </c>
      <c r="G1953">
        <v>-0.49576653799999998</v>
      </c>
      <c r="H1953">
        <v>128342.1678</v>
      </c>
      <c r="I1953">
        <v>95.871637879999994</v>
      </c>
      <c r="J1953">
        <v>3.0357925959999998</v>
      </c>
      <c r="K1953">
        <v>-2.7637712720000001</v>
      </c>
      <c r="L1953">
        <v>105488.99159999999</v>
      </c>
      <c r="M1953">
        <v>96.993067819999993</v>
      </c>
      <c r="N1953">
        <v>3.4742991810000001</v>
      </c>
      <c r="O1953">
        <v>-1.993533856</v>
      </c>
      <c r="P1953">
        <v>97788.993879999995</v>
      </c>
      <c r="Q1953">
        <v>98.089776580000006</v>
      </c>
      <c r="R1953">
        <v>3.4329767439999999</v>
      </c>
      <c r="S1953">
        <v>-2.0637366070000001</v>
      </c>
    </row>
    <row r="1954" spans="1:19" x14ac:dyDescent="0.25">
      <c r="A1954" s="12">
        <v>40634</v>
      </c>
      <c r="B1954" t="s">
        <v>2011</v>
      </c>
      <c r="C1954" t="s">
        <v>2012</v>
      </c>
      <c r="D1954">
        <v>225746.3132</v>
      </c>
      <c r="E1954">
        <v>96.061931060000006</v>
      </c>
      <c r="F1954">
        <v>0.27431176200000001</v>
      </c>
      <c r="G1954">
        <v>-1.2850424170000001</v>
      </c>
      <c r="H1954">
        <v>134294.94279999999</v>
      </c>
      <c r="I1954">
        <v>93.977008589999997</v>
      </c>
      <c r="J1954">
        <v>1.140003801</v>
      </c>
      <c r="K1954">
        <v>-3.9859388309999999</v>
      </c>
      <c r="L1954">
        <v>100004.6274</v>
      </c>
      <c r="M1954">
        <v>95.802057619999999</v>
      </c>
      <c r="N1954">
        <v>2.064164216</v>
      </c>
      <c r="O1954">
        <v>-3.8760355479999999</v>
      </c>
      <c r="P1954">
        <v>96910.052859999996</v>
      </c>
      <c r="Q1954">
        <v>95.772853380000001</v>
      </c>
      <c r="R1954">
        <v>1.6899332929999999</v>
      </c>
      <c r="S1954">
        <v>-4.1975376679999998</v>
      </c>
    </row>
    <row r="1955" spans="1:19" x14ac:dyDescent="0.25">
      <c r="A1955" s="12">
        <v>40634</v>
      </c>
      <c r="B1955" t="s">
        <v>2007</v>
      </c>
      <c r="C1955" t="s">
        <v>2008</v>
      </c>
      <c r="D1955">
        <v>556812.62199999997</v>
      </c>
      <c r="E1955">
        <v>74.89367781</v>
      </c>
      <c r="F1955">
        <v>-0.55260395600000001</v>
      </c>
      <c r="G1955">
        <v>4.9548496870000003</v>
      </c>
      <c r="H1955">
        <v>346656.65039999998</v>
      </c>
      <c r="I1955">
        <v>73.459101869999998</v>
      </c>
      <c r="J1955">
        <v>1.298251628</v>
      </c>
      <c r="K1955">
        <v>2.6255661799999999</v>
      </c>
      <c r="L1955">
        <v>295120.69030000002</v>
      </c>
      <c r="M1955">
        <v>72.165368849999993</v>
      </c>
      <c r="N1955">
        <v>2.6741760179999998</v>
      </c>
      <c r="O1955">
        <v>3.7437173370000001</v>
      </c>
      <c r="P1955">
        <v>264752.34899999999</v>
      </c>
      <c r="Q1955">
        <v>73.168403949999998</v>
      </c>
      <c r="R1955">
        <v>2.9502283550000001</v>
      </c>
      <c r="S1955">
        <v>5.1027054559999998</v>
      </c>
    </row>
    <row r="1956" spans="1:19" x14ac:dyDescent="0.25">
      <c r="A1956" s="12">
        <v>40634</v>
      </c>
      <c r="B1956" t="s">
        <v>2001</v>
      </c>
      <c r="C1956" t="s">
        <v>2002</v>
      </c>
      <c r="D1956">
        <v>201597.9994</v>
      </c>
      <c r="E1956">
        <v>89.927875420000007</v>
      </c>
      <c r="F1956">
        <v>0.19110653599999999</v>
      </c>
      <c r="G1956">
        <v>-0.45699916299999999</v>
      </c>
      <c r="H1956">
        <v>124361.9062</v>
      </c>
      <c r="I1956">
        <v>88.449275850000006</v>
      </c>
      <c r="J1956">
        <v>0.96583823300000005</v>
      </c>
      <c r="K1956">
        <v>-2.1241799879999999</v>
      </c>
      <c r="L1956">
        <v>103520.3885</v>
      </c>
      <c r="M1956">
        <v>88.966556519999997</v>
      </c>
      <c r="N1956">
        <v>0.51845837299999997</v>
      </c>
      <c r="O1956">
        <v>-2.4718837439999999</v>
      </c>
      <c r="P1956">
        <v>85351.190730000002</v>
      </c>
      <c r="Q1956">
        <v>90.661087039999998</v>
      </c>
      <c r="R1956">
        <v>-0.157696011</v>
      </c>
      <c r="S1956">
        <v>-3.1689092479999998</v>
      </c>
    </row>
    <row r="1957" spans="1:19" x14ac:dyDescent="0.25">
      <c r="A1957" s="12">
        <v>40634</v>
      </c>
      <c r="B1957" t="s">
        <v>2003</v>
      </c>
      <c r="C1957" t="s">
        <v>2004</v>
      </c>
      <c r="D1957">
        <v>285959.26299999998</v>
      </c>
      <c r="E1957">
        <v>83.762640950000005</v>
      </c>
      <c r="F1957">
        <v>-0.23977061199999999</v>
      </c>
      <c r="G1957">
        <v>7.9488938999999995E-2</v>
      </c>
      <c r="H1957">
        <v>188709.3431</v>
      </c>
      <c r="I1957">
        <v>82.243626719999995</v>
      </c>
      <c r="J1957">
        <v>0.67019448699999995</v>
      </c>
      <c r="K1957">
        <v>-1.5976003679999999</v>
      </c>
      <c r="L1957">
        <v>158374.29819999999</v>
      </c>
      <c r="M1957">
        <v>82.703506369999999</v>
      </c>
      <c r="N1957">
        <v>1.021043862</v>
      </c>
      <c r="O1957">
        <v>-0.90003422399999999</v>
      </c>
      <c r="P1957">
        <v>129310.2411</v>
      </c>
      <c r="Q1957">
        <v>83.489832509999999</v>
      </c>
      <c r="R1957">
        <v>0.45399820299999999</v>
      </c>
      <c r="S1957">
        <v>-1.676295326</v>
      </c>
    </row>
    <row r="1958" spans="1:19" x14ac:dyDescent="0.25">
      <c r="A1958" s="12">
        <v>40634</v>
      </c>
      <c r="B1958" t="s">
        <v>2009</v>
      </c>
      <c r="C1958" t="s">
        <v>2010</v>
      </c>
      <c r="D1958">
        <v>200679.2997</v>
      </c>
      <c r="E1958">
        <v>103.2210967</v>
      </c>
      <c r="F1958">
        <v>2.1976790890000002</v>
      </c>
      <c r="G1958">
        <v>-1.050003384</v>
      </c>
      <c r="H1958">
        <v>119458.18949999999</v>
      </c>
      <c r="I1958">
        <v>101.025381</v>
      </c>
      <c r="J1958">
        <v>3.365330486</v>
      </c>
      <c r="K1958">
        <v>-3.4340664959999998</v>
      </c>
      <c r="L1958">
        <v>97464.779450000002</v>
      </c>
      <c r="M1958">
        <v>102.25585890000001</v>
      </c>
      <c r="N1958">
        <v>3.4623462159999998</v>
      </c>
      <c r="O1958">
        <v>-3.6394682600000001</v>
      </c>
      <c r="P1958">
        <v>85274.696809999994</v>
      </c>
      <c r="Q1958">
        <v>101.75218409999999</v>
      </c>
      <c r="R1958">
        <v>3.6181083250000001</v>
      </c>
      <c r="S1958">
        <v>-4.7628403779999999</v>
      </c>
    </row>
    <row r="1959" spans="1:19" x14ac:dyDescent="0.25">
      <c r="A1959" s="12">
        <v>40634</v>
      </c>
      <c r="B1959" t="s">
        <v>2013</v>
      </c>
      <c r="C1959" t="s">
        <v>2014</v>
      </c>
      <c r="D1959">
        <v>377584.91729999997</v>
      </c>
      <c r="E1959">
        <v>83.027713550000001</v>
      </c>
      <c r="F1959">
        <v>0.141352325</v>
      </c>
      <c r="G1959">
        <v>1.8245191119999999</v>
      </c>
      <c r="H1959">
        <v>226381.99600000001</v>
      </c>
      <c r="I1959">
        <v>81.122263700000005</v>
      </c>
      <c r="J1959">
        <v>1.4105076329999999</v>
      </c>
      <c r="K1959">
        <v>-0.56365813899999995</v>
      </c>
      <c r="L1959">
        <v>180256.5097</v>
      </c>
      <c r="M1959">
        <v>81.800325360000002</v>
      </c>
      <c r="N1959">
        <v>1.416647738</v>
      </c>
      <c r="O1959">
        <v>-0.73656960100000002</v>
      </c>
      <c r="P1959">
        <v>142912.46239999999</v>
      </c>
      <c r="Q1959">
        <v>84.065890339999996</v>
      </c>
      <c r="R1959">
        <v>1.6712427540000001</v>
      </c>
      <c r="S1959">
        <v>-1.1848515079999999</v>
      </c>
    </row>
    <row r="1960" spans="1:19" x14ac:dyDescent="0.25">
      <c r="A1960" s="12">
        <v>40634</v>
      </c>
      <c r="B1960" t="s">
        <v>2015</v>
      </c>
      <c r="C1960" t="s">
        <v>2016</v>
      </c>
      <c r="D1960">
        <v>293419.1214</v>
      </c>
      <c r="E1960">
        <v>89.068868800000004</v>
      </c>
      <c r="F1960">
        <v>-0.158184515</v>
      </c>
      <c r="G1960">
        <v>-0.317632042</v>
      </c>
      <c r="H1960">
        <v>185627.41269999999</v>
      </c>
      <c r="I1960">
        <v>87.1957515</v>
      </c>
      <c r="J1960">
        <v>0.68631090900000002</v>
      </c>
      <c r="K1960">
        <v>-1.6366064600000001</v>
      </c>
      <c r="L1960">
        <v>156142.4056</v>
      </c>
      <c r="M1960">
        <v>88.240356019999993</v>
      </c>
      <c r="N1960">
        <v>0.721601151</v>
      </c>
      <c r="O1960">
        <v>-1.4729667200000001</v>
      </c>
      <c r="P1960">
        <v>127001.81110000001</v>
      </c>
      <c r="Q1960">
        <v>89.574979119999995</v>
      </c>
      <c r="R1960">
        <v>0.13718460699999999</v>
      </c>
      <c r="S1960">
        <v>-1.6593181370000001</v>
      </c>
    </row>
    <row r="1961" spans="1:19" x14ac:dyDescent="0.25">
      <c r="A1961" s="12">
        <v>40634</v>
      </c>
      <c r="B1961" t="s">
        <v>2017</v>
      </c>
      <c r="C1961" t="s">
        <v>2018</v>
      </c>
      <c r="D1961">
        <v>240591.9235</v>
      </c>
      <c r="E1961">
        <v>92.085777109999995</v>
      </c>
      <c r="F1961">
        <v>0.63696503900000001</v>
      </c>
      <c r="G1961">
        <v>-0.35959775399999999</v>
      </c>
      <c r="H1961">
        <v>138817.66190000001</v>
      </c>
      <c r="I1961">
        <v>90.996721809999997</v>
      </c>
      <c r="J1961">
        <v>1.892012413</v>
      </c>
      <c r="K1961">
        <v>-3.0105216440000002</v>
      </c>
      <c r="L1961">
        <v>114344.7455</v>
      </c>
      <c r="M1961">
        <v>91.6708584</v>
      </c>
      <c r="N1961">
        <v>2.1590997820000002</v>
      </c>
      <c r="O1961">
        <v>-3.2477579040000002</v>
      </c>
      <c r="P1961">
        <v>97987.928750000006</v>
      </c>
      <c r="Q1961">
        <v>93.347544459999995</v>
      </c>
      <c r="R1961">
        <v>1.799003672</v>
      </c>
      <c r="S1961">
        <v>-2.8882827089999998</v>
      </c>
    </row>
    <row r="1962" spans="1:19" x14ac:dyDescent="0.25">
      <c r="A1962" s="12">
        <v>40664</v>
      </c>
      <c r="B1962" t="s">
        <v>2005</v>
      </c>
      <c r="C1962" t="s">
        <v>2006</v>
      </c>
      <c r="D1962">
        <v>268693.72389999998</v>
      </c>
      <c r="E1962">
        <v>87.966024840000003</v>
      </c>
      <c r="F1962">
        <v>-0.73850474200000005</v>
      </c>
      <c r="G1962">
        <v>-1.431074009</v>
      </c>
      <c r="H1962">
        <v>164505.62090000001</v>
      </c>
      <c r="I1962">
        <v>87.583382549999996</v>
      </c>
      <c r="J1962">
        <v>0.11550150200000001</v>
      </c>
      <c r="K1962">
        <v>-1.9234400110000001</v>
      </c>
      <c r="L1962">
        <v>141518.71239999999</v>
      </c>
      <c r="M1962">
        <v>86.227057070000001</v>
      </c>
      <c r="N1962">
        <v>-0.70956896899999999</v>
      </c>
      <c r="O1962">
        <v>-2.4954069169999999</v>
      </c>
      <c r="P1962">
        <v>155477.4418</v>
      </c>
      <c r="Q1962">
        <v>81.705548980000003</v>
      </c>
      <c r="R1962">
        <v>-0.66485360699999996</v>
      </c>
      <c r="S1962">
        <v>-0.65297942200000003</v>
      </c>
    </row>
    <row r="1963" spans="1:19" x14ac:dyDescent="0.25">
      <c r="A1963" s="12">
        <v>40664</v>
      </c>
      <c r="B1963" t="s">
        <v>2013</v>
      </c>
      <c r="C1963" t="s">
        <v>2014</v>
      </c>
      <c r="D1963">
        <v>374108.3849</v>
      </c>
      <c r="E1963">
        <v>82.26325362</v>
      </c>
      <c r="F1963">
        <v>-0.92072863599999999</v>
      </c>
      <c r="G1963">
        <v>-0.239342045</v>
      </c>
      <c r="H1963">
        <v>227260.8388</v>
      </c>
      <c r="I1963">
        <v>81.437190340000001</v>
      </c>
      <c r="J1963">
        <v>0.38821234700000001</v>
      </c>
      <c r="K1963">
        <v>-0.77421134300000005</v>
      </c>
      <c r="L1963">
        <v>180609.23149999999</v>
      </c>
      <c r="M1963">
        <v>81.960390390000001</v>
      </c>
      <c r="N1963">
        <v>0.19567774299999999</v>
      </c>
      <c r="O1963">
        <v>-1.453518055</v>
      </c>
      <c r="P1963">
        <v>145012.75140000001</v>
      </c>
      <c r="Q1963">
        <v>85.301350560000003</v>
      </c>
      <c r="R1963">
        <v>1.469633185</v>
      </c>
      <c r="S1963">
        <v>-1.155185632</v>
      </c>
    </row>
    <row r="1964" spans="1:19" x14ac:dyDescent="0.25">
      <c r="A1964" s="12">
        <v>40664</v>
      </c>
      <c r="B1964" t="s">
        <v>2015</v>
      </c>
      <c r="C1964" t="s">
        <v>2016</v>
      </c>
      <c r="D1964">
        <v>291059.86430000002</v>
      </c>
      <c r="E1964">
        <v>88.352704279999998</v>
      </c>
      <c r="F1964">
        <v>-0.80405704899999997</v>
      </c>
      <c r="G1964">
        <v>-2.3119624669999999</v>
      </c>
      <c r="H1964">
        <v>185795.37729999999</v>
      </c>
      <c r="I1964">
        <v>87.274650399999999</v>
      </c>
      <c r="J1964">
        <v>9.0484802000000003E-2</v>
      </c>
      <c r="K1964">
        <v>-2.2114077970000001</v>
      </c>
      <c r="L1964">
        <v>154829.09409999999</v>
      </c>
      <c r="M1964">
        <v>87.498167670000001</v>
      </c>
      <c r="N1964">
        <v>-0.84109854799999995</v>
      </c>
      <c r="O1964">
        <v>-3.2597582530000002</v>
      </c>
      <c r="P1964">
        <v>127151.0223</v>
      </c>
      <c r="Q1964">
        <v>89.680218490000001</v>
      </c>
      <c r="R1964">
        <v>0.117487468</v>
      </c>
      <c r="S1964">
        <v>-2.877176876</v>
      </c>
    </row>
    <row r="1965" spans="1:19" x14ac:dyDescent="0.25">
      <c r="A1965" s="12">
        <v>40664</v>
      </c>
      <c r="B1965" t="s">
        <v>2009</v>
      </c>
      <c r="C1965" t="s">
        <v>2010</v>
      </c>
      <c r="D1965">
        <v>200688.35519999999</v>
      </c>
      <c r="E1965">
        <v>103.22575449999999</v>
      </c>
      <c r="F1965">
        <v>4.5124079999999999E-3</v>
      </c>
      <c r="G1965">
        <v>-1.0614735150000001</v>
      </c>
      <c r="H1965">
        <v>120121.3365</v>
      </c>
      <c r="I1965">
        <v>101.58620209999999</v>
      </c>
      <c r="J1965">
        <v>0.55512892599999997</v>
      </c>
      <c r="K1965">
        <v>-1.976420125</v>
      </c>
      <c r="L1965">
        <v>97684.612909999996</v>
      </c>
      <c r="M1965">
        <v>102.4864987</v>
      </c>
      <c r="N1965">
        <v>0.225551694</v>
      </c>
      <c r="O1965">
        <v>-3.0832232620000002</v>
      </c>
      <c r="P1965">
        <v>86665.911410000001</v>
      </c>
      <c r="Q1965">
        <v>103.4122208</v>
      </c>
      <c r="R1965">
        <v>1.6314506520000001</v>
      </c>
      <c r="S1965">
        <v>-3.3034399639999998</v>
      </c>
    </row>
    <row r="1966" spans="1:19" x14ac:dyDescent="0.25">
      <c r="A1966" s="12">
        <v>40664</v>
      </c>
      <c r="B1966" t="s">
        <v>2017</v>
      </c>
      <c r="C1966" t="s">
        <v>2018</v>
      </c>
      <c r="D1966">
        <v>239568.17540000001</v>
      </c>
      <c r="E1966">
        <v>91.693940839999996</v>
      </c>
      <c r="F1966">
        <v>-0.42551225799999998</v>
      </c>
      <c r="G1966">
        <v>-1.5220580319999999</v>
      </c>
      <c r="H1966">
        <v>139175.88759999999</v>
      </c>
      <c r="I1966">
        <v>91.231543259999995</v>
      </c>
      <c r="J1966">
        <v>0.25805484699999998</v>
      </c>
      <c r="K1966">
        <v>-2.6460113519999999</v>
      </c>
      <c r="L1966">
        <v>114076.1112</v>
      </c>
      <c r="M1966">
        <v>91.455492719999995</v>
      </c>
      <c r="N1966">
        <v>-0.234933643</v>
      </c>
      <c r="O1966">
        <v>-3.3174986180000001</v>
      </c>
      <c r="P1966">
        <v>99637.361820000006</v>
      </c>
      <c r="Q1966">
        <v>94.918865850000003</v>
      </c>
      <c r="R1966">
        <v>1.6833023199999999</v>
      </c>
      <c r="S1966">
        <v>-2.366818807</v>
      </c>
    </row>
    <row r="1967" spans="1:19" x14ac:dyDescent="0.25">
      <c r="A1967" s="12">
        <v>40664</v>
      </c>
      <c r="B1967" t="s">
        <v>2019</v>
      </c>
      <c r="C1967" t="s">
        <v>2020</v>
      </c>
      <c r="D1967">
        <v>210861.1397</v>
      </c>
      <c r="E1967">
        <v>96.776953980000002</v>
      </c>
      <c r="F1967">
        <v>-0.70301001100000005</v>
      </c>
      <c r="G1967">
        <v>-1.436550159</v>
      </c>
      <c r="H1967">
        <v>128780.3489</v>
      </c>
      <c r="I1967">
        <v>96.198959250000001</v>
      </c>
      <c r="J1967">
        <v>0.34141627200000002</v>
      </c>
      <c r="K1967">
        <v>-2.220237724</v>
      </c>
      <c r="L1967">
        <v>104915.9305</v>
      </c>
      <c r="M1967">
        <v>96.466160209999998</v>
      </c>
      <c r="N1967">
        <v>-0.54324254100000002</v>
      </c>
      <c r="O1967">
        <v>-3.014616712</v>
      </c>
      <c r="P1967">
        <v>99558.277960000007</v>
      </c>
      <c r="Q1967">
        <v>99.864502680000001</v>
      </c>
      <c r="R1967">
        <v>1.8092875319999999</v>
      </c>
      <c r="S1967">
        <v>-1.874486627</v>
      </c>
    </row>
    <row r="1968" spans="1:19" x14ac:dyDescent="0.25">
      <c r="A1968" s="12">
        <v>40664</v>
      </c>
      <c r="B1968" t="s">
        <v>2007</v>
      </c>
      <c r="C1968" t="s">
        <v>2008</v>
      </c>
      <c r="D1968">
        <v>539789.46680000005</v>
      </c>
      <c r="E1968">
        <v>72.603990659999994</v>
      </c>
      <c r="F1968">
        <v>-3.0572502400000001</v>
      </c>
      <c r="G1968">
        <v>1.4203369880000001</v>
      </c>
      <c r="H1968">
        <v>342356.89179999998</v>
      </c>
      <c r="I1968">
        <v>72.547951299999994</v>
      </c>
      <c r="J1968">
        <v>-1.2403508219999999</v>
      </c>
      <c r="K1968">
        <v>1.3259043960000001</v>
      </c>
      <c r="L1968">
        <v>286936.02289999998</v>
      </c>
      <c r="M1968">
        <v>70.163985819999994</v>
      </c>
      <c r="N1968">
        <v>-2.773328899</v>
      </c>
      <c r="O1968">
        <v>0.49587717199999998</v>
      </c>
      <c r="P1968">
        <v>254025.8946</v>
      </c>
      <c r="Q1968">
        <v>70.203982460000006</v>
      </c>
      <c r="R1968">
        <v>-4.0515049249999997</v>
      </c>
      <c r="S1968">
        <v>1.272205362</v>
      </c>
    </row>
    <row r="1969" spans="1:19" x14ac:dyDescent="0.25">
      <c r="A1969" s="12">
        <v>40664</v>
      </c>
      <c r="B1969" t="s">
        <v>2011</v>
      </c>
      <c r="C1969" t="s">
        <v>2012</v>
      </c>
      <c r="D1969">
        <v>222045.50940000001</v>
      </c>
      <c r="E1969">
        <v>94.487126329999995</v>
      </c>
      <c r="F1969">
        <v>-1.6393640089999999</v>
      </c>
      <c r="G1969">
        <v>-3.282803769</v>
      </c>
      <c r="H1969">
        <v>133936.42259999999</v>
      </c>
      <c r="I1969">
        <v>93.726123049999998</v>
      </c>
      <c r="J1969">
        <v>-0.26696480900000003</v>
      </c>
      <c r="K1969">
        <v>-4.0737709300000002</v>
      </c>
      <c r="L1969">
        <v>98888.434039999993</v>
      </c>
      <c r="M1969">
        <v>94.732770939999995</v>
      </c>
      <c r="N1969">
        <v>-1.1161416639999999</v>
      </c>
      <c r="O1969">
        <v>-5.1176811009999996</v>
      </c>
      <c r="P1969">
        <v>98862.127529999998</v>
      </c>
      <c r="Q1969">
        <v>97.702021250000001</v>
      </c>
      <c r="R1969">
        <v>2.0143159609999999</v>
      </c>
      <c r="S1969">
        <v>-2.4770580999999998</v>
      </c>
    </row>
    <row r="1970" spans="1:19" x14ac:dyDescent="0.25">
      <c r="A1970" s="12">
        <v>40664</v>
      </c>
      <c r="B1970" t="s">
        <v>2001</v>
      </c>
      <c r="C1970" t="s">
        <v>2002</v>
      </c>
      <c r="D1970">
        <v>201497.42189999999</v>
      </c>
      <c r="E1970">
        <v>89.883010249999998</v>
      </c>
      <c r="F1970">
        <v>-4.9890170999999997E-2</v>
      </c>
      <c r="G1970">
        <v>-2.3674050850000001</v>
      </c>
      <c r="H1970">
        <v>124835.158</v>
      </c>
      <c r="I1970">
        <v>88.785864279999998</v>
      </c>
      <c r="J1970">
        <v>0.38054401399999999</v>
      </c>
      <c r="K1970">
        <v>-3.0505042090000001</v>
      </c>
      <c r="L1970">
        <v>103669.251</v>
      </c>
      <c r="M1970">
        <v>89.094490550000003</v>
      </c>
      <c r="N1970">
        <v>0.14380013899999999</v>
      </c>
      <c r="O1970">
        <v>-3.8737897129999999</v>
      </c>
      <c r="P1970">
        <v>87244.529630000005</v>
      </c>
      <c r="Q1970">
        <v>92.672214960000005</v>
      </c>
      <c r="R1970">
        <v>2.2182923080000001</v>
      </c>
      <c r="S1970">
        <v>-3.1806574840000001</v>
      </c>
    </row>
    <row r="1971" spans="1:19" x14ac:dyDescent="0.25">
      <c r="A1971" s="12">
        <v>40664</v>
      </c>
      <c r="B1971" t="s">
        <v>2003</v>
      </c>
      <c r="C1971" t="s">
        <v>2004</v>
      </c>
      <c r="D1971">
        <v>284943.06530000002</v>
      </c>
      <c r="E1971">
        <v>83.464978259999995</v>
      </c>
      <c r="F1971">
        <v>-0.355364497</v>
      </c>
      <c r="G1971">
        <v>-1.053238195</v>
      </c>
      <c r="H1971">
        <v>189343.71840000001</v>
      </c>
      <c r="I1971">
        <v>82.520101240000002</v>
      </c>
      <c r="J1971">
        <v>0.33616528400000001</v>
      </c>
      <c r="K1971">
        <v>-1.3159700240000001</v>
      </c>
      <c r="L1971">
        <v>157836.56529999999</v>
      </c>
      <c r="M1971">
        <v>82.422700710000001</v>
      </c>
      <c r="N1971">
        <v>-0.33953296399999999</v>
      </c>
      <c r="O1971">
        <v>-1.641652176</v>
      </c>
      <c r="P1971">
        <v>131584.8406</v>
      </c>
      <c r="Q1971">
        <v>84.958439540000001</v>
      </c>
      <c r="R1971">
        <v>1.7590249979999999</v>
      </c>
      <c r="S1971">
        <v>-0.54014316100000004</v>
      </c>
    </row>
    <row r="1972" spans="1:19" x14ac:dyDescent="0.25">
      <c r="A1972" s="12">
        <v>40695</v>
      </c>
      <c r="B1972" t="s">
        <v>2005</v>
      </c>
      <c r="C1972" t="s">
        <v>2006</v>
      </c>
      <c r="D1972">
        <v>267669.61229999998</v>
      </c>
      <c r="E1972">
        <v>87.63074709</v>
      </c>
      <c r="F1972">
        <v>-0.38114459299999998</v>
      </c>
      <c r="G1972">
        <v>-1.732302746</v>
      </c>
      <c r="H1972">
        <v>164895.79010000001</v>
      </c>
      <c r="I1972">
        <v>87.791110029999999</v>
      </c>
      <c r="J1972">
        <v>0.23717682300000001</v>
      </c>
      <c r="K1972">
        <v>-2.2298626229999998</v>
      </c>
      <c r="L1972">
        <v>142124.07629999999</v>
      </c>
      <c r="M1972">
        <v>86.595904059999995</v>
      </c>
      <c r="N1972">
        <v>0.42776247000000001</v>
      </c>
      <c r="O1972">
        <v>-3.0352760060000001</v>
      </c>
      <c r="P1972">
        <v>155417.0816</v>
      </c>
      <c r="Q1972">
        <v>81.673828850000007</v>
      </c>
      <c r="R1972">
        <v>-3.8822490000000001E-2</v>
      </c>
      <c r="S1972">
        <v>-1.1340140219999999</v>
      </c>
    </row>
    <row r="1973" spans="1:19" x14ac:dyDescent="0.25">
      <c r="A1973" s="12">
        <v>40695</v>
      </c>
      <c r="B1973" t="s">
        <v>2009</v>
      </c>
      <c r="C1973" t="s">
        <v>2010</v>
      </c>
      <c r="D1973">
        <v>198516.42860000001</v>
      </c>
      <c r="E1973">
        <v>102.1086056</v>
      </c>
      <c r="F1973">
        <v>-1.0822384970000001</v>
      </c>
      <c r="G1973">
        <v>-2.1722004510000001</v>
      </c>
      <c r="H1973">
        <v>119715.15119999999</v>
      </c>
      <c r="I1973">
        <v>101.24269270000001</v>
      </c>
      <c r="J1973">
        <v>-0.3381458</v>
      </c>
      <c r="K1973">
        <v>-3.0366974349999998</v>
      </c>
      <c r="L1973">
        <v>97700.856320000006</v>
      </c>
      <c r="M1973">
        <v>102.50354059999999</v>
      </c>
      <c r="N1973">
        <v>1.6628423999999999E-2</v>
      </c>
      <c r="O1973">
        <v>-4.0737407179999998</v>
      </c>
      <c r="P1973">
        <v>87066.048020000002</v>
      </c>
      <c r="Q1973">
        <v>103.88967510000001</v>
      </c>
      <c r="R1973">
        <v>0.46170011100000002</v>
      </c>
      <c r="S1973">
        <v>-2.4984184580000002</v>
      </c>
    </row>
    <row r="1974" spans="1:19" x14ac:dyDescent="0.25">
      <c r="A1974" s="12">
        <v>40695</v>
      </c>
      <c r="B1974" t="s">
        <v>2007</v>
      </c>
      <c r="C1974" t="s">
        <v>2008</v>
      </c>
      <c r="D1974">
        <v>534579.25820000004</v>
      </c>
      <c r="E1974">
        <v>71.903195339999996</v>
      </c>
      <c r="F1974">
        <v>-0.96522975899999996</v>
      </c>
      <c r="G1974">
        <v>-0.308833576</v>
      </c>
      <c r="H1974">
        <v>340812.34299999999</v>
      </c>
      <c r="I1974">
        <v>72.220650019999994</v>
      </c>
      <c r="J1974">
        <v>-0.45115164299999999</v>
      </c>
      <c r="K1974">
        <v>0.233242172</v>
      </c>
      <c r="L1974">
        <v>287950.35430000001</v>
      </c>
      <c r="M1974">
        <v>70.412018590000002</v>
      </c>
      <c r="N1974">
        <v>0.35350438899999997</v>
      </c>
      <c r="O1974">
        <v>-0.137690547</v>
      </c>
      <c r="P1974">
        <v>256335.76579999999</v>
      </c>
      <c r="Q1974">
        <v>70.84235108</v>
      </c>
      <c r="R1974">
        <v>0.90930542199999997</v>
      </c>
      <c r="S1974">
        <v>1.0524935710000001</v>
      </c>
    </row>
    <row r="1975" spans="1:19" x14ac:dyDescent="0.25">
      <c r="A1975" s="12">
        <v>40695</v>
      </c>
      <c r="B1975" t="s">
        <v>2015</v>
      </c>
      <c r="C1975" t="s">
        <v>2016</v>
      </c>
      <c r="D1975">
        <v>292162.58630000002</v>
      </c>
      <c r="E1975">
        <v>88.687441149999998</v>
      </c>
      <c r="F1975">
        <v>0.378864319</v>
      </c>
      <c r="G1975">
        <v>-1.5332326000000001</v>
      </c>
      <c r="H1975">
        <v>187866.88080000001</v>
      </c>
      <c r="I1975">
        <v>88.247708750000001</v>
      </c>
      <c r="J1975">
        <v>1.1149381309999999</v>
      </c>
      <c r="K1975">
        <v>-1.8069593370000001</v>
      </c>
      <c r="L1975">
        <v>157469.2083</v>
      </c>
      <c r="M1975">
        <v>88.990168639999993</v>
      </c>
      <c r="N1975">
        <v>1.7051796669999999</v>
      </c>
      <c r="O1975">
        <v>-2.8218907710000001</v>
      </c>
      <c r="P1975">
        <v>128911.71829999999</v>
      </c>
      <c r="Q1975">
        <v>90.922045780000005</v>
      </c>
      <c r="R1975">
        <v>1.38472821</v>
      </c>
      <c r="S1975">
        <v>-1.53931281</v>
      </c>
    </row>
    <row r="1976" spans="1:19" x14ac:dyDescent="0.25">
      <c r="A1976" s="12">
        <v>40695</v>
      </c>
      <c r="B1976" t="s">
        <v>2019</v>
      </c>
      <c r="C1976" t="s">
        <v>2020</v>
      </c>
      <c r="D1976">
        <v>207701.20600000001</v>
      </c>
      <c r="E1976">
        <v>95.326668960000006</v>
      </c>
      <c r="F1976">
        <v>-1.498585107</v>
      </c>
      <c r="G1976">
        <v>-3.1251239000000002</v>
      </c>
      <c r="H1976">
        <v>127689.09110000001</v>
      </c>
      <c r="I1976">
        <v>95.383789399999998</v>
      </c>
      <c r="J1976">
        <v>-0.84737906600000001</v>
      </c>
      <c r="K1976">
        <v>-3.725583114</v>
      </c>
      <c r="L1976">
        <v>104102.7455</v>
      </c>
      <c r="M1976">
        <v>95.718467899999993</v>
      </c>
      <c r="N1976">
        <v>-0.77508248099999999</v>
      </c>
      <c r="O1976">
        <v>-4.3858091129999996</v>
      </c>
      <c r="P1976">
        <v>97401.381290000005</v>
      </c>
      <c r="Q1976">
        <v>97.700971760000002</v>
      </c>
      <c r="R1976">
        <v>-2.166466427</v>
      </c>
      <c r="S1976">
        <v>-3.352380701</v>
      </c>
    </row>
    <row r="1977" spans="1:19" x14ac:dyDescent="0.25">
      <c r="A1977" s="12">
        <v>40695</v>
      </c>
      <c r="B1977" t="s">
        <v>2013</v>
      </c>
      <c r="C1977" t="s">
        <v>2014</v>
      </c>
      <c r="D1977">
        <v>374881.70630000002</v>
      </c>
      <c r="E1977">
        <v>82.433300430000003</v>
      </c>
      <c r="F1977">
        <v>0.206710539</v>
      </c>
      <c r="G1977">
        <v>-0.40230426200000002</v>
      </c>
      <c r="H1977">
        <v>228803.8547</v>
      </c>
      <c r="I1977">
        <v>81.990118319999993</v>
      </c>
      <c r="J1977">
        <v>0.678962497</v>
      </c>
      <c r="K1977">
        <v>-0.90048505999999995</v>
      </c>
      <c r="L1977">
        <v>181609.65169999999</v>
      </c>
      <c r="M1977">
        <v>82.414380600000001</v>
      </c>
      <c r="N1977">
        <v>0.55391417099999996</v>
      </c>
      <c r="O1977">
        <v>-2.105992595</v>
      </c>
      <c r="P1977">
        <v>144125.97899999999</v>
      </c>
      <c r="Q1977">
        <v>84.779721370000004</v>
      </c>
      <c r="R1977">
        <v>-0.61151340300000001</v>
      </c>
      <c r="S1977">
        <v>-2.257379244</v>
      </c>
    </row>
    <row r="1978" spans="1:19" x14ac:dyDescent="0.25">
      <c r="A1978" s="12">
        <v>40695</v>
      </c>
      <c r="B1978" t="s">
        <v>2017</v>
      </c>
      <c r="C1978" t="s">
        <v>2018</v>
      </c>
      <c r="D1978">
        <v>238661.29939999999</v>
      </c>
      <c r="E1978">
        <v>91.346836999999994</v>
      </c>
      <c r="F1978">
        <v>-0.37854610300000002</v>
      </c>
      <c r="G1978">
        <v>-2.2955581559999998</v>
      </c>
      <c r="H1978">
        <v>139720.2573</v>
      </c>
      <c r="I1978">
        <v>91.588384419999997</v>
      </c>
      <c r="J1978">
        <v>0.391137921</v>
      </c>
      <c r="K1978">
        <v>-3.187480329</v>
      </c>
      <c r="L1978">
        <v>114670.6525</v>
      </c>
      <c r="M1978">
        <v>91.932140009999998</v>
      </c>
      <c r="N1978">
        <v>0.52117951399999995</v>
      </c>
      <c r="O1978">
        <v>-4.2094251360000001</v>
      </c>
      <c r="P1978">
        <v>98560.659090000001</v>
      </c>
      <c r="Q1978">
        <v>93.893152189999995</v>
      </c>
      <c r="R1978">
        <v>-1.0806214839999999</v>
      </c>
      <c r="S1978">
        <v>-3.86867158</v>
      </c>
    </row>
    <row r="1979" spans="1:19" x14ac:dyDescent="0.25">
      <c r="A1979" s="12">
        <v>40695</v>
      </c>
      <c r="B1979" t="s">
        <v>2011</v>
      </c>
      <c r="C1979" t="s">
        <v>2012</v>
      </c>
      <c r="D1979">
        <v>220689.42600000001</v>
      </c>
      <c r="E1979">
        <v>93.910071569999999</v>
      </c>
      <c r="F1979">
        <v>-0.61072315799999999</v>
      </c>
      <c r="G1979">
        <v>-3.6248348469999998</v>
      </c>
      <c r="H1979">
        <v>134157.74429999999</v>
      </c>
      <c r="I1979">
        <v>93.880999700000004</v>
      </c>
      <c r="J1979">
        <v>0.165243846</v>
      </c>
      <c r="K1979">
        <v>-4.1324707719999996</v>
      </c>
      <c r="L1979">
        <v>99018.696379999994</v>
      </c>
      <c r="M1979">
        <v>94.857559170000002</v>
      </c>
      <c r="N1979">
        <v>0.13172657199999999</v>
      </c>
      <c r="O1979">
        <v>-5.8358316410000004</v>
      </c>
      <c r="P1979">
        <v>97055.274149999997</v>
      </c>
      <c r="Q1979">
        <v>95.916370549999996</v>
      </c>
      <c r="R1979">
        <v>-1.8276497030000001</v>
      </c>
      <c r="S1979">
        <v>-4.0549516739999998</v>
      </c>
    </row>
    <row r="1980" spans="1:19" x14ac:dyDescent="0.25">
      <c r="A1980" s="12">
        <v>40695</v>
      </c>
      <c r="B1980" t="s">
        <v>2001</v>
      </c>
      <c r="C1980" t="s">
        <v>2002</v>
      </c>
      <c r="D1980">
        <v>200397.04939999999</v>
      </c>
      <c r="E1980">
        <v>89.392161349999995</v>
      </c>
      <c r="F1980">
        <v>-0.54609753400000005</v>
      </c>
      <c r="G1980">
        <v>-2.7625378810000001</v>
      </c>
      <c r="H1980">
        <v>125801.03509999999</v>
      </c>
      <c r="I1980">
        <v>89.472820010000007</v>
      </c>
      <c r="J1980">
        <v>0.77372196299999996</v>
      </c>
      <c r="K1980">
        <v>-2.74350447</v>
      </c>
      <c r="L1980">
        <v>104469.3505</v>
      </c>
      <c r="M1980">
        <v>89.782104799999999</v>
      </c>
      <c r="N1980">
        <v>0.771780884</v>
      </c>
      <c r="O1980">
        <v>-3.8910681870000001</v>
      </c>
      <c r="P1980">
        <v>86782.531950000004</v>
      </c>
      <c r="Q1980">
        <v>92.181475329999998</v>
      </c>
      <c r="R1980">
        <v>-0.52954343999999998</v>
      </c>
      <c r="S1980">
        <v>-3.2323099040000001</v>
      </c>
    </row>
    <row r="1981" spans="1:19" x14ac:dyDescent="0.25">
      <c r="A1981" s="12">
        <v>40695</v>
      </c>
      <c r="B1981" t="s">
        <v>2003</v>
      </c>
      <c r="C1981" t="s">
        <v>2004</v>
      </c>
      <c r="D1981">
        <v>282670.83439999999</v>
      </c>
      <c r="E1981">
        <v>82.799400719999994</v>
      </c>
      <c r="F1981">
        <v>-0.797433316</v>
      </c>
      <c r="G1981">
        <v>-1.0090848539999999</v>
      </c>
      <c r="H1981">
        <v>189498.19279999999</v>
      </c>
      <c r="I1981">
        <v>82.587424549999994</v>
      </c>
      <c r="J1981">
        <v>8.1584132000000004E-2</v>
      </c>
      <c r="K1981">
        <v>-1.15001877</v>
      </c>
      <c r="L1981">
        <v>158340.87880000001</v>
      </c>
      <c r="M1981">
        <v>82.686054639999995</v>
      </c>
      <c r="N1981">
        <v>0.31951626</v>
      </c>
      <c r="O1981">
        <v>-1.8045107680000001</v>
      </c>
      <c r="P1981">
        <v>129978.6822</v>
      </c>
      <c r="Q1981">
        <v>83.921414999999996</v>
      </c>
      <c r="R1981">
        <v>-1.220625689</v>
      </c>
      <c r="S1981">
        <v>-1.376991487</v>
      </c>
    </row>
    <row r="1982" spans="1:19" x14ac:dyDescent="0.25">
      <c r="A1982" s="12">
        <v>40725</v>
      </c>
      <c r="B1982" t="s">
        <v>2005</v>
      </c>
      <c r="C1982" t="s">
        <v>2006</v>
      </c>
      <c r="D1982">
        <v>272180.90490000002</v>
      </c>
      <c r="E1982">
        <v>89.107672100000002</v>
      </c>
      <c r="F1982">
        <v>1.6853958920000001</v>
      </c>
      <c r="G1982">
        <v>-2.32176699</v>
      </c>
      <c r="H1982">
        <v>166197.7752</v>
      </c>
      <c r="I1982">
        <v>88.484291580000004</v>
      </c>
      <c r="J1982">
        <v>0.78958056899999995</v>
      </c>
      <c r="K1982">
        <v>-2.3713509679999998</v>
      </c>
      <c r="L1982">
        <v>143899.60999999999</v>
      </c>
      <c r="M1982">
        <v>87.677733029999999</v>
      </c>
      <c r="N1982">
        <v>1.249284219</v>
      </c>
      <c r="O1982">
        <v>-2.3988181649999998</v>
      </c>
      <c r="P1982">
        <v>158332.90090000001</v>
      </c>
      <c r="Q1982">
        <v>83.206132280000006</v>
      </c>
      <c r="R1982">
        <v>1.87612537</v>
      </c>
      <c r="S1982">
        <v>0.41183605000000001</v>
      </c>
    </row>
    <row r="1983" spans="1:19" x14ac:dyDescent="0.25">
      <c r="A1983" s="12">
        <v>40725</v>
      </c>
      <c r="B1983" t="s">
        <v>2011</v>
      </c>
      <c r="C1983" t="s">
        <v>2012</v>
      </c>
      <c r="D1983">
        <v>226405.33730000001</v>
      </c>
      <c r="E1983">
        <v>96.342365880000003</v>
      </c>
      <c r="F1983">
        <v>2.590024975</v>
      </c>
      <c r="G1983">
        <v>-2.2134301380000001</v>
      </c>
      <c r="H1983">
        <v>135519.44649999999</v>
      </c>
      <c r="I1983">
        <v>94.83389262</v>
      </c>
      <c r="J1983">
        <v>1.0150008159999999</v>
      </c>
      <c r="K1983">
        <v>-2.8405832869999998</v>
      </c>
      <c r="L1983">
        <v>100048.1749</v>
      </c>
      <c r="M1983">
        <v>95.843775089999994</v>
      </c>
      <c r="N1983">
        <v>1.0396809010000001</v>
      </c>
      <c r="O1983">
        <v>-3.7246788679999998</v>
      </c>
      <c r="P1983">
        <v>98742.620139999999</v>
      </c>
      <c r="Q1983">
        <v>97.58391623</v>
      </c>
      <c r="R1983">
        <v>1.738541267</v>
      </c>
      <c r="S1983">
        <v>-0.37243573899999999</v>
      </c>
    </row>
    <row r="1984" spans="1:19" x14ac:dyDescent="0.25">
      <c r="A1984" s="12">
        <v>40725</v>
      </c>
      <c r="B1984" t="s">
        <v>2007</v>
      </c>
      <c r="C1984" t="s">
        <v>2008</v>
      </c>
      <c r="D1984">
        <v>555114.66529999999</v>
      </c>
      <c r="E1984">
        <v>74.665295369999996</v>
      </c>
      <c r="F1984">
        <v>3.8414148639999999</v>
      </c>
      <c r="G1984">
        <v>-0.90364441900000003</v>
      </c>
      <c r="H1984">
        <v>350495.315</v>
      </c>
      <c r="I1984">
        <v>74.272543229999997</v>
      </c>
      <c r="J1984">
        <v>2.8411447459999999</v>
      </c>
      <c r="K1984">
        <v>-0.27629938700000001</v>
      </c>
      <c r="L1984">
        <v>298117.1458</v>
      </c>
      <c r="M1984">
        <v>72.898087110000006</v>
      </c>
      <c r="N1984">
        <v>3.5307445670000002</v>
      </c>
      <c r="O1984">
        <v>-5.0809259000000002E-2</v>
      </c>
      <c r="P1984">
        <v>265622.60489999998</v>
      </c>
      <c r="Q1984">
        <v>73.408912619999995</v>
      </c>
      <c r="R1984">
        <v>3.6229197590000002</v>
      </c>
      <c r="S1984">
        <v>2.418797579</v>
      </c>
    </row>
    <row r="1985" spans="1:19" x14ac:dyDescent="0.25">
      <c r="A1985" s="12">
        <v>40725</v>
      </c>
      <c r="B1985" t="s">
        <v>2013</v>
      </c>
      <c r="C1985" t="s">
        <v>2014</v>
      </c>
      <c r="D1985">
        <v>381745.15649999998</v>
      </c>
      <c r="E1985">
        <v>83.942514790000004</v>
      </c>
      <c r="F1985">
        <v>1.8308309220000001</v>
      </c>
      <c r="G1985">
        <v>-1.2786207679999999</v>
      </c>
      <c r="H1985">
        <v>230666.8101</v>
      </c>
      <c r="I1985">
        <v>82.657694199999995</v>
      </c>
      <c r="J1985">
        <v>0.81421503799999995</v>
      </c>
      <c r="K1985">
        <v>-1.254481143</v>
      </c>
      <c r="L1985">
        <v>183977.9172</v>
      </c>
      <c r="M1985">
        <v>83.489098459999994</v>
      </c>
      <c r="N1985">
        <v>1.304041663</v>
      </c>
      <c r="O1985">
        <v>-1.477854142</v>
      </c>
      <c r="P1985">
        <v>145871.36489999999</v>
      </c>
      <c r="Q1985">
        <v>85.806415740000006</v>
      </c>
      <c r="R1985">
        <v>1.2110140970000001</v>
      </c>
      <c r="S1985">
        <v>-0.38392716599999999</v>
      </c>
    </row>
    <row r="1986" spans="1:19" x14ac:dyDescent="0.25">
      <c r="A1986" s="12">
        <v>40725</v>
      </c>
      <c r="B1986" t="s">
        <v>2015</v>
      </c>
      <c r="C1986" t="s">
        <v>2016</v>
      </c>
      <c r="D1986">
        <v>296744.1176</v>
      </c>
      <c r="E1986">
        <v>90.078188319999995</v>
      </c>
      <c r="F1986">
        <v>1.5681444369999999</v>
      </c>
      <c r="G1986">
        <v>-2.0659151040000001</v>
      </c>
      <c r="H1986">
        <v>189382.21059999999</v>
      </c>
      <c r="I1986">
        <v>88.95951264</v>
      </c>
      <c r="J1986">
        <v>0.80659758000000004</v>
      </c>
      <c r="K1986">
        <v>-1.6400948449999999</v>
      </c>
      <c r="L1986">
        <v>158901.7916</v>
      </c>
      <c r="M1986">
        <v>89.799760710000001</v>
      </c>
      <c r="N1986">
        <v>0.90975451799999996</v>
      </c>
      <c r="O1986">
        <v>-1.8538319190000001</v>
      </c>
      <c r="P1986">
        <v>128937.4161</v>
      </c>
      <c r="Q1986">
        <v>90.940170519999995</v>
      </c>
      <c r="R1986">
        <v>1.9934378999999999E-2</v>
      </c>
      <c r="S1986">
        <v>-1.0329521429999999</v>
      </c>
    </row>
    <row r="1987" spans="1:19" x14ac:dyDescent="0.25">
      <c r="A1987" s="12">
        <v>40725</v>
      </c>
      <c r="B1987" t="s">
        <v>2001</v>
      </c>
      <c r="C1987" t="s">
        <v>2002</v>
      </c>
      <c r="D1987">
        <v>204578.399</v>
      </c>
      <c r="E1987">
        <v>91.257357880000001</v>
      </c>
      <c r="F1987">
        <v>2.0865325380000002</v>
      </c>
      <c r="G1987">
        <v>-2.3988071469999999</v>
      </c>
      <c r="H1987">
        <v>127178.6551</v>
      </c>
      <c r="I1987">
        <v>90.452617610000004</v>
      </c>
      <c r="J1987">
        <v>1.095078481</v>
      </c>
      <c r="K1987">
        <v>-2.0737958459999999</v>
      </c>
      <c r="L1987">
        <v>106235.5754</v>
      </c>
      <c r="M1987">
        <v>91.300017839999995</v>
      </c>
      <c r="N1987">
        <v>1.690663238</v>
      </c>
      <c r="O1987">
        <v>-1.9234314189999999</v>
      </c>
      <c r="P1987">
        <v>88621.736319999996</v>
      </c>
      <c r="Q1987">
        <v>94.135100890000004</v>
      </c>
      <c r="R1987">
        <v>2.1193255550000001</v>
      </c>
      <c r="S1987">
        <v>-9.2304605999999997E-2</v>
      </c>
    </row>
    <row r="1988" spans="1:19" x14ac:dyDescent="0.25">
      <c r="A1988" s="12">
        <v>40725</v>
      </c>
      <c r="B1988" t="s">
        <v>2003</v>
      </c>
      <c r="C1988" t="s">
        <v>2004</v>
      </c>
      <c r="D1988">
        <v>288178.57740000001</v>
      </c>
      <c r="E1988">
        <v>84.412718290000001</v>
      </c>
      <c r="F1988">
        <v>1.9484652769999999</v>
      </c>
      <c r="G1988">
        <v>-2.2856221579999998</v>
      </c>
      <c r="H1988">
        <v>191492.37469999999</v>
      </c>
      <c r="I1988">
        <v>83.456532300000006</v>
      </c>
      <c r="J1988">
        <v>1.0523487789999999</v>
      </c>
      <c r="K1988">
        <v>-1.7953645220000001</v>
      </c>
      <c r="L1988">
        <v>160446.0313</v>
      </c>
      <c r="M1988">
        <v>83.785371249999997</v>
      </c>
      <c r="N1988">
        <v>1.3295066710000001</v>
      </c>
      <c r="O1988">
        <v>-1.4447063899999999</v>
      </c>
      <c r="P1988">
        <v>131588.97889999999</v>
      </c>
      <c r="Q1988">
        <v>84.961111430000003</v>
      </c>
      <c r="R1988">
        <v>1.238892874</v>
      </c>
      <c r="S1988">
        <v>0.14249125300000001</v>
      </c>
    </row>
    <row r="1989" spans="1:19" x14ac:dyDescent="0.25">
      <c r="A1989" s="12">
        <v>40725</v>
      </c>
      <c r="B1989" t="s">
        <v>2009</v>
      </c>
      <c r="C1989" t="s">
        <v>2010</v>
      </c>
      <c r="D1989">
        <v>196510.80869999999</v>
      </c>
      <c r="E1989">
        <v>101.0769981</v>
      </c>
      <c r="F1989">
        <v>-1.010304195</v>
      </c>
      <c r="G1989">
        <v>-4.2427338219999999</v>
      </c>
      <c r="H1989">
        <v>117590.9621</v>
      </c>
      <c r="I1989">
        <v>99.446273250000004</v>
      </c>
      <c r="J1989">
        <v>-1.77436946</v>
      </c>
      <c r="K1989">
        <v>-4.605686639</v>
      </c>
      <c r="L1989">
        <v>96088.353010000006</v>
      </c>
      <c r="M1989">
        <v>100.8117714</v>
      </c>
      <c r="N1989">
        <v>-1.6504495239999999</v>
      </c>
      <c r="O1989">
        <v>-4.934385507</v>
      </c>
      <c r="P1989">
        <v>84532.460550000003</v>
      </c>
      <c r="Q1989">
        <v>100.8665268</v>
      </c>
      <c r="R1989">
        <v>-2.90996034</v>
      </c>
      <c r="S1989">
        <v>-4.5202167849999997</v>
      </c>
    </row>
    <row r="1990" spans="1:19" x14ac:dyDescent="0.25">
      <c r="A1990" s="12">
        <v>40725</v>
      </c>
      <c r="B1990" t="s">
        <v>2019</v>
      </c>
      <c r="C1990" t="s">
        <v>2020</v>
      </c>
      <c r="D1990">
        <v>210241.8835</v>
      </c>
      <c r="E1990">
        <v>96.492739810000003</v>
      </c>
      <c r="F1990">
        <v>1.2232367479999999</v>
      </c>
      <c r="G1990">
        <v>-4.253243866</v>
      </c>
      <c r="H1990">
        <v>128280.09239999999</v>
      </c>
      <c r="I1990">
        <v>95.825267519999997</v>
      </c>
      <c r="J1990">
        <v>0.462843966</v>
      </c>
      <c r="K1990">
        <v>-4.5844712870000004</v>
      </c>
      <c r="L1990">
        <v>104638.7065</v>
      </c>
      <c r="M1990">
        <v>96.211263410000001</v>
      </c>
      <c r="N1990">
        <v>0.51483848300000001</v>
      </c>
      <c r="O1990">
        <v>-5.1046739409999997</v>
      </c>
      <c r="P1990">
        <v>98137.720809999999</v>
      </c>
      <c r="Q1990">
        <v>98.43957614</v>
      </c>
      <c r="R1990">
        <v>0.75598468200000002</v>
      </c>
      <c r="S1990">
        <v>-1.996524835</v>
      </c>
    </row>
    <row r="1991" spans="1:19" x14ac:dyDescent="0.25">
      <c r="A1991" s="12">
        <v>40725</v>
      </c>
      <c r="B1991" t="s">
        <v>2017</v>
      </c>
      <c r="C1991" t="s">
        <v>2018</v>
      </c>
      <c r="D1991">
        <v>239491.59469999999</v>
      </c>
      <c r="E1991">
        <v>91.664629840000003</v>
      </c>
      <c r="F1991">
        <v>0.34789692300000002</v>
      </c>
      <c r="G1991">
        <v>-3.3009274849999999</v>
      </c>
      <c r="H1991">
        <v>139638.06030000001</v>
      </c>
      <c r="I1991">
        <v>91.53450325</v>
      </c>
      <c r="J1991">
        <v>-5.8829694000000002E-2</v>
      </c>
      <c r="K1991">
        <v>-3.4678047900000002</v>
      </c>
      <c r="L1991">
        <v>115187.8363</v>
      </c>
      <c r="M1991">
        <v>92.346769300000005</v>
      </c>
      <c r="N1991">
        <v>0.45101668299999997</v>
      </c>
      <c r="O1991">
        <v>-3.6349233929999998</v>
      </c>
      <c r="P1991">
        <v>99109.193069999994</v>
      </c>
      <c r="Q1991">
        <v>94.415709419999999</v>
      </c>
      <c r="R1991">
        <v>0.55654455999999997</v>
      </c>
      <c r="S1991">
        <v>-1.696322176</v>
      </c>
    </row>
    <row r="1992" spans="1:19" x14ac:dyDescent="0.25">
      <c r="A1992" s="12">
        <v>40756</v>
      </c>
      <c r="B1992" t="s">
        <v>2005</v>
      </c>
      <c r="C1992" t="s">
        <v>2006</v>
      </c>
      <c r="D1992">
        <v>274480.56319999998</v>
      </c>
      <c r="E1992">
        <v>89.860543410000005</v>
      </c>
      <c r="F1992">
        <v>0.84490066500000005</v>
      </c>
      <c r="G1992">
        <v>-1.6497766620000001</v>
      </c>
      <c r="H1992">
        <v>167447.04949999999</v>
      </c>
      <c r="I1992">
        <v>89.149409700000007</v>
      </c>
      <c r="J1992">
        <v>0.75167932199999998</v>
      </c>
      <c r="K1992">
        <v>-2.401655565</v>
      </c>
      <c r="L1992">
        <v>143876.29670000001</v>
      </c>
      <c r="M1992">
        <v>87.663528249999999</v>
      </c>
      <c r="N1992">
        <v>-1.6201117000000001E-2</v>
      </c>
      <c r="O1992">
        <v>-2.13431448</v>
      </c>
      <c r="P1992">
        <v>155597.6299</v>
      </c>
      <c r="Q1992">
        <v>81.768709490000006</v>
      </c>
      <c r="R1992">
        <v>-1.7275442940000001</v>
      </c>
      <c r="S1992">
        <v>-1.2217709379999999</v>
      </c>
    </row>
    <row r="1993" spans="1:19" x14ac:dyDescent="0.25">
      <c r="A1993" s="12">
        <v>40756</v>
      </c>
      <c r="B1993" t="s">
        <v>2001</v>
      </c>
      <c r="C1993" t="s">
        <v>2002</v>
      </c>
      <c r="D1993">
        <v>206856.62669999999</v>
      </c>
      <c r="E1993">
        <v>92.273618799999994</v>
      </c>
      <c r="F1993">
        <v>1.113620802</v>
      </c>
      <c r="G1993">
        <v>-1.818132665</v>
      </c>
      <c r="H1993">
        <v>128136.2381</v>
      </c>
      <c r="I1993">
        <v>91.133674369999994</v>
      </c>
      <c r="J1993">
        <v>0.75294311800000002</v>
      </c>
      <c r="K1993">
        <v>-2.442034703</v>
      </c>
      <c r="L1993">
        <v>105679.7778</v>
      </c>
      <c r="M1993">
        <v>90.822359289999994</v>
      </c>
      <c r="N1993">
        <v>-0.52317465399999996</v>
      </c>
      <c r="O1993">
        <v>-2.8782959959999999</v>
      </c>
      <c r="P1993">
        <v>86689.118499999997</v>
      </c>
      <c r="Q1993">
        <v>92.08225041</v>
      </c>
      <c r="R1993">
        <v>-2.1807492220000002</v>
      </c>
      <c r="S1993">
        <v>-2.9591134220000002</v>
      </c>
    </row>
    <row r="1994" spans="1:19" x14ac:dyDescent="0.25">
      <c r="A1994" s="12">
        <v>40756</v>
      </c>
      <c r="B1994" t="s">
        <v>2017</v>
      </c>
      <c r="C1994" t="s">
        <v>2018</v>
      </c>
      <c r="D1994">
        <v>240823.24299999999</v>
      </c>
      <c r="E1994">
        <v>92.17431388</v>
      </c>
      <c r="F1994">
        <v>0.55603131100000003</v>
      </c>
      <c r="G1994">
        <v>-2.3187952709999999</v>
      </c>
      <c r="H1994">
        <v>140275.72829999999</v>
      </c>
      <c r="I1994">
        <v>91.952502640000006</v>
      </c>
      <c r="J1994">
        <v>0.45665773500000001</v>
      </c>
      <c r="K1994">
        <v>-3.1540039499999999</v>
      </c>
      <c r="L1994">
        <v>114822.8872</v>
      </c>
      <c r="M1994">
        <v>92.054187470000002</v>
      </c>
      <c r="N1994">
        <v>-0.31682951500000001</v>
      </c>
      <c r="O1994">
        <v>-3.123479138</v>
      </c>
      <c r="P1994">
        <v>97197.228050000005</v>
      </c>
      <c r="Q1994">
        <v>92.594288739999996</v>
      </c>
      <c r="R1994">
        <v>-1.9291500189999999</v>
      </c>
      <c r="S1994">
        <v>-3.7166519089999999</v>
      </c>
    </row>
    <row r="1995" spans="1:19" x14ac:dyDescent="0.25">
      <c r="A1995" s="12">
        <v>40756</v>
      </c>
      <c r="B1995" t="s">
        <v>2019</v>
      </c>
      <c r="C1995" t="s">
        <v>2020</v>
      </c>
      <c r="D1995">
        <v>213425.31020000001</v>
      </c>
      <c r="E1995">
        <v>97.953807220000002</v>
      </c>
      <c r="F1995">
        <v>1.5141734099999999</v>
      </c>
      <c r="G1995">
        <v>-2.49628402</v>
      </c>
      <c r="H1995">
        <v>130111.0404</v>
      </c>
      <c r="I1995">
        <v>97.192986230000002</v>
      </c>
      <c r="J1995">
        <v>1.427304871</v>
      </c>
      <c r="K1995">
        <v>-3.3410321299999999</v>
      </c>
      <c r="L1995">
        <v>105204.4086</v>
      </c>
      <c r="M1995">
        <v>96.731404740000002</v>
      </c>
      <c r="N1995">
        <v>0.54062414800000003</v>
      </c>
      <c r="O1995">
        <v>-3.6853177389999998</v>
      </c>
      <c r="P1995">
        <v>96949.147989999998</v>
      </c>
      <c r="Q1995">
        <v>97.24734746</v>
      </c>
      <c r="R1995">
        <v>-1.211127397</v>
      </c>
      <c r="S1995">
        <v>-3.8175780100000001</v>
      </c>
    </row>
    <row r="1996" spans="1:19" x14ac:dyDescent="0.25">
      <c r="A1996" s="12">
        <v>40756</v>
      </c>
      <c r="B1996" t="s">
        <v>2013</v>
      </c>
      <c r="C1996" t="s">
        <v>2014</v>
      </c>
      <c r="D1996">
        <v>381796.14779999998</v>
      </c>
      <c r="E1996">
        <v>83.953727330000007</v>
      </c>
      <c r="F1996">
        <v>1.3357403E-2</v>
      </c>
      <c r="G1996">
        <v>-0.91104757000000003</v>
      </c>
      <c r="H1996">
        <v>230584.30170000001</v>
      </c>
      <c r="I1996">
        <v>82.62812796</v>
      </c>
      <c r="J1996">
        <v>-3.5769496999999997E-2</v>
      </c>
      <c r="K1996">
        <v>-1.711416037</v>
      </c>
      <c r="L1996">
        <v>182067.09669999999</v>
      </c>
      <c r="M1996">
        <v>82.621968949999996</v>
      </c>
      <c r="N1996">
        <v>-1.0386140589999999</v>
      </c>
      <c r="O1996">
        <v>-1.8149783319999999</v>
      </c>
      <c r="P1996">
        <v>142338.4988</v>
      </c>
      <c r="Q1996">
        <v>83.728265730000004</v>
      </c>
      <c r="R1996">
        <v>-2.4219051600000001</v>
      </c>
      <c r="S1996">
        <v>-2.6492266870000001</v>
      </c>
    </row>
    <row r="1997" spans="1:19" x14ac:dyDescent="0.25">
      <c r="A1997" s="12">
        <v>40756</v>
      </c>
      <c r="B1997" t="s">
        <v>2015</v>
      </c>
      <c r="C1997" t="s">
        <v>2016</v>
      </c>
      <c r="D1997">
        <v>300414.68280000001</v>
      </c>
      <c r="E1997">
        <v>91.192407070000002</v>
      </c>
      <c r="F1997">
        <v>1.2369462200000001</v>
      </c>
      <c r="G1997">
        <v>-1.7844899519999999</v>
      </c>
      <c r="H1997">
        <v>190790.60699999999</v>
      </c>
      <c r="I1997">
        <v>89.621086199999993</v>
      </c>
      <c r="J1997">
        <v>0.74367939199999999</v>
      </c>
      <c r="K1997">
        <v>-2.2356111909999998</v>
      </c>
      <c r="L1997">
        <v>159224.27309999999</v>
      </c>
      <c r="M1997">
        <v>89.982003879999994</v>
      </c>
      <c r="N1997">
        <v>0.202943927</v>
      </c>
      <c r="O1997">
        <v>-2.0351075170000001</v>
      </c>
      <c r="P1997">
        <v>127031.2259</v>
      </c>
      <c r="Q1997">
        <v>89.595725549999997</v>
      </c>
      <c r="R1997">
        <v>-1.4783840479999999</v>
      </c>
      <c r="S1997">
        <v>-2.894155536</v>
      </c>
    </row>
    <row r="1998" spans="1:19" x14ac:dyDescent="0.25">
      <c r="A1998" s="12">
        <v>40756</v>
      </c>
      <c r="B1998" t="s">
        <v>2009</v>
      </c>
      <c r="C1998" t="s">
        <v>2010</v>
      </c>
      <c r="D1998">
        <v>196625.8358</v>
      </c>
      <c r="E1998">
        <v>101.13616330000001</v>
      </c>
      <c r="F1998">
        <v>5.8534731E-2</v>
      </c>
      <c r="G1998">
        <v>-6.5412994290000004</v>
      </c>
      <c r="H1998">
        <v>117806.1841</v>
      </c>
      <c r="I1998">
        <v>99.628285739999995</v>
      </c>
      <c r="J1998">
        <v>0.18302595699999999</v>
      </c>
      <c r="K1998">
        <v>-6.9444325610000002</v>
      </c>
      <c r="L1998">
        <v>95153.588669999997</v>
      </c>
      <c r="M1998">
        <v>99.831056799999999</v>
      </c>
      <c r="N1998">
        <v>-0.97281752600000004</v>
      </c>
      <c r="O1998">
        <v>-7.5902488310000003</v>
      </c>
      <c r="P1998">
        <v>82336.16489</v>
      </c>
      <c r="Q1998">
        <v>98.245844559999995</v>
      </c>
      <c r="R1998">
        <v>-2.5981683759999998</v>
      </c>
      <c r="S1998">
        <v>-8.8394314440000006</v>
      </c>
    </row>
    <row r="1999" spans="1:19" x14ac:dyDescent="0.25">
      <c r="A1999" s="12">
        <v>40756</v>
      </c>
      <c r="B1999" t="s">
        <v>2011</v>
      </c>
      <c r="C1999" t="s">
        <v>2012</v>
      </c>
      <c r="D1999">
        <v>228269.236</v>
      </c>
      <c r="E1999">
        <v>97.135511519999994</v>
      </c>
      <c r="F1999">
        <v>0.82325738999999998</v>
      </c>
      <c r="G1999">
        <v>-2.5852203829999998</v>
      </c>
      <c r="H1999">
        <v>137399.68799999999</v>
      </c>
      <c r="I1999">
        <v>96.149649350000004</v>
      </c>
      <c r="J1999">
        <v>1.387433017</v>
      </c>
      <c r="K1999">
        <v>-3.296730594</v>
      </c>
      <c r="L1999">
        <v>100959.091</v>
      </c>
      <c r="M1999">
        <v>96.716411129999997</v>
      </c>
      <c r="N1999">
        <v>0.91047752500000001</v>
      </c>
      <c r="O1999">
        <v>-3.490424279</v>
      </c>
      <c r="P1999">
        <v>97421.18161</v>
      </c>
      <c r="Q1999">
        <v>96.277984239999995</v>
      </c>
      <c r="R1999">
        <v>-1.3382656129999999</v>
      </c>
      <c r="S1999">
        <v>-3.4812676630000001</v>
      </c>
    </row>
    <row r="2000" spans="1:19" x14ac:dyDescent="0.25">
      <c r="A2000" s="12">
        <v>40756</v>
      </c>
      <c r="B2000" t="s">
        <v>2007</v>
      </c>
      <c r="C2000" t="s">
        <v>2008</v>
      </c>
      <c r="D2000">
        <v>558789.11289999995</v>
      </c>
      <c r="E2000">
        <v>75.159524279999999</v>
      </c>
      <c r="F2000">
        <v>0.66192587700000005</v>
      </c>
      <c r="G2000">
        <v>1.1046364909999999</v>
      </c>
      <c r="H2000">
        <v>354045.91700000002</v>
      </c>
      <c r="I2000">
        <v>75.024941979999994</v>
      </c>
      <c r="J2000">
        <v>1.0130240850000001</v>
      </c>
      <c r="K2000">
        <v>0.49386767799999998</v>
      </c>
      <c r="L2000">
        <v>299995.91119999997</v>
      </c>
      <c r="M2000">
        <v>73.357498469999996</v>
      </c>
      <c r="N2000">
        <v>0.63021044800000003</v>
      </c>
      <c r="O2000">
        <v>1.6899118790000001</v>
      </c>
      <c r="P2000">
        <v>261746.0068</v>
      </c>
      <c r="Q2000">
        <v>72.33755481</v>
      </c>
      <c r="R2000">
        <v>-1.4594383209999999</v>
      </c>
      <c r="S2000">
        <v>1.705755465</v>
      </c>
    </row>
    <row r="2001" spans="1:19" x14ac:dyDescent="0.25">
      <c r="A2001" s="12">
        <v>40756</v>
      </c>
      <c r="B2001" t="s">
        <v>2003</v>
      </c>
      <c r="C2001" t="s">
        <v>2004</v>
      </c>
      <c r="D2001">
        <v>292340.76809999999</v>
      </c>
      <c r="E2001">
        <v>85.631899230000002</v>
      </c>
      <c r="F2001">
        <v>1.4443095349999999</v>
      </c>
      <c r="G2001">
        <v>-0.586791057</v>
      </c>
      <c r="H2001">
        <v>193192.33040000001</v>
      </c>
      <c r="I2001">
        <v>84.197409859999993</v>
      </c>
      <c r="J2001">
        <v>0.887740643</v>
      </c>
      <c r="K2001">
        <v>-1.0324868949999999</v>
      </c>
      <c r="L2001">
        <v>160310.3898</v>
      </c>
      <c r="M2001">
        <v>83.714538849999997</v>
      </c>
      <c r="N2001">
        <v>-8.4540296000000001E-2</v>
      </c>
      <c r="O2001">
        <v>-0.60549742799999995</v>
      </c>
      <c r="P2001">
        <v>129443.91190000001</v>
      </c>
      <c r="Q2001">
        <v>83.576137750000001</v>
      </c>
      <c r="R2001">
        <v>-1.6301266080000001</v>
      </c>
      <c r="S2001">
        <v>-0.94706648900000001</v>
      </c>
    </row>
    <row r="2002" spans="1:19" x14ac:dyDescent="0.25">
      <c r="A2002" s="12">
        <v>40787</v>
      </c>
      <c r="B2002" t="s">
        <v>2005</v>
      </c>
      <c r="C2002" t="s">
        <v>2006</v>
      </c>
      <c r="D2002">
        <v>273858.6496</v>
      </c>
      <c r="E2002">
        <v>89.656938839999995</v>
      </c>
      <c r="F2002">
        <v>-0.22657839399999999</v>
      </c>
      <c r="G2002">
        <v>-1.8183540039999999</v>
      </c>
      <c r="H2002">
        <v>166130.21340000001</v>
      </c>
      <c r="I2002">
        <v>88.448321399999998</v>
      </c>
      <c r="J2002">
        <v>-0.78641945199999996</v>
      </c>
      <c r="K2002">
        <v>-2.1116295140000001</v>
      </c>
      <c r="L2002">
        <v>143652.01139999999</v>
      </c>
      <c r="M2002">
        <v>87.526871709999995</v>
      </c>
      <c r="N2002">
        <v>-0.155887573</v>
      </c>
      <c r="O2002">
        <v>-2.2828950680000002</v>
      </c>
      <c r="P2002">
        <v>155743.66159999999</v>
      </c>
      <c r="Q2002">
        <v>81.845451139999994</v>
      </c>
      <c r="R2002">
        <v>9.3852098999999994E-2</v>
      </c>
      <c r="S2002">
        <v>-1.167265336</v>
      </c>
    </row>
    <row r="2003" spans="1:19" x14ac:dyDescent="0.25">
      <c r="A2003" s="12">
        <v>40787</v>
      </c>
      <c r="B2003" t="s">
        <v>2009</v>
      </c>
      <c r="C2003" t="s">
        <v>2010</v>
      </c>
      <c r="D2003">
        <v>196767.21230000001</v>
      </c>
      <c r="E2003">
        <v>101.2088815</v>
      </c>
      <c r="F2003">
        <v>7.1901298000000002E-2</v>
      </c>
      <c r="G2003">
        <v>-3.8552081249999999</v>
      </c>
      <c r="H2003">
        <v>117287.1695</v>
      </c>
      <c r="I2003">
        <v>99.189356869999997</v>
      </c>
      <c r="J2003">
        <v>-0.44056651699999999</v>
      </c>
      <c r="K2003">
        <v>-3.7611476819999998</v>
      </c>
      <c r="L2003">
        <v>95892.198810000002</v>
      </c>
      <c r="M2003">
        <v>100.6059748</v>
      </c>
      <c r="N2003">
        <v>0.77622941700000003</v>
      </c>
      <c r="O2003">
        <v>-4.3325965829999999</v>
      </c>
      <c r="P2003">
        <v>83112.05631</v>
      </c>
      <c r="Q2003">
        <v>99.171660180000003</v>
      </c>
      <c r="R2003">
        <v>0.94234583299999997</v>
      </c>
      <c r="S2003">
        <v>-4.6594847359999996</v>
      </c>
    </row>
    <row r="2004" spans="1:19" x14ac:dyDescent="0.25">
      <c r="A2004" s="12">
        <v>40787</v>
      </c>
      <c r="B2004" t="s">
        <v>2019</v>
      </c>
      <c r="C2004" t="s">
        <v>2020</v>
      </c>
      <c r="D2004">
        <v>212495.45860000001</v>
      </c>
      <c r="E2004">
        <v>97.527041980000007</v>
      </c>
      <c r="F2004">
        <v>-0.43568009699999999</v>
      </c>
      <c r="G2004">
        <v>-2.4028950920000001</v>
      </c>
      <c r="H2004">
        <v>128484.1309</v>
      </c>
      <c r="I2004">
        <v>95.977684330000002</v>
      </c>
      <c r="J2004">
        <v>-1.2504008200000001</v>
      </c>
      <c r="K2004">
        <v>-2.8975915620000001</v>
      </c>
      <c r="L2004">
        <v>105094.1706</v>
      </c>
      <c r="M2004">
        <v>96.630045139999993</v>
      </c>
      <c r="N2004">
        <v>-0.104784583</v>
      </c>
      <c r="O2004">
        <v>-3.158007316</v>
      </c>
      <c r="P2004">
        <v>96465.044269999999</v>
      </c>
      <c r="Q2004">
        <v>96.761754719999999</v>
      </c>
      <c r="R2004">
        <v>-0.49933777499999998</v>
      </c>
      <c r="S2004">
        <v>-3.2912687479999998</v>
      </c>
    </row>
    <row r="2005" spans="1:19" x14ac:dyDescent="0.25">
      <c r="A2005" s="12">
        <v>40787</v>
      </c>
      <c r="B2005" t="s">
        <v>2017</v>
      </c>
      <c r="C2005" t="s">
        <v>2018</v>
      </c>
      <c r="D2005">
        <v>245014.93859999999</v>
      </c>
      <c r="E2005">
        <v>93.778671750000001</v>
      </c>
      <c r="F2005">
        <v>1.7405693680000001</v>
      </c>
      <c r="G2005">
        <v>-2.0341145919999999</v>
      </c>
      <c r="H2005">
        <v>141022.7193</v>
      </c>
      <c r="I2005">
        <v>92.442164680000005</v>
      </c>
      <c r="J2005">
        <v>0.53251626399999996</v>
      </c>
      <c r="K2005">
        <v>-2.8431458150000002</v>
      </c>
      <c r="L2005">
        <v>116011.9099</v>
      </c>
      <c r="M2005">
        <v>93.007434000000003</v>
      </c>
      <c r="N2005">
        <v>1.0355276090000001</v>
      </c>
      <c r="O2005">
        <v>-3.3436884240000002</v>
      </c>
      <c r="P2005">
        <v>97927.372820000004</v>
      </c>
      <c r="Q2005">
        <v>93.289856270000001</v>
      </c>
      <c r="R2005">
        <v>0.75119916799999997</v>
      </c>
      <c r="S2005">
        <v>-4.1520032469999997</v>
      </c>
    </row>
    <row r="2006" spans="1:19" x14ac:dyDescent="0.25">
      <c r="A2006" s="12">
        <v>40787</v>
      </c>
      <c r="B2006" t="s">
        <v>2011</v>
      </c>
      <c r="C2006" t="s">
        <v>2012</v>
      </c>
      <c r="D2006">
        <v>227314.05679999999</v>
      </c>
      <c r="E2006">
        <v>96.729053680000007</v>
      </c>
      <c r="F2006">
        <v>-0.41844412600000003</v>
      </c>
      <c r="G2006">
        <v>-2.4523444040000002</v>
      </c>
      <c r="H2006">
        <v>135862.65040000001</v>
      </c>
      <c r="I2006">
        <v>95.074060070000002</v>
      </c>
      <c r="J2006">
        <v>-1.118661678</v>
      </c>
      <c r="K2006">
        <v>-2.602812975</v>
      </c>
      <c r="L2006">
        <v>100552.4029</v>
      </c>
      <c r="M2006">
        <v>96.326813630000004</v>
      </c>
      <c r="N2006">
        <v>-0.402824601</v>
      </c>
      <c r="O2006">
        <v>-3.3259919980000001</v>
      </c>
      <c r="P2006">
        <v>97032.605649999998</v>
      </c>
      <c r="Q2006">
        <v>95.893968060000006</v>
      </c>
      <c r="R2006">
        <v>-0.398861878</v>
      </c>
      <c r="S2006">
        <v>-3.0417458150000001</v>
      </c>
    </row>
    <row r="2007" spans="1:19" x14ac:dyDescent="0.25">
      <c r="A2007" s="12">
        <v>40787</v>
      </c>
      <c r="B2007" t="s">
        <v>2007</v>
      </c>
      <c r="C2007" t="s">
        <v>2008</v>
      </c>
      <c r="D2007">
        <v>566621.64099999995</v>
      </c>
      <c r="E2007">
        <v>76.213032799999993</v>
      </c>
      <c r="F2007">
        <v>1.4016966280000001</v>
      </c>
      <c r="G2007">
        <v>1.311992863</v>
      </c>
      <c r="H2007">
        <v>353417.21399999998</v>
      </c>
      <c r="I2007">
        <v>74.891715169999998</v>
      </c>
      <c r="J2007">
        <v>-0.17757668600000001</v>
      </c>
      <c r="K2007">
        <v>0.93805700299999994</v>
      </c>
      <c r="L2007">
        <v>299512.51280000003</v>
      </c>
      <c r="M2007">
        <v>73.239293860000004</v>
      </c>
      <c r="N2007">
        <v>-0.161135002</v>
      </c>
      <c r="O2007">
        <v>1.5498519529999999</v>
      </c>
      <c r="P2007">
        <v>262610.4106</v>
      </c>
      <c r="Q2007">
        <v>72.576446149999995</v>
      </c>
      <c r="R2007">
        <v>0.33024525399999999</v>
      </c>
      <c r="S2007">
        <v>2.3373515180000002</v>
      </c>
    </row>
    <row r="2008" spans="1:19" x14ac:dyDescent="0.25">
      <c r="A2008" s="12">
        <v>40787</v>
      </c>
      <c r="B2008" t="s">
        <v>2003</v>
      </c>
      <c r="C2008" t="s">
        <v>2004</v>
      </c>
      <c r="D2008">
        <v>289478.58880000003</v>
      </c>
      <c r="E2008">
        <v>84.793515130000003</v>
      </c>
      <c r="F2008">
        <v>-0.97905582599999996</v>
      </c>
      <c r="G2008">
        <v>-1.516652589</v>
      </c>
      <c r="H2008">
        <v>190594.2789</v>
      </c>
      <c r="I2008">
        <v>83.06512266</v>
      </c>
      <c r="J2008">
        <v>-1.344800515</v>
      </c>
      <c r="K2008">
        <v>-2.1211308849999999</v>
      </c>
      <c r="L2008">
        <v>159118.33309999999</v>
      </c>
      <c r="M2008">
        <v>83.092043480000001</v>
      </c>
      <c r="N2008">
        <v>-0.74359289500000003</v>
      </c>
      <c r="O2008">
        <v>-2.5921562150000002</v>
      </c>
      <c r="P2008">
        <v>128920.6225</v>
      </c>
      <c r="Q2008">
        <v>83.238273239999998</v>
      </c>
      <c r="R2008">
        <v>-0.404259541</v>
      </c>
      <c r="S2008">
        <v>-3.0228012290000001</v>
      </c>
    </row>
    <row r="2009" spans="1:19" x14ac:dyDescent="0.25">
      <c r="A2009" s="12">
        <v>40787</v>
      </c>
      <c r="B2009" t="s">
        <v>2001</v>
      </c>
      <c r="C2009" t="s">
        <v>2002</v>
      </c>
      <c r="D2009">
        <v>203685.05960000001</v>
      </c>
      <c r="E2009">
        <v>90.858861279999999</v>
      </c>
      <c r="F2009">
        <v>-1.533219935</v>
      </c>
      <c r="G2009">
        <v>-2.425866895</v>
      </c>
      <c r="H2009">
        <v>126186.6446</v>
      </c>
      <c r="I2009">
        <v>89.747075109999997</v>
      </c>
      <c r="J2009">
        <v>-1.521500439</v>
      </c>
      <c r="K2009">
        <v>-2.0484046029999998</v>
      </c>
      <c r="L2009">
        <v>105208.45239999999</v>
      </c>
      <c r="M2009">
        <v>90.417297149999996</v>
      </c>
      <c r="N2009">
        <v>-0.445993849</v>
      </c>
      <c r="O2009">
        <v>-2.1322457670000001</v>
      </c>
      <c r="P2009">
        <v>86141.905669999993</v>
      </c>
      <c r="Q2009">
        <v>91.500994199999994</v>
      </c>
      <c r="R2009">
        <v>-0.63123589300000005</v>
      </c>
      <c r="S2009">
        <v>-2.6655428479999999</v>
      </c>
    </row>
    <row r="2010" spans="1:19" x14ac:dyDescent="0.25">
      <c r="A2010" s="12">
        <v>40787</v>
      </c>
      <c r="B2010" t="s">
        <v>2013</v>
      </c>
      <c r="C2010" t="s">
        <v>2014</v>
      </c>
      <c r="D2010">
        <v>384802.07520000002</v>
      </c>
      <c r="E2010">
        <v>84.614705220000005</v>
      </c>
      <c r="F2010">
        <v>0.78731215200000004</v>
      </c>
      <c r="G2010">
        <v>-0.45027198099999999</v>
      </c>
      <c r="H2010">
        <v>230584.70850000001</v>
      </c>
      <c r="I2010">
        <v>82.628273710000002</v>
      </c>
      <c r="J2010">
        <v>1.7640200000000001E-4</v>
      </c>
      <c r="K2010">
        <v>-1.1906342139999999</v>
      </c>
      <c r="L2010">
        <v>182761.74619999999</v>
      </c>
      <c r="M2010">
        <v>82.937200579999995</v>
      </c>
      <c r="N2010">
        <v>0.38153488400000002</v>
      </c>
      <c r="O2010">
        <v>-2.066491031</v>
      </c>
      <c r="P2010">
        <v>143009.42129999999</v>
      </c>
      <c r="Q2010">
        <v>84.122924780000005</v>
      </c>
      <c r="R2010">
        <v>0.47135700000000003</v>
      </c>
      <c r="S2010">
        <v>-2.6949718620000001</v>
      </c>
    </row>
    <row r="2011" spans="1:19" x14ac:dyDescent="0.25">
      <c r="A2011" s="12">
        <v>40787</v>
      </c>
      <c r="B2011" t="s">
        <v>2015</v>
      </c>
      <c r="C2011" t="s">
        <v>2016</v>
      </c>
      <c r="D2011">
        <v>296830.4987</v>
      </c>
      <c r="E2011">
        <v>90.104409750000002</v>
      </c>
      <c r="F2011">
        <v>-1.1930788429999999</v>
      </c>
      <c r="G2011">
        <v>-2.9592002050000001</v>
      </c>
      <c r="H2011">
        <v>187357.9013</v>
      </c>
      <c r="I2011">
        <v>88.008623080000007</v>
      </c>
      <c r="J2011">
        <v>-1.7992006009999999</v>
      </c>
      <c r="K2011">
        <v>-3.046576843</v>
      </c>
      <c r="L2011">
        <v>157265.31469999999</v>
      </c>
      <c r="M2011">
        <v>88.874942730000001</v>
      </c>
      <c r="N2011">
        <v>-1.230313948</v>
      </c>
      <c r="O2011">
        <v>-3.2833448330000001</v>
      </c>
      <c r="P2011">
        <v>126058.295</v>
      </c>
      <c r="Q2011">
        <v>88.909512759999998</v>
      </c>
      <c r="R2011">
        <v>-0.76589902099999996</v>
      </c>
      <c r="S2011">
        <v>-3.8650313889999999</v>
      </c>
    </row>
    <row r="2012" spans="1:19" x14ac:dyDescent="0.25">
      <c r="A2012" s="12">
        <v>40817</v>
      </c>
      <c r="B2012" t="s">
        <v>2005</v>
      </c>
      <c r="C2012" t="s">
        <v>2006</v>
      </c>
      <c r="D2012">
        <v>272416.83510000003</v>
      </c>
      <c r="E2012">
        <v>89.18491186</v>
      </c>
      <c r="F2012">
        <v>-0.52648125300000004</v>
      </c>
      <c r="G2012">
        <v>-1.095808506</v>
      </c>
      <c r="H2012">
        <v>165294.2095</v>
      </c>
      <c r="I2012">
        <v>88.003229959999999</v>
      </c>
      <c r="J2012">
        <v>-0.50322204100000001</v>
      </c>
      <c r="K2012">
        <v>-1.791950224</v>
      </c>
      <c r="L2012">
        <v>141528.72010000001</v>
      </c>
      <c r="M2012">
        <v>86.233154760000005</v>
      </c>
      <c r="N2012">
        <v>-1.478079731</v>
      </c>
      <c r="O2012">
        <v>-2.2636231250000001</v>
      </c>
      <c r="P2012">
        <v>153962.86230000001</v>
      </c>
      <c r="Q2012">
        <v>80.909616450000001</v>
      </c>
      <c r="R2012">
        <v>-1.143416864</v>
      </c>
      <c r="S2012">
        <v>-1.170605506</v>
      </c>
    </row>
    <row r="2013" spans="1:19" x14ac:dyDescent="0.25">
      <c r="A2013" s="12">
        <v>40817</v>
      </c>
      <c r="B2013" t="s">
        <v>2003</v>
      </c>
      <c r="C2013" t="s">
        <v>2004</v>
      </c>
      <c r="D2013">
        <v>289660.63709999999</v>
      </c>
      <c r="E2013">
        <v>84.846840389999997</v>
      </c>
      <c r="F2013">
        <v>6.2888365000000002E-2</v>
      </c>
      <c r="G2013">
        <v>-6.4112939999999997E-3</v>
      </c>
      <c r="H2013">
        <v>190990.79569999999</v>
      </c>
      <c r="I2013">
        <v>83.237933290000001</v>
      </c>
      <c r="J2013">
        <v>0.20804234299999999</v>
      </c>
      <c r="K2013">
        <v>-0.62905819100000004</v>
      </c>
      <c r="L2013">
        <v>158428.7757</v>
      </c>
      <c r="M2013">
        <v>82.731954630000004</v>
      </c>
      <c r="N2013">
        <v>-0.43336140899999998</v>
      </c>
      <c r="O2013">
        <v>-0.99439455399999999</v>
      </c>
      <c r="P2013">
        <v>129000.8168</v>
      </c>
      <c r="Q2013">
        <v>83.290051109999993</v>
      </c>
      <c r="R2013">
        <v>6.2204401999999999E-2</v>
      </c>
      <c r="S2013">
        <v>-1.2583012060000001</v>
      </c>
    </row>
    <row r="2014" spans="1:19" x14ac:dyDescent="0.25">
      <c r="A2014" s="12">
        <v>40817</v>
      </c>
      <c r="B2014" t="s">
        <v>2001</v>
      </c>
      <c r="C2014" t="s">
        <v>2002</v>
      </c>
      <c r="D2014">
        <v>202515.4467</v>
      </c>
      <c r="E2014">
        <v>90.337125909999997</v>
      </c>
      <c r="F2014">
        <v>-0.574226181</v>
      </c>
      <c r="G2014">
        <v>-2.355123173</v>
      </c>
      <c r="H2014">
        <v>125299.296</v>
      </c>
      <c r="I2014">
        <v>89.115970739999995</v>
      </c>
      <c r="J2014">
        <v>-0.70320327400000004</v>
      </c>
      <c r="K2014">
        <v>-2.2558209260000002</v>
      </c>
      <c r="L2014">
        <v>103135.15399999999</v>
      </c>
      <c r="M2014">
        <v>88.635481720000001</v>
      </c>
      <c r="N2014">
        <v>-1.9706576979999999</v>
      </c>
      <c r="O2014">
        <v>-3.088882715</v>
      </c>
      <c r="P2014">
        <v>84788.78585</v>
      </c>
      <c r="Q2014">
        <v>90.063693639999997</v>
      </c>
      <c r="R2014">
        <v>-1.5708032059999999</v>
      </c>
      <c r="S2014">
        <v>-3.3092312430000002</v>
      </c>
    </row>
    <row r="2015" spans="1:19" x14ac:dyDescent="0.25">
      <c r="A2015" s="12">
        <v>40817</v>
      </c>
      <c r="B2015" t="s">
        <v>2019</v>
      </c>
      <c r="C2015" t="s">
        <v>2020</v>
      </c>
      <c r="D2015">
        <v>210222.02410000001</v>
      </c>
      <c r="E2015">
        <v>96.483625119999999</v>
      </c>
      <c r="F2015">
        <v>-1.0698743980000001</v>
      </c>
      <c r="G2015">
        <v>-1.596455781</v>
      </c>
      <c r="H2015">
        <v>126882.2262</v>
      </c>
      <c r="I2015">
        <v>94.781061080000001</v>
      </c>
      <c r="J2015">
        <v>-1.246772373</v>
      </c>
      <c r="K2015">
        <v>-2.7387326500000002</v>
      </c>
      <c r="L2015">
        <v>102115.7245</v>
      </c>
      <c r="M2015">
        <v>93.891478530000001</v>
      </c>
      <c r="N2015">
        <v>-2.8340736039999999</v>
      </c>
      <c r="O2015">
        <v>-3.8625099079999998</v>
      </c>
      <c r="P2015">
        <v>95055.816290000002</v>
      </c>
      <c r="Q2015">
        <v>95.348192190000006</v>
      </c>
      <c r="R2015">
        <v>-1.4608690520000001</v>
      </c>
      <c r="S2015">
        <v>-2.9330386540000002</v>
      </c>
    </row>
    <row r="2016" spans="1:19" x14ac:dyDescent="0.25">
      <c r="A2016" s="12">
        <v>40817</v>
      </c>
      <c r="B2016" t="s">
        <v>2017</v>
      </c>
      <c r="C2016" t="s">
        <v>2018</v>
      </c>
      <c r="D2016">
        <v>241379.45069999999</v>
      </c>
      <c r="E2016">
        <v>92.387200590000006</v>
      </c>
      <c r="F2016">
        <v>-1.4837821179999999</v>
      </c>
      <c r="G2016">
        <v>-1.5548561080000001</v>
      </c>
      <c r="H2016">
        <v>138825.1655</v>
      </c>
      <c r="I2016">
        <v>91.001640550000005</v>
      </c>
      <c r="J2016">
        <v>-1.5582977</v>
      </c>
      <c r="K2016">
        <v>-2.6932890550000002</v>
      </c>
      <c r="L2016">
        <v>112883.58319999999</v>
      </c>
      <c r="M2016">
        <v>90.499436020000005</v>
      </c>
      <c r="N2016">
        <v>-2.69655647</v>
      </c>
      <c r="O2016">
        <v>-3.8768566830000002</v>
      </c>
      <c r="P2016">
        <v>95947.308449999997</v>
      </c>
      <c r="Q2016">
        <v>91.403561199999999</v>
      </c>
      <c r="R2016">
        <v>-2.0219723190000001</v>
      </c>
      <c r="S2016">
        <v>-4.4701217660000001</v>
      </c>
    </row>
    <row r="2017" spans="1:19" x14ac:dyDescent="0.25">
      <c r="A2017" s="12">
        <v>40817</v>
      </c>
      <c r="B2017" t="s">
        <v>2007</v>
      </c>
      <c r="C2017" t="s">
        <v>2008</v>
      </c>
      <c r="D2017">
        <v>565503.08730000001</v>
      </c>
      <c r="E2017">
        <v>76.062582539999994</v>
      </c>
      <c r="F2017">
        <v>-0.19740753</v>
      </c>
      <c r="G2017">
        <v>3.1183317000000002</v>
      </c>
      <c r="H2017">
        <v>354001.95640000002</v>
      </c>
      <c r="I2017">
        <v>75.015626400000002</v>
      </c>
      <c r="J2017">
        <v>0.16545385700000001</v>
      </c>
      <c r="K2017">
        <v>2.437665709</v>
      </c>
      <c r="L2017">
        <v>294910.85739999998</v>
      </c>
      <c r="M2017">
        <v>72.114058760000006</v>
      </c>
      <c r="N2017">
        <v>-1.536381692</v>
      </c>
      <c r="O2017">
        <v>1.737981494</v>
      </c>
      <c r="P2017">
        <v>259319.552</v>
      </c>
      <c r="Q2017">
        <v>71.666966520000003</v>
      </c>
      <c r="R2017">
        <v>-1.2531333280000001</v>
      </c>
      <c r="S2017">
        <v>2.1934693630000002</v>
      </c>
    </row>
    <row r="2018" spans="1:19" x14ac:dyDescent="0.25">
      <c r="A2018" s="12">
        <v>40817</v>
      </c>
      <c r="B2018" t="s">
        <v>2013</v>
      </c>
      <c r="C2018" t="s">
        <v>2014</v>
      </c>
      <c r="D2018">
        <v>379414.97810000001</v>
      </c>
      <c r="E2018">
        <v>83.430128350000004</v>
      </c>
      <c r="F2018">
        <v>-1.3999657329999999</v>
      </c>
      <c r="G2018">
        <v>-0.37652337299999999</v>
      </c>
      <c r="H2018">
        <v>228392.2525</v>
      </c>
      <c r="I2018">
        <v>81.842623840000002</v>
      </c>
      <c r="J2018">
        <v>-0.95082450799999996</v>
      </c>
      <c r="K2018">
        <v>-1.073638468</v>
      </c>
      <c r="L2018">
        <v>179952.69149999999</v>
      </c>
      <c r="M2018">
        <v>81.662452819999999</v>
      </c>
      <c r="N2018">
        <v>-1.537003611</v>
      </c>
      <c r="O2018">
        <v>-1.7331274059999999</v>
      </c>
      <c r="P2018">
        <v>140932.80119999999</v>
      </c>
      <c r="Q2018">
        <v>82.901387369999995</v>
      </c>
      <c r="R2018">
        <v>-1.4520862299999999</v>
      </c>
      <c r="S2018">
        <v>-2.6732509759999998</v>
      </c>
    </row>
    <row r="2019" spans="1:19" x14ac:dyDescent="0.25">
      <c r="A2019" s="12">
        <v>40817</v>
      </c>
      <c r="B2019" t="s">
        <v>2011</v>
      </c>
      <c r="C2019" t="s">
        <v>2012</v>
      </c>
      <c r="D2019">
        <v>227731.486</v>
      </c>
      <c r="E2019">
        <v>96.906682549999999</v>
      </c>
      <c r="F2019">
        <v>0.18363548399999999</v>
      </c>
      <c r="G2019">
        <v>-1.187203926</v>
      </c>
      <c r="H2019">
        <v>135633.68049999999</v>
      </c>
      <c r="I2019">
        <v>94.91383141</v>
      </c>
      <c r="J2019">
        <v>-0.16853037200000001</v>
      </c>
      <c r="K2019">
        <v>-2.3452686749999998</v>
      </c>
      <c r="L2019">
        <v>99445.381689999995</v>
      </c>
      <c r="M2019">
        <v>95.26631356</v>
      </c>
      <c r="N2019">
        <v>-1.100939632</v>
      </c>
      <c r="O2019">
        <v>-3.1184590110000001</v>
      </c>
      <c r="P2019">
        <v>95228.139939999994</v>
      </c>
      <c r="Q2019">
        <v>94.110677010000003</v>
      </c>
      <c r="R2019">
        <v>-1.8596488250000001</v>
      </c>
      <c r="S2019">
        <v>-4.4052394699999997</v>
      </c>
    </row>
    <row r="2020" spans="1:19" x14ac:dyDescent="0.25">
      <c r="A2020" s="12">
        <v>40817</v>
      </c>
      <c r="B2020" t="s">
        <v>2009</v>
      </c>
      <c r="C2020" t="s">
        <v>2010</v>
      </c>
      <c r="D2020">
        <v>197144.9944</v>
      </c>
      <c r="E2020">
        <v>101.4031969</v>
      </c>
      <c r="F2020">
        <v>0.19199440000000001</v>
      </c>
      <c r="G2020">
        <v>-5.6817098850000001</v>
      </c>
      <c r="H2020">
        <v>116815.5117</v>
      </c>
      <c r="I2020">
        <v>98.790477490000001</v>
      </c>
      <c r="J2020">
        <v>-0.402139301</v>
      </c>
      <c r="K2020">
        <v>-6.6075931739999998</v>
      </c>
      <c r="L2020">
        <v>94207.443310000002</v>
      </c>
      <c r="M2020">
        <v>98.838401750000003</v>
      </c>
      <c r="N2020">
        <v>-1.7569265510000001</v>
      </c>
      <c r="O2020">
        <v>-7.3313135379999999</v>
      </c>
      <c r="P2020">
        <v>82306.864629999996</v>
      </c>
      <c r="Q2020">
        <v>98.210882659999996</v>
      </c>
      <c r="R2020">
        <v>-0.96880250300000004</v>
      </c>
      <c r="S2020">
        <v>-8.0652926370000007</v>
      </c>
    </row>
    <row r="2021" spans="1:19" x14ac:dyDescent="0.25">
      <c r="A2021" s="12">
        <v>40817</v>
      </c>
      <c r="B2021" t="s">
        <v>2015</v>
      </c>
      <c r="C2021" t="s">
        <v>2016</v>
      </c>
      <c r="D2021">
        <v>298142.83490000002</v>
      </c>
      <c r="E2021">
        <v>90.502776069999996</v>
      </c>
      <c r="F2021">
        <v>0.44211634</v>
      </c>
      <c r="G2021">
        <v>-1.4842393199999999</v>
      </c>
      <c r="H2021">
        <v>188294.36660000001</v>
      </c>
      <c r="I2021">
        <v>88.448513899999995</v>
      </c>
      <c r="J2021">
        <v>0.49982695700000002</v>
      </c>
      <c r="K2021">
        <v>-2.1663285860000001</v>
      </c>
      <c r="L2021">
        <v>156847.71100000001</v>
      </c>
      <c r="M2021">
        <v>88.638943459999993</v>
      </c>
      <c r="N2021">
        <v>-0.265540846</v>
      </c>
      <c r="O2021">
        <v>-2.6305257700000002</v>
      </c>
      <c r="P2021">
        <v>125776.42019999999</v>
      </c>
      <c r="Q2021">
        <v>88.710705149999995</v>
      </c>
      <c r="R2021">
        <v>-0.223606685</v>
      </c>
      <c r="S2021">
        <v>-3.2322578919999998</v>
      </c>
    </row>
    <row r="2022" spans="1:19" x14ac:dyDescent="0.25">
      <c r="A2022" s="12">
        <v>40848</v>
      </c>
      <c r="B2022" t="s">
        <v>2005</v>
      </c>
      <c r="C2022" t="s">
        <v>2006</v>
      </c>
      <c r="D2022">
        <v>271146.75809999998</v>
      </c>
      <c r="E2022">
        <v>88.769108990000007</v>
      </c>
      <c r="F2022">
        <v>-0.46622557799999997</v>
      </c>
      <c r="G2022">
        <v>-1.029126355</v>
      </c>
      <c r="H2022">
        <v>165119.39259999999</v>
      </c>
      <c r="I2022">
        <v>87.910156830000005</v>
      </c>
      <c r="J2022">
        <v>-0.105761036</v>
      </c>
      <c r="K2022">
        <v>-0.95932161800000004</v>
      </c>
      <c r="L2022">
        <v>141213.3921</v>
      </c>
      <c r="M2022">
        <v>86.041026029999998</v>
      </c>
      <c r="N2022">
        <v>-0.222801464</v>
      </c>
      <c r="O2022">
        <v>-0.940112316</v>
      </c>
      <c r="P2022">
        <v>155872.56349999999</v>
      </c>
      <c r="Q2022">
        <v>81.913190889999996</v>
      </c>
      <c r="R2022">
        <v>1.2403648519999999</v>
      </c>
      <c r="S2022">
        <v>0.940775048</v>
      </c>
    </row>
    <row r="2023" spans="1:19" x14ac:dyDescent="0.25">
      <c r="A2023" s="12">
        <v>40848</v>
      </c>
      <c r="B2023" t="s">
        <v>2017</v>
      </c>
      <c r="C2023" t="s">
        <v>2018</v>
      </c>
      <c r="D2023">
        <v>240368.62770000001</v>
      </c>
      <c r="E2023">
        <v>92.000311379999999</v>
      </c>
      <c r="F2023">
        <v>-0.41876927800000002</v>
      </c>
      <c r="G2023">
        <v>-2.3427299150000001</v>
      </c>
      <c r="H2023">
        <v>139799.3823</v>
      </c>
      <c r="I2023">
        <v>91.640251860000006</v>
      </c>
      <c r="J2023">
        <v>0.70175801999999998</v>
      </c>
      <c r="K2023">
        <v>-2.134895454</v>
      </c>
      <c r="L2023">
        <v>113935.8103</v>
      </c>
      <c r="M2023">
        <v>91.343012639999998</v>
      </c>
      <c r="N2023">
        <v>0.932134672</v>
      </c>
      <c r="O2023">
        <v>-2.3201908520000001</v>
      </c>
      <c r="P2023">
        <v>98587.431909999999</v>
      </c>
      <c r="Q2023">
        <v>93.918657139999993</v>
      </c>
      <c r="R2023">
        <v>2.7516388940000001</v>
      </c>
      <c r="S2023">
        <v>-2.1851611019999999</v>
      </c>
    </row>
    <row r="2024" spans="1:19" x14ac:dyDescent="0.25">
      <c r="A2024" s="12">
        <v>40848</v>
      </c>
      <c r="B2024" t="s">
        <v>2007</v>
      </c>
      <c r="C2024" t="s">
        <v>2008</v>
      </c>
      <c r="D2024">
        <v>559120.30110000004</v>
      </c>
      <c r="E2024">
        <v>75.204070520000002</v>
      </c>
      <c r="F2024">
        <v>-1.1286916490000001</v>
      </c>
      <c r="G2024">
        <v>2.4531864030000001</v>
      </c>
      <c r="H2024">
        <v>348955.3848</v>
      </c>
      <c r="I2024">
        <v>73.946220659999994</v>
      </c>
      <c r="J2024">
        <v>-1.4255773</v>
      </c>
      <c r="K2024">
        <v>1.617217752</v>
      </c>
      <c r="L2024">
        <v>291888.07549999998</v>
      </c>
      <c r="M2024">
        <v>71.374902969999994</v>
      </c>
      <c r="N2024">
        <v>-1.024981543</v>
      </c>
      <c r="O2024">
        <v>2.5348525550000001</v>
      </c>
      <c r="P2024">
        <v>260316.7187</v>
      </c>
      <c r="Q2024">
        <v>71.942548950000003</v>
      </c>
      <c r="R2024">
        <v>0.38453201999999997</v>
      </c>
      <c r="S2024">
        <v>4.0449618129999996</v>
      </c>
    </row>
    <row r="2025" spans="1:19" x14ac:dyDescent="0.25">
      <c r="A2025" s="12">
        <v>40848</v>
      </c>
      <c r="B2025" t="s">
        <v>2009</v>
      </c>
      <c r="C2025" t="s">
        <v>2010</v>
      </c>
      <c r="D2025">
        <v>196378.61629999999</v>
      </c>
      <c r="E2025">
        <v>101.0090038</v>
      </c>
      <c r="F2025">
        <v>-0.38873831399999997</v>
      </c>
      <c r="G2025">
        <v>-2.5986033810000002</v>
      </c>
      <c r="H2025">
        <v>117891.8658</v>
      </c>
      <c r="I2025">
        <v>99.7007464</v>
      </c>
      <c r="J2025">
        <v>0.92141362100000002</v>
      </c>
      <c r="K2025">
        <v>-2.0532479129999999</v>
      </c>
      <c r="L2025">
        <v>94888.937770000004</v>
      </c>
      <c r="M2025">
        <v>99.553396460000002</v>
      </c>
      <c r="N2025">
        <v>0.72339768100000001</v>
      </c>
      <c r="O2025">
        <v>-2.9709824170000001</v>
      </c>
      <c r="P2025">
        <v>83538.735700000005</v>
      </c>
      <c r="Q2025">
        <v>99.68078611</v>
      </c>
      <c r="R2025">
        <v>1.4966808300000001</v>
      </c>
      <c r="S2025">
        <v>-4.0355839400000004</v>
      </c>
    </row>
    <row r="2026" spans="1:19" x14ac:dyDescent="0.25">
      <c r="A2026" s="12">
        <v>40848</v>
      </c>
      <c r="B2026" t="s">
        <v>2011</v>
      </c>
      <c r="C2026" t="s">
        <v>2012</v>
      </c>
      <c r="D2026">
        <v>221872.96679999999</v>
      </c>
      <c r="E2026">
        <v>94.41370422</v>
      </c>
      <c r="F2026">
        <v>-2.5725556389999999</v>
      </c>
      <c r="G2026">
        <v>-2.6505196020000001</v>
      </c>
      <c r="H2026">
        <v>133167.2782</v>
      </c>
      <c r="I2026">
        <v>93.187890699999997</v>
      </c>
      <c r="J2026">
        <v>-1.818429071</v>
      </c>
      <c r="K2026">
        <v>-2.9279613100000002</v>
      </c>
      <c r="L2026">
        <v>97268.188800000004</v>
      </c>
      <c r="M2026">
        <v>93.180614489999996</v>
      </c>
      <c r="N2026">
        <v>-2.189335346</v>
      </c>
      <c r="O2026">
        <v>-3.2551815249999998</v>
      </c>
      <c r="P2026">
        <v>96119.888349999994</v>
      </c>
      <c r="Q2026">
        <v>94.991961119999999</v>
      </c>
      <c r="R2026">
        <v>0.93643371200000003</v>
      </c>
      <c r="S2026">
        <v>-2.450128227</v>
      </c>
    </row>
    <row r="2027" spans="1:19" x14ac:dyDescent="0.25">
      <c r="A2027" s="12">
        <v>40848</v>
      </c>
      <c r="B2027" t="s">
        <v>2019</v>
      </c>
      <c r="C2027" t="s">
        <v>2020</v>
      </c>
      <c r="D2027">
        <v>210117.89910000001</v>
      </c>
      <c r="E2027">
        <v>96.435835859999997</v>
      </c>
      <c r="F2027">
        <v>-4.9530957E-2</v>
      </c>
      <c r="G2027">
        <v>-0.99008743399999999</v>
      </c>
      <c r="H2027">
        <v>127478.40459999999</v>
      </c>
      <c r="I2027">
        <v>95.226406470000001</v>
      </c>
      <c r="J2027">
        <v>0.46986748099999998</v>
      </c>
      <c r="K2027">
        <v>-1.1832819619999999</v>
      </c>
      <c r="L2027">
        <v>102632.39750000001</v>
      </c>
      <c r="M2027">
        <v>94.366539500000002</v>
      </c>
      <c r="N2027">
        <v>0.50596813299999999</v>
      </c>
      <c r="O2027">
        <v>-1.8237911630000001</v>
      </c>
      <c r="P2027">
        <v>96633.624020000003</v>
      </c>
      <c r="Q2027">
        <v>96.930852990000005</v>
      </c>
      <c r="R2027">
        <v>1.6598749909999999</v>
      </c>
      <c r="S2027">
        <v>-0.55408842300000005</v>
      </c>
    </row>
    <row r="2028" spans="1:19" x14ac:dyDescent="0.25">
      <c r="A2028" s="12">
        <v>40848</v>
      </c>
      <c r="B2028" t="s">
        <v>2003</v>
      </c>
      <c r="C2028" t="s">
        <v>2004</v>
      </c>
      <c r="D2028">
        <v>289483.32040000003</v>
      </c>
      <c r="E2028">
        <v>84.794901100000004</v>
      </c>
      <c r="F2028">
        <v>-6.1215344999999997E-2</v>
      </c>
      <c r="G2028">
        <v>1.8489304000000002E-2</v>
      </c>
      <c r="H2028">
        <v>191699.35759999999</v>
      </c>
      <c r="I2028">
        <v>83.546739919999993</v>
      </c>
      <c r="J2028">
        <v>0.370992667</v>
      </c>
      <c r="K2028">
        <v>0.18705308100000001</v>
      </c>
      <c r="L2028">
        <v>159071.41450000001</v>
      </c>
      <c r="M2028">
        <v>83.067542430000003</v>
      </c>
      <c r="N2028">
        <v>0.405632626</v>
      </c>
      <c r="O2028">
        <v>0.26373949299999999</v>
      </c>
      <c r="P2028">
        <v>131341.8585</v>
      </c>
      <c r="Q2028">
        <v>84.801556899999994</v>
      </c>
      <c r="R2028">
        <v>1.8147495119999999</v>
      </c>
      <c r="S2028">
        <v>0.34771163500000002</v>
      </c>
    </row>
    <row r="2029" spans="1:19" x14ac:dyDescent="0.25">
      <c r="A2029" s="12">
        <v>40848</v>
      </c>
      <c r="B2029" t="s">
        <v>2001</v>
      </c>
      <c r="C2029" t="s">
        <v>2002</v>
      </c>
      <c r="D2029">
        <v>202681.67569999999</v>
      </c>
      <c r="E2029">
        <v>90.411276560000005</v>
      </c>
      <c r="F2029">
        <v>8.2082138999999998E-2</v>
      </c>
      <c r="G2029">
        <v>-1.765612784</v>
      </c>
      <c r="H2029">
        <v>125538.9743</v>
      </c>
      <c r="I2029">
        <v>89.286435890000007</v>
      </c>
      <c r="J2029">
        <v>0.19128462500000001</v>
      </c>
      <c r="K2029">
        <v>-1.207684687</v>
      </c>
      <c r="L2029">
        <v>103330.2381</v>
      </c>
      <c r="M2029">
        <v>88.803139189999996</v>
      </c>
      <c r="N2029">
        <v>0.18915389799999999</v>
      </c>
      <c r="O2029">
        <v>-1.6389943840000001</v>
      </c>
      <c r="P2029">
        <v>86488.584539999996</v>
      </c>
      <c r="Q2029">
        <v>91.869240759999997</v>
      </c>
      <c r="R2029">
        <v>2.0047446930000001</v>
      </c>
      <c r="S2029">
        <v>-0.93629047200000004</v>
      </c>
    </row>
    <row r="2030" spans="1:19" x14ac:dyDescent="0.25">
      <c r="A2030" s="12">
        <v>40848</v>
      </c>
      <c r="B2030" t="s">
        <v>2013</v>
      </c>
      <c r="C2030" t="s">
        <v>2014</v>
      </c>
      <c r="D2030">
        <v>379142.75799999997</v>
      </c>
      <c r="E2030">
        <v>83.370269460000003</v>
      </c>
      <c r="F2030">
        <v>-7.1747323000000002E-2</v>
      </c>
      <c r="G2030">
        <v>-0.16882657700000001</v>
      </c>
      <c r="H2030">
        <v>229143.98869999999</v>
      </c>
      <c r="I2030">
        <v>82.112002759999996</v>
      </c>
      <c r="J2030">
        <v>0.32914258200000002</v>
      </c>
      <c r="K2030">
        <v>4.9591467E-2</v>
      </c>
      <c r="L2030">
        <v>181102.9215</v>
      </c>
      <c r="M2030">
        <v>82.184426689999995</v>
      </c>
      <c r="N2030">
        <v>0.63918466699999998</v>
      </c>
      <c r="O2030">
        <v>-7.4731420000000003E-3</v>
      </c>
      <c r="P2030">
        <v>143997.47339999999</v>
      </c>
      <c r="Q2030">
        <v>84.704130070000005</v>
      </c>
      <c r="R2030">
        <v>2.174562763</v>
      </c>
      <c r="S2030">
        <v>-5.7544344999999997E-2</v>
      </c>
    </row>
    <row r="2031" spans="1:19" x14ac:dyDescent="0.25">
      <c r="A2031" s="12">
        <v>40848</v>
      </c>
      <c r="B2031" t="s">
        <v>2015</v>
      </c>
      <c r="C2031" t="s">
        <v>2016</v>
      </c>
      <c r="D2031">
        <v>295787.55949999997</v>
      </c>
      <c r="E2031">
        <v>89.787820229999994</v>
      </c>
      <c r="F2031">
        <v>-0.78998222200000001</v>
      </c>
      <c r="G2031">
        <v>-1.337006307</v>
      </c>
      <c r="H2031">
        <v>187714.58929999999</v>
      </c>
      <c r="I2031">
        <v>88.176172019999996</v>
      </c>
      <c r="J2031">
        <v>-0.30791006799999998</v>
      </c>
      <c r="K2031">
        <v>-1.175019448</v>
      </c>
      <c r="L2031">
        <v>155300.37580000001</v>
      </c>
      <c r="M2031">
        <v>87.764501910000007</v>
      </c>
      <c r="N2031">
        <v>-0.98652072400000002</v>
      </c>
      <c r="O2031">
        <v>-1.8171189750000001</v>
      </c>
      <c r="P2031">
        <v>127038.6297</v>
      </c>
      <c r="Q2031">
        <v>89.600947489999996</v>
      </c>
      <c r="R2031">
        <v>1.0035342890000001</v>
      </c>
      <c r="S2031">
        <v>-1.37637232</v>
      </c>
    </row>
    <row r="2032" spans="1:19" x14ac:dyDescent="0.25">
      <c r="A2032" s="12">
        <v>40878</v>
      </c>
      <c r="B2032" t="s">
        <v>2005</v>
      </c>
      <c r="C2032" t="s">
        <v>2006</v>
      </c>
      <c r="D2032">
        <v>268681.2561</v>
      </c>
      <c r="E2032">
        <v>87.961943079999998</v>
      </c>
      <c r="F2032">
        <v>-0.90928693000000005</v>
      </c>
      <c r="G2032">
        <v>-0.82320932599999996</v>
      </c>
      <c r="H2032">
        <v>165018.2936</v>
      </c>
      <c r="I2032">
        <v>87.856331350000005</v>
      </c>
      <c r="J2032">
        <v>-6.1227829999999997E-2</v>
      </c>
      <c r="K2032">
        <v>-0.79353827099999996</v>
      </c>
      <c r="L2032">
        <v>141597.2409</v>
      </c>
      <c r="M2032">
        <v>86.274904340000006</v>
      </c>
      <c r="N2032">
        <v>0.271821857</v>
      </c>
      <c r="O2032">
        <v>-1.1578232129999999</v>
      </c>
      <c r="P2032">
        <v>155279.89240000001</v>
      </c>
      <c r="Q2032">
        <v>81.601733999999993</v>
      </c>
      <c r="R2032">
        <v>-0.38022800400000001</v>
      </c>
      <c r="S2032">
        <v>0.331899377</v>
      </c>
    </row>
    <row r="2033" spans="1:19" x14ac:dyDescent="0.25">
      <c r="A2033" s="12">
        <v>40878</v>
      </c>
      <c r="B2033" t="s">
        <v>2017</v>
      </c>
      <c r="C2033" t="s">
        <v>2018</v>
      </c>
      <c r="D2033">
        <v>235131.6292</v>
      </c>
      <c r="E2033">
        <v>89.99586721</v>
      </c>
      <c r="F2033">
        <v>-2.1787362840000002</v>
      </c>
      <c r="G2033">
        <v>-3.2539167980000001</v>
      </c>
      <c r="H2033">
        <v>138052.4068</v>
      </c>
      <c r="I2033">
        <v>90.495087510000005</v>
      </c>
      <c r="J2033">
        <v>-1.2496303019999999</v>
      </c>
      <c r="K2033">
        <v>-3.0238858120000001</v>
      </c>
      <c r="L2033">
        <v>112712.9607</v>
      </c>
      <c r="M2033">
        <v>90.362646929999997</v>
      </c>
      <c r="N2033">
        <v>-1.073279367</v>
      </c>
      <c r="O2033">
        <v>-3.5415579990000001</v>
      </c>
      <c r="P2033">
        <v>96658.742910000001</v>
      </c>
      <c r="Q2033">
        <v>92.081304470000006</v>
      </c>
      <c r="R2033">
        <v>-1.9563234039999999</v>
      </c>
      <c r="S2033">
        <v>-3.7413815939999999</v>
      </c>
    </row>
    <row r="2034" spans="1:19" x14ac:dyDescent="0.25">
      <c r="A2034" s="12">
        <v>40878</v>
      </c>
      <c r="B2034" t="s">
        <v>2001</v>
      </c>
      <c r="C2034" t="s">
        <v>2002</v>
      </c>
      <c r="D2034">
        <v>203076.0239</v>
      </c>
      <c r="E2034">
        <v>90.587185529999999</v>
      </c>
      <c r="F2034">
        <v>0.19456530399999999</v>
      </c>
      <c r="G2034">
        <v>0.151983856</v>
      </c>
      <c r="H2034">
        <v>126718.7377</v>
      </c>
      <c r="I2034">
        <v>90.125512920000006</v>
      </c>
      <c r="J2034">
        <v>0.93975867099999999</v>
      </c>
      <c r="K2034">
        <v>-2.8989929000000001E-2</v>
      </c>
      <c r="L2034">
        <v>104420.1076</v>
      </c>
      <c r="M2034">
        <v>89.739784950000001</v>
      </c>
      <c r="N2034">
        <v>1.0547439729999999</v>
      </c>
      <c r="O2034">
        <v>-1.0095926099999999</v>
      </c>
      <c r="P2034">
        <v>86235.92022</v>
      </c>
      <c r="Q2034">
        <v>91.600857610000006</v>
      </c>
      <c r="R2034">
        <v>-0.29213603100000002</v>
      </c>
      <c r="S2034">
        <v>-1.2325473819999999</v>
      </c>
    </row>
    <row r="2035" spans="1:19" x14ac:dyDescent="0.25">
      <c r="A2035" s="12">
        <v>40878</v>
      </c>
      <c r="B2035" t="s">
        <v>2003</v>
      </c>
      <c r="C2035" t="s">
        <v>2004</v>
      </c>
      <c r="D2035">
        <v>287289.39840000001</v>
      </c>
      <c r="E2035">
        <v>84.152261659999994</v>
      </c>
      <c r="F2035">
        <v>-0.757875097</v>
      </c>
      <c r="G2035">
        <v>0.38847641500000002</v>
      </c>
      <c r="H2035">
        <v>191450.89240000001</v>
      </c>
      <c r="I2035">
        <v>83.438453429999996</v>
      </c>
      <c r="J2035">
        <v>-0.12961186299999999</v>
      </c>
      <c r="K2035">
        <v>0.38827937099999998</v>
      </c>
      <c r="L2035">
        <v>159120.2212</v>
      </c>
      <c r="M2035">
        <v>83.093029439999995</v>
      </c>
      <c r="N2035">
        <v>3.0682266999999999E-2</v>
      </c>
      <c r="O2035">
        <v>-9.8220170000000006E-3</v>
      </c>
      <c r="P2035">
        <v>129757.8116</v>
      </c>
      <c r="Q2035">
        <v>83.778808710000007</v>
      </c>
      <c r="R2035">
        <v>-1.2060488389999999</v>
      </c>
      <c r="S2035">
        <v>-0.228232349</v>
      </c>
    </row>
    <row r="2036" spans="1:19" x14ac:dyDescent="0.25">
      <c r="A2036" s="12">
        <v>40878</v>
      </c>
      <c r="B2036" t="s">
        <v>2011</v>
      </c>
      <c r="C2036" t="s">
        <v>2012</v>
      </c>
      <c r="D2036">
        <v>220364.81460000001</v>
      </c>
      <c r="E2036">
        <v>93.771939509999996</v>
      </c>
      <c r="F2036">
        <v>-0.67973682400000002</v>
      </c>
      <c r="G2036">
        <v>-2.6205671970000002</v>
      </c>
      <c r="H2036">
        <v>134108.43780000001</v>
      </c>
      <c r="I2036">
        <v>93.846496020000004</v>
      </c>
      <c r="J2036">
        <v>0.70674989099999996</v>
      </c>
      <c r="K2036">
        <v>-1.9221090729999999</v>
      </c>
      <c r="L2036">
        <v>98478.457540000003</v>
      </c>
      <c r="M2036">
        <v>94.340023189999997</v>
      </c>
      <c r="N2036">
        <v>1.244259558</v>
      </c>
      <c r="O2036">
        <v>-3.1928073939999999</v>
      </c>
      <c r="P2036">
        <v>96019.177479999998</v>
      </c>
      <c r="Q2036">
        <v>94.892432049999996</v>
      </c>
      <c r="R2036">
        <v>-0.104776303</v>
      </c>
      <c r="S2036">
        <v>-2.1512657700000002</v>
      </c>
    </row>
    <row r="2037" spans="1:19" x14ac:dyDescent="0.25">
      <c r="A2037" s="12">
        <v>40878</v>
      </c>
      <c r="B2037" t="s">
        <v>2007</v>
      </c>
      <c r="C2037" t="s">
        <v>2008</v>
      </c>
      <c r="D2037">
        <v>553602.49340000004</v>
      </c>
      <c r="E2037">
        <v>74.461901800000007</v>
      </c>
      <c r="F2037">
        <v>-0.98687307300000005</v>
      </c>
      <c r="G2037">
        <v>1.5324305439999999</v>
      </c>
      <c r="H2037">
        <v>350947.79220000003</v>
      </c>
      <c r="I2037">
        <v>74.368426470000003</v>
      </c>
      <c r="J2037">
        <v>0.57096334000000004</v>
      </c>
      <c r="K2037">
        <v>1.83026998</v>
      </c>
      <c r="L2037">
        <v>294428.42839999998</v>
      </c>
      <c r="M2037">
        <v>71.996091230000005</v>
      </c>
      <c r="N2037">
        <v>0.87031747999999998</v>
      </c>
      <c r="O2037">
        <v>2.2618967620000001</v>
      </c>
      <c r="P2037">
        <v>260999.79389999999</v>
      </c>
      <c r="Q2037">
        <v>72.131327330000005</v>
      </c>
      <c r="R2037">
        <v>0.262401569</v>
      </c>
      <c r="S2037">
        <v>2.8518481570000001</v>
      </c>
    </row>
    <row r="2038" spans="1:19" x14ac:dyDescent="0.25">
      <c r="A2038" s="12">
        <v>40878</v>
      </c>
      <c r="B2038" t="s">
        <v>2009</v>
      </c>
      <c r="C2038" t="s">
        <v>2010</v>
      </c>
      <c r="D2038">
        <v>191894.50930000001</v>
      </c>
      <c r="E2038">
        <v>98.702565379999996</v>
      </c>
      <c r="F2038">
        <v>-2.2833988129999998</v>
      </c>
      <c r="G2038">
        <v>-3.8188578629999999</v>
      </c>
      <c r="H2038">
        <v>116059.8058</v>
      </c>
      <c r="I2038">
        <v>98.151379610000006</v>
      </c>
      <c r="J2038">
        <v>-1.5540172459999999</v>
      </c>
      <c r="K2038">
        <v>-3.06244673</v>
      </c>
      <c r="L2038">
        <v>94129.148199999996</v>
      </c>
      <c r="M2038">
        <v>98.756257890000001</v>
      </c>
      <c r="N2038">
        <v>-0.80071458900000003</v>
      </c>
      <c r="O2038">
        <v>-3.7716356740000001</v>
      </c>
      <c r="P2038">
        <v>81914.328850000005</v>
      </c>
      <c r="Q2038">
        <v>97.742497839999999</v>
      </c>
      <c r="R2038">
        <v>-1.9444953700000001</v>
      </c>
      <c r="S2038">
        <v>-4.8905851260000004</v>
      </c>
    </row>
    <row r="2039" spans="1:19" x14ac:dyDescent="0.25">
      <c r="A2039" s="12">
        <v>40878</v>
      </c>
      <c r="B2039" t="s">
        <v>2013</v>
      </c>
      <c r="C2039" t="s">
        <v>2014</v>
      </c>
      <c r="D2039">
        <v>376032.0465</v>
      </c>
      <c r="E2039">
        <v>82.686250459999997</v>
      </c>
      <c r="F2039">
        <v>-0.820459151</v>
      </c>
      <c r="G2039">
        <v>0.18469746000000001</v>
      </c>
      <c r="H2039">
        <v>229664.50099999999</v>
      </c>
      <c r="I2039">
        <v>82.298524360000002</v>
      </c>
      <c r="J2039">
        <v>0.227155101</v>
      </c>
      <c r="K2039">
        <v>0.666494366</v>
      </c>
      <c r="L2039">
        <v>181457.66630000001</v>
      </c>
      <c r="M2039">
        <v>82.345409720000006</v>
      </c>
      <c r="N2039">
        <v>0.195880205</v>
      </c>
      <c r="O2039">
        <v>0.138150089</v>
      </c>
      <c r="P2039">
        <v>143612.96489999999</v>
      </c>
      <c r="Q2039">
        <v>84.477949300000006</v>
      </c>
      <c r="R2039">
        <v>-0.26702448299999998</v>
      </c>
      <c r="S2039">
        <v>0.204404267</v>
      </c>
    </row>
    <row r="2040" spans="1:19" x14ac:dyDescent="0.25">
      <c r="A2040" s="12">
        <v>40878</v>
      </c>
      <c r="B2040" t="s">
        <v>2019</v>
      </c>
      <c r="C2040" t="s">
        <v>2020</v>
      </c>
      <c r="D2040">
        <v>207355.685</v>
      </c>
      <c r="E2040">
        <v>95.168088429999997</v>
      </c>
      <c r="F2040">
        <v>-1.3146020039999999</v>
      </c>
      <c r="G2040">
        <v>-2.359602239</v>
      </c>
      <c r="H2040">
        <v>127296.3836</v>
      </c>
      <c r="I2040">
        <v>95.090436740000001</v>
      </c>
      <c r="J2040">
        <v>-0.142785732</v>
      </c>
      <c r="K2040">
        <v>-2.1771756980000001</v>
      </c>
      <c r="L2040">
        <v>103319.79150000001</v>
      </c>
      <c r="M2040">
        <v>94.99857179</v>
      </c>
      <c r="N2040">
        <v>0.66976314000000003</v>
      </c>
      <c r="O2040">
        <v>-2.4641398670000001</v>
      </c>
      <c r="P2040">
        <v>96028.145510000002</v>
      </c>
      <c r="Q2040">
        <v>96.323512129999997</v>
      </c>
      <c r="R2040">
        <v>-0.62657125000000002</v>
      </c>
      <c r="S2040">
        <v>-2.2838059400000001</v>
      </c>
    </row>
    <row r="2041" spans="1:19" x14ac:dyDescent="0.25">
      <c r="A2041" s="12">
        <v>40878</v>
      </c>
      <c r="B2041" t="s">
        <v>2015</v>
      </c>
      <c r="C2041" t="s">
        <v>2016</v>
      </c>
      <c r="D2041">
        <v>293092.23050000001</v>
      </c>
      <c r="E2041">
        <v>88.969639409999999</v>
      </c>
      <c r="F2041">
        <v>-0.911238098</v>
      </c>
      <c r="G2041">
        <v>-0.72828218099999997</v>
      </c>
      <c r="H2041">
        <v>186037.58369999999</v>
      </c>
      <c r="I2041">
        <v>87.388423290000006</v>
      </c>
      <c r="J2041">
        <v>-0.89338050300000005</v>
      </c>
      <c r="K2041">
        <v>-1.0275780290000001</v>
      </c>
      <c r="L2041">
        <v>154532.9767</v>
      </c>
      <c r="M2041">
        <v>87.330823640000006</v>
      </c>
      <c r="N2041">
        <v>-0.49413858799999999</v>
      </c>
      <c r="O2041">
        <v>-1.856011579</v>
      </c>
      <c r="P2041">
        <v>125782.8708</v>
      </c>
      <c r="Q2041">
        <v>88.715254790000003</v>
      </c>
      <c r="R2041">
        <v>-0.98848586900000002</v>
      </c>
      <c r="S2041">
        <v>-1.299007735</v>
      </c>
    </row>
    <row r="2042" spans="1:19" x14ac:dyDescent="0.25">
      <c r="A2042" s="12">
        <v>40909</v>
      </c>
      <c r="B2042" t="s">
        <v>2005</v>
      </c>
      <c r="C2042" t="s">
        <v>2006</v>
      </c>
      <c r="D2042">
        <v>268744.40720000002</v>
      </c>
      <c r="E2042">
        <v>87.982617739999995</v>
      </c>
      <c r="F2042">
        <v>2.3504092000000001E-2</v>
      </c>
      <c r="G2042">
        <v>-1.0341171119999999</v>
      </c>
      <c r="H2042">
        <v>164444.93369999999</v>
      </c>
      <c r="I2042">
        <v>87.551072489999996</v>
      </c>
      <c r="J2042">
        <v>-0.34745231500000001</v>
      </c>
      <c r="K2042">
        <v>0.27560376399999997</v>
      </c>
      <c r="L2042">
        <v>141064.75640000001</v>
      </c>
      <c r="M2042">
        <v>85.950462619999996</v>
      </c>
      <c r="N2042">
        <v>-0.376055733</v>
      </c>
      <c r="O2042">
        <v>-4.4063109000000003E-2</v>
      </c>
      <c r="P2042">
        <v>153938.84150000001</v>
      </c>
      <c r="Q2042">
        <v>80.896993179999996</v>
      </c>
      <c r="R2042">
        <v>-0.86363461699999999</v>
      </c>
      <c r="S2042">
        <v>0.144624172</v>
      </c>
    </row>
    <row r="2043" spans="1:19" x14ac:dyDescent="0.25">
      <c r="A2043" s="12">
        <v>40909</v>
      </c>
      <c r="B2043" t="s">
        <v>2001</v>
      </c>
      <c r="C2043" t="s">
        <v>2002</v>
      </c>
      <c r="D2043">
        <v>199290.5753</v>
      </c>
      <c r="E2043">
        <v>88.898590639999995</v>
      </c>
      <c r="F2043">
        <v>-1.8640549209999999</v>
      </c>
      <c r="G2043">
        <v>-0.99602946400000003</v>
      </c>
      <c r="H2043">
        <v>124625.2712</v>
      </c>
      <c r="I2043">
        <v>88.636587520000006</v>
      </c>
      <c r="J2043">
        <v>-1.6520576140000001</v>
      </c>
      <c r="K2043">
        <v>0.73146341500000001</v>
      </c>
      <c r="L2043">
        <v>102979.1811</v>
      </c>
      <c r="M2043">
        <v>88.501436949999999</v>
      </c>
      <c r="N2043">
        <v>-1.3799319919999999</v>
      </c>
      <c r="O2043">
        <v>0.48840443099999997</v>
      </c>
      <c r="P2043">
        <v>84188.644060000006</v>
      </c>
      <c r="Q2043">
        <v>89.426215639999995</v>
      </c>
      <c r="R2043">
        <v>-2.3740410619999999</v>
      </c>
      <c r="S2043">
        <v>-1.097119046</v>
      </c>
    </row>
    <row r="2044" spans="1:19" x14ac:dyDescent="0.25">
      <c r="A2044" s="12">
        <v>40909</v>
      </c>
      <c r="B2044" t="s">
        <v>2003</v>
      </c>
      <c r="C2044" t="s">
        <v>2004</v>
      </c>
      <c r="D2044">
        <v>290061.53080000001</v>
      </c>
      <c r="E2044">
        <v>84.964269389999998</v>
      </c>
      <c r="F2044">
        <v>0.96492680600000003</v>
      </c>
      <c r="G2044">
        <v>0.62104402199999997</v>
      </c>
      <c r="H2044">
        <v>192874.0349</v>
      </c>
      <c r="I2044">
        <v>84.058689779999995</v>
      </c>
      <c r="J2044">
        <v>0.74334592899999996</v>
      </c>
      <c r="K2044">
        <v>2.101480767</v>
      </c>
      <c r="L2044">
        <v>160039.2145</v>
      </c>
      <c r="M2044">
        <v>83.572930349999993</v>
      </c>
      <c r="N2044">
        <v>0.57754653499999997</v>
      </c>
      <c r="O2044">
        <v>1.7494041730000001</v>
      </c>
      <c r="P2044">
        <v>129007.8744</v>
      </c>
      <c r="Q2044">
        <v>83.294607869999993</v>
      </c>
      <c r="R2044">
        <v>-0.57795145199999998</v>
      </c>
      <c r="S2044">
        <v>0.29029718300000001</v>
      </c>
    </row>
    <row r="2045" spans="1:19" x14ac:dyDescent="0.25">
      <c r="A2045" s="12">
        <v>40909</v>
      </c>
      <c r="B2045" t="s">
        <v>2019</v>
      </c>
      <c r="C2045" t="s">
        <v>2020</v>
      </c>
      <c r="D2045">
        <v>204998.5471</v>
      </c>
      <c r="E2045">
        <v>94.086255019999996</v>
      </c>
      <c r="F2045">
        <v>-1.1367606750000001</v>
      </c>
      <c r="G2045">
        <v>-2.0045130040000001</v>
      </c>
      <c r="H2045">
        <v>124799.2749</v>
      </c>
      <c r="I2045">
        <v>93.225095800000005</v>
      </c>
      <c r="J2045">
        <v>-1.961649365</v>
      </c>
      <c r="K2045">
        <v>-0.98046136900000003</v>
      </c>
      <c r="L2045">
        <v>100365.87480000001</v>
      </c>
      <c r="M2045">
        <v>92.282559129999996</v>
      </c>
      <c r="N2045">
        <v>-2.8590036809999999</v>
      </c>
      <c r="O2045">
        <v>-1.9907036979999999</v>
      </c>
      <c r="P2045">
        <v>92764.713149999996</v>
      </c>
      <c r="Q2045">
        <v>93.050041989999997</v>
      </c>
      <c r="R2045">
        <v>-3.3984123570000002</v>
      </c>
      <c r="S2045">
        <v>-3.0034110100000002</v>
      </c>
    </row>
    <row r="2046" spans="1:19" x14ac:dyDescent="0.25">
      <c r="A2046" s="12">
        <v>40909</v>
      </c>
      <c r="B2046" t="s">
        <v>2009</v>
      </c>
      <c r="C2046" t="s">
        <v>2010</v>
      </c>
      <c r="D2046">
        <v>188050.12760000001</v>
      </c>
      <c r="E2046">
        <v>96.725175160000006</v>
      </c>
      <c r="F2046">
        <v>-2.0033828100000002</v>
      </c>
      <c r="G2046">
        <v>-5.1685202009999998</v>
      </c>
      <c r="H2046">
        <v>114049.3713</v>
      </c>
      <c r="I2046">
        <v>96.45116204</v>
      </c>
      <c r="J2046">
        <v>-1.732240118</v>
      </c>
      <c r="K2046">
        <v>-2.7731923059999999</v>
      </c>
      <c r="L2046">
        <v>91889.400280000002</v>
      </c>
      <c r="M2046">
        <v>96.406410600000001</v>
      </c>
      <c r="N2046">
        <v>-2.3794414009999998</v>
      </c>
      <c r="O2046">
        <v>-3.4675300939999998</v>
      </c>
      <c r="P2046">
        <v>80537.454280000005</v>
      </c>
      <c r="Q2046">
        <v>96.099572100000003</v>
      </c>
      <c r="R2046">
        <v>-1.6808714490000001</v>
      </c>
      <c r="S2046">
        <v>-3.2638098150000001</v>
      </c>
    </row>
    <row r="2047" spans="1:19" x14ac:dyDescent="0.25">
      <c r="A2047" s="12">
        <v>40909</v>
      </c>
      <c r="B2047" t="s">
        <v>2011</v>
      </c>
      <c r="C2047" t="s">
        <v>2012</v>
      </c>
      <c r="D2047">
        <v>218329.49840000001</v>
      </c>
      <c r="E2047">
        <v>92.905850479999998</v>
      </c>
      <c r="F2047">
        <v>-0.92361215200000002</v>
      </c>
      <c r="G2047">
        <v>-4.4269860689999998</v>
      </c>
      <c r="H2047">
        <v>131959.11420000001</v>
      </c>
      <c r="I2047">
        <v>92.342440850000003</v>
      </c>
      <c r="J2047">
        <v>-1.6026758940000001</v>
      </c>
      <c r="K2047">
        <v>-2.5025492709999999</v>
      </c>
      <c r="L2047">
        <v>96502.84878</v>
      </c>
      <c r="M2047">
        <v>92.447436929999995</v>
      </c>
      <c r="N2047">
        <v>-2.0061329190000001</v>
      </c>
      <c r="O2047">
        <v>-2.7786299130000001</v>
      </c>
      <c r="P2047">
        <v>93179.217990000005</v>
      </c>
      <c r="Q2047">
        <v>92.085798310000001</v>
      </c>
      <c r="R2047">
        <v>-2.957700295</v>
      </c>
      <c r="S2047">
        <v>-4.385518491</v>
      </c>
    </row>
    <row r="2048" spans="1:19" x14ac:dyDescent="0.25">
      <c r="A2048" s="12">
        <v>40909</v>
      </c>
      <c r="B2048" t="s">
        <v>2017</v>
      </c>
      <c r="C2048" t="s">
        <v>2018</v>
      </c>
      <c r="D2048">
        <v>239897.76740000001</v>
      </c>
      <c r="E2048">
        <v>91.820091110000007</v>
      </c>
      <c r="F2048">
        <v>2.0270085199999999</v>
      </c>
      <c r="G2048">
        <v>-1.616023242</v>
      </c>
      <c r="H2048">
        <v>139464.16680000001</v>
      </c>
      <c r="I2048">
        <v>91.420513920000005</v>
      </c>
      <c r="J2048">
        <v>1.0226261350000001</v>
      </c>
      <c r="K2048">
        <v>-7.1033541000000006E-2</v>
      </c>
      <c r="L2048">
        <v>113492.6627</v>
      </c>
      <c r="M2048">
        <v>90.987738649999997</v>
      </c>
      <c r="N2048">
        <v>0.691758973</v>
      </c>
      <c r="O2048">
        <v>-0.94382933599999996</v>
      </c>
      <c r="P2048">
        <v>96085.761639999997</v>
      </c>
      <c r="Q2048">
        <v>91.535457699999995</v>
      </c>
      <c r="R2048">
        <v>-0.59278783199999996</v>
      </c>
      <c r="S2048">
        <v>-2.4287481369999999</v>
      </c>
    </row>
    <row r="2049" spans="1:19" x14ac:dyDescent="0.25">
      <c r="A2049" s="12">
        <v>40909</v>
      </c>
      <c r="B2049" t="s">
        <v>2013</v>
      </c>
      <c r="C2049" t="s">
        <v>2014</v>
      </c>
      <c r="D2049">
        <v>376092.64110000001</v>
      </c>
      <c r="E2049">
        <v>82.699574690000006</v>
      </c>
      <c r="F2049">
        <v>1.6114211999999999E-2</v>
      </c>
      <c r="G2049">
        <v>-0.14636976099999999</v>
      </c>
      <c r="H2049">
        <v>228769.12409999999</v>
      </c>
      <c r="I2049">
        <v>81.977672889999994</v>
      </c>
      <c r="J2049">
        <v>-0.38986297800000003</v>
      </c>
      <c r="K2049">
        <v>1.5074562680000001</v>
      </c>
      <c r="L2049">
        <v>180248.89920000001</v>
      </c>
      <c r="M2049">
        <v>81.796871710000005</v>
      </c>
      <c r="N2049">
        <v>-0.66614278699999996</v>
      </c>
      <c r="O2049">
        <v>0.95007461900000001</v>
      </c>
      <c r="P2049">
        <v>139878.18890000001</v>
      </c>
      <c r="Q2049">
        <v>82.281029189999998</v>
      </c>
      <c r="R2049">
        <v>-2.6005840930000002</v>
      </c>
      <c r="S2049">
        <v>-0.84238175900000001</v>
      </c>
    </row>
    <row r="2050" spans="1:19" x14ac:dyDescent="0.25">
      <c r="A2050" s="12">
        <v>40909</v>
      </c>
      <c r="B2050" t="s">
        <v>2007</v>
      </c>
      <c r="C2050" t="s">
        <v>2008</v>
      </c>
      <c r="D2050">
        <v>554779.85719999997</v>
      </c>
      <c r="E2050">
        <v>74.620262260000004</v>
      </c>
      <c r="F2050">
        <v>0.21267313299999999</v>
      </c>
      <c r="G2050">
        <v>-1.1709354919999999</v>
      </c>
      <c r="H2050">
        <v>352984.78610000003</v>
      </c>
      <c r="I2050">
        <v>74.800080510000001</v>
      </c>
      <c r="J2050">
        <v>0.58042647599999997</v>
      </c>
      <c r="K2050">
        <v>1.6986993770000001</v>
      </c>
      <c r="L2050">
        <v>297924.14909999998</v>
      </c>
      <c r="M2050">
        <v>72.850893959999993</v>
      </c>
      <c r="N2050">
        <v>1.1872904790000001</v>
      </c>
      <c r="O2050">
        <v>2.1754987570000002</v>
      </c>
      <c r="P2050">
        <v>262346.28810000001</v>
      </c>
      <c r="Q2050">
        <v>72.503451819999995</v>
      </c>
      <c r="R2050">
        <v>0.51589857500000003</v>
      </c>
      <c r="S2050">
        <v>2.7946144940000002</v>
      </c>
    </row>
    <row r="2051" spans="1:19" x14ac:dyDescent="0.25">
      <c r="A2051" s="12">
        <v>40909</v>
      </c>
      <c r="B2051" t="s">
        <v>2015</v>
      </c>
      <c r="C2051" t="s">
        <v>2016</v>
      </c>
      <c r="D2051">
        <v>295984.18359999999</v>
      </c>
      <c r="E2051">
        <v>89.847506480000007</v>
      </c>
      <c r="F2051">
        <v>0.98670409100000001</v>
      </c>
      <c r="G2051">
        <v>-0.19367220299999999</v>
      </c>
      <c r="H2051">
        <v>189382.7366</v>
      </c>
      <c r="I2051">
        <v>88.959759719999994</v>
      </c>
      <c r="J2051">
        <v>1.798105938</v>
      </c>
      <c r="K2051">
        <v>1.608636972</v>
      </c>
      <c r="L2051">
        <v>157586.4638</v>
      </c>
      <c r="M2051">
        <v>89.056432909999998</v>
      </c>
      <c r="N2051">
        <v>1.975945254</v>
      </c>
      <c r="O2051">
        <v>0.90831756500000005</v>
      </c>
      <c r="P2051">
        <v>126012.7923</v>
      </c>
      <c r="Q2051">
        <v>88.877419509999996</v>
      </c>
      <c r="R2051">
        <v>0.18279237100000001</v>
      </c>
      <c r="S2051">
        <v>-0.59771854800000002</v>
      </c>
    </row>
    <row r="2052" spans="1:19" x14ac:dyDescent="0.25">
      <c r="A2052" s="12">
        <v>40940</v>
      </c>
      <c r="B2052" t="s">
        <v>2005</v>
      </c>
      <c r="C2052" t="s">
        <v>2006</v>
      </c>
      <c r="D2052">
        <v>268744.46580000001</v>
      </c>
      <c r="E2052">
        <v>87.982636929999998</v>
      </c>
      <c r="F2052">
        <v>2.1800000000000001E-5</v>
      </c>
      <c r="G2052">
        <v>-0.41555354500000002</v>
      </c>
      <c r="H2052">
        <v>164145.4626</v>
      </c>
      <c r="I2052">
        <v>87.391632979999997</v>
      </c>
      <c r="J2052">
        <v>-0.18211028400000001</v>
      </c>
      <c r="K2052">
        <v>0.52575150400000004</v>
      </c>
      <c r="L2052">
        <v>141631.1127</v>
      </c>
      <c r="M2052">
        <v>86.295542350000005</v>
      </c>
      <c r="N2052">
        <v>0.40148676799999999</v>
      </c>
      <c r="O2052">
        <v>0.71098811699999998</v>
      </c>
      <c r="P2052">
        <v>153278.0246</v>
      </c>
      <c r="Q2052">
        <v>80.549724789999999</v>
      </c>
      <c r="R2052">
        <v>-0.42927230700000002</v>
      </c>
      <c r="S2052">
        <v>-0.35432288499999998</v>
      </c>
    </row>
    <row r="2053" spans="1:19" x14ac:dyDescent="0.25">
      <c r="A2053" s="12">
        <v>40940</v>
      </c>
      <c r="B2053" t="s">
        <v>2017</v>
      </c>
      <c r="C2053" t="s">
        <v>2018</v>
      </c>
      <c r="D2053">
        <v>235793.55119999999</v>
      </c>
      <c r="E2053">
        <v>90.249215699999993</v>
      </c>
      <c r="F2053">
        <v>-1.7108188259999999</v>
      </c>
      <c r="G2053">
        <v>-1.6311148390000001</v>
      </c>
      <c r="H2053">
        <v>137528.7917</v>
      </c>
      <c r="I2053">
        <v>90.151851190000002</v>
      </c>
      <c r="J2053">
        <v>-1.387722159</v>
      </c>
      <c r="K2053">
        <v>-6.3448925000000003E-2</v>
      </c>
      <c r="L2053">
        <v>113264.8045</v>
      </c>
      <c r="M2053">
        <v>90.805063329999996</v>
      </c>
      <c r="N2053">
        <v>-0.200769169</v>
      </c>
      <c r="O2053">
        <v>0.199010932</v>
      </c>
      <c r="P2053">
        <v>95989.055330000003</v>
      </c>
      <c r="Q2053">
        <v>91.443331090000001</v>
      </c>
      <c r="R2053">
        <v>-0.100645823</v>
      </c>
      <c r="S2053">
        <v>-1.963909755</v>
      </c>
    </row>
    <row r="2054" spans="1:19" x14ac:dyDescent="0.25">
      <c r="A2054" s="12">
        <v>40940</v>
      </c>
      <c r="B2054" t="s">
        <v>2019</v>
      </c>
      <c r="C2054" t="s">
        <v>2020</v>
      </c>
      <c r="D2054">
        <v>205992.6097</v>
      </c>
      <c r="E2054">
        <v>94.54249059</v>
      </c>
      <c r="F2054">
        <v>0.48491202900000002</v>
      </c>
      <c r="G2054">
        <v>-2.8685807250000002</v>
      </c>
      <c r="H2054">
        <v>125553.3701</v>
      </c>
      <c r="I2054">
        <v>93.788405130000001</v>
      </c>
      <c r="J2054">
        <v>0.60424644999999999</v>
      </c>
      <c r="K2054">
        <v>-1.6590971299999999</v>
      </c>
      <c r="L2054">
        <v>101825.19809999999</v>
      </c>
      <c r="M2054">
        <v>93.624350750000005</v>
      </c>
      <c r="N2054">
        <v>1.454003476</v>
      </c>
      <c r="O2054">
        <v>-1.993911945</v>
      </c>
      <c r="P2054">
        <v>93865.700270000001</v>
      </c>
      <c r="Q2054">
        <v>94.154415569999998</v>
      </c>
      <c r="R2054">
        <v>1.1868598379999999</v>
      </c>
      <c r="S2054">
        <v>-3.8430430929999999</v>
      </c>
    </row>
    <row r="2055" spans="1:19" x14ac:dyDescent="0.25">
      <c r="A2055" s="12">
        <v>40940</v>
      </c>
      <c r="B2055" t="s">
        <v>2007</v>
      </c>
      <c r="C2055" t="s">
        <v>2008</v>
      </c>
      <c r="D2055">
        <v>569458.8064</v>
      </c>
      <c r="E2055">
        <v>76.594643669999996</v>
      </c>
      <c r="F2055">
        <v>2.645905215</v>
      </c>
      <c r="G2055">
        <v>2.3681352310000001</v>
      </c>
      <c r="H2055">
        <v>354994.81630000001</v>
      </c>
      <c r="I2055">
        <v>75.226020739999996</v>
      </c>
      <c r="J2055">
        <v>0.56943820000000001</v>
      </c>
      <c r="K2055">
        <v>3.238174307</v>
      </c>
      <c r="L2055">
        <v>297506.96419999999</v>
      </c>
      <c r="M2055">
        <v>72.748880420000006</v>
      </c>
      <c r="N2055">
        <v>-0.140030604</v>
      </c>
      <c r="O2055">
        <v>3.8242362810000001</v>
      </c>
      <c r="P2055">
        <v>257936.72080000001</v>
      </c>
      <c r="Q2055">
        <v>71.284799750000005</v>
      </c>
      <c r="R2055">
        <v>-1.6808193870000001</v>
      </c>
      <c r="S2055">
        <v>1.568685208</v>
      </c>
    </row>
    <row r="2056" spans="1:19" x14ac:dyDescent="0.25">
      <c r="A2056" s="12">
        <v>40940</v>
      </c>
      <c r="B2056" t="s">
        <v>2001</v>
      </c>
      <c r="C2056" t="s">
        <v>2002</v>
      </c>
      <c r="D2056">
        <v>198573.554</v>
      </c>
      <c r="E2056">
        <v>88.578745220000002</v>
      </c>
      <c r="F2056">
        <v>-0.35978683299999997</v>
      </c>
      <c r="G2056">
        <v>-1.432759933</v>
      </c>
      <c r="H2056">
        <v>124017.1562</v>
      </c>
      <c r="I2056">
        <v>88.204081090000003</v>
      </c>
      <c r="J2056">
        <v>-0.487954736</v>
      </c>
      <c r="K2056">
        <v>-0.479297221</v>
      </c>
      <c r="L2056">
        <v>103214.90760000001</v>
      </c>
      <c r="M2056">
        <v>88.704022850000001</v>
      </c>
      <c r="N2056">
        <v>0.228906901</v>
      </c>
      <c r="O2056">
        <v>-0.273201625</v>
      </c>
      <c r="P2056">
        <v>84746.226150000002</v>
      </c>
      <c r="Q2056">
        <v>90.018486199999998</v>
      </c>
      <c r="R2056">
        <v>0.66230082499999998</v>
      </c>
      <c r="S2056">
        <v>-1.585369187</v>
      </c>
    </row>
    <row r="2057" spans="1:19" x14ac:dyDescent="0.25">
      <c r="A2057" s="12">
        <v>40940</v>
      </c>
      <c r="B2057" t="s">
        <v>2003</v>
      </c>
      <c r="C2057" t="s">
        <v>2004</v>
      </c>
      <c r="D2057">
        <v>286890.5723</v>
      </c>
      <c r="E2057">
        <v>84.035438290000002</v>
      </c>
      <c r="F2057">
        <v>-1.093202008</v>
      </c>
      <c r="G2057">
        <v>1.105057838</v>
      </c>
      <c r="H2057">
        <v>190850.16200000001</v>
      </c>
      <c r="I2057">
        <v>83.176642079999993</v>
      </c>
      <c r="J2057">
        <v>-1.0493236260000001</v>
      </c>
      <c r="K2057">
        <v>2.3455047000000002</v>
      </c>
      <c r="L2057">
        <v>159242.2176</v>
      </c>
      <c r="M2057">
        <v>83.156736300000006</v>
      </c>
      <c r="N2057">
        <v>-0.49800102899999998</v>
      </c>
      <c r="O2057">
        <v>2.3352609420000001</v>
      </c>
      <c r="P2057">
        <v>128377.6382</v>
      </c>
      <c r="Q2057">
        <v>82.887692560000005</v>
      </c>
      <c r="R2057">
        <v>-0.48852538699999998</v>
      </c>
      <c r="S2057">
        <v>-0.121698896</v>
      </c>
    </row>
    <row r="2058" spans="1:19" x14ac:dyDescent="0.25">
      <c r="A2058" s="12">
        <v>40940</v>
      </c>
      <c r="B2058" t="s">
        <v>2015</v>
      </c>
      <c r="C2058" t="s">
        <v>2016</v>
      </c>
      <c r="D2058">
        <v>296458.78980000003</v>
      </c>
      <c r="E2058">
        <v>89.991575620000006</v>
      </c>
      <c r="F2058">
        <v>0.160348514</v>
      </c>
      <c r="G2058">
        <v>1.064748735</v>
      </c>
      <c r="H2058">
        <v>188656.22589999999</v>
      </c>
      <c r="I2058">
        <v>88.618492000000003</v>
      </c>
      <c r="J2058">
        <v>-0.38362032499999998</v>
      </c>
      <c r="K2058">
        <v>1.773277207</v>
      </c>
      <c r="L2058">
        <v>157516.8823</v>
      </c>
      <c r="M2058">
        <v>89.017110529999997</v>
      </c>
      <c r="N2058">
        <v>-4.4154450999999997E-2</v>
      </c>
      <c r="O2058">
        <v>1.452846659</v>
      </c>
      <c r="P2058">
        <v>125242.0745</v>
      </c>
      <c r="Q2058">
        <v>88.333828560000001</v>
      </c>
      <c r="R2058">
        <v>-0.611618734</v>
      </c>
      <c r="S2058">
        <v>-0.77275865399999999</v>
      </c>
    </row>
    <row r="2059" spans="1:19" x14ac:dyDescent="0.25">
      <c r="A2059" s="12">
        <v>40940</v>
      </c>
      <c r="B2059" t="s">
        <v>2013</v>
      </c>
      <c r="C2059" t="s">
        <v>2014</v>
      </c>
      <c r="D2059">
        <v>378447.47610000003</v>
      </c>
      <c r="E2059">
        <v>83.217382880000002</v>
      </c>
      <c r="F2059">
        <v>0.62613161799999995</v>
      </c>
      <c r="G2059">
        <v>0.30007078500000001</v>
      </c>
      <c r="H2059">
        <v>228381.9284</v>
      </c>
      <c r="I2059">
        <v>81.838924270000007</v>
      </c>
      <c r="J2059">
        <v>-0.169251715</v>
      </c>
      <c r="K2059">
        <v>1.3999361640000001</v>
      </c>
      <c r="L2059">
        <v>180714.1439</v>
      </c>
      <c r="M2059">
        <v>82.007999549999994</v>
      </c>
      <c r="N2059">
        <v>0.25811236700000001</v>
      </c>
      <c r="O2059">
        <v>1.1756921</v>
      </c>
      <c r="P2059">
        <v>141199.20749999999</v>
      </c>
      <c r="Q2059">
        <v>83.058096509999999</v>
      </c>
      <c r="R2059">
        <v>0.944406419</v>
      </c>
      <c r="S2059">
        <v>-0.91339891699999998</v>
      </c>
    </row>
    <row r="2060" spans="1:19" x14ac:dyDescent="0.25">
      <c r="A2060" s="12">
        <v>40940</v>
      </c>
      <c r="B2060" t="s">
        <v>2009</v>
      </c>
      <c r="C2060" t="s">
        <v>2010</v>
      </c>
      <c r="D2060">
        <v>190007.14970000001</v>
      </c>
      <c r="E2060">
        <v>97.731786</v>
      </c>
      <c r="F2060">
        <v>1.0406916749999999</v>
      </c>
      <c r="G2060">
        <v>-3.5019367859999999</v>
      </c>
      <c r="H2060">
        <v>114200.5833</v>
      </c>
      <c r="I2060">
        <v>96.579041489999994</v>
      </c>
      <c r="J2060">
        <v>0.13258467299999999</v>
      </c>
      <c r="K2060">
        <v>-2.4398231990000001</v>
      </c>
      <c r="L2060">
        <v>93021.244449999998</v>
      </c>
      <c r="M2060">
        <v>97.593892870000005</v>
      </c>
      <c r="N2060">
        <v>1.2317461700000001</v>
      </c>
      <c r="O2060">
        <v>-1.7908742660000001</v>
      </c>
      <c r="P2060">
        <v>81012.296340000001</v>
      </c>
      <c r="Q2060">
        <v>96.666167090000002</v>
      </c>
      <c r="R2060">
        <v>0.58959158700000003</v>
      </c>
      <c r="S2060">
        <v>-3.7889884020000002</v>
      </c>
    </row>
    <row r="2061" spans="1:19" x14ac:dyDescent="0.25">
      <c r="A2061" s="12">
        <v>40940</v>
      </c>
      <c r="B2061" t="s">
        <v>2011</v>
      </c>
      <c r="C2061" t="s">
        <v>2012</v>
      </c>
      <c r="D2061">
        <v>220026.5926</v>
      </c>
      <c r="E2061">
        <v>93.628015770000005</v>
      </c>
      <c r="F2061">
        <v>0.77730872900000003</v>
      </c>
      <c r="G2061">
        <v>-2.1066883060000001</v>
      </c>
      <c r="H2061">
        <v>132918.45319999999</v>
      </c>
      <c r="I2061">
        <v>93.013767700000002</v>
      </c>
      <c r="J2061">
        <v>0.72699708600000001</v>
      </c>
      <c r="K2061">
        <v>-0.54486142400000004</v>
      </c>
      <c r="L2061">
        <v>98313.934569999998</v>
      </c>
      <c r="M2061">
        <v>94.182414089999995</v>
      </c>
      <c r="N2061">
        <v>1.8767174360000001</v>
      </c>
      <c r="O2061">
        <v>-1.0767435649999999</v>
      </c>
      <c r="P2061">
        <v>94661.049289999995</v>
      </c>
      <c r="Q2061">
        <v>93.550240930000001</v>
      </c>
      <c r="R2061">
        <v>1.5903023590000001</v>
      </c>
      <c r="S2061">
        <v>-2.7398537620000001</v>
      </c>
    </row>
    <row r="2062" spans="1:19" x14ac:dyDescent="0.25">
      <c r="A2062" s="12">
        <v>40969</v>
      </c>
      <c r="B2062" t="s">
        <v>2005</v>
      </c>
      <c r="C2062" t="s">
        <v>2006</v>
      </c>
      <c r="D2062">
        <v>264961.09210000001</v>
      </c>
      <c r="E2062">
        <v>86.744020930000005</v>
      </c>
      <c r="F2062">
        <v>-1.4077959440000001</v>
      </c>
      <c r="G2062">
        <v>-1.7641029560000001</v>
      </c>
      <c r="H2062">
        <v>164505.495</v>
      </c>
      <c r="I2062">
        <v>87.583315529999993</v>
      </c>
      <c r="J2062">
        <v>0.21933741100000001</v>
      </c>
      <c r="K2062">
        <v>1.600612997</v>
      </c>
      <c r="L2062">
        <v>142553.4823</v>
      </c>
      <c r="M2062">
        <v>86.857540189999995</v>
      </c>
      <c r="N2062">
        <v>0.65124782400000003</v>
      </c>
      <c r="O2062">
        <v>1.8820747959999999</v>
      </c>
      <c r="P2062">
        <v>154801.19630000001</v>
      </c>
      <c r="Q2062">
        <v>81.350172580000006</v>
      </c>
      <c r="R2062">
        <v>0.99373126099999998</v>
      </c>
      <c r="S2062">
        <v>0.82390744900000001</v>
      </c>
    </row>
    <row r="2063" spans="1:19" x14ac:dyDescent="0.25">
      <c r="A2063" s="12">
        <v>40969</v>
      </c>
      <c r="B2063" t="s">
        <v>2013</v>
      </c>
      <c r="C2063" t="s">
        <v>2014</v>
      </c>
      <c r="D2063">
        <v>372717.57579999999</v>
      </c>
      <c r="E2063">
        <v>81.957426530000006</v>
      </c>
      <c r="F2063">
        <v>-1.5140542829999999</v>
      </c>
      <c r="G2063">
        <v>-1.149541825</v>
      </c>
      <c r="H2063">
        <v>229346.01689999999</v>
      </c>
      <c r="I2063">
        <v>82.184398040000005</v>
      </c>
      <c r="J2063">
        <v>0.42213870199999998</v>
      </c>
      <c r="K2063">
        <v>2.7382760880000001</v>
      </c>
      <c r="L2063">
        <v>182818.2898</v>
      </c>
      <c r="M2063">
        <v>82.962860070000005</v>
      </c>
      <c r="N2063">
        <v>1.1643504609999999</v>
      </c>
      <c r="O2063">
        <v>2.8579668659999999</v>
      </c>
      <c r="P2063">
        <v>143289.67989999999</v>
      </c>
      <c r="Q2063">
        <v>84.287782300000003</v>
      </c>
      <c r="R2063">
        <v>1.4805128460000001</v>
      </c>
      <c r="S2063">
        <v>1.9396040560000001</v>
      </c>
    </row>
    <row r="2064" spans="1:19" x14ac:dyDescent="0.25">
      <c r="A2064" s="12">
        <v>40969</v>
      </c>
      <c r="B2064" t="s">
        <v>2009</v>
      </c>
      <c r="C2064" t="s">
        <v>2010</v>
      </c>
      <c r="D2064">
        <v>191488.86240000001</v>
      </c>
      <c r="E2064">
        <v>98.493917499999995</v>
      </c>
      <c r="F2064">
        <v>0.77981946800000002</v>
      </c>
      <c r="G2064">
        <v>-2.482631059</v>
      </c>
      <c r="H2064">
        <v>116923.36870000001</v>
      </c>
      <c r="I2064">
        <v>98.881691770000003</v>
      </c>
      <c r="J2064">
        <v>2.3842132189999998</v>
      </c>
      <c r="K2064">
        <v>1.1719891019999999</v>
      </c>
      <c r="L2064">
        <v>95789.162519999998</v>
      </c>
      <c r="M2064">
        <v>100.49787360000001</v>
      </c>
      <c r="N2064">
        <v>2.9755762579999998</v>
      </c>
      <c r="O2064">
        <v>1.6836189619999999</v>
      </c>
      <c r="P2064">
        <v>84219.196110000004</v>
      </c>
      <c r="Q2064">
        <v>100.4927308</v>
      </c>
      <c r="R2064">
        <v>3.9585345909999998</v>
      </c>
      <c r="S2064">
        <v>2.3355592199999999</v>
      </c>
    </row>
    <row r="2065" spans="1:19" x14ac:dyDescent="0.25">
      <c r="A2065" s="12">
        <v>40969</v>
      </c>
      <c r="B2065" t="s">
        <v>2011</v>
      </c>
      <c r="C2065" t="s">
        <v>2012</v>
      </c>
      <c r="D2065">
        <v>218398.31270000001</v>
      </c>
      <c r="E2065">
        <v>92.935133089999994</v>
      </c>
      <c r="F2065">
        <v>-0.74003776899999996</v>
      </c>
      <c r="G2065">
        <v>-2.9895984150000001</v>
      </c>
      <c r="H2065">
        <v>133370.29240000001</v>
      </c>
      <c r="I2065">
        <v>93.329956080000002</v>
      </c>
      <c r="J2065">
        <v>0.33993718000000001</v>
      </c>
      <c r="K2065">
        <v>0.44363248300000002</v>
      </c>
      <c r="L2065">
        <v>99214.168040000004</v>
      </c>
      <c r="M2065">
        <v>95.044816370000007</v>
      </c>
      <c r="N2065">
        <v>0.91567230099999997</v>
      </c>
      <c r="O2065">
        <v>1.257425858</v>
      </c>
      <c r="P2065">
        <v>95754.376829999994</v>
      </c>
      <c r="Q2065">
        <v>94.630738730000004</v>
      </c>
      <c r="R2065">
        <v>1.154992</v>
      </c>
      <c r="S2065">
        <v>0.477256024</v>
      </c>
    </row>
    <row r="2066" spans="1:19" x14ac:dyDescent="0.25">
      <c r="A2066" s="12">
        <v>40969</v>
      </c>
      <c r="B2066" t="s">
        <v>2007</v>
      </c>
      <c r="C2066" t="s">
        <v>2008</v>
      </c>
      <c r="D2066">
        <v>544126.97309999994</v>
      </c>
      <c r="E2066">
        <v>73.187403810000006</v>
      </c>
      <c r="F2066">
        <v>-4.4484048649999997</v>
      </c>
      <c r="G2066">
        <v>-2.8182759169999998</v>
      </c>
      <c r="H2066">
        <v>345598.8861</v>
      </c>
      <c r="I2066">
        <v>73.234953820000001</v>
      </c>
      <c r="J2066">
        <v>-2.6467795380000001</v>
      </c>
      <c r="K2066">
        <v>0.98915710800000001</v>
      </c>
      <c r="L2066">
        <v>294550.07290000003</v>
      </c>
      <c r="M2066">
        <v>72.025836729999995</v>
      </c>
      <c r="N2066">
        <v>-0.99388977499999998</v>
      </c>
      <c r="O2066">
        <v>2.4756549639999998</v>
      </c>
      <c r="P2066">
        <v>259215.8922</v>
      </c>
      <c r="Q2066">
        <v>71.638318519999999</v>
      </c>
      <c r="R2066">
        <v>0.495924484</v>
      </c>
      <c r="S2066">
        <v>0.79735039299999999</v>
      </c>
    </row>
    <row r="2067" spans="1:19" x14ac:dyDescent="0.25">
      <c r="A2067" s="12">
        <v>40969</v>
      </c>
      <c r="B2067" t="s">
        <v>2001</v>
      </c>
      <c r="C2067" t="s">
        <v>2002</v>
      </c>
      <c r="D2067">
        <v>198099.34890000001</v>
      </c>
      <c r="E2067">
        <v>88.367214050000001</v>
      </c>
      <c r="F2067">
        <v>-0.23880578799999999</v>
      </c>
      <c r="G2067">
        <v>-1.5476689990000001</v>
      </c>
      <c r="H2067">
        <v>125390.43610000001</v>
      </c>
      <c r="I2067">
        <v>89.180791810000002</v>
      </c>
      <c r="J2067">
        <v>1.1073305339999999</v>
      </c>
      <c r="K2067">
        <v>1.800871887</v>
      </c>
      <c r="L2067">
        <v>104545.48360000001</v>
      </c>
      <c r="M2067">
        <v>89.847534440000004</v>
      </c>
      <c r="N2067">
        <v>1.2891315999999999</v>
      </c>
      <c r="O2067">
        <v>1.513827257</v>
      </c>
      <c r="P2067">
        <v>85820.966979999997</v>
      </c>
      <c r="Q2067">
        <v>91.160089159999998</v>
      </c>
      <c r="R2067">
        <v>1.2681872430000001</v>
      </c>
      <c r="S2067">
        <v>0.39183987799999997</v>
      </c>
    </row>
    <row r="2068" spans="1:19" x14ac:dyDescent="0.25">
      <c r="A2068" s="12">
        <v>40969</v>
      </c>
      <c r="B2068" t="s">
        <v>2003</v>
      </c>
      <c r="C2068" t="s">
        <v>2004</v>
      </c>
      <c r="D2068">
        <v>281053.44650000002</v>
      </c>
      <c r="E2068">
        <v>82.325638549999994</v>
      </c>
      <c r="F2068">
        <v>-2.034617511</v>
      </c>
      <c r="G2068">
        <v>-1.951222011</v>
      </c>
      <c r="H2068">
        <v>189864.7959</v>
      </c>
      <c r="I2068">
        <v>82.747198150000003</v>
      </c>
      <c r="J2068">
        <v>-0.51630352999999996</v>
      </c>
      <c r="K2068">
        <v>1.2865903750000001</v>
      </c>
      <c r="L2068">
        <v>159212.05410000001</v>
      </c>
      <c r="M2068">
        <v>83.140984840000002</v>
      </c>
      <c r="N2068">
        <v>-1.8941895E-2</v>
      </c>
      <c r="O2068">
        <v>1.5554169870000001</v>
      </c>
      <c r="P2068">
        <v>129430.87790000001</v>
      </c>
      <c r="Q2068">
        <v>83.567722309999994</v>
      </c>
      <c r="R2068">
        <v>0.82042306399999998</v>
      </c>
      <c r="S2068">
        <v>0.54771430099999996</v>
      </c>
    </row>
    <row r="2069" spans="1:19" x14ac:dyDescent="0.25">
      <c r="A2069" s="12">
        <v>40969</v>
      </c>
      <c r="B2069" t="s">
        <v>2019</v>
      </c>
      <c r="C2069" t="s">
        <v>2020</v>
      </c>
      <c r="D2069">
        <v>203602.80609999999</v>
      </c>
      <c r="E2069">
        <v>93.445664919999999</v>
      </c>
      <c r="F2069">
        <v>-1.160140452</v>
      </c>
      <c r="G2069">
        <v>-1.480828542</v>
      </c>
      <c r="H2069">
        <v>126270.663</v>
      </c>
      <c r="I2069">
        <v>94.324223149999995</v>
      </c>
      <c r="J2069">
        <v>0.57130518600000002</v>
      </c>
      <c r="K2069">
        <v>1.37274494</v>
      </c>
      <c r="L2069">
        <v>103333.12</v>
      </c>
      <c r="M2069">
        <v>95.010826879999996</v>
      </c>
      <c r="N2069">
        <v>1.4808926579999999</v>
      </c>
      <c r="O2069">
        <v>1.3596017469999999</v>
      </c>
      <c r="P2069">
        <v>95057.453519999995</v>
      </c>
      <c r="Q2069">
        <v>95.349834450000003</v>
      </c>
      <c r="R2069">
        <v>1.2696365599999999</v>
      </c>
      <c r="S2069">
        <v>0.54378298300000005</v>
      </c>
    </row>
    <row r="2070" spans="1:19" x14ac:dyDescent="0.25">
      <c r="A2070" s="12">
        <v>40969</v>
      </c>
      <c r="B2070" t="s">
        <v>2017</v>
      </c>
      <c r="C2070" t="s">
        <v>2018</v>
      </c>
      <c r="D2070">
        <v>234582.79389999999</v>
      </c>
      <c r="E2070">
        <v>89.785802259999997</v>
      </c>
      <c r="F2070">
        <v>-0.51348195699999999</v>
      </c>
      <c r="G2070">
        <v>-1.876588036</v>
      </c>
      <c r="H2070">
        <v>139215.70420000001</v>
      </c>
      <c r="I2070">
        <v>91.257643549999997</v>
      </c>
      <c r="J2070">
        <v>1.2265886349999999</v>
      </c>
      <c r="K2070">
        <v>2.1841750439999998</v>
      </c>
      <c r="L2070">
        <v>114669.9457</v>
      </c>
      <c r="M2070">
        <v>91.931573380000003</v>
      </c>
      <c r="N2070">
        <v>1.24058066</v>
      </c>
      <c r="O2070">
        <v>2.4496436670000001</v>
      </c>
      <c r="P2070">
        <v>97613.550499999998</v>
      </c>
      <c r="Q2070">
        <v>92.990895530000003</v>
      </c>
      <c r="R2070">
        <v>1.6923754040000001</v>
      </c>
      <c r="S2070">
        <v>1.4100646130000001</v>
      </c>
    </row>
    <row r="2071" spans="1:19" x14ac:dyDescent="0.25">
      <c r="A2071" s="12">
        <v>40969</v>
      </c>
      <c r="B2071" t="s">
        <v>2015</v>
      </c>
      <c r="C2071" t="s">
        <v>2016</v>
      </c>
      <c r="D2071">
        <v>288823.32860000001</v>
      </c>
      <c r="E2071">
        <v>87.673792469999995</v>
      </c>
      <c r="F2071">
        <v>-2.575555692</v>
      </c>
      <c r="G2071">
        <v>-1.7219963709999999</v>
      </c>
      <c r="H2071">
        <v>187684.25709999999</v>
      </c>
      <c r="I2071">
        <v>88.16192393</v>
      </c>
      <c r="J2071">
        <v>-0.51520631900000002</v>
      </c>
      <c r="K2071">
        <v>1.8019654730000001</v>
      </c>
      <c r="L2071">
        <v>157228.39110000001</v>
      </c>
      <c r="M2071">
        <v>88.854076219999996</v>
      </c>
      <c r="N2071">
        <v>-0.18314940199999999</v>
      </c>
      <c r="O2071">
        <v>1.4221296130000001</v>
      </c>
      <c r="P2071">
        <v>126351.10340000001</v>
      </c>
      <c r="Q2071">
        <v>89.116031899999996</v>
      </c>
      <c r="R2071">
        <v>0.88550824800000005</v>
      </c>
      <c r="S2071">
        <v>-0.37587923299999998</v>
      </c>
    </row>
    <row r="2072" spans="1:19" x14ac:dyDescent="0.25">
      <c r="A2072" s="12">
        <v>41000</v>
      </c>
      <c r="B2072" t="s">
        <v>2005</v>
      </c>
      <c r="C2072" t="s">
        <v>2006</v>
      </c>
      <c r="D2072">
        <v>271606.80219999998</v>
      </c>
      <c r="E2072">
        <v>88.919720049999995</v>
      </c>
      <c r="F2072">
        <v>2.5081833840000001</v>
      </c>
      <c r="G2072">
        <v>0.337651802</v>
      </c>
      <c r="H2072">
        <v>165786.06969999999</v>
      </c>
      <c r="I2072">
        <v>88.265098069999993</v>
      </c>
      <c r="J2072">
        <v>0.778438835</v>
      </c>
      <c r="K2072">
        <v>0.89476223700000002</v>
      </c>
      <c r="L2072">
        <v>142988.37119999999</v>
      </c>
      <c r="M2072">
        <v>87.122517110000004</v>
      </c>
      <c r="N2072">
        <v>0.305070709</v>
      </c>
      <c r="O2072">
        <v>0.32155299700000001</v>
      </c>
      <c r="P2072">
        <v>157909.3541</v>
      </c>
      <c r="Q2072">
        <v>82.983552570000001</v>
      </c>
      <c r="R2072">
        <v>2.007838375</v>
      </c>
      <c r="S2072">
        <v>0.88890467200000001</v>
      </c>
    </row>
    <row r="2073" spans="1:19" x14ac:dyDescent="0.25">
      <c r="A2073" s="12">
        <v>41000</v>
      </c>
      <c r="B2073" t="s">
        <v>2001</v>
      </c>
      <c r="C2073" t="s">
        <v>2002</v>
      </c>
      <c r="D2073">
        <v>202923.66130000001</v>
      </c>
      <c r="E2073">
        <v>90.519220329999996</v>
      </c>
      <c r="F2073">
        <v>2.4352994539999999</v>
      </c>
      <c r="G2073">
        <v>0.65757687099999995</v>
      </c>
      <c r="H2073">
        <v>126127.22139999999</v>
      </c>
      <c r="I2073">
        <v>89.704811820000003</v>
      </c>
      <c r="J2073">
        <v>0.587592911</v>
      </c>
      <c r="K2073">
        <v>1.419498304</v>
      </c>
      <c r="L2073">
        <v>104346.8303</v>
      </c>
      <c r="M2073">
        <v>89.676809669999997</v>
      </c>
      <c r="N2073">
        <v>-0.190016089</v>
      </c>
      <c r="O2073">
        <v>0.79833723300000003</v>
      </c>
      <c r="P2073">
        <v>86145.8943</v>
      </c>
      <c r="Q2073">
        <v>91.50523097</v>
      </c>
      <c r="R2073">
        <v>0.37861065700000002</v>
      </c>
      <c r="S2073">
        <v>0.93109839800000005</v>
      </c>
    </row>
    <row r="2074" spans="1:19" x14ac:dyDescent="0.25">
      <c r="A2074" s="12">
        <v>41000</v>
      </c>
      <c r="B2074" t="s">
        <v>2003</v>
      </c>
      <c r="C2074" t="s">
        <v>2004</v>
      </c>
      <c r="D2074">
        <v>290122.72720000002</v>
      </c>
      <c r="E2074">
        <v>84.982194930000006</v>
      </c>
      <c r="F2074">
        <v>3.2268882749999999</v>
      </c>
      <c r="G2074">
        <v>1.455964096</v>
      </c>
      <c r="H2074">
        <v>192800.2347</v>
      </c>
      <c r="I2074">
        <v>84.026526059999995</v>
      </c>
      <c r="J2074">
        <v>1.5460679530000001</v>
      </c>
      <c r="K2074">
        <v>2.167826748</v>
      </c>
      <c r="L2074">
        <v>161113.0355</v>
      </c>
      <c r="M2074">
        <v>84.133682710000002</v>
      </c>
      <c r="N2074">
        <v>1.1939934050000001</v>
      </c>
      <c r="O2074">
        <v>1.7292813849999999</v>
      </c>
      <c r="P2074">
        <v>131871.87849999999</v>
      </c>
      <c r="Q2074">
        <v>85.14376704</v>
      </c>
      <c r="R2074">
        <v>1.8859491260000001</v>
      </c>
      <c r="S2074">
        <v>1.9810011270000001</v>
      </c>
    </row>
    <row r="2075" spans="1:19" x14ac:dyDescent="0.25">
      <c r="A2075" s="12">
        <v>41000</v>
      </c>
      <c r="B2075" t="s">
        <v>2019</v>
      </c>
      <c r="C2075" t="s">
        <v>2020</v>
      </c>
      <c r="D2075">
        <v>205984.0753</v>
      </c>
      <c r="E2075">
        <v>94.53857361</v>
      </c>
      <c r="F2075">
        <v>1.1695659629999999</v>
      </c>
      <c r="G2075">
        <v>-2.999676982</v>
      </c>
      <c r="H2075">
        <v>125690.12910000001</v>
      </c>
      <c r="I2075">
        <v>93.890564150000003</v>
      </c>
      <c r="J2075">
        <v>-0.45975358799999999</v>
      </c>
      <c r="K2075">
        <v>-2.0663814340000002</v>
      </c>
      <c r="L2075">
        <v>101735.0505</v>
      </c>
      <c r="M2075">
        <v>93.541463469999997</v>
      </c>
      <c r="N2075">
        <v>-1.546522078</v>
      </c>
      <c r="O2075">
        <v>-3.5586093189999999</v>
      </c>
      <c r="P2075">
        <v>94997.758979999999</v>
      </c>
      <c r="Q2075">
        <v>95.2899563</v>
      </c>
      <c r="R2075">
        <v>-6.2798382999999999E-2</v>
      </c>
      <c r="S2075">
        <v>-2.8543446430000001</v>
      </c>
    </row>
    <row r="2076" spans="1:19" x14ac:dyDescent="0.25">
      <c r="A2076" s="12">
        <v>41000</v>
      </c>
      <c r="B2076" t="s">
        <v>2007</v>
      </c>
      <c r="C2076" t="s">
        <v>2008</v>
      </c>
      <c r="D2076">
        <v>561806.06290000002</v>
      </c>
      <c r="E2076">
        <v>75.565316949999996</v>
      </c>
      <c r="F2076">
        <v>3.249074314</v>
      </c>
      <c r="G2076">
        <v>0.896790172</v>
      </c>
      <c r="H2076">
        <v>354723.60810000001</v>
      </c>
      <c r="I2076">
        <v>75.168549720000001</v>
      </c>
      <c r="J2076">
        <v>2.6402637059999998</v>
      </c>
      <c r="K2076">
        <v>2.3270742630000001</v>
      </c>
      <c r="L2076">
        <v>301792.10190000001</v>
      </c>
      <c r="M2076">
        <v>73.796717970000003</v>
      </c>
      <c r="N2076">
        <v>2.4586749979999998</v>
      </c>
      <c r="O2076">
        <v>2.2605706159999999</v>
      </c>
      <c r="P2076">
        <v>267992.92170000001</v>
      </c>
      <c r="Q2076">
        <v>74.063986310000004</v>
      </c>
      <c r="R2076">
        <v>3.3859920809999999</v>
      </c>
      <c r="S2076">
        <v>1.224001501</v>
      </c>
    </row>
    <row r="2077" spans="1:19" x14ac:dyDescent="0.25">
      <c r="A2077" s="12">
        <v>41000</v>
      </c>
      <c r="B2077" t="s">
        <v>2009</v>
      </c>
      <c r="C2077" t="s">
        <v>2010</v>
      </c>
      <c r="D2077">
        <v>194077.6459</v>
      </c>
      <c r="E2077">
        <v>99.825480189999993</v>
      </c>
      <c r="F2077">
        <v>1.3519237799999999</v>
      </c>
      <c r="G2077">
        <v>-3.2896536169999999</v>
      </c>
      <c r="H2077">
        <v>116486.0514</v>
      </c>
      <c r="I2077">
        <v>98.511854029999995</v>
      </c>
      <c r="J2077">
        <v>-0.37402044099999998</v>
      </c>
      <c r="K2077">
        <v>-2.4880153639999998</v>
      </c>
      <c r="L2077">
        <v>94433.656180000005</v>
      </c>
      <c r="M2077">
        <v>99.075734569999995</v>
      </c>
      <c r="N2077">
        <v>-1.415093634</v>
      </c>
      <c r="O2077">
        <v>-3.109967819</v>
      </c>
      <c r="P2077">
        <v>83091.669410000002</v>
      </c>
      <c r="Q2077">
        <v>99.147333950000004</v>
      </c>
      <c r="R2077">
        <v>-1.338800126</v>
      </c>
      <c r="S2077">
        <v>-2.5599943330000001</v>
      </c>
    </row>
    <row r="2078" spans="1:19" x14ac:dyDescent="0.25">
      <c r="A2078" s="12">
        <v>41000</v>
      </c>
      <c r="B2078" t="s">
        <v>2011</v>
      </c>
      <c r="C2078" t="s">
        <v>2012</v>
      </c>
      <c r="D2078">
        <v>222097.315</v>
      </c>
      <c r="E2078">
        <v>94.509171190000004</v>
      </c>
      <c r="F2078">
        <v>1.6936954259999999</v>
      </c>
      <c r="G2078">
        <v>-1.616415425</v>
      </c>
      <c r="H2078">
        <v>134181.9553</v>
      </c>
      <c r="I2078">
        <v>93.897942090000001</v>
      </c>
      <c r="J2078">
        <v>0.60857846000000004</v>
      </c>
      <c r="K2078">
        <v>-8.4133876999999996E-2</v>
      </c>
      <c r="L2078">
        <v>98482.761849999995</v>
      </c>
      <c r="M2078">
        <v>94.344146609999996</v>
      </c>
      <c r="N2078">
        <v>-0.73719934200000004</v>
      </c>
      <c r="O2078">
        <v>-1.5217950849999999</v>
      </c>
      <c r="P2078">
        <v>96355.74987</v>
      </c>
      <c r="Q2078">
        <v>95.225054900000003</v>
      </c>
      <c r="R2078">
        <v>0.62803712</v>
      </c>
      <c r="S2078">
        <v>-0.57197677800000002</v>
      </c>
    </row>
    <row r="2079" spans="1:19" x14ac:dyDescent="0.25">
      <c r="A2079" s="12">
        <v>41000</v>
      </c>
      <c r="B2079" t="s">
        <v>2017</v>
      </c>
      <c r="C2079" t="s">
        <v>2018</v>
      </c>
      <c r="D2079">
        <v>237759.6</v>
      </c>
      <c r="E2079">
        <v>91.001714500000006</v>
      </c>
      <c r="F2079">
        <v>1.354236649</v>
      </c>
      <c r="G2079">
        <v>-1.1772313169999999</v>
      </c>
      <c r="H2079">
        <v>138346.96530000001</v>
      </c>
      <c r="I2079">
        <v>90.6881743</v>
      </c>
      <c r="J2079">
        <v>-0.62402361900000003</v>
      </c>
      <c r="K2079">
        <v>-0.339075407</v>
      </c>
      <c r="L2079">
        <v>113422.66680000001</v>
      </c>
      <c r="M2079">
        <v>90.931622480000001</v>
      </c>
      <c r="N2079">
        <v>-1.087712158</v>
      </c>
      <c r="O2079">
        <v>-0.80640231399999995</v>
      </c>
      <c r="P2079">
        <v>97333.949930000002</v>
      </c>
      <c r="Q2079">
        <v>92.724535930000002</v>
      </c>
      <c r="R2079">
        <v>-0.28643621899999999</v>
      </c>
      <c r="S2079">
        <v>-0.66740752699999994</v>
      </c>
    </row>
    <row r="2080" spans="1:19" x14ac:dyDescent="0.25">
      <c r="A2080" s="12">
        <v>41000</v>
      </c>
      <c r="B2080" t="s">
        <v>2015</v>
      </c>
      <c r="C2080" t="s">
        <v>2016</v>
      </c>
      <c r="D2080">
        <v>297458.6249</v>
      </c>
      <c r="E2080">
        <v>90.295080650000003</v>
      </c>
      <c r="F2080">
        <v>2.9898195400000001</v>
      </c>
      <c r="G2080">
        <v>1.3767008279999999</v>
      </c>
      <c r="H2080">
        <v>189301.09779999999</v>
      </c>
      <c r="I2080">
        <v>88.921411129999996</v>
      </c>
      <c r="J2080">
        <v>0.86146849700000006</v>
      </c>
      <c r="K2080">
        <v>1.9790638949999999</v>
      </c>
      <c r="L2080">
        <v>158233.0122</v>
      </c>
      <c r="M2080">
        <v>89.421815170000002</v>
      </c>
      <c r="N2080">
        <v>0.63895655799999995</v>
      </c>
      <c r="O2080">
        <v>1.338910219</v>
      </c>
      <c r="P2080">
        <v>128056.24649999999</v>
      </c>
      <c r="Q2080">
        <v>90.318677410000006</v>
      </c>
      <c r="R2080">
        <v>1.3495276759999999</v>
      </c>
      <c r="S2080">
        <v>0.83025226299999999</v>
      </c>
    </row>
    <row r="2081" spans="1:19" x14ac:dyDescent="0.25">
      <c r="A2081" s="12">
        <v>41000</v>
      </c>
      <c r="B2081" t="s">
        <v>2013</v>
      </c>
      <c r="C2081" t="s">
        <v>2014</v>
      </c>
      <c r="D2081">
        <v>384571.9987</v>
      </c>
      <c r="E2081">
        <v>84.564113340000006</v>
      </c>
      <c r="F2081">
        <v>3.1805376550000002</v>
      </c>
      <c r="G2081">
        <v>1.850466218</v>
      </c>
      <c r="H2081">
        <v>233058.69089999999</v>
      </c>
      <c r="I2081">
        <v>83.514806460000003</v>
      </c>
      <c r="J2081">
        <v>1.6188089800000001</v>
      </c>
      <c r="K2081">
        <v>2.9493047259999998</v>
      </c>
      <c r="L2081">
        <v>184542.35690000001</v>
      </c>
      <c r="M2081">
        <v>83.745240960000004</v>
      </c>
      <c r="N2081">
        <v>0.94304956600000001</v>
      </c>
      <c r="O2081">
        <v>2.3776379840000001</v>
      </c>
      <c r="P2081">
        <v>145757.17249999999</v>
      </c>
      <c r="Q2081">
        <v>85.739243959999996</v>
      </c>
      <c r="R2081">
        <v>1.722030902</v>
      </c>
      <c r="S2081">
        <v>1.9905262589999999</v>
      </c>
    </row>
    <row r="2082" spans="1:19" x14ac:dyDescent="0.25">
      <c r="A2082" s="12">
        <v>41030</v>
      </c>
      <c r="B2082" t="s">
        <v>2005</v>
      </c>
      <c r="C2082" t="s">
        <v>2006</v>
      </c>
      <c r="D2082">
        <v>271021.0442</v>
      </c>
      <c r="E2082">
        <v>88.727952250000001</v>
      </c>
      <c r="F2082">
        <v>-0.21566397200000001</v>
      </c>
      <c r="G2082">
        <v>0.86616101999999995</v>
      </c>
      <c r="H2082">
        <v>166360.14600000001</v>
      </c>
      <c r="I2082">
        <v>88.570738349999999</v>
      </c>
      <c r="J2082">
        <v>0.346275359</v>
      </c>
      <c r="K2082">
        <v>1.1273323500000001</v>
      </c>
      <c r="L2082">
        <v>143755.9613</v>
      </c>
      <c r="M2082">
        <v>87.590208169999997</v>
      </c>
      <c r="N2082">
        <v>0.53681995999999998</v>
      </c>
      <c r="O2082">
        <v>1.5808855610000001</v>
      </c>
      <c r="P2082">
        <v>158509.04999999999</v>
      </c>
      <c r="Q2082">
        <v>83.298701059999999</v>
      </c>
      <c r="R2082">
        <v>0.37977223199999999</v>
      </c>
      <c r="S2082">
        <v>1.9498701060000001</v>
      </c>
    </row>
    <row r="2083" spans="1:19" x14ac:dyDescent="0.25">
      <c r="A2083" s="12">
        <v>41030</v>
      </c>
      <c r="B2083" t="s">
        <v>2009</v>
      </c>
      <c r="C2083" t="s">
        <v>2010</v>
      </c>
      <c r="D2083">
        <v>192261.0448</v>
      </c>
      <c r="E2083">
        <v>98.891096039999994</v>
      </c>
      <c r="F2083">
        <v>-0.93601768500000004</v>
      </c>
      <c r="G2083">
        <v>-4.1992024849999998</v>
      </c>
      <c r="H2083">
        <v>116162.2959</v>
      </c>
      <c r="I2083">
        <v>98.238055149999994</v>
      </c>
      <c r="J2083">
        <v>-0.27793495800000001</v>
      </c>
      <c r="K2083">
        <v>-3.2958678680000002</v>
      </c>
      <c r="L2083">
        <v>94363.292549999998</v>
      </c>
      <c r="M2083">
        <v>99.001912070000003</v>
      </c>
      <c r="N2083">
        <v>-7.4511176999999998E-2</v>
      </c>
      <c r="O2083">
        <v>-3.4000445579999998</v>
      </c>
      <c r="P2083">
        <v>82563.761530000003</v>
      </c>
      <c r="Q2083">
        <v>98.517419320000002</v>
      </c>
      <c r="R2083">
        <v>-0.63533188900000004</v>
      </c>
      <c r="S2083">
        <v>-4.7332911060000002</v>
      </c>
    </row>
    <row r="2084" spans="1:19" x14ac:dyDescent="0.25">
      <c r="A2084" s="12">
        <v>41030</v>
      </c>
      <c r="B2084" t="s">
        <v>2011</v>
      </c>
      <c r="C2084" t="s">
        <v>2012</v>
      </c>
      <c r="D2084">
        <v>220546.1545</v>
      </c>
      <c r="E2084">
        <v>93.849105159999993</v>
      </c>
      <c r="F2084">
        <v>-0.69841478899999998</v>
      </c>
      <c r="G2084">
        <v>-0.67524667100000002</v>
      </c>
      <c r="H2084">
        <v>133532.1906</v>
      </c>
      <c r="I2084">
        <v>93.443249339999994</v>
      </c>
      <c r="J2084">
        <v>-0.48424145000000002</v>
      </c>
      <c r="K2084">
        <v>-0.301808831</v>
      </c>
      <c r="L2084">
        <v>97855.483429999993</v>
      </c>
      <c r="M2084">
        <v>93.743228790000003</v>
      </c>
      <c r="N2084">
        <v>-0.63694234599999999</v>
      </c>
      <c r="O2084">
        <v>-1.044561598</v>
      </c>
      <c r="P2084">
        <v>95278.445129999993</v>
      </c>
      <c r="Q2084">
        <v>94.16039189</v>
      </c>
      <c r="R2084">
        <v>-1.1180492479999999</v>
      </c>
      <c r="S2084">
        <v>-3.6249294719999998</v>
      </c>
    </row>
    <row r="2085" spans="1:19" x14ac:dyDescent="0.25">
      <c r="A2085" s="12">
        <v>41030</v>
      </c>
      <c r="B2085" t="s">
        <v>2007</v>
      </c>
      <c r="C2085" t="s">
        <v>2008</v>
      </c>
      <c r="D2085">
        <v>570423.71580000001</v>
      </c>
      <c r="E2085">
        <v>76.724428110000005</v>
      </c>
      <c r="F2085">
        <v>1.5339195370000001</v>
      </c>
      <c r="G2085">
        <v>5.6752217189999996</v>
      </c>
      <c r="H2085">
        <v>361779.33860000002</v>
      </c>
      <c r="I2085">
        <v>76.663711070000005</v>
      </c>
      <c r="J2085">
        <v>1.989078355</v>
      </c>
      <c r="K2085">
        <v>5.6731578300000001</v>
      </c>
      <c r="L2085">
        <v>308408.2795</v>
      </c>
      <c r="M2085">
        <v>75.414560820000005</v>
      </c>
      <c r="N2085">
        <v>2.1922964729999999</v>
      </c>
      <c r="O2085">
        <v>7.4832906589999997</v>
      </c>
      <c r="P2085">
        <v>271469.69010000001</v>
      </c>
      <c r="Q2085">
        <v>75.024844999999999</v>
      </c>
      <c r="R2085">
        <v>1.2973359019999999</v>
      </c>
      <c r="S2085">
        <v>6.8669359889999999</v>
      </c>
    </row>
    <row r="2086" spans="1:19" x14ac:dyDescent="0.25">
      <c r="A2086" s="12">
        <v>41030</v>
      </c>
      <c r="B2086" t="s">
        <v>2001</v>
      </c>
      <c r="C2086" t="s">
        <v>2002</v>
      </c>
      <c r="D2086">
        <v>201796.65489999999</v>
      </c>
      <c r="E2086">
        <v>90.016490689999998</v>
      </c>
      <c r="F2086">
        <v>-0.55538441199999999</v>
      </c>
      <c r="G2086">
        <v>0.14850463999999999</v>
      </c>
      <c r="H2086">
        <v>126082.2941</v>
      </c>
      <c r="I2086">
        <v>89.672858410000003</v>
      </c>
      <c r="J2086">
        <v>-3.5620626000000002E-2</v>
      </c>
      <c r="K2086">
        <v>0.99902629399999998</v>
      </c>
      <c r="L2086">
        <v>104670.7678</v>
      </c>
      <c r="M2086">
        <v>89.955205109999994</v>
      </c>
      <c r="N2086">
        <v>0.31044307100000001</v>
      </c>
      <c r="O2086">
        <v>0.96606933900000003</v>
      </c>
      <c r="P2086">
        <v>86063.087409999993</v>
      </c>
      <c r="Q2086">
        <v>91.41727247</v>
      </c>
      <c r="R2086">
        <v>-9.6124019000000005E-2</v>
      </c>
      <c r="S2086">
        <v>-1.354173413</v>
      </c>
    </row>
    <row r="2087" spans="1:19" x14ac:dyDescent="0.25">
      <c r="A2087" s="12">
        <v>41030</v>
      </c>
      <c r="B2087" t="s">
        <v>2003</v>
      </c>
      <c r="C2087" t="s">
        <v>2004</v>
      </c>
      <c r="D2087">
        <v>290910.6286</v>
      </c>
      <c r="E2087">
        <v>85.21298548</v>
      </c>
      <c r="F2087">
        <v>0.27157518899999999</v>
      </c>
      <c r="G2087">
        <v>2.094300219</v>
      </c>
      <c r="H2087">
        <v>194198.71189999999</v>
      </c>
      <c r="I2087">
        <v>84.636012780000001</v>
      </c>
      <c r="J2087">
        <v>0.72535037700000005</v>
      </c>
      <c r="K2087">
        <v>2.5641165109999999</v>
      </c>
      <c r="L2087">
        <v>162179.22870000001</v>
      </c>
      <c r="M2087">
        <v>84.690451830000001</v>
      </c>
      <c r="N2087">
        <v>0.66176720600000005</v>
      </c>
      <c r="O2087">
        <v>2.75136717</v>
      </c>
      <c r="P2087">
        <v>131574.65530000001</v>
      </c>
      <c r="Q2087">
        <v>84.951863360000004</v>
      </c>
      <c r="R2087">
        <v>-0.22538781299999999</v>
      </c>
      <c r="S2087">
        <v>-7.740462E-3</v>
      </c>
    </row>
    <row r="2088" spans="1:19" x14ac:dyDescent="0.25">
      <c r="A2088" s="12">
        <v>41030</v>
      </c>
      <c r="B2088" t="s">
        <v>2019</v>
      </c>
      <c r="C2088" t="s">
        <v>2020</v>
      </c>
      <c r="D2088">
        <v>208386.99050000001</v>
      </c>
      <c r="E2088">
        <v>95.641417020000006</v>
      </c>
      <c r="F2088">
        <v>1.166553891</v>
      </c>
      <c r="G2088">
        <v>-1.17335473</v>
      </c>
      <c r="H2088">
        <v>127239.0701</v>
      </c>
      <c r="I2088">
        <v>95.047623520000002</v>
      </c>
      <c r="J2088">
        <v>1.232348937</v>
      </c>
      <c r="K2088">
        <v>-1.1968276330000001</v>
      </c>
      <c r="L2088">
        <v>103150.9595</v>
      </c>
      <c r="M2088">
        <v>94.843337259999998</v>
      </c>
      <c r="N2088">
        <v>1.3917611919999999</v>
      </c>
      <c r="O2088">
        <v>-1.6822717460000001</v>
      </c>
      <c r="P2088">
        <v>95917.446020000003</v>
      </c>
      <c r="Q2088">
        <v>96.212472149999996</v>
      </c>
      <c r="R2088">
        <v>0.96811446599999995</v>
      </c>
      <c r="S2088">
        <v>-3.656985647</v>
      </c>
    </row>
    <row r="2089" spans="1:19" x14ac:dyDescent="0.25">
      <c r="A2089" s="12">
        <v>41030</v>
      </c>
      <c r="B2089" t="s">
        <v>2017</v>
      </c>
      <c r="C2089" t="s">
        <v>2018</v>
      </c>
      <c r="D2089">
        <v>235812.26610000001</v>
      </c>
      <c r="E2089">
        <v>90.256378749999996</v>
      </c>
      <c r="F2089">
        <v>-0.81903484900000001</v>
      </c>
      <c r="G2089">
        <v>-1.5677830829999999</v>
      </c>
      <c r="H2089">
        <v>138135.54240000001</v>
      </c>
      <c r="I2089">
        <v>90.549583889999994</v>
      </c>
      <c r="J2089">
        <v>-0.152820822</v>
      </c>
      <c r="K2089">
        <v>-0.74750392799999998</v>
      </c>
      <c r="L2089">
        <v>113682.78350000001</v>
      </c>
      <c r="M2089">
        <v>91.140159620000006</v>
      </c>
      <c r="N2089">
        <v>0.229334011</v>
      </c>
      <c r="O2089">
        <v>-0.34479405200000002</v>
      </c>
      <c r="P2089">
        <v>96896.797349999993</v>
      </c>
      <c r="Q2089">
        <v>92.308085449999993</v>
      </c>
      <c r="R2089">
        <v>-0.44912651599999998</v>
      </c>
      <c r="S2089">
        <v>-2.7505389729999998</v>
      </c>
    </row>
    <row r="2090" spans="1:19" x14ac:dyDescent="0.25">
      <c r="A2090" s="12">
        <v>41030</v>
      </c>
      <c r="B2090" t="s">
        <v>2015</v>
      </c>
      <c r="C2090" t="s">
        <v>2016</v>
      </c>
      <c r="D2090">
        <v>295099.3787</v>
      </c>
      <c r="E2090">
        <v>89.578919440000007</v>
      </c>
      <c r="F2090">
        <v>-0.79313425199999998</v>
      </c>
      <c r="G2090">
        <v>1.387863756</v>
      </c>
      <c r="H2090">
        <v>189402.43609999999</v>
      </c>
      <c r="I2090">
        <v>88.969013279999999</v>
      </c>
      <c r="J2090">
        <v>5.3532830000000003E-2</v>
      </c>
      <c r="K2090">
        <v>1.9414146859999999</v>
      </c>
      <c r="L2090">
        <v>158105.9638</v>
      </c>
      <c r="M2090">
        <v>89.350016609999997</v>
      </c>
      <c r="N2090">
        <v>-8.0291995000000005E-2</v>
      </c>
      <c r="O2090">
        <v>2.1164431060000002</v>
      </c>
      <c r="P2090">
        <v>127738.882</v>
      </c>
      <c r="Q2090">
        <v>90.094838760000002</v>
      </c>
      <c r="R2090">
        <v>-0.24783207400000001</v>
      </c>
      <c r="S2090">
        <v>0.46233190800000001</v>
      </c>
    </row>
    <row r="2091" spans="1:19" x14ac:dyDescent="0.25">
      <c r="A2091" s="12">
        <v>41030</v>
      </c>
      <c r="B2091" t="s">
        <v>2013</v>
      </c>
      <c r="C2091" t="s">
        <v>2014</v>
      </c>
      <c r="D2091">
        <v>384018.81520000001</v>
      </c>
      <c r="E2091">
        <v>84.442472989999999</v>
      </c>
      <c r="F2091">
        <v>-0.14384393400000001</v>
      </c>
      <c r="G2091">
        <v>2.6490799740000002</v>
      </c>
      <c r="H2091">
        <v>233798.33480000001</v>
      </c>
      <c r="I2091">
        <v>83.779852239999997</v>
      </c>
      <c r="J2091">
        <v>0.31736383000000001</v>
      </c>
      <c r="K2091">
        <v>2.8766487299999999</v>
      </c>
      <c r="L2091">
        <v>185229.08290000001</v>
      </c>
      <c r="M2091">
        <v>84.056876919999993</v>
      </c>
      <c r="N2091">
        <v>0.37212378400000001</v>
      </c>
      <c r="O2091">
        <v>2.5579264880000001</v>
      </c>
      <c r="P2091">
        <v>145637.76990000001</v>
      </c>
      <c r="Q2091">
        <v>85.669007370000003</v>
      </c>
      <c r="R2091">
        <v>-8.1918835999999995E-2</v>
      </c>
      <c r="S2091">
        <v>0.43100936499999998</v>
      </c>
    </row>
    <row r="2092" spans="1:19" x14ac:dyDescent="0.25">
      <c r="A2092" s="12">
        <v>41061</v>
      </c>
      <c r="B2092" t="s">
        <v>2005</v>
      </c>
      <c r="C2092" t="s">
        <v>2006</v>
      </c>
      <c r="D2092">
        <v>271301.14110000001</v>
      </c>
      <c r="E2092">
        <v>88.819651500000006</v>
      </c>
      <c r="F2092">
        <v>0.10334877000000001</v>
      </c>
      <c r="G2092">
        <v>1.3567206169999999</v>
      </c>
      <c r="H2092">
        <v>167513.48980000001</v>
      </c>
      <c r="I2092">
        <v>89.184782760000004</v>
      </c>
      <c r="J2092">
        <v>0.69328134100000005</v>
      </c>
      <c r="K2092">
        <v>1.5874873</v>
      </c>
      <c r="L2092">
        <v>146691.19500000001</v>
      </c>
      <c r="M2092">
        <v>89.378639980000003</v>
      </c>
      <c r="N2092">
        <v>2.0418170600000001</v>
      </c>
      <c r="O2092">
        <v>3.2134729110000002</v>
      </c>
      <c r="P2092">
        <v>159561.47219999999</v>
      </c>
      <c r="Q2092">
        <v>83.851763509999998</v>
      </c>
      <c r="R2092">
        <v>0.663950869</v>
      </c>
      <c r="S2092">
        <v>2.666624895</v>
      </c>
    </row>
    <row r="2093" spans="1:19" x14ac:dyDescent="0.25">
      <c r="A2093" s="12">
        <v>41061</v>
      </c>
      <c r="B2093" t="s">
        <v>2011</v>
      </c>
      <c r="C2093" t="s">
        <v>2012</v>
      </c>
      <c r="D2093">
        <v>221341.62359999999</v>
      </c>
      <c r="E2093">
        <v>94.187601479999998</v>
      </c>
      <c r="F2093">
        <v>0.36068145699999998</v>
      </c>
      <c r="G2093">
        <v>0.29552730799999999</v>
      </c>
      <c r="H2093">
        <v>135167.3058</v>
      </c>
      <c r="I2093">
        <v>94.587471379999997</v>
      </c>
      <c r="J2093">
        <v>1.224510123</v>
      </c>
      <c r="K2093">
        <v>0.75251827599999999</v>
      </c>
      <c r="L2093">
        <v>101272.39320000001</v>
      </c>
      <c r="M2093">
        <v>97.016547189999997</v>
      </c>
      <c r="N2093">
        <v>3.4917918239999999</v>
      </c>
      <c r="O2093">
        <v>2.276031599</v>
      </c>
      <c r="P2093">
        <v>96678.859979999994</v>
      </c>
      <c r="Q2093">
        <v>95.544373449999995</v>
      </c>
      <c r="R2093">
        <v>1.4698128779999999</v>
      </c>
      <c r="S2093">
        <v>-0.38783483299999999</v>
      </c>
    </row>
    <row r="2094" spans="1:19" x14ac:dyDescent="0.25">
      <c r="A2094" s="12">
        <v>41061</v>
      </c>
      <c r="B2094" t="s">
        <v>2007</v>
      </c>
      <c r="C2094" t="s">
        <v>2008</v>
      </c>
      <c r="D2094">
        <v>567821.22560000001</v>
      </c>
      <c r="E2094">
        <v>76.374382049999994</v>
      </c>
      <c r="F2094">
        <v>-0.45623808799999999</v>
      </c>
      <c r="G2094">
        <v>6.2183421550000002</v>
      </c>
      <c r="H2094">
        <v>361737.65330000001</v>
      </c>
      <c r="I2094">
        <v>76.654877650000003</v>
      </c>
      <c r="J2094">
        <v>-1.1522297000000001E-2</v>
      </c>
      <c r="K2094">
        <v>6.1398334569999999</v>
      </c>
      <c r="L2094">
        <v>312797.81829999998</v>
      </c>
      <c r="M2094">
        <v>76.487927409999998</v>
      </c>
      <c r="N2094">
        <v>1.4232882630000001</v>
      </c>
      <c r="O2094">
        <v>8.6290791569999996</v>
      </c>
      <c r="P2094">
        <v>274238.89789999998</v>
      </c>
      <c r="Q2094">
        <v>75.790158360000007</v>
      </c>
      <c r="R2094">
        <v>1.020079902</v>
      </c>
      <c r="S2094">
        <v>6.9842505340000001</v>
      </c>
    </row>
    <row r="2095" spans="1:19" x14ac:dyDescent="0.25">
      <c r="A2095" s="12">
        <v>41061</v>
      </c>
      <c r="B2095" t="s">
        <v>2009</v>
      </c>
      <c r="C2095" t="s">
        <v>2010</v>
      </c>
      <c r="D2095">
        <v>192727.58</v>
      </c>
      <c r="E2095">
        <v>99.131062380000003</v>
      </c>
      <c r="F2095">
        <v>0.242657174</v>
      </c>
      <c r="G2095">
        <v>-2.9160551510000001</v>
      </c>
      <c r="H2095">
        <v>117476.17939999999</v>
      </c>
      <c r="I2095">
        <v>99.349201870000002</v>
      </c>
      <c r="J2095">
        <v>1.1310756529999999</v>
      </c>
      <c r="K2095">
        <v>-1.8702493440000001</v>
      </c>
      <c r="L2095">
        <v>97009.043210000003</v>
      </c>
      <c r="M2095">
        <v>101.77772</v>
      </c>
      <c r="N2095">
        <v>2.8037922270000002</v>
      </c>
      <c r="O2095">
        <v>-0.70809319500000001</v>
      </c>
      <c r="P2095">
        <v>83914.116989999995</v>
      </c>
      <c r="Q2095">
        <v>100.12870169999999</v>
      </c>
      <c r="R2095">
        <v>1.635530446</v>
      </c>
      <c r="S2095">
        <v>-3.6201609010000002</v>
      </c>
    </row>
    <row r="2096" spans="1:19" x14ac:dyDescent="0.25">
      <c r="A2096" s="12">
        <v>41061</v>
      </c>
      <c r="B2096" t="s">
        <v>2003</v>
      </c>
      <c r="C2096" t="s">
        <v>2004</v>
      </c>
      <c r="D2096">
        <v>289564.34659999999</v>
      </c>
      <c r="E2096">
        <v>84.818635130000004</v>
      </c>
      <c r="F2096">
        <v>-0.46278199399999997</v>
      </c>
      <c r="G2096">
        <v>2.438706555</v>
      </c>
      <c r="H2096">
        <v>193799.62950000001</v>
      </c>
      <c r="I2096">
        <v>84.462084020000006</v>
      </c>
      <c r="J2096">
        <v>-0.20550207200000001</v>
      </c>
      <c r="K2096">
        <v>2.2699091089999999</v>
      </c>
      <c r="L2096">
        <v>163385.13130000001</v>
      </c>
      <c r="M2096">
        <v>85.320177569999998</v>
      </c>
      <c r="N2096">
        <v>0.74356167100000004</v>
      </c>
      <c r="O2096">
        <v>3.1856918890000001</v>
      </c>
      <c r="P2096">
        <v>130600.8749</v>
      </c>
      <c r="Q2096">
        <v>84.323136930000004</v>
      </c>
      <c r="R2096">
        <v>-0.74009728600000002</v>
      </c>
      <c r="S2096">
        <v>0.47868822</v>
      </c>
    </row>
    <row r="2097" spans="1:19" x14ac:dyDescent="0.25">
      <c r="A2097" s="12">
        <v>41061</v>
      </c>
      <c r="B2097" t="s">
        <v>2001</v>
      </c>
      <c r="C2097" t="s">
        <v>2002</v>
      </c>
      <c r="D2097">
        <v>201692.75709999999</v>
      </c>
      <c r="E2097">
        <v>89.970144450000006</v>
      </c>
      <c r="F2097">
        <v>-5.1486388000000001E-2</v>
      </c>
      <c r="G2097">
        <v>0.64657023000000002</v>
      </c>
      <c r="H2097">
        <v>127213.46799999999</v>
      </c>
      <c r="I2097">
        <v>90.477377399999995</v>
      </c>
      <c r="J2097">
        <v>0.89717113000000004</v>
      </c>
      <c r="K2097">
        <v>1.1227514620000001</v>
      </c>
      <c r="L2097">
        <v>106899.3165</v>
      </c>
      <c r="M2097">
        <v>91.870444259999999</v>
      </c>
      <c r="N2097">
        <v>2.129103207</v>
      </c>
      <c r="O2097">
        <v>2.3260085849999999</v>
      </c>
      <c r="P2097">
        <v>86881.288209999999</v>
      </c>
      <c r="Q2097">
        <v>92.286375449999994</v>
      </c>
      <c r="R2097">
        <v>0.95069887399999997</v>
      </c>
      <c r="S2097">
        <v>0.113797396</v>
      </c>
    </row>
    <row r="2098" spans="1:19" x14ac:dyDescent="0.25">
      <c r="A2098" s="12">
        <v>41061</v>
      </c>
      <c r="B2098" t="s">
        <v>2019</v>
      </c>
      <c r="C2098" t="s">
        <v>2020</v>
      </c>
      <c r="D2098">
        <v>208619.59390000001</v>
      </c>
      <c r="E2098">
        <v>95.748172819999994</v>
      </c>
      <c r="F2098">
        <v>0.111620899</v>
      </c>
      <c r="G2098">
        <v>0.44216782799999998</v>
      </c>
      <c r="H2098">
        <v>127906.9247</v>
      </c>
      <c r="I2098">
        <v>95.546511150000001</v>
      </c>
      <c r="J2098">
        <v>0.52488174700000001</v>
      </c>
      <c r="K2098">
        <v>0.17059685199999999</v>
      </c>
      <c r="L2098">
        <v>105636.01760000001</v>
      </c>
      <c r="M2098">
        <v>97.128252570000001</v>
      </c>
      <c r="N2098">
        <v>2.409146899</v>
      </c>
      <c r="O2098">
        <v>1.472845</v>
      </c>
      <c r="P2098">
        <v>96309.231169999999</v>
      </c>
      <c r="Q2098">
        <v>96.605462369999998</v>
      </c>
      <c r="R2098">
        <v>0.408460781</v>
      </c>
      <c r="S2098">
        <v>-1.1212881219999999</v>
      </c>
    </row>
    <row r="2099" spans="1:19" x14ac:dyDescent="0.25">
      <c r="A2099" s="12">
        <v>41061</v>
      </c>
      <c r="B2099" t="s">
        <v>2015</v>
      </c>
      <c r="C2099" t="s">
        <v>2016</v>
      </c>
      <c r="D2099">
        <v>295719.61410000001</v>
      </c>
      <c r="E2099">
        <v>89.767195060000006</v>
      </c>
      <c r="F2099">
        <v>0.21017849299999999</v>
      </c>
      <c r="G2099">
        <v>1.217482315</v>
      </c>
      <c r="H2099">
        <v>190401.2887</v>
      </c>
      <c r="I2099">
        <v>89.438209619999995</v>
      </c>
      <c r="J2099">
        <v>0.52737051499999998</v>
      </c>
      <c r="K2099">
        <v>1.349044508</v>
      </c>
      <c r="L2099">
        <v>160844.4032</v>
      </c>
      <c r="M2099">
        <v>90.897583819999994</v>
      </c>
      <c r="N2099">
        <v>1.7320278979999999</v>
      </c>
      <c r="O2099">
        <v>2.1433999030000002</v>
      </c>
      <c r="P2099">
        <v>128147.21950000001</v>
      </c>
      <c r="Q2099">
        <v>90.382841139999996</v>
      </c>
      <c r="R2099">
        <v>0.31966578899999998</v>
      </c>
      <c r="S2099">
        <v>-0.59304059600000003</v>
      </c>
    </row>
    <row r="2100" spans="1:19" x14ac:dyDescent="0.25">
      <c r="A2100" s="12">
        <v>41061</v>
      </c>
      <c r="B2100" t="s">
        <v>2017</v>
      </c>
      <c r="C2100" t="s">
        <v>2018</v>
      </c>
      <c r="D2100">
        <v>239966.71950000001</v>
      </c>
      <c r="E2100">
        <v>91.846482330000001</v>
      </c>
      <c r="F2100">
        <v>1.761763102</v>
      </c>
      <c r="G2100">
        <v>0.54697605500000002</v>
      </c>
      <c r="H2100">
        <v>141420.93220000001</v>
      </c>
      <c r="I2100">
        <v>92.703198229999998</v>
      </c>
      <c r="J2100">
        <v>2.378381268</v>
      </c>
      <c r="K2100">
        <v>1.2171999950000001</v>
      </c>
      <c r="L2100">
        <v>117616.2782</v>
      </c>
      <c r="M2100">
        <v>94.293665520000005</v>
      </c>
      <c r="N2100">
        <v>3.4600618590000001</v>
      </c>
      <c r="O2100">
        <v>2.5687703009999998</v>
      </c>
      <c r="P2100">
        <v>98872.415299999993</v>
      </c>
      <c r="Q2100">
        <v>94.190144660000001</v>
      </c>
      <c r="R2100">
        <v>2.0388888000000001</v>
      </c>
      <c r="S2100">
        <v>0.31630898299999999</v>
      </c>
    </row>
    <row r="2101" spans="1:19" x14ac:dyDescent="0.25">
      <c r="A2101" s="12">
        <v>41061</v>
      </c>
      <c r="B2101" t="s">
        <v>2013</v>
      </c>
      <c r="C2101" t="s">
        <v>2014</v>
      </c>
      <c r="D2101">
        <v>382953.67450000002</v>
      </c>
      <c r="E2101">
        <v>84.208257599999996</v>
      </c>
      <c r="F2101">
        <v>-0.27736680800000002</v>
      </c>
      <c r="G2101">
        <v>2.153204058</v>
      </c>
      <c r="H2101">
        <v>234156.90410000001</v>
      </c>
      <c r="I2101">
        <v>83.908342790000006</v>
      </c>
      <c r="J2101">
        <v>0.15336687600000001</v>
      </c>
      <c r="K2101">
        <v>2.3395800640000002</v>
      </c>
      <c r="L2101">
        <v>187931.49119999999</v>
      </c>
      <c r="M2101">
        <v>85.283228629999996</v>
      </c>
      <c r="N2101">
        <v>1.458954646</v>
      </c>
      <c r="O2101">
        <v>3.4810041749999998</v>
      </c>
      <c r="P2101">
        <v>145843.43470000001</v>
      </c>
      <c r="Q2101">
        <v>85.78998627</v>
      </c>
      <c r="R2101">
        <v>0.141216654</v>
      </c>
      <c r="S2101">
        <v>1.1916350870000001</v>
      </c>
    </row>
    <row r="2102" spans="1:19" x14ac:dyDescent="0.25">
      <c r="A2102" s="12">
        <v>41091</v>
      </c>
      <c r="B2102" t="s">
        <v>2005</v>
      </c>
      <c r="C2102" t="s">
        <v>2006</v>
      </c>
      <c r="D2102">
        <v>275768.27409999998</v>
      </c>
      <c r="E2102">
        <v>90.282119339999994</v>
      </c>
      <c r="F2102">
        <v>1.646558862</v>
      </c>
      <c r="G2102">
        <v>1.3180091190000001</v>
      </c>
      <c r="H2102">
        <v>168482.25649999999</v>
      </c>
      <c r="I2102">
        <v>89.700557619999998</v>
      </c>
      <c r="J2102">
        <v>0.57832159500000002</v>
      </c>
      <c r="K2102">
        <v>1.3745558819999999</v>
      </c>
      <c r="L2102">
        <v>146520.36739999999</v>
      </c>
      <c r="M2102">
        <v>89.274555050000004</v>
      </c>
      <c r="N2102">
        <v>-0.11645392</v>
      </c>
      <c r="O2102">
        <v>1.821240092</v>
      </c>
      <c r="P2102">
        <v>160186.21489999999</v>
      </c>
      <c r="Q2102">
        <v>84.18007446</v>
      </c>
      <c r="R2102">
        <v>0.39153732499999999</v>
      </c>
      <c r="S2102">
        <v>1.1705173099999999</v>
      </c>
    </row>
    <row r="2103" spans="1:19" x14ac:dyDescent="0.25">
      <c r="A2103" s="12">
        <v>41091</v>
      </c>
      <c r="B2103" t="s">
        <v>2003</v>
      </c>
      <c r="C2103" t="s">
        <v>2004</v>
      </c>
      <c r="D2103">
        <v>295323.81809999997</v>
      </c>
      <c r="E2103">
        <v>86.505688520000007</v>
      </c>
      <c r="F2103">
        <v>1.9890126539999999</v>
      </c>
      <c r="G2103">
        <v>2.4794489130000001</v>
      </c>
      <c r="H2103">
        <v>196147.52919999999</v>
      </c>
      <c r="I2103">
        <v>85.485349659999997</v>
      </c>
      <c r="J2103">
        <v>1.211508869</v>
      </c>
      <c r="K2103">
        <v>2.4309868880000001</v>
      </c>
      <c r="L2103">
        <v>164711.03969999999</v>
      </c>
      <c r="M2103">
        <v>86.012570690000004</v>
      </c>
      <c r="N2103">
        <v>0.81152329300000003</v>
      </c>
      <c r="O2103">
        <v>2.6582199310000001</v>
      </c>
      <c r="P2103">
        <v>132573.8322</v>
      </c>
      <c r="Q2103">
        <v>85.596987110000001</v>
      </c>
      <c r="R2103">
        <v>1.510676932</v>
      </c>
      <c r="S2103">
        <v>0.74843144699999997</v>
      </c>
    </row>
    <row r="2104" spans="1:19" x14ac:dyDescent="0.25">
      <c r="A2104" s="12">
        <v>41091</v>
      </c>
      <c r="B2104" t="s">
        <v>2017</v>
      </c>
      <c r="C2104" t="s">
        <v>2018</v>
      </c>
      <c r="D2104">
        <v>242755.5735</v>
      </c>
      <c r="E2104">
        <v>92.913907109999997</v>
      </c>
      <c r="F2104">
        <v>1.1621836320000001</v>
      </c>
      <c r="G2104">
        <v>1.3628782189999999</v>
      </c>
      <c r="H2104">
        <v>140892.4062</v>
      </c>
      <c r="I2104">
        <v>92.35674281</v>
      </c>
      <c r="J2104">
        <v>-0.373725429</v>
      </c>
      <c r="K2104">
        <v>0.89828372999999995</v>
      </c>
      <c r="L2104">
        <v>116410.7457</v>
      </c>
      <c r="M2104">
        <v>93.32718303</v>
      </c>
      <c r="N2104">
        <v>-1.02497075</v>
      </c>
      <c r="O2104">
        <v>1.061665436</v>
      </c>
      <c r="P2104">
        <v>97942.59474</v>
      </c>
      <c r="Q2104">
        <v>93.304357330000002</v>
      </c>
      <c r="R2104">
        <v>-0.940424645</v>
      </c>
      <c r="S2104">
        <v>-1.177083874</v>
      </c>
    </row>
    <row r="2105" spans="1:19" x14ac:dyDescent="0.25">
      <c r="A2105" s="12">
        <v>41091</v>
      </c>
      <c r="B2105" t="s">
        <v>2009</v>
      </c>
      <c r="C2105" t="s">
        <v>2010</v>
      </c>
      <c r="D2105">
        <v>195106.9247</v>
      </c>
      <c r="E2105">
        <v>100.3548985</v>
      </c>
      <c r="F2105">
        <v>1.2345636600000001</v>
      </c>
      <c r="G2105">
        <v>-0.71440552300000004</v>
      </c>
      <c r="H2105">
        <v>117325.31419999999</v>
      </c>
      <c r="I2105">
        <v>99.221615659999998</v>
      </c>
      <c r="J2105">
        <v>-0.12842198099999999</v>
      </c>
      <c r="K2105">
        <v>-0.22590850500000001</v>
      </c>
      <c r="L2105">
        <v>96034.720499999996</v>
      </c>
      <c r="M2105">
        <v>100.75550250000001</v>
      </c>
      <c r="N2105">
        <v>-1.0043627639999999</v>
      </c>
      <c r="O2105">
        <v>-5.5815824E-2</v>
      </c>
      <c r="P2105">
        <v>83086.703259999995</v>
      </c>
      <c r="Q2105">
        <v>99.141408209999994</v>
      </c>
      <c r="R2105">
        <v>-0.98602446899999996</v>
      </c>
      <c r="S2105">
        <v>-1.710298361</v>
      </c>
    </row>
    <row r="2106" spans="1:19" x14ac:dyDescent="0.25">
      <c r="A2106" s="12">
        <v>41091</v>
      </c>
      <c r="B2106" t="s">
        <v>2015</v>
      </c>
      <c r="C2106" t="s">
        <v>2016</v>
      </c>
      <c r="D2106">
        <v>300747.15710000001</v>
      </c>
      <c r="E2106">
        <v>91.293331359999996</v>
      </c>
      <c r="F2106">
        <v>1.7001047010000001</v>
      </c>
      <c r="G2106">
        <v>1.3489869889999999</v>
      </c>
      <c r="H2106">
        <v>191638.92480000001</v>
      </c>
      <c r="I2106">
        <v>90.019570990000005</v>
      </c>
      <c r="J2106">
        <v>0.65001454700000005</v>
      </c>
      <c r="K2106">
        <v>1.1916188910000001</v>
      </c>
      <c r="L2106">
        <v>161494.2611</v>
      </c>
      <c r="M2106">
        <v>91.264836369999998</v>
      </c>
      <c r="N2106">
        <v>0.40402893899999998</v>
      </c>
      <c r="O2106">
        <v>1.631491711</v>
      </c>
      <c r="P2106">
        <v>128992.24099999999</v>
      </c>
      <c r="Q2106">
        <v>90.978838760000002</v>
      </c>
      <c r="R2106">
        <v>0.65941456499999995</v>
      </c>
      <c r="S2106">
        <v>4.2520518E-2</v>
      </c>
    </row>
    <row r="2107" spans="1:19" x14ac:dyDescent="0.25">
      <c r="A2107" s="12">
        <v>41091</v>
      </c>
      <c r="B2107" t="s">
        <v>2007</v>
      </c>
      <c r="C2107" t="s">
        <v>2008</v>
      </c>
      <c r="D2107">
        <v>580112.92740000004</v>
      </c>
      <c r="E2107">
        <v>78.027668489999996</v>
      </c>
      <c r="F2107">
        <v>2.1647133460000001</v>
      </c>
      <c r="G2107">
        <v>4.5032609819999996</v>
      </c>
      <c r="H2107">
        <v>366703.51040000003</v>
      </c>
      <c r="I2107">
        <v>77.707179420000003</v>
      </c>
      <c r="J2107">
        <v>1.372778608</v>
      </c>
      <c r="K2107">
        <v>4.6243686329999996</v>
      </c>
      <c r="L2107">
        <v>315143.6116</v>
      </c>
      <c r="M2107">
        <v>77.06154033</v>
      </c>
      <c r="N2107">
        <v>0.74993916400000005</v>
      </c>
      <c r="O2107">
        <v>5.7113339849999996</v>
      </c>
      <c r="P2107">
        <v>275098.95669999998</v>
      </c>
      <c r="Q2107">
        <v>76.027848899999995</v>
      </c>
      <c r="R2107">
        <v>0.31361662499999998</v>
      </c>
      <c r="S2107">
        <v>3.5675998889999998</v>
      </c>
    </row>
    <row r="2108" spans="1:19" x14ac:dyDescent="0.25">
      <c r="A2108" s="12">
        <v>41091</v>
      </c>
      <c r="B2108" t="s">
        <v>2019</v>
      </c>
      <c r="C2108" t="s">
        <v>2020</v>
      </c>
      <c r="D2108">
        <v>210291.57750000001</v>
      </c>
      <c r="E2108">
        <v>96.515547389999995</v>
      </c>
      <c r="F2108">
        <v>0.80145086899999995</v>
      </c>
      <c r="G2108">
        <v>2.3636575E-2</v>
      </c>
      <c r="H2108">
        <v>128295.49950000001</v>
      </c>
      <c r="I2108">
        <v>95.836776639999997</v>
      </c>
      <c r="J2108">
        <v>0.30379497</v>
      </c>
      <c r="K2108">
        <v>1.201053E-2</v>
      </c>
      <c r="L2108">
        <v>105200.0258</v>
      </c>
      <c r="M2108">
        <v>96.727374870000006</v>
      </c>
      <c r="N2108">
        <v>-0.41273027600000001</v>
      </c>
      <c r="O2108">
        <v>0.53643558700000005</v>
      </c>
      <c r="P2108">
        <v>96130.311379999999</v>
      </c>
      <c r="Q2108">
        <v>96.425992249999993</v>
      </c>
      <c r="R2108">
        <v>-0.185776369</v>
      </c>
      <c r="S2108">
        <v>-2.0455024000000002</v>
      </c>
    </row>
    <row r="2109" spans="1:19" x14ac:dyDescent="0.25">
      <c r="A2109" s="12">
        <v>41091</v>
      </c>
      <c r="B2109" t="s">
        <v>2001</v>
      </c>
      <c r="C2109" t="s">
        <v>2002</v>
      </c>
      <c r="D2109">
        <v>205902.2083</v>
      </c>
      <c r="E2109">
        <v>91.847876409999998</v>
      </c>
      <c r="F2109">
        <v>2.0870611800000001</v>
      </c>
      <c r="G2109">
        <v>0.64709141599999997</v>
      </c>
      <c r="H2109">
        <v>128535.3771</v>
      </c>
      <c r="I2109">
        <v>91.417551930000002</v>
      </c>
      <c r="J2109">
        <v>1.0391266320000001</v>
      </c>
      <c r="K2109">
        <v>1.066784296</v>
      </c>
      <c r="L2109">
        <v>106842.1888</v>
      </c>
      <c r="M2109">
        <v>91.821348090000001</v>
      </c>
      <c r="N2109">
        <v>-5.3440662999999999E-2</v>
      </c>
      <c r="O2109">
        <v>0.57100782999999999</v>
      </c>
      <c r="P2109">
        <v>87193.451300000001</v>
      </c>
      <c r="Q2109">
        <v>92.61795893</v>
      </c>
      <c r="R2109">
        <v>0.35929841600000001</v>
      </c>
      <c r="S2109">
        <v>-1.6116644529999999</v>
      </c>
    </row>
    <row r="2110" spans="1:19" x14ac:dyDescent="0.25">
      <c r="A2110" s="12">
        <v>41091</v>
      </c>
      <c r="B2110" t="s">
        <v>2011</v>
      </c>
      <c r="C2110" t="s">
        <v>2012</v>
      </c>
      <c r="D2110">
        <v>223063.35750000001</v>
      </c>
      <c r="E2110">
        <v>94.920251710000002</v>
      </c>
      <c r="F2110">
        <v>0.77786271500000004</v>
      </c>
      <c r="G2110">
        <v>-1.476104675</v>
      </c>
      <c r="H2110">
        <v>134910.7015</v>
      </c>
      <c r="I2110">
        <v>94.407904680000001</v>
      </c>
      <c r="J2110">
        <v>-0.18984195800000001</v>
      </c>
      <c r="K2110">
        <v>-0.44919377199999999</v>
      </c>
      <c r="L2110">
        <v>99375.406109999996</v>
      </c>
      <c r="M2110">
        <v>95.199278609999993</v>
      </c>
      <c r="N2110">
        <v>-1.8731532179999999</v>
      </c>
      <c r="O2110">
        <v>-0.67244479800000001</v>
      </c>
      <c r="P2110">
        <v>96265.217229999995</v>
      </c>
      <c r="Q2110">
        <v>95.135584620000003</v>
      </c>
      <c r="R2110">
        <v>-0.427852334</v>
      </c>
      <c r="S2110">
        <v>-2.5089499439999998</v>
      </c>
    </row>
    <row r="2111" spans="1:19" x14ac:dyDescent="0.25">
      <c r="A2111" s="12">
        <v>41091</v>
      </c>
      <c r="B2111" t="s">
        <v>2013</v>
      </c>
      <c r="C2111" t="s">
        <v>2014</v>
      </c>
      <c r="D2111">
        <v>390704.99099999998</v>
      </c>
      <c r="E2111">
        <v>85.912706209999996</v>
      </c>
      <c r="F2111">
        <v>2.0240872579999998</v>
      </c>
      <c r="G2111">
        <v>2.3470721989999999</v>
      </c>
      <c r="H2111">
        <v>236656.3125</v>
      </c>
      <c r="I2111">
        <v>84.803986769999995</v>
      </c>
      <c r="J2111">
        <v>1.0674075460000001</v>
      </c>
      <c r="K2111">
        <v>2.5966034900000001</v>
      </c>
      <c r="L2111">
        <v>188543.1066</v>
      </c>
      <c r="M2111">
        <v>85.560779409999995</v>
      </c>
      <c r="N2111">
        <v>0.32544590099999998</v>
      </c>
      <c r="O2111">
        <v>2.4813789829999999</v>
      </c>
      <c r="P2111">
        <v>146917.26869999999</v>
      </c>
      <c r="Q2111">
        <v>86.421651350000005</v>
      </c>
      <c r="R2111">
        <v>0.73629231799999995</v>
      </c>
      <c r="S2111">
        <v>0.71700420300000001</v>
      </c>
    </row>
    <row r="2112" spans="1:19" x14ac:dyDescent="0.25">
      <c r="A2112" s="12">
        <v>41122</v>
      </c>
      <c r="B2112" t="s">
        <v>2005</v>
      </c>
      <c r="C2112" t="s">
        <v>2006</v>
      </c>
      <c r="D2112">
        <v>275476.02149999997</v>
      </c>
      <c r="E2112">
        <v>90.186440529999999</v>
      </c>
      <c r="F2112">
        <v>-0.10597759</v>
      </c>
      <c r="G2112">
        <v>0.36266986899999998</v>
      </c>
      <c r="H2112">
        <v>169229.94680000001</v>
      </c>
      <c r="I2112">
        <v>90.098630610000001</v>
      </c>
      <c r="J2112">
        <v>0.44377984100000001</v>
      </c>
      <c r="K2112">
        <v>1.064752876</v>
      </c>
      <c r="L2112">
        <v>147399.04550000001</v>
      </c>
      <c r="M2112">
        <v>89.809931779999999</v>
      </c>
      <c r="N2112">
        <v>0.59969688499999996</v>
      </c>
      <c r="O2112">
        <v>2.4484566910000001</v>
      </c>
      <c r="P2112">
        <v>159581.03210000001</v>
      </c>
      <c r="Q2112">
        <v>83.862042500000001</v>
      </c>
      <c r="R2112">
        <v>-0.377799569</v>
      </c>
      <c r="S2112">
        <v>2.5600661009999999</v>
      </c>
    </row>
    <row r="2113" spans="1:19" x14ac:dyDescent="0.25">
      <c r="A2113" s="12">
        <v>41122</v>
      </c>
      <c r="B2113" t="s">
        <v>2017</v>
      </c>
      <c r="C2113" t="s">
        <v>2018</v>
      </c>
      <c r="D2113">
        <v>241764.9853</v>
      </c>
      <c r="E2113">
        <v>92.53476268</v>
      </c>
      <c r="F2113">
        <v>-0.40805993299999999</v>
      </c>
      <c r="G2113">
        <v>0.39105124699999999</v>
      </c>
      <c r="H2113">
        <v>141270.0748</v>
      </c>
      <c r="I2113">
        <v>92.604309319999999</v>
      </c>
      <c r="J2113">
        <v>0.26805461600000002</v>
      </c>
      <c r="K2113">
        <v>0.70885147800000003</v>
      </c>
      <c r="L2113">
        <v>116744.4932</v>
      </c>
      <c r="M2113">
        <v>93.594750349999998</v>
      </c>
      <c r="N2113">
        <v>0.286698169</v>
      </c>
      <c r="O2113">
        <v>1.6735391610000001</v>
      </c>
      <c r="P2113">
        <v>97331.519320000007</v>
      </c>
      <c r="Q2113">
        <v>92.722220410000006</v>
      </c>
      <c r="R2113">
        <v>-0.62391182199999995</v>
      </c>
      <c r="S2113">
        <v>0.13816367399999999</v>
      </c>
    </row>
    <row r="2114" spans="1:19" x14ac:dyDescent="0.25">
      <c r="A2114" s="12">
        <v>41122</v>
      </c>
      <c r="B2114" t="s">
        <v>2009</v>
      </c>
      <c r="C2114" t="s">
        <v>2010</v>
      </c>
      <c r="D2114">
        <v>199178.2138</v>
      </c>
      <c r="E2114">
        <v>102.4490005</v>
      </c>
      <c r="F2114">
        <v>2.086696372</v>
      </c>
      <c r="G2114">
        <v>1.298088812</v>
      </c>
      <c r="H2114">
        <v>120174.5667</v>
      </c>
      <c r="I2114">
        <v>101.6312188</v>
      </c>
      <c r="J2114">
        <v>2.4285062499999999</v>
      </c>
      <c r="K2114">
        <v>2.0104060210000001</v>
      </c>
      <c r="L2114">
        <v>98446.821290000007</v>
      </c>
      <c r="M2114">
        <v>103.286175</v>
      </c>
      <c r="N2114">
        <v>2.511696578</v>
      </c>
      <c r="O2114">
        <v>3.460965233</v>
      </c>
      <c r="P2114">
        <v>83783.318280000007</v>
      </c>
      <c r="Q2114">
        <v>99.972628979999996</v>
      </c>
      <c r="R2114">
        <v>0.83841936900000003</v>
      </c>
      <c r="S2114">
        <v>1.7576157269999999</v>
      </c>
    </row>
    <row r="2115" spans="1:19" x14ac:dyDescent="0.25">
      <c r="A2115" s="12">
        <v>41122</v>
      </c>
      <c r="B2115" t="s">
        <v>2011</v>
      </c>
      <c r="C2115" t="s">
        <v>2012</v>
      </c>
      <c r="D2115">
        <v>223362.91829999999</v>
      </c>
      <c r="E2115">
        <v>95.047723930000004</v>
      </c>
      <c r="F2115">
        <v>0.13429401399999999</v>
      </c>
      <c r="G2115">
        <v>-2.1493556420000002</v>
      </c>
      <c r="H2115">
        <v>135727.37700000001</v>
      </c>
      <c r="I2115">
        <v>94.979398369999998</v>
      </c>
      <c r="J2115">
        <v>0.60534517799999998</v>
      </c>
      <c r="K2115">
        <v>-1.2171141409999999</v>
      </c>
      <c r="L2115">
        <v>101270.05409999999</v>
      </c>
      <c r="M2115">
        <v>97.01430637</v>
      </c>
      <c r="N2115">
        <v>1.9065562069999999</v>
      </c>
      <c r="O2115">
        <v>0.30800899300000001</v>
      </c>
      <c r="P2115">
        <v>95929.843399999998</v>
      </c>
      <c r="Q2115">
        <v>94.804146270000004</v>
      </c>
      <c r="R2115">
        <v>-0.34838525799999998</v>
      </c>
      <c r="S2115">
        <v>-1.5308151489999999</v>
      </c>
    </row>
    <row r="2116" spans="1:19" x14ac:dyDescent="0.25">
      <c r="A2116" s="12">
        <v>41122</v>
      </c>
      <c r="B2116" t="s">
        <v>2015</v>
      </c>
      <c r="C2116" t="s">
        <v>2016</v>
      </c>
      <c r="D2116">
        <v>298384.85060000001</v>
      </c>
      <c r="E2116">
        <v>90.576241170000003</v>
      </c>
      <c r="F2116">
        <v>-0.78547927200000001</v>
      </c>
      <c r="G2116">
        <v>-0.67567675900000002</v>
      </c>
      <c r="H2116">
        <v>191265.91690000001</v>
      </c>
      <c r="I2116">
        <v>89.844356039999994</v>
      </c>
      <c r="J2116">
        <v>-0.194640955</v>
      </c>
      <c r="K2116">
        <v>0.24912646299999999</v>
      </c>
      <c r="L2116">
        <v>160639.0324</v>
      </c>
      <c r="M2116">
        <v>90.781523160000006</v>
      </c>
      <c r="N2116">
        <v>-0.52957221099999996</v>
      </c>
      <c r="O2116">
        <v>0.88853242300000002</v>
      </c>
      <c r="P2116">
        <v>126293.6354</v>
      </c>
      <c r="Q2116">
        <v>89.075499489999999</v>
      </c>
      <c r="R2116">
        <v>-2.092068099</v>
      </c>
      <c r="S2116">
        <v>-0.58063713800000005</v>
      </c>
    </row>
    <row r="2117" spans="1:19" x14ac:dyDescent="0.25">
      <c r="A2117" s="12">
        <v>41122</v>
      </c>
      <c r="B2117" t="s">
        <v>2001</v>
      </c>
      <c r="C2117" t="s">
        <v>2002</v>
      </c>
      <c r="D2117">
        <v>203727.22020000001</v>
      </c>
      <c r="E2117">
        <v>90.877668060000005</v>
      </c>
      <c r="F2117">
        <v>-1.056320938</v>
      </c>
      <c r="G2117">
        <v>-1.5128384029999999</v>
      </c>
      <c r="H2117">
        <v>127535.11990000001</v>
      </c>
      <c r="I2117">
        <v>90.706144199999997</v>
      </c>
      <c r="J2117">
        <v>-0.77819599100000003</v>
      </c>
      <c r="K2117">
        <v>-0.46912424699999999</v>
      </c>
      <c r="L2117">
        <v>106422.7684</v>
      </c>
      <c r="M2117">
        <v>91.460893580000004</v>
      </c>
      <c r="N2117">
        <v>-0.39256068</v>
      </c>
      <c r="O2117">
        <v>0.70305847499999996</v>
      </c>
      <c r="P2117">
        <v>85470.709050000005</v>
      </c>
      <c r="Q2117">
        <v>90.788040870000003</v>
      </c>
      <c r="R2117">
        <v>-1.9757702290000001</v>
      </c>
      <c r="S2117">
        <v>-1.40549295</v>
      </c>
    </row>
    <row r="2118" spans="1:19" x14ac:dyDescent="0.25">
      <c r="A2118" s="12">
        <v>41122</v>
      </c>
      <c r="B2118" t="s">
        <v>2003</v>
      </c>
      <c r="C2118" t="s">
        <v>2004</v>
      </c>
      <c r="D2118">
        <v>294755.54320000001</v>
      </c>
      <c r="E2118">
        <v>86.339230529999995</v>
      </c>
      <c r="F2118">
        <v>-0.19242432400000001</v>
      </c>
      <c r="G2118">
        <v>0.82601379600000002</v>
      </c>
      <c r="H2118">
        <v>196754.83600000001</v>
      </c>
      <c r="I2118">
        <v>85.750027149999994</v>
      </c>
      <c r="J2118">
        <v>0.30961736299999998</v>
      </c>
      <c r="K2118">
        <v>1.8440202480000001</v>
      </c>
      <c r="L2118">
        <v>165147.95240000001</v>
      </c>
      <c r="M2118">
        <v>86.240727699999994</v>
      </c>
      <c r="N2118">
        <v>0.26526008000000001</v>
      </c>
      <c r="O2118">
        <v>3.0176226100000001</v>
      </c>
      <c r="P2118">
        <v>131779.247</v>
      </c>
      <c r="Q2118">
        <v>85.083959050000004</v>
      </c>
      <c r="R2118">
        <v>-0.59935293999999995</v>
      </c>
      <c r="S2118">
        <v>1.8041289549999999</v>
      </c>
    </row>
    <row r="2119" spans="1:19" x14ac:dyDescent="0.25">
      <c r="A2119" s="12">
        <v>41122</v>
      </c>
      <c r="B2119" t="s">
        <v>2019</v>
      </c>
      <c r="C2119" t="s">
        <v>2020</v>
      </c>
      <c r="D2119">
        <v>210982.8682</v>
      </c>
      <c r="E2119">
        <v>96.832822579999998</v>
      </c>
      <c r="F2119">
        <v>0.32872962</v>
      </c>
      <c r="G2119">
        <v>-1.144401295</v>
      </c>
      <c r="H2119">
        <v>129069.89780000001</v>
      </c>
      <c r="I2119">
        <v>96.415252359999997</v>
      </c>
      <c r="J2119">
        <v>0.60360515100000001</v>
      </c>
      <c r="K2119">
        <v>-0.80019546500000005</v>
      </c>
      <c r="L2119">
        <v>105796.641</v>
      </c>
      <c r="M2119">
        <v>97.275939600000001</v>
      </c>
      <c r="N2119">
        <v>0.56712459100000001</v>
      </c>
      <c r="O2119">
        <v>0.56293492599999995</v>
      </c>
      <c r="P2119">
        <v>96021.933130000005</v>
      </c>
      <c r="Q2119">
        <v>96.317280640000007</v>
      </c>
      <c r="R2119">
        <v>-0.11274097299999999</v>
      </c>
      <c r="S2119">
        <v>-0.956392994</v>
      </c>
    </row>
    <row r="2120" spans="1:19" x14ac:dyDescent="0.25">
      <c r="A2120" s="12">
        <v>41122</v>
      </c>
      <c r="B2120" t="s">
        <v>2007</v>
      </c>
      <c r="C2120" t="s">
        <v>2008</v>
      </c>
      <c r="D2120">
        <v>582142.13219999999</v>
      </c>
      <c r="E2120">
        <v>78.300605200000007</v>
      </c>
      <c r="F2120">
        <v>0.349794781</v>
      </c>
      <c r="G2120">
        <v>4.1792187280000004</v>
      </c>
      <c r="H2120">
        <v>368878.32299999997</v>
      </c>
      <c r="I2120">
        <v>78.168038249999995</v>
      </c>
      <c r="J2120">
        <v>0.59307111300000004</v>
      </c>
      <c r="K2120">
        <v>4.1894018070000003</v>
      </c>
      <c r="L2120">
        <v>316895.3541</v>
      </c>
      <c r="M2120">
        <v>77.489890979999998</v>
      </c>
      <c r="N2120">
        <v>0.55585528799999995</v>
      </c>
      <c r="O2120">
        <v>5.6332244070000002</v>
      </c>
      <c r="P2120">
        <v>275526.58610000001</v>
      </c>
      <c r="Q2120">
        <v>76.1460309</v>
      </c>
      <c r="R2120">
        <v>0.15544567500000001</v>
      </c>
      <c r="S2120">
        <v>5.2648670529999997</v>
      </c>
    </row>
    <row r="2121" spans="1:19" x14ac:dyDescent="0.25">
      <c r="A2121" s="12">
        <v>41122</v>
      </c>
      <c r="B2121" t="s">
        <v>2013</v>
      </c>
      <c r="C2121" t="s">
        <v>2014</v>
      </c>
      <c r="D2121">
        <v>392434.93280000001</v>
      </c>
      <c r="E2121">
        <v>86.293105710000006</v>
      </c>
      <c r="F2121">
        <v>0.44277443300000002</v>
      </c>
      <c r="G2121">
        <v>2.7865092589999998</v>
      </c>
      <c r="H2121">
        <v>238651.52960000001</v>
      </c>
      <c r="I2121">
        <v>85.518957630000003</v>
      </c>
      <c r="J2121">
        <v>0.84308637399999997</v>
      </c>
      <c r="K2121">
        <v>3.4986024040000001</v>
      </c>
      <c r="L2121">
        <v>189983.80379999999</v>
      </c>
      <c r="M2121">
        <v>86.214567169999995</v>
      </c>
      <c r="N2121">
        <v>0.76412085799999996</v>
      </c>
      <c r="O2121">
        <v>4.3482360250000003</v>
      </c>
      <c r="P2121">
        <v>146380.5632</v>
      </c>
      <c r="Q2121">
        <v>86.105943229999994</v>
      </c>
      <c r="R2121">
        <v>-0.36531137499999999</v>
      </c>
      <c r="S2121">
        <v>2.8397548600000002</v>
      </c>
    </row>
    <row r="2122" spans="1:19" x14ac:dyDescent="0.25">
      <c r="A2122" s="12">
        <v>41153</v>
      </c>
      <c r="B2122" t="s">
        <v>2005</v>
      </c>
      <c r="C2122" t="s">
        <v>2006</v>
      </c>
      <c r="D2122">
        <v>274904.79940000002</v>
      </c>
      <c r="E2122">
        <v>89.999431549999997</v>
      </c>
      <c r="F2122">
        <v>-0.20735819699999999</v>
      </c>
      <c r="G2122">
        <v>0.38200357800000001</v>
      </c>
      <c r="H2122">
        <v>168224.15119999999</v>
      </c>
      <c r="I2122">
        <v>89.563141430000002</v>
      </c>
      <c r="J2122">
        <v>-0.594336647</v>
      </c>
      <c r="K2122">
        <v>1.26041965</v>
      </c>
      <c r="L2122">
        <v>146750.83919999999</v>
      </c>
      <c r="M2122">
        <v>89.414981040000001</v>
      </c>
      <c r="N2122">
        <v>-0.439762875</v>
      </c>
      <c r="O2122">
        <v>2.1571767550000001</v>
      </c>
      <c r="P2122">
        <v>159875.2696</v>
      </c>
      <c r="Q2122">
        <v>84.016668359999997</v>
      </c>
      <c r="R2122">
        <v>0.18438122600000001</v>
      </c>
      <c r="S2122">
        <v>2.6528257769999999</v>
      </c>
    </row>
    <row r="2123" spans="1:19" x14ac:dyDescent="0.25">
      <c r="A2123" s="12">
        <v>41153</v>
      </c>
      <c r="B2123" t="s">
        <v>2017</v>
      </c>
      <c r="C2123" t="s">
        <v>2018</v>
      </c>
      <c r="D2123">
        <v>241639.67920000001</v>
      </c>
      <c r="E2123">
        <v>92.4868022</v>
      </c>
      <c r="F2123">
        <v>-5.1829695000000002E-2</v>
      </c>
      <c r="G2123">
        <v>-1.377572885</v>
      </c>
      <c r="H2123">
        <v>140769.51439999999</v>
      </c>
      <c r="I2123">
        <v>92.276185659999996</v>
      </c>
      <c r="J2123">
        <v>-0.35432871799999999</v>
      </c>
      <c r="K2123">
        <v>-0.17954904099999999</v>
      </c>
      <c r="L2123">
        <v>116732.32829999999</v>
      </c>
      <c r="M2123">
        <v>93.584997650000005</v>
      </c>
      <c r="N2123">
        <v>-1.0420136999999999E-2</v>
      </c>
      <c r="O2123">
        <v>0.620986543</v>
      </c>
      <c r="P2123">
        <v>97531.121759999995</v>
      </c>
      <c r="Q2123">
        <v>92.912370350000003</v>
      </c>
      <c r="R2123">
        <v>0.20507483000000001</v>
      </c>
      <c r="S2123">
        <v>-0.40463768999999999</v>
      </c>
    </row>
    <row r="2124" spans="1:19" x14ac:dyDescent="0.25">
      <c r="A2124" s="12">
        <v>41153</v>
      </c>
      <c r="B2124" t="s">
        <v>2003</v>
      </c>
      <c r="C2124" t="s">
        <v>2004</v>
      </c>
      <c r="D2124">
        <v>293009.54369999998</v>
      </c>
      <c r="E2124">
        <v>85.827795690000002</v>
      </c>
      <c r="F2124">
        <v>-0.59235511100000005</v>
      </c>
      <c r="G2124">
        <v>1.219763744</v>
      </c>
      <c r="H2124">
        <v>194877.42920000001</v>
      </c>
      <c r="I2124">
        <v>84.931812489999999</v>
      </c>
      <c r="J2124">
        <v>-0.95418588800000004</v>
      </c>
      <c r="K2124">
        <v>2.2472606659999999</v>
      </c>
      <c r="L2124">
        <v>164310.69930000001</v>
      </c>
      <c r="M2124">
        <v>85.80351177</v>
      </c>
      <c r="N2124">
        <v>-0.50697152099999998</v>
      </c>
      <c r="O2124">
        <v>3.2632104979999998</v>
      </c>
      <c r="P2124">
        <v>131676.2303</v>
      </c>
      <c r="Q2124">
        <v>85.017445809999998</v>
      </c>
      <c r="R2124">
        <v>-7.8173653999999995E-2</v>
      </c>
      <c r="S2124">
        <v>2.1374453149999999</v>
      </c>
    </row>
    <row r="2125" spans="1:19" x14ac:dyDescent="0.25">
      <c r="A2125" s="12">
        <v>41153</v>
      </c>
      <c r="B2125" t="s">
        <v>2001</v>
      </c>
      <c r="C2125" t="s">
        <v>2002</v>
      </c>
      <c r="D2125">
        <v>202986.89799999999</v>
      </c>
      <c r="E2125">
        <v>90.547428690000004</v>
      </c>
      <c r="F2125">
        <v>-0.36338891499999998</v>
      </c>
      <c r="G2125">
        <v>-0.34276524000000003</v>
      </c>
      <c r="H2125">
        <v>126728.57980000001</v>
      </c>
      <c r="I2125">
        <v>90.132512890000001</v>
      </c>
      <c r="J2125">
        <v>-0.63240623900000004</v>
      </c>
      <c r="K2125">
        <v>0.42947112900000001</v>
      </c>
      <c r="L2125">
        <v>106121.6642</v>
      </c>
      <c r="M2125">
        <v>91.202121349999999</v>
      </c>
      <c r="N2125">
        <v>-0.28293210200000002</v>
      </c>
      <c r="O2125">
        <v>0.86800228099999999</v>
      </c>
      <c r="P2125">
        <v>85976.542679999999</v>
      </c>
      <c r="Q2125">
        <v>91.325343590000003</v>
      </c>
      <c r="R2125">
        <v>0.59182103100000005</v>
      </c>
      <c r="S2125">
        <v>-0.191965786</v>
      </c>
    </row>
    <row r="2126" spans="1:19" x14ac:dyDescent="0.25">
      <c r="A2126" s="12">
        <v>41153</v>
      </c>
      <c r="B2126" t="s">
        <v>2019</v>
      </c>
      <c r="C2126" t="s">
        <v>2020</v>
      </c>
      <c r="D2126">
        <v>208946.24040000001</v>
      </c>
      <c r="E2126">
        <v>95.898090679999996</v>
      </c>
      <c r="F2126">
        <v>-0.96530481099999998</v>
      </c>
      <c r="G2126">
        <v>-1.6702560209999999</v>
      </c>
      <c r="H2126">
        <v>127712.5809</v>
      </c>
      <c r="I2126">
        <v>95.401336259999994</v>
      </c>
      <c r="J2126">
        <v>-1.051613806</v>
      </c>
      <c r="K2126">
        <v>-0.60050216899999997</v>
      </c>
      <c r="L2126">
        <v>104834.1715</v>
      </c>
      <c r="M2126">
        <v>96.390985959999995</v>
      </c>
      <c r="N2126">
        <v>-0.90973538300000001</v>
      </c>
      <c r="O2126">
        <v>-0.247396326</v>
      </c>
      <c r="P2126">
        <v>95860.645250000001</v>
      </c>
      <c r="Q2126">
        <v>96.155496670000005</v>
      </c>
      <c r="R2126">
        <v>-0.16796983600000001</v>
      </c>
      <c r="S2126">
        <v>-0.62654719000000003</v>
      </c>
    </row>
    <row r="2127" spans="1:19" x14ac:dyDescent="0.25">
      <c r="A2127" s="12">
        <v>41153</v>
      </c>
      <c r="B2127" t="s">
        <v>2007</v>
      </c>
      <c r="C2127" t="s">
        <v>2008</v>
      </c>
      <c r="D2127">
        <v>579775.81499999994</v>
      </c>
      <c r="E2127">
        <v>77.982325430000003</v>
      </c>
      <c r="F2127">
        <v>-0.40648443000000001</v>
      </c>
      <c r="G2127">
        <v>2.3215092789999998</v>
      </c>
      <c r="H2127">
        <v>365663.89049999998</v>
      </c>
      <c r="I2127">
        <v>77.486876289999998</v>
      </c>
      <c r="J2127">
        <v>-0.87140726199999996</v>
      </c>
      <c r="K2127">
        <v>3.4652178980000001</v>
      </c>
      <c r="L2127">
        <v>314229.57579999999</v>
      </c>
      <c r="M2127">
        <v>76.838032679999998</v>
      </c>
      <c r="N2127">
        <v>-0.84121721199999999</v>
      </c>
      <c r="O2127">
        <v>4.9136721899999998</v>
      </c>
      <c r="P2127">
        <v>274947.59960000002</v>
      </c>
      <c r="Q2127">
        <v>75.986019040000002</v>
      </c>
      <c r="R2127">
        <v>-0.210138151</v>
      </c>
      <c r="S2127">
        <v>4.6979055440000002</v>
      </c>
    </row>
    <row r="2128" spans="1:19" x14ac:dyDescent="0.25">
      <c r="A2128" s="12">
        <v>41153</v>
      </c>
      <c r="B2128" t="s">
        <v>2009</v>
      </c>
      <c r="C2128" t="s">
        <v>2010</v>
      </c>
      <c r="D2128">
        <v>195726.32550000001</v>
      </c>
      <c r="E2128">
        <v>100.67349249999999</v>
      </c>
      <c r="F2128">
        <v>-1.7330651960000001</v>
      </c>
      <c r="G2128">
        <v>-0.52899405499999996</v>
      </c>
      <c r="H2128">
        <v>118369.4461</v>
      </c>
      <c r="I2128">
        <v>100.1046345</v>
      </c>
      <c r="J2128">
        <v>-1.5020820859999999</v>
      </c>
      <c r="K2128">
        <v>0.92275786500000001</v>
      </c>
      <c r="L2128">
        <v>96993.794880000001</v>
      </c>
      <c r="M2128">
        <v>101.7617221</v>
      </c>
      <c r="N2128">
        <v>-1.475950557</v>
      </c>
      <c r="O2128">
        <v>1.148785908</v>
      </c>
      <c r="P2128">
        <v>84541.598249999995</v>
      </c>
      <c r="Q2128">
        <v>100.8774301</v>
      </c>
      <c r="R2128">
        <v>0.90504886299999998</v>
      </c>
      <c r="S2128">
        <v>1.720017524</v>
      </c>
    </row>
    <row r="2129" spans="1:19" x14ac:dyDescent="0.25">
      <c r="A2129" s="12">
        <v>41153</v>
      </c>
      <c r="B2129" t="s">
        <v>2011</v>
      </c>
      <c r="C2129" t="s">
        <v>2012</v>
      </c>
      <c r="D2129">
        <v>224870.9823</v>
      </c>
      <c r="E2129">
        <v>95.689451090000006</v>
      </c>
      <c r="F2129">
        <v>0.67516310899999998</v>
      </c>
      <c r="G2129">
        <v>-1.0747573239999999</v>
      </c>
      <c r="H2129">
        <v>135430.22640000001</v>
      </c>
      <c r="I2129">
        <v>94.771458139999993</v>
      </c>
      <c r="J2129">
        <v>-0.21893193699999999</v>
      </c>
      <c r="K2129">
        <v>-0.31828022700000003</v>
      </c>
      <c r="L2129">
        <v>100540.656</v>
      </c>
      <c r="M2129">
        <v>96.315560360000006</v>
      </c>
      <c r="N2129">
        <v>-0.72025047799999997</v>
      </c>
      <c r="O2129">
        <v>-1.1682379999999999E-2</v>
      </c>
      <c r="P2129">
        <v>96522.971890000001</v>
      </c>
      <c r="Q2129">
        <v>95.39031464</v>
      </c>
      <c r="R2129">
        <v>0.61829402</v>
      </c>
      <c r="S2129">
        <v>-0.52521908799999995</v>
      </c>
    </row>
    <row r="2130" spans="1:19" x14ac:dyDescent="0.25">
      <c r="A2130" s="12">
        <v>41153</v>
      </c>
      <c r="B2130" t="s">
        <v>2013</v>
      </c>
      <c r="C2130" t="s">
        <v>2014</v>
      </c>
      <c r="D2130">
        <v>394313.00780000002</v>
      </c>
      <c r="E2130">
        <v>86.706078439999999</v>
      </c>
      <c r="F2130">
        <v>0.47856978100000003</v>
      </c>
      <c r="G2130">
        <v>2.4716427360000002</v>
      </c>
      <c r="H2130">
        <v>238264.34020000001</v>
      </c>
      <c r="I2130">
        <v>85.38021123</v>
      </c>
      <c r="J2130">
        <v>-0.162240515</v>
      </c>
      <c r="K2130">
        <v>3.3305034619999998</v>
      </c>
      <c r="L2130">
        <v>190162.51629999999</v>
      </c>
      <c r="M2130">
        <v>86.295666859999997</v>
      </c>
      <c r="N2130">
        <v>9.4067266999999996E-2</v>
      </c>
      <c r="O2130">
        <v>4.0494087680000002</v>
      </c>
      <c r="P2130">
        <v>147499.55350000001</v>
      </c>
      <c r="Q2130">
        <v>86.764170750000005</v>
      </c>
      <c r="R2130">
        <v>0.76443912800000002</v>
      </c>
      <c r="S2130">
        <v>3.1397457740000001</v>
      </c>
    </row>
    <row r="2131" spans="1:19" x14ac:dyDescent="0.25">
      <c r="A2131" s="12">
        <v>41153</v>
      </c>
      <c r="B2131" t="s">
        <v>2015</v>
      </c>
      <c r="C2131" t="s">
        <v>2016</v>
      </c>
      <c r="D2131">
        <v>296858.28879999998</v>
      </c>
      <c r="E2131">
        <v>90.112845579999998</v>
      </c>
      <c r="F2131">
        <v>-0.51160832099999998</v>
      </c>
      <c r="G2131">
        <v>9.3622810000000001E-3</v>
      </c>
      <c r="H2131">
        <v>190430.65239999999</v>
      </c>
      <c r="I2131">
        <v>89.452002800000002</v>
      </c>
      <c r="J2131">
        <v>-0.43670327399999997</v>
      </c>
      <c r="K2131">
        <v>1.6400435200000001</v>
      </c>
      <c r="L2131">
        <v>160651.80119999999</v>
      </c>
      <c r="M2131">
        <v>90.788739179999993</v>
      </c>
      <c r="N2131">
        <v>7.9487840000000004E-3</v>
      </c>
      <c r="O2131">
        <v>2.1533588560000001</v>
      </c>
      <c r="P2131">
        <v>126870.5031</v>
      </c>
      <c r="Q2131">
        <v>89.482367019999998</v>
      </c>
      <c r="R2131">
        <v>0.45676704499999998</v>
      </c>
      <c r="S2131">
        <v>0.64431154400000001</v>
      </c>
    </row>
    <row r="2132" spans="1:19" x14ac:dyDescent="0.25">
      <c r="A2132" s="12">
        <v>41183</v>
      </c>
      <c r="B2132" t="s">
        <v>2005</v>
      </c>
      <c r="C2132" t="s">
        <v>2006</v>
      </c>
      <c r="D2132">
        <v>272923.66029999999</v>
      </c>
      <c r="E2132">
        <v>89.35083831</v>
      </c>
      <c r="F2132">
        <v>-0.72066370800000001</v>
      </c>
      <c r="G2132">
        <v>0.186047668</v>
      </c>
      <c r="H2132">
        <v>167351.1721</v>
      </c>
      <c r="I2132">
        <v>89.098364239999995</v>
      </c>
      <c r="J2132">
        <v>-0.51893801799999995</v>
      </c>
      <c r="K2132">
        <v>1.244425098</v>
      </c>
      <c r="L2132">
        <v>145202.93040000001</v>
      </c>
      <c r="M2132">
        <v>88.471843460000002</v>
      </c>
      <c r="N2132">
        <v>-1.0547869809999999</v>
      </c>
      <c r="O2132">
        <v>2.5960881379999998</v>
      </c>
      <c r="P2132">
        <v>159802.96030000001</v>
      </c>
      <c r="Q2132">
        <v>83.978668819999996</v>
      </c>
      <c r="R2132">
        <v>-4.5228575E-2</v>
      </c>
      <c r="S2132">
        <v>3.7931861609999999</v>
      </c>
    </row>
    <row r="2133" spans="1:19" x14ac:dyDescent="0.25">
      <c r="A2133" s="12">
        <v>41183</v>
      </c>
      <c r="B2133" t="s">
        <v>2011</v>
      </c>
      <c r="C2133" t="s">
        <v>2012</v>
      </c>
      <c r="D2133">
        <v>218659.85449999999</v>
      </c>
      <c r="E2133">
        <v>93.046427059999999</v>
      </c>
      <c r="F2133">
        <v>-2.7620850620000001</v>
      </c>
      <c r="G2133">
        <v>-3.9834770810000002</v>
      </c>
      <c r="H2133">
        <v>133065.3567</v>
      </c>
      <c r="I2133">
        <v>93.116567970000006</v>
      </c>
      <c r="J2133">
        <v>-1.7461904690000001</v>
      </c>
      <c r="K2133">
        <v>-1.893573792</v>
      </c>
      <c r="L2133">
        <v>97880.55704</v>
      </c>
      <c r="M2133">
        <v>93.767248710000004</v>
      </c>
      <c r="N2133">
        <v>-2.6457943500000001</v>
      </c>
      <c r="O2133">
        <v>-1.5735518630000001</v>
      </c>
      <c r="P2133">
        <v>94574.214210000006</v>
      </c>
      <c r="Q2133">
        <v>93.464424829999999</v>
      </c>
      <c r="R2133">
        <v>-2.0189573940000001</v>
      </c>
      <c r="S2133">
        <v>-0.68669380099999999</v>
      </c>
    </row>
    <row r="2134" spans="1:19" x14ac:dyDescent="0.25">
      <c r="A2134" s="12">
        <v>41183</v>
      </c>
      <c r="B2134" t="s">
        <v>2009</v>
      </c>
      <c r="C2134" t="s">
        <v>2010</v>
      </c>
      <c r="D2134">
        <v>195726.57930000001</v>
      </c>
      <c r="E2134">
        <v>100.6736231</v>
      </c>
      <c r="F2134">
        <v>1.2969199999999999E-4</v>
      </c>
      <c r="G2134">
        <v>-0.71947809100000004</v>
      </c>
      <c r="H2134">
        <v>117238.94100000001</v>
      </c>
      <c r="I2134">
        <v>99.148570199999995</v>
      </c>
      <c r="J2134">
        <v>-0.95506493599999998</v>
      </c>
      <c r="K2134">
        <v>0.36247695600000002</v>
      </c>
      <c r="L2134">
        <v>95644.441869999995</v>
      </c>
      <c r="M2134">
        <v>100.3460389</v>
      </c>
      <c r="N2134">
        <v>-1.3911745740000001</v>
      </c>
      <c r="O2134">
        <v>1.525355647</v>
      </c>
      <c r="P2134">
        <v>81987.459099999993</v>
      </c>
      <c r="Q2134">
        <v>97.829758929999997</v>
      </c>
      <c r="R2134">
        <v>-3.0211625940000002</v>
      </c>
      <c r="S2134">
        <v>-0.38806669300000002</v>
      </c>
    </row>
    <row r="2135" spans="1:19" x14ac:dyDescent="0.25">
      <c r="A2135" s="12">
        <v>41183</v>
      </c>
      <c r="B2135" t="s">
        <v>2015</v>
      </c>
      <c r="C2135" t="s">
        <v>2016</v>
      </c>
      <c r="D2135">
        <v>298592.8174</v>
      </c>
      <c r="E2135">
        <v>90.639370549999995</v>
      </c>
      <c r="F2135">
        <v>0.58429512800000005</v>
      </c>
      <c r="G2135">
        <v>0.150928493</v>
      </c>
      <c r="H2135">
        <v>190425.8505</v>
      </c>
      <c r="I2135">
        <v>89.449747189999997</v>
      </c>
      <c r="J2135">
        <v>-2.5215810000000002E-3</v>
      </c>
      <c r="K2135">
        <v>1.1319956069999999</v>
      </c>
      <c r="L2135">
        <v>159481.40340000001</v>
      </c>
      <c r="M2135">
        <v>90.127315289999999</v>
      </c>
      <c r="N2135">
        <v>-0.72853076000000005</v>
      </c>
      <c r="O2135">
        <v>1.679139862</v>
      </c>
      <c r="P2135">
        <v>127847.7745</v>
      </c>
      <c r="Q2135">
        <v>90.171641120000004</v>
      </c>
      <c r="R2135">
        <v>0.77029041899999995</v>
      </c>
      <c r="S2135">
        <v>1.646854195</v>
      </c>
    </row>
    <row r="2136" spans="1:19" x14ac:dyDescent="0.25">
      <c r="A2136" s="12">
        <v>41183</v>
      </c>
      <c r="B2136" t="s">
        <v>2013</v>
      </c>
      <c r="C2136" t="s">
        <v>2014</v>
      </c>
      <c r="D2136">
        <v>386779.32500000001</v>
      </c>
      <c r="E2136">
        <v>85.049485649999994</v>
      </c>
      <c r="F2136">
        <v>-1.910584383</v>
      </c>
      <c r="G2136">
        <v>1.9409742409999999</v>
      </c>
      <c r="H2136">
        <v>235222.64739999999</v>
      </c>
      <c r="I2136">
        <v>84.290243810000007</v>
      </c>
      <c r="J2136">
        <v>-1.2766042639999999</v>
      </c>
      <c r="K2136">
        <v>2.990642115</v>
      </c>
      <c r="L2136">
        <v>186981.0013</v>
      </c>
      <c r="M2136">
        <v>84.851896719999999</v>
      </c>
      <c r="N2136">
        <v>-1.673050559</v>
      </c>
      <c r="O2136">
        <v>3.905643038</v>
      </c>
      <c r="P2136">
        <v>145764.64129999999</v>
      </c>
      <c r="Q2136">
        <v>85.743637329999999</v>
      </c>
      <c r="R2136">
        <v>-1.1762152690000001</v>
      </c>
      <c r="S2136">
        <v>3.428470919</v>
      </c>
    </row>
    <row r="2137" spans="1:19" x14ac:dyDescent="0.25">
      <c r="A2137" s="12">
        <v>41183</v>
      </c>
      <c r="B2137" t="s">
        <v>2017</v>
      </c>
      <c r="C2137" t="s">
        <v>2018</v>
      </c>
      <c r="D2137">
        <v>238717.7794</v>
      </c>
      <c r="E2137">
        <v>91.368454549999996</v>
      </c>
      <c r="F2137">
        <v>-1.2091970089999999</v>
      </c>
      <c r="G2137">
        <v>-1.1026917490000001</v>
      </c>
      <c r="H2137">
        <v>139742.32750000001</v>
      </c>
      <c r="I2137">
        <v>91.602851729999998</v>
      </c>
      <c r="J2137">
        <v>-0.72969414399999999</v>
      </c>
      <c r="K2137">
        <v>0.66065971899999998</v>
      </c>
      <c r="L2137">
        <v>115004.1226</v>
      </c>
      <c r="M2137">
        <v>92.199484979999994</v>
      </c>
      <c r="N2137">
        <v>-1.4804858759999999</v>
      </c>
      <c r="O2137">
        <v>1.878518841</v>
      </c>
      <c r="P2137">
        <v>97238.006330000004</v>
      </c>
      <c r="Q2137">
        <v>92.633135899999999</v>
      </c>
      <c r="R2137">
        <v>-0.30053528299999999</v>
      </c>
      <c r="S2137">
        <v>1.3452153069999999</v>
      </c>
    </row>
    <row r="2138" spans="1:19" x14ac:dyDescent="0.25">
      <c r="A2138" s="12">
        <v>41183</v>
      </c>
      <c r="B2138" t="s">
        <v>2007</v>
      </c>
      <c r="C2138" t="s">
        <v>2008</v>
      </c>
      <c r="D2138">
        <v>580841.44090000005</v>
      </c>
      <c r="E2138">
        <v>78.125656669999998</v>
      </c>
      <c r="F2138">
        <v>0.18379964700000001</v>
      </c>
      <c r="G2138">
        <v>2.7123377409999998</v>
      </c>
      <c r="H2138">
        <v>367791.89789999998</v>
      </c>
      <c r="I2138">
        <v>77.937816749999996</v>
      </c>
      <c r="J2138">
        <v>0.58195720699999998</v>
      </c>
      <c r="K2138">
        <v>3.8954421739999998</v>
      </c>
      <c r="L2138">
        <v>314955.88669999997</v>
      </c>
      <c r="M2138">
        <v>77.015636259999994</v>
      </c>
      <c r="N2138">
        <v>0.23114020399999999</v>
      </c>
      <c r="O2138">
        <v>6.7969790999999997</v>
      </c>
      <c r="P2138">
        <v>277248.03739999997</v>
      </c>
      <c r="Q2138">
        <v>76.621780580000006</v>
      </c>
      <c r="R2138">
        <v>0.83668225900000004</v>
      </c>
      <c r="S2138">
        <v>6.9136651149999997</v>
      </c>
    </row>
    <row r="2139" spans="1:19" x14ac:dyDescent="0.25">
      <c r="A2139" s="12">
        <v>41183</v>
      </c>
      <c r="B2139" t="s">
        <v>2019</v>
      </c>
      <c r="C2139" t="s">
        <v>2020</v>
      </c>
      <c r="D2139">
        <v>207246.51310000001</v>
      </c>
      <c r="E2139">
        <v>95.117982819999995</v>
      </c>
      <c r="F2139">
        <v>-0.81347591399999997</v>
      </c>
      <c r="G2139">
        <v>-1.4154135539999999</v>
      </c>
      <c r="H2139">
        <v>126750.1349</v>
      </c>
      <c r="I2139">
        <v>94.682388770000003</v>
      </c>
      <c r="J2139">
        <v>-0.75360316000000005</v>
      </c>
      <c r="K2139">
        <v>-0.104105512</v>
      </c>
      <c r="L2139">
        <v>103360.1338</v>
      </c>
      <c r="M2139">
        <v>95.035665010000002</v>
      </c>
      <c r="N2139">
        <v>-1.4060660629999999</v>
      </c>
      <c r="O2139">
        <v>1.2186265439999999</v>
      </c>
      <c r="P2139">
        <v>94430.180110000001</v>
      </c>
      <c r="Q2139">
        <v>94.720631659999995</v>
      </c>
      <c r="R2139">
        <v>-1.4922339950000001</v>
      </c>
      <c r="S2139">
        <v>-0.65817769800000003</v>
      </c>
    </row>
    <row r="2140" spans="1:19" x14ac:dyDescent="0.25">
      <c r="A2140" s="12">
        <v>41183</v>
      </c>
      <c r="B2140" t="s">
        <v>2003</v>
      </c>
      <c r="C2140" t="s">
        <v>2004</v>
      </c>
      <c r="D2140">
        <v>294419.8052</v>
      </c>
      <c r="E2140">
        <v>86.240886799999998</v>
      </c>
      <c r="F2140">
        <v>0.48130224999999999</v>
      </c>
      <c r="G2140">
        <v>1.643015114</v>
      </c>
      <c r="H2140">
        <v>196138.37890000001</v>
      </c>
      <c r="I2140">
        <v>85.481361719999995</v>
      </c>
      <c r="J2140">
        <v>0.64704757899999998</v>
      </c>
      <c r="K2140">
        <v>2.6951995910000002</v>
      </c>
      <c r="L2140">
        <v>164258.13690000001</v>
      </c>
      <c r="M2140">
        <v>85.776063539999996</v>
      </c>
      <c r="N2140">
        <v>-3.1989630999999998E-2</v>
      </c>
      <c r="O2140">
        <v>3.67948385</v>
      </c>
      <c r="P2140">
        <v>132081.19949999999</v>
      </c>
      <c r="Q2140">
        <v>85.278916260000003</v>
      </c>
      <c r="R2140">
        <v>0.30754916900000001</v>
      </c>
      <c r="S2140">
        <v>2.3878784120000001</v>
      </c>
    </row>
    <row r="2141" spans="1:19" x14ac:dyDescent="0.25">
      <c r="A2141" s="12">
        <v>41183</v>
      </c>
      <c r="B2141" t="s">
        <v>2001</v>
      </c>
      <c r="C2141" t="s">
        <v>2002</v>
      </c>
      <c r="D2141">
        <v>202822.5692</v>
      </c>
      <c r="E2141">
        <v>90.474125650000005</v>
      </c>
      <c r="F2141">
        <v>-8.0955398999999997E-2</v>
      </c>
      <c r="G2141">
        <v>0.151653865</v>
      </c>
      <c r="H2141">
        <v>127253.3925</v>
      </c>
      <c r="I2141">
        <v>90.505772699999994</v>
      </c>
      <c r="J2141">
        <v>0.41412337999999999</v>
      </c>
      <c r="K2141">
        <v>1.559543082</v>
      </c>
      <c r="L2141">
        <v>105895.171</v>
      </c>
      <c r="M2141">
        <v>91.007470600000005</v>
      </c>
      <c r="N2141">
        <v>-0.21342787699999999</v>
      </c>
      <c r="O2141">
        <v>2.6761166420000002</v>
      </c>
      <c r="P2141">
        <v>86671.26298</v>
      </c>
      <c r="Q2141">
        <v>92.063284060000001</v>
      </c>
      <c r="R2141">
        <v>0.80803470300000002</v>
      </c>
      <c r="S2141">
        <v>2.2201958820000001</v>
      </c>
    </row>
    <row r="2142" spans="1:19" x14ac:dyDescent="0.25">
      <c r="A2142" s="12">
        <v>41214</v>
      </c>
      <c r="B2142" t="s">
        <v>2005</v>
      </c>
      <c r="C2142" t="s">
        <v>2006</v>
      </c>
      <c r="D2142">
        <v>273413.89750000002</v>
      </c>
      <c r="E2142">
        <v>89.511334140000002</v>
      </c>
      <c r="F2142">
        <v>0.17962430800000001</v>
      </c>
      <c r="G2142">
        <v>0.83612999399999999</v>
      </c>
      <c r="H2142">
        <v>167787.13260000001</v>
      </c>
      <c r="I2142">
        <v>89.330471160000002</v>
      </c>
      <c r="J2142">
        <v>0.26050637500000001</v>
      </c>
      <c r="K2142">
        <v>1.6156430369999999</v>
      </c>
      <c r="L2142">
        <v>145833.71650000001</v>
      </c>
      <c r="M2142">
        <v>88.856180080000001</v>
      </c>
      <c r="N2142">
        <v>0.43441687699999998</v>
      </c>
      <c r="O2142">
        <v>3.2718741069999999</v>
      </c>
      <c r="P2142">
        <v>158881.29569999999</v>
      </c>
      <c r="Q2142">
        <v>83.494321350000007</v>
      </c>
      <c r="R2142">
        <v>-0.57675059699999998</v>
      </c>
      <c r="S2142">
        <v>1.9302513299999999</v>
      </c>
    </row>
    <row r="2143" spans="1:19" x14ac:dyDescent="0.25">
      <c r="A2143" s="12">
        <v>41214</v>
      </c>
      <c r="B2143" t="s">
        <v>2007</v>
      </c>
      <c r="C2143" t="s">
        <v>2008</v>
      </c>
      <c r="D2143">
        <v>579766.45600000001</v>
      </c>
      <c r="E2143">
        <v>77.981066600000005</v>
      </c>
      <c r="F2143">
        <v>-0.18507373599999999</v>
      </c>
      <c r="G2143">
        <v>3.692614056</v>
      </c>
      <c r="H2143">
        <v>366471.7243</v>
      </c>
      <c r="I2143">
        <v>77.658062240000007</v>
      </c>
      <c r="J2143">
        <v>-0.35894578900000002</v>
      </c>
      <c r="K2143">
        <v>5.0196501529999997</v>
      </c>
      <c r="L2143">
        <v>313950.64549999998</v>
      </c>
      <c r="M2143">
        <v>76.769826330000001</v>
      </c>
      <c r="N2143">
        <v>-0.31916887399999999</v>
      </c>
      <c r="O2143">
        <v>7.558571894</v>
      </c>
      <c r="P2143">
        <v>275026.74949999998</v>
      </c>
      <c r="Q2143">
        <v>76.007893350000003</v>
      </c>
      <c r="R2143">
        <v>-0.80119154999999997</v>
      </c>
      <c r="S2143">
        <v>5.650820629</v>
      </c>
    </row>
    <row r="2144" spans="1:19" x14ac:dyDescent="0.25">
      <c r="A2144" s="12">
        <v>41214</v>
      </c>
      <c r="B2144" t="s">
        <v>2003</v>
      </c>
      <c r="C2144" t="s">
        <v>2004</v>
      </c>
      <c r="D2144">
        <v>292346.58120000002</v>
      </c>
      <c r="E2144">
        <v>85.633601979999995</v>
      </c>
      <c r="F2144">
        <v>-0.70417274299999999</v>
      </c>
      <c r="G2144">
        <v>0.98909352800000006</v>
      </c>
      <c r="H2144">
        <v>195195.82180000001</v>
      </c>
      <c r="I2144">
        <v>85.070574910000005</v>
      </c>
      <c r="J2144">
        <v>-0.48055717599999997</v>
      </c>
      <c r="K2144">
        <v>1.8239311220000001</v>
      </c>
      <c r="L2144">
        <v>164239.3444</v>
      </c>
      <c r="M2144">
        <v>85.766250029999995</v>
      </c>
      <c r="N2144">
        <v>-1.1440848E-2</v>
      </c>
      <c r="O2144">
        <v>3.248811173</v>
      </c>
      <c r="P2144">
        <v>131871.03169999999</v>
      </c>
      <c r="Q2144">
        <v>85.143220339999999</v>
      </c>
      <c r="R2144">
        <v>-0.159120124</v>
      </c>
      <c r="S2144">
        <v>0.402897599</v>
      </c>
    </row>
    <row r="2145" spans="1:19" x14ac:dyDescent="0.25">
      <c r="A2145" s="12">
        <v>41214</v>
      </c>
      <c r="B2145" t="s">
        <v>2015</v>
      </c>
      <c r="C2145" t="s">
        <v>2016</v>
      </c>
      <c r="D2145">
        <v>297660.739</v>
      </c>
      <c r="E2145">
        <v>90.356433420000002</v>
      </c>
      <c r="F2145">
        <v>-0.31215698800000002</v>
      </c>
      <c r="G2145">
        <v>0.63328543599999998</v>
      </c>
      <c r="H2145">
        <v>190309.83319999999</v>
      </c>
      <c r="I2145">
        <v>89.395249730000003</v>
      </c>
      <c r="J2145">
        <v>-6.0925224E-2</v>
      </c>
      <c r="K2145">
        <v>1.382547784</v>
      </c>
      <c r="L2145">
        <v>159757.91699999999</v>
      </c>
      <c r="M2145">
        <v>90.283580709999995</v>
      </c>
      <c r="N2145">
        <v>0.173382969</v>
      </c>
      <c r="O2145">
        <v>2.870270713</v>
      </c>
      <c r="P2145">
        <v>126640.4593</v>
      </c>
      <c r="Q2145">
        <v>89.320116029999994</v>
      </c>
      <c r="R2145">
        <v>-0.94433801900000003</v>
      </c>
      <c r="S2145">
        <v>-0.31342466000000002</v>
      </c>
    </row>
    <row r="2146" spans="1:19" x14ac:dyDescent="0.25">
      <c r="A2146" s="12">
        <v>41214</v>
      </c>
      <c r="B2146" t="s">
        <v>2011</v>
      </c>
      <c r="C2146" t="s">
        <v>2012</v>
      </c>
      <c r="D2146">
        <v>223290.30790000001</v>
      </c>
      <c r="E2146">
        <v>95.016825999999995</v>
      </c>
      <c r="F2146">
        <v>2.1176513730000002</v>
      </c>
      <c r="G2146">
        <v>0.63880745100000003</v>
      </c>
      <c r="H2146">
        <v>134780.25829999999</v>
      </c>
      <c r="I2146">
        <v>94.316623010000001</v>
      </c>
      <c r="J2146">
        <v>1.288766402</v>
      </c>
      <c r="K2146">
        <v>1.2112435420000001</v>
      </c>
      <c r="L2146">
        <v>99659.348610000001</v>
      </c>
      <c r="M2146">
        <v>95.471288779999995</v>
      </c>
      <c r="N2146">
        <v>1.8173083839999999</v>
      </c>
      <c r="O2146">
        <v>2.458316366</v>
      </c>
      <c r="P2146">
        <v>94671.442739999999</v>
      </c>
      <c r="Q2146">
        <v>93.560512419999995</v>
      </c>
      <c r="R2146">
        <v>0.1028066</v>
      </c>
      <c r="S2146">
        <v>-1.5069156130000001</v>
      </c>
    </row>
    <row r="2147" spans="1:19" x14ac:dyDescent="0.25">
      <c r="A2147" s="12">
        <v>41214</v>
      </c>
      <c r="B2147" t="s">
        <v>2013</v>
      </c>
      <c r="C2147" t="s">
        <v>2014</v>
      </c>
      <c r="D2147">
        <v>385844.31109999999</v>
      </c>
      <c r="E2147">
        <v>84.843884029999998</v>
      </c>
      <c r="F2147">
        <v>-0.24174351199999999</v>
      </c>
      <c r="G2147">
        <v>1.767554045</v>
      </c>
      <c r="H2147">
        <v>235193.99160000001</v>
      </c>
      <c r="I2147">
        <v>84.279975210000003</v>
      </c>
      <c r="J2147">
        <v>-1.2182428E-2</v>
      </c>
      <c r="K2147">
        <v>2.640262543</v>
      </c>
      <c r="L2147">
        <v>187360.62450000001</v>
      </c>
      <c r="M2147">
        <v>85.024169580000006</v>
      </c>
      <c r="N2147">
        <v>0.203027705</v>
      </c>
      <c r="O2147">
        <v>3.4553296750000002</v>
      </c>
      <c r="P2147">
        <v>144628.2286</v>
      </c>
      <c r="Q2147">
        <v>85.075161359999996</v>
      </c>
      <c r="R2147">
        <v>-0.77962165500000002</v>
      </c>
      <c r="S2147">
        <v>0.438032117</v>
      </c>
    </row>
    <row r="2148" spans="1:19" x14ac:dyDescent="0.25">
      <c r="A2148" s="12">
        <v>41214</v>
      </c>
      <c r="B2148" t="s">
        <v>2009</v>
      </c>
      <c r="C2148" t="s">
        <v>2010</v>
      </c>
      <c r="D2148">
        <v>194142.47560000001</v>
      </c>
      <c r="E2148">
        <v>99.858825929999995</v>
      </c>
      <c r="F2148">
        <v>-0.80934520600000004</v>
      </c>
      <c r="G2148">
        <v>-1.138688441</v>
      </c>
      <c r="H2148">
        <v>117285.895</v>
      </c>
      <c r="I2148">
        <v>99.188278999999994</v>
      </c>
      <c r="J2148">
        <v>4.0049792000000001E-2</v>
      </c>
      <c r="K2148">
        <v>-0.51400558399999996</v>
      </c>
      <c r="L2148">
        <v>95764.841310000003</v>
      </c>
      <c r="M2148">
        <v>100.4723568</v>
      </c>
      <c r="N2148">
        <v>0.12588231499999999</v>
      </c>
      <c r="O2148">
        <v>0.92308287300000003</v>
      </c>
      <c r="P2148">
        <v>82267.763680000004</v>
      </c>
      <c r="Q2148">
        <v>98.164226290000002</v>
      </c>
      <c r="R2148">
        <v>0.34188713300000001</v>
      </c>
      <c r="S2148">
        <v>-1.521416393</v>
      </c>
    </row>
    <row r="2149" spans="1:19" x14ac:dyDescent="0.25">
      <c r="A2149" s="12">
        <v>41214</v>
      </c>
      <c r="B2149" t="s">
        <v>2019</v>
      </c>
      <c r="C2149" t="s">
        <v>2020</v>
      </c>
      <c r="D2149">
        <v>208472.1807</v>
      </c>
      <c r="E2149">
        <v>95.680515970000002</v>
      </c>
      <c r="F2149">
        <v>0.59140568599999999</v>
      </c>
      <c r="G2149">
        <v>-0.78323569100000001</v>
      </c>
      <c r="H2149">
        <v>127547.0995</v>
      </c>
      <c r="I2149">
        <v>95.277721569999997</v>
      </c>
      <c r="J2149">
        <v>0.628768247</v>
      </c>
      <c r="K2149">
        <v>5.3887471999999999E-2</v>
      </c>
      <c r="L2149">
        <v>104590.32580000001</v>
      </c>
      <c r="M2149">
        <v>96.166779210000001</v>
      </c>
      <c r="N2149">
        <v>1.190199695</v>
      </c>
      <c r="O2149">
        <v>1.9077097919999999</v>
      </c>
      <c r="P2149">
        <v>95300.824840000001</v>
      </c>
      <c r="Q2149">
        <v>95.593954350000004</v>
      </c>
      <c r="R2149">
        <v>0.92199838300000003</v>
      </c>
      <c r="S2149">
        <v>-1.3792292129999999</v>
      </c>
    </row>
    <row r="2150" spans="1:19" x14ac:dyDescent="0.25">
      <c r="A2150" s="12">
        <v>41214</v>
      </c>
      <c r="B2150" t="s">
        <v>2017</v>
      </c>
      <c r="C2150" t="s">
        <v>2018</v>
      </c>
      <c r="D2150">
        <v>241852.20310000001</v>
      </c>
      <c r="E2150">
        <v>92.568145009999995</v>
      </c>
      <c r="F2150">
        <v>1.3130247930000001</v>
      </c>
      <c r="G2150">
        <v>0.61720838600000005</v>
      </c>
      <c r="H2150">
        <v>140981.25529999999</v>
      </c>
      <c r="I2150">
        <v>92.414984500000003</v>
      </c>
      <c r="J2150">
        <v>0.88658022000000003</v>
      </c>
      <c r="K2150">
        <v>0.84540648900000004</v>
      </c>
      <c r="L2150">
        <v>115976.4087</v>
      </c>
      <c r="M2150">
        <v>92.978972499999998</v>
      </c>
      <c r="N2150">
        <v>0.84543586900000001</v>
      </c>
      <c r="O2150">
        <v>1.791007112</v>
      </c>
      <c r="P2150">
        <v>97050.357440000007</v>
      </c>
      <c r="Q2150">
        <v>92.454373430000004</v>
      </c>
      <c r="R2150">
        <v>-0.192978962</v>
      </c>
      <c r="S2150">
        <v>-1.5590977909999999</v>
      </c>
    </row>
    <row r="2151" spans="1:19" x14ac:dyDescent="0.25">
      <c r="A2151" s="12">
        <v>41214</v>
      </c>
      <c r="B2151" t="s">
        <v>2001</v>
      </c>
      <c r="C2151" t="s">
        <v>2002</v>
      </c>
      <c r="D2151">
        <v>203601.58989999999</v>
      </c>
      <c r="E2151">
        <v>90.821627500000005</v>
      </c>
      <c r="F2151">
        <v>0.384089756</v>
      </c>
      <c r="G2151">
        <v>0.453871421</v>
      </c>
      <c r="H2151">
        <v>127349.9953</v>
      </c>
      <c r="I2151">
        <v>90.574479019999998</v>
      </c>
      <c r="J2151">
        <v>7.5913747000000004E-2</v>
      </c>
      <c r="K2151">
        <v>1.4425966450000001</v>
      </c>
      <c r="L2151">
        <v>105835.57339999999</v>
      </c>
      <c r="M2151">
        <v>90.956251750000007</v>
      </c>
      <c r="N2151">
        <v>-5.6279831000000002E-2</v>
      </c>
      <c r="O2151">
        <v>2.4245905909999999</v>
      </c>
      <c r="P2151">
        <v>85643.530440000002</v>
      </c>
      <c r="Q2151">
        <v>90.971613880000007</v>
      </c>
      <c r="R2151">
        <v>-1.185782361</v>
      </c>
      <c r="S2151">
        <v>-0.97707010299999997</v>
      </c>
    </row>
    <row r="2152" spans="1:19" x14ac:dyDescent="0.25">
      <c r="A2152" s="12">
        <v>41244</v>
      </c>
      <c r="B2152" t="s">
        <v>2005</v>
      </c>
      <c r="C2152" t="s">
        <v>2006</v>
      </c>
      <c r="D2152">
        <v>272599.78379999998</v>
      </c>
      <c r="E2152">
        <v>89.244806339999997</v>
      </c>
      <c r="F2152">
        <v>-0.29775870999999998</v>
      </c>
      <c r="G2152">
        <v>1.4584298769999999</v>
      </c>
      <c r="H2152">
        <v>167007.14189999999</v>
      </c>
      <c r="I2152">
        <v>88.915201330000002</v>
      </c>
      <c r="J2152">
        <v>-0.464869176</v>
      </c>
      <c r="K2152">
        <v>1.2052290000000001</v>
      </c>
      <c r="L2152">
        <v>145717.30249999999</v>
      </c>
      <c r="M2152">
        <v>88.785249309999998</v>
      </c>
      <c r="N2152">
        <v>-7.9826488000000001E-2</v>
      </c>
      <c r="O2152">
        <v>2.9097047269999998</v>
      </c>
      <c r="P2152">
        <v>159610.0588</v>
      </c>
      <c r="Q2152">
        <v>83.877296450000003</v>
      </c>
      <c r="R2152">
        <v>0.45868401399999997</v>
      </c>
      <c r="S2152">
        <v>2.7886202170000001</v>
      </c>
    </row>
    <row r="2153" spans="1:19" x14ac:dyDescent="0.25">
      <c r="A2153" s="12">
        <v>41244</v>
      </c>
      <c r="B2153" t="s">
        <v>2007</v>
      </c>
      <c r="C2153" t="s">
        <v>2008</v>
      </c>
      <c r="D2153">
        <v>584430.10239999997</v>
      </c>
      <c r="E2153">
        <v>78.608346979999993</v>
      </c>
      <c r="F2153">
        <v>0.80440087000000005</v>
      </c>
      <c r="G2153">
        <v>5.5685458990000001</v>
      </c>
      <c r="H2153">
        <v>368742.62070000003</v>
      </c>
      <c r="I2153">
        <v>78.139281929999996</v>
      </c>
      <c r="J2153">
        <v>0.61966481699999998</v>
      </c>
      <c r="K2153">
        <v>5.0705059060000002</v>
      </c>
      <c r="L2153">
        <v>319691.24719999998</v>
      </c>
      <c r="M2153">
        <v>78.173566059999999</v>
      </c>
      <c r="N2153">
        <v>1.8285045019999999</v>
      </c>
      <c r="O2153">
        <v>8.5802919640000006</v>
      </c>
      <c r="P2153">
        <v>280599.54820000002</v>
      </c>
      <c r="Q2153">
        <v>77.54802239</v>
      </c>
      <c r="R2153">
        <v>2.0262751259999998</v>
      </c>
      <c r="S2153">
        <v>7.509490338</v>
      </c>
    </row>
    <row r="2154" spans="1:19" x14ac:dyDescent="0.25">
      <c r="A2154" s="12">
        <v>41244</v>
      </c>
      <c r="B2154" t="s">
        <v>2019</v>
      </c>
      <c r="C2154" t="s">
        <v>2020</v>
      </c>
      <c r="D2154">
        <v>209179.0122</v>
      </c>
      <c r="E2154">
        <v>96.004923779999999</v>
      </c>
      <c r="F2154">
        <v>0.33905315600000002</v>
      </c>
      <c r="G2154">
        <v>0.87932348699999996</v>
      </c>
      <c r="H2154">
        <v>127011.90889999999</v>
      </c>
      <c r="I2154">
        <v>94.877934060000001</v>
      </c>
      <c r="J2154">
        <v>-0.41960230100000001</v>
      </c>
      <c r="K2154">
        <v>-0.22347429899999999</v>
      </c>
      <c r="L2154">
        <v>103695.3101</v>
      </c>
      <c r="M2154">
        <v>95.343846729999996</v>
      </c>
      <c r="N2154">
        <v>-0.85573468200000002</v>
      </c>
      <c r="O2154">
        <v>0.36345276300000001</v>
      </c>
      <c r="P2154">
        <v>94182.864000000001</v>
      </c>
      <c r="Q2154">
        <v>94.472554840000001</v>
      </c>
      <c r="R2154">
        <v>-1.173086222</v>
      </c>
      <c r="S2154">
        <v>-1.9216048610000001</v>
      </c>
    </row>
    <row r="2155" spans="1:19" x14ac:dyDescent="0.25">
      <c r="A2155" s="12">
        <v>41244</v>
      </c>
      <c r="B2155" t="s">
        <v>2017</v>
      </c>
      <c r="C2155" t="s">
        <v>2018</v>
      </c>
      <c r="D2155">
        <v>241659.67660000001</v>
      </c>
      <c r="E2155">
        <v>92.494456159999999</v>
      </c>
      <c r="F2155">
        <v>-7.9604984000000004E-2</v>
      </c>
      <c r="G2155">
        <v>2.7763374280000002</v>
      </c>
      <c r="H2155">
        <v>141154.26500000001</v>
      </c>
      <c r="I2155">
        <v>92.528394509999998</v>
      </c>
      <c r="J2155">
        <v>0.122718204</v>
      </c>
      <c r="K2155">
        <v>2.2468700300000002</v>
      </c>
      <c r="L2155">
        <v>116813.08530000001</v>
      </c>
      <c r="M2155">
        <v>93.649741039999995</v>
      </c>
      <c r="N2155">
        <v>0.72141960999999999</v>
      </c>
      <c r="O2155">
        <v>3.6376691170000002</v>
      </c>
      <c r="P2155">
        <v>97452.706109999999</v>
      </c>
      <c r="Q2155">
        <v>92.837668210000004</v>
      </c>
      <c r="R2155">
        <v>0.41457722400000002</v>
      </c>
      <c r="S2155">
        <v>0.82140858100000003</v>
      </c>
    </row>
    <row r="2156" spans="1:19" x14ac:dyDescent="0.25">
      <c r="A2156" s="12">
        <v>41244</v>
      </c>
      <c r="B2156" t="s">
        <v>2015</v>
      </c>
      <c r="C2156" t="s">
        <v>2016</v>
      </c>
      <c r="D2156">
        <v>291324.1017</v>
      </c>
      <c r="E2156">
        <v>88.4329149</v>
      </c>
      <c r="F2156">
        <v>-2.1288119110000001</v>
      </c>
      <c r="G2156">
        <v>-0.60326703199999998</v>
      </c>
      <c r="H2156">
        <v>186883.66339999999</v>
      </c>
      <c r="I2156">
        <v>87.785856789999997</v>
      </c>
      <c r="J2156">
        <v>-1.800311483</v>
      </c>
      <c r="K2156">
        <v>0.45478963900000002</v>
      </c>
      <c r="L2156">
        <v>157419.93909999999</v>
      </c>
      <c r="M2156">
        <v>88.962325269999994</v>
      </c>
      <c r="N2156">
        <v>-1.463450417</v>
      </c>
      <c r="O2156">
        <v>1.86818532</v>
      </c>
      <c r="P2156">
        <v>124017.8815</v>
      </c>
      <c r="Q2156">
        <v>87.470399439999994</v>
      </c>
      <c r="R2156">
        <v>-2.0708846639999998</v>
      </c>
      <c r="S2156">
        <v>-1.4032032569999999</v>
      </c>
    </row>
    <row r="2157" spans="1:19" x14ac:dyDescent="0.25">
      <c r="A2157" s="12">
        <v>41244</v>
      </c>
      <c r="B2157" t="s">
        <v>2013</v>
      </c>
      <c r="C2157" t="s">
        <v>2014</v>
      </c>
      <c r="D2157">
        <v>388790.9656</v>
      </c>
      <c r="E2157">
        <v>85.491828299999995</v>
      </c>
      <c r="F2157">
        <v>0.76369001199999997</v>
      </c>
      <c r="G2157">
        <v>3.3930403509999998</v>
      </c>
      <c r="H2157">
        <v>236380.52280000001</v>
      </c>
      <c r="I2157">
        <v>84.705159609999995</v>
      </c>
      <c r="J2157">
        <v>0.50449041900000002</v>
      </c>
      <c r="K2157">
        <v>2.9242750929999999</v>
      </c>
      <c r="L2157">
        <v>188610.79430000001</v>
      </c>
      <c r="M2157">
        <v>85.591496079999999</v>
      </c>
      <c r="N2157">
        <v>0.66725321100000001</v>
      </c>
      <c r="O2157">
        <v>3.9420368090000002</v>
      </c>
      <c r="P2157">
        <v>145035.89980000001</v>
      </c>
      <c r="Q2157">
        <v>85.314967229999993</v>
      </c>
      <c r="R2157">
        <v>0.281875296</v>
      </c>
      <c r="S2157">
        <v>0.990812311</v>
      </c>
    </row>
    <row r="2158" spans="1:19" x14ac:dyDescent="0.25">
      <c r="A2158" s="12">
        <v>41244</v>
      </c>
      <c r="B2158" t="s">
        <v>2011</v>
      </c>
      <c r="C2158" t="s">
        <v>2012</v>
      </c>
      <c r="D2158">
        <v>221375.736</v>
      </c>
      <c r="E2158">
        <v>94.202117369999996</v>
      </c>
      <c r="F2158">
        <v>-0.85743617000000005</v>
      </c>
      <c r="G2158">
        <v>0.45874902400000001</v>
      </c>
      <c r="H2158">
        <v>133409.26730000001</v>
      </c>
      <c r="I2158">
        <v>93.357229989999993</v>
      </c>
      <c r="J2158">
        <v>-1.0172045949999999</v>
      </c>
      <c r="K2158">
        <v>-0.52134714800000004</v>
      </c>
      <c r="L2158">
        <v>98917.652549999999</v>
      </c>
      <c r="M2158">
        <v>94.76076157</v>
      </c>
      <c r="N2158">
        <v>-0.74423129600000004</v>
      </c>
      <c r="O2158">
        <v>0.44598079299999999</v>
      </c>
      <c r="P2158">
        <v>94359.191890000002</v>
      </c>
      <c r="Q2158">
        <v>93.251925700000001</v>
      </c>
      <c r="R2158">
        <v>-0.32982581399999999</v>
      </c>
      <c r="S2158">
        <v>-1.728806308</v>
      </c>
    </row>
    <row r="2159" spans="1:19" x14ac:dyDescent="0.25">
      <c r="A2159" s="12">
        <v>41244</v>
      </c>
      <c r="B2159" t="s">
        <v>2003</v>
      </c>
      <c r="C2159" t="s">
        <v>2004</v>
      </c>
      <c r="D2159">
        <v>292176.10960000003</v>
      </c>
      <c r="E2159">
        <v>85.583667779999999</v>
      </c>
      <c r="F2159">
        <v>-5.8311451E-2</v>
      </c>
      <c r="G2159">
        <v>1.70097166</v>
      </c>
      <c r="H2159">
        <v>194185.47260000001</v>
      </c>
      <c r="I2159">
        <v>84.630242800000005</v>
      </c>
      <c r="J2159">
        <v>-0.51760800900000004</v>
      </c>
      <c r="K2159">
        <v>1.4283454680000001</v>
      </c>
      <c r="L2159">
        <v>163311.85209999999</v>
      </c>
      <c r="M2159">
        <v>85.281910960000005</v>
      </c>
      <c r="N2159">
        <v>-0.56471989499999997</v>
      </c>
      <c r="O2159">
        <v>2.6342540790000002</v>
      </c>
      <c r="P2159">
        <v>130340.1899</v>
      </c>
      <c r="Q2159">
        <v>84.154824349999998</v>
      </c>
      <c r="R2159">
        <v>-1.160862821</v>
      </c>
      <c r="S2159">
        <v>0.448819511</v>
      </c>
    </row>
    <row r="2160" spans="1:19" x14ac:dyDescent="0.25">
      <c r="A2160" s="12">
        <v>41244</v>
      </c>
      <c r="B2160" t="s">
        <v>2001</v>
      </c>
      <c r="C2160" t="s">
        <v>2002</v>
      </c>
      <c r="D2160">
        <v>202888.43280000001</v>
      </c>
      <c r="E2160">
        <v>90.503505799999999</v>
      </c>
      <c r="F2160">
        <v>-0.35027086600000001</v>
      </c>
      <c r="G2160">
        <v>-9.2374798999999994E-2</v>
      </c>
      <c r="H2160">
        <v>126479.3564</v>
      </c>
      <c r="I2160">
        <v>89.955258990000004</v>
      </c>
      <c r="J2160">
        <v>-0.683658392</v>
      </c>
      <c r="K2160">
        <v>-0.18890757499999999</v>
      </c>
      <c r="L2160">
        <v>105684.4504</v>
      </c>
      <c r="M2160">
        <v>90.82637502</v>
      </c>
      <c r="N2160">
        <v>-0.14279032699999999</v>
      </c>
      <c r="O2160">
        <v>1.210823126</v>
      </c>
      <c r="P2160">
        <v>85724.672630000001</v>
      </c>
      <c r="Q2160">
        <v>91.057804110000006</v>
      </c>
      <c r="R2160">
        <v>9.4744098999999998E-2</v>
      </c>
      <c r="S2160">
        <v>-0.59284760999999997</v>
      </c>
    </row>
    <row r="2161" spans="1:19" x14ac:dyDescent="0.25">
      <c r="A2161" s="12">
        <v>41244</v>
      </c>
      <c r="B2161" t="s">
        <v>2009</v>
      </c>
      <c r="C2161" t="s">
        <v>2010</v>
      </c>
      <c r="D2161">
        <v>191213.649</v>
      </c>
      <c r="E2161">
        <v>98.352359149999998</v>
      </c>
      <c r="F2161">
        <v>-1.508596523</v>
      </c>
      <c r="G2161">
        <v>-0.35480965599999997</v>
      </c>
      <c r="H2161">
        <v>114925.2545</v>
      </c>
      <c r="I2161">
        <v>97.191893449999995</v>
      </c>
      <c r="J2161">
        <v>-2.0127232419999999</v>
      </c>
      <c r="K2161">
        <v>-0.97755748200000003</v>
      </c>
      <c r="L2161">
        <v>94261.398790000007</v>
      </c>
      <c r="M2161">
        <v>98.895009520000002</v>
      </c>
      <c r="N2161">
        <v>-1.5699316109999999</v>
      </c>
      <c r="O2161">
        <v>0.140499078</v>
      </c>
      <c r="P2161">
        <v>81566.847540000002</v>
      </c>
      <c r="Q2161">
        <v>97.327873289999999</v>
      </c>
      <c r="R2161">
        <v>-0.85199367199999998</v>
      </c>
      <c r="S2161">
        <v>-0.42420089</v>
      </c>
    </row>
    <row r="2162" spans="1:19" x14ac:dyDescent="0.25">
      <c r="A2162" s="12">
        <v>41275</v>
      </c>
      <c r="B2162" t="s">
        <v>2005</v>
      </c>
      <c r="C2162" t="s">
        <v>2006</v>
      </c>
      <c r="D2162">
        <v>270679.94439999998</v>
      </c>
      <c r="E2162">
        <v>88.616281659999999</v>
      </c>
      <c r="F2162">
        <v>-0.704270324</v>
      </c>
      <c r="G2162">
        <v>0.720214892</v>
      </c>
      <c r="H2162">
        <v>166524.6249</v>
      </c>
      <c r="I2162">
        <v>88.658307550000004</v>
      </c>
      <c r="J2162">
        <v>-0.28891997800000002</v>
      </c>
      <c r="K2162">
        <v>1.264673326</v>
      </c>
      <c r="L2162">
        <v>143507.23250000001</v>
      </c>
      <c r="M2162">
        <v>87.438658200000006</v>
      </c>
      <c r="N2162">
        <v>-1.5166833660000001</v>
      </c>
      <c r="O2162">
        <v>1.7314573310000001</v>
      </c>
      <c r="P2162">
        <v>157946.67439999999</v>
      </c>
      <c r="Q2162">
        <v>83.003164900000002</v>
      </c>
      <c r="R2162">
        <v>-1.042155137</v>
      </c>
      <c r="S2162">
        <v>2.6035228730000002</v>
      </c>
    </row>
    <row r="2163" spans="1:19" x14ac:dyDescent="0.25">
      <c r="A2163" s="12">
        <v>41275</v>
      </c>
      <c r="B2163" t="s">
        <v>2017</v>
      </c>
      <c r="C2163" t="s">
        <v>2018</v>
      </c>
      <c r="D2163">
        <v>238243.44810000001</v>
      </c>
      <c r="E2163">
        <v>91.186905769999996</v>
      </c>
      <c r="F2163">
        <v>-1.413652707</v>
      </c>
      <c r="G2163">
        <v>-0.68959345100000002</v>
      </c>
      <c r="H2163">
        <v>139649.6586</v>
      </c>
      <c r="I2163">
        <v>91.542106090000004</v>
      </c>
      <c r="J2163">
        <v>-1.0659305450000001</v>
      </c>
      <c r="K2163">
        <v>0.13300315099999999</v>
      </c>
      <c r="L2163">
        <v>114162.9451</v>
      </c>
      <c r="M2163">
        <v>91.525108009999997</v>
      </c>
      <c r="N2163">
        <v>-2.2687014429999999</v>
      </c>
      <c r="O2163">
        <v>0.59059535399999996</v>
      </c>
      <c r="P2163">
        <v>95375.090830000001</v>
      </c>
      <c r="Q2163">
        <v>90.858441909999996</v>
      </c>
      <c r="R2163">
        <v>-2.1319215909999998</v>
      </c>
      <c r="S2163">
        <v>-0.73962134999999996</v>
      </c>
    </row>
    <row r="2164" spans="1:19" x14ac:dyDescent="0.25">
      <c r="A2164" s="12">
        <v>41275</v>
      </c>
      <c r="B2164" t="s">
        <v>2019</v>
      </c>
      <c r="C2164" t="s">
        <v>2020</v>
      </c>
      <c r="D2164">
        <v>201135.44190000001</v>
      </c>
      <c r="E2164">
        <v>92.313241959999999</v>
      </c>
      <c r="F2164">
        <v>-3.8453046739999999</v>
      </c>
      <c r="G2164">
        <v>-1.8844549209999999</v>
      </c>
      <c r="H2164">
        <v>123828.3762</v>
      </c>
      <c r="I2164">
        <v>92.499834190000001</v>
      </c>
      <c r="J2164">
        <v>-2.506483609</v>
      </c>
      <c r="K2164">
        <v>-0.77796820499999997</v>
      </c>
      <c r="L2164">
        <v>99808.316349999994</v>
      </c>
      <c r="M2164">
        <v>91.769905570000006</v>
      </c>
      <c r="N2164">
        <v>-3.7484759419999998</v>
      </c>
      <c r="O2164">
        <v>-0.55552594499999997</v>
      </c>
      <c r="P2164">
        <v>91822.560920000004</v>
      </c>
      <c r="Q2164">
        <v>92.104991859999998</v>
      </c>
      <c r="R2164">
        <v>-2.5060854809999999</v>
      </c>
      <c r="S2164">
        <v>-1.0156364389999999</v>
      </c>
    </row>
    <row r="2165" spans="1:19" x14ac:dyDescent="0.25">
      <c r="A2165" s="12">
        <v>41275</v>
      </c>
      <c r="B2165" t="s">
        <v>2001</v>
      </c>
      <c r="C2165" t="s">
        <v>2002</v>
      </c>
      <c r="D2165">
        <v>200466.4154</v>
      </c>
      <c r="E2165">
        <v>89.423103789999999</v>
      </c>
      <c r="F2165">
        <v>-1.1937681309999999</v>
      </c>
      <c r="G2165">
        <v>0.59001289700000004</v>
      </c>
      <c r="H2165">
        <v>125871.9192</v>
      </c>
      <c r="I2165">
        <v>89.523234540000004</v>
      </c>
      <c r="J2165">
        <v>-0.48026592200000001</v>
      </c>
      <c r="K2165">
        <v>1.000317192</v>
      </c>
      <c r="L2165">
        <v>104184.09390000001</v>
      </c>
      <c r="M2165">
        <v>89.536952170000006</v>
      </c>
      <c r="N2165">
        <v>-1.419656848</v>
      </c>
      <c r="O2165">
        <v>1.170054696</v>
      </c>
      <c r="P2165">
        <v>84401.120699999999</v>
      </c>
      <c r="Q2165">
        <v>89.651910939999993</v>
      </c>
      <c r="R2165">
        <v>-1.5439568159999999</v>
      </c>
      <c r="S2165">
        <v>0.25238158999999999</v>
      </c>
    </row>
    <row r="2166" spans="1:19" x14ac:dyDescent="0.25">
      <c r="A2166" s="12">
        <v>41275</v>
      </c>
      <c r="B2166" t="s">
        <v>2015</v>
      </c>
      <c r="C2166" t="s">
        <v>2016</v>
      </c>
      <c r="D2166">
        <v>294295.27960000001</v>
      </c>
      <c r="E2166">
        <v>89.334831080000001</v>
      </c>
      <c r="F2166">
        <v>1.019887421</v>
      </c>
      <c r="G2166">
        <v>-0.57060615199999998</v>
      </c>
      <c r="H2166">
        <v>190669.12719999999</v>
      </c>
      <c r="I2166">
        <v>89.564022840000007</v>
      </c>
      <c r="J2166">
        <v>2.0255723670000001</v>
      </c>
      <c r="K2166">
        <v>0.67925444700000004</v>
      </c>
      <c r="L2166">
        <v>158336.717</v>
      </c>
      <c r="M2166">
        <v>89.480421590000006</v>
      </c>
      <c r="N2166">
        <v>0.58237723200000002</v>
      </c>
      <c r="O2166">
        <v>0.47608990699999998</v>
      </c>
      <c r="P2166">
        <v>124458.4378</v>
      </c>
      <c r="Q2166">
        <v>87.781125900000006</v>
      </c>
      <c r="R2166">
        <v>0.35523612500000001</v>
      </c>
      <c r="S2166">
        <v>-1.233489463</v>
      </c>
    </row>
    <row r="2167" spans="1:19" x14ac:dyDescent="0.25">
      <c r="A2167" s="12">
        <v>41275</v>
      </c>
      <c r="B2167" t="s">
        <v>2013</v>
      </c>
      <c r="C2167" t="s">
        <v>2014</v>
      </c>
      <c r="D2167">
        <v>388888.91220000002</v>
      </c>
      <c r="E2167">
        <v>85.51336594</v>
      </c>
      <c r="F2167">
        <v>2.5192628000000002E-2</v>
      </c>
      <c r="G2167">
        <v>3.402425289</v>
      </c>
      <c r="H2167">
        <v>236960.99460000001</v>
      </c>
      <c r="I2167">
        <v>84.913167290000004</v>
      </c>
      <c r="J2167">
        <v>0.24556671299999999</v>
      </c>
      <c r="K2167">
        <v>3.5808462240000001</v>
      </c>
      <c r="L2167">
        <v>187069.24590000001</v>
      </c>
      <c r="M2167">
        <v>84.891942080000007</v>
      </c>
      <c r="N2167">
        <v>-0.81731717000000004</v>
      </c>
      <c r="O2167">
        <v>3.783849322</v>
      </c>
      <c r="P2167">
        <v>144010.40289999999</v>
      </c>
      <c r="Q2167">
        <v>84.711735649999994</v>
      </c>
      <c r="R2167">
        <v>-0.70706418299999996</v>
      </c>
      <c r="S2167">
        <v>2.9541517420000001</v>
      </c>
    </row>
    <row r="2168" spans="1:19" x14ac:dyDescent="0.25">
      <c r="A2168" s="12">
        <v>41275</v>
      </c>
      <c r="B2168" t="s">
        <v>2011</v>
      </c>
      <c r="C2168" t="s">
        <v>2012</v>
      </c>
      <c r="D2168">
        <v>216592.91399999999</v>
      </c>
      <c r="E2168">
        <v>92.166880930000005</v>
      </c>
      <c r="F2168">
        <v>-2.1604996710000002</v>
      </c>
      <c r="G2168">
        <v>-0.79539614199999997</v>
      </c>
      <c r="H2168">
        <v>131424.6244</v>
      </c>
      <c r="I2168">
        <v>91.968415160000006</v>
      </c>
      <c r="J2168">
        <v>-1.4876349950000001</v>
      </c>
      <c r="K2168">
        <v>-0.40504201699999998</v>
      </c>
      <c r="L2168">
        <v>95076.335470000005</v>
      </c>
      <c r="M2168">
        <v>91.080871060000007</v>
      </c>
      <c r="N2168">
        <v>-3.8833483929999999</v>
      </c>
      <c r="O2168">
        <v>-1.478208497</v>
      </c>
      <c r="P2168">
        <v>91839.634879999998</v>
      </c>
      <c r="Q2168">
        <v>90.761934650000001</v>
      </c>
      <c r="R2168">
        <v>-2.6701765430000002</v>
      </c>
      <c r="S2168">
        <v>-1.437641502</v>
      </c>
    </row>
    <row r="2169" spans="1:19" x14ac:dyDescent="0.25">
      <c r="A2169" s="12">
        <v>41275</v>
      </c>
      <c r="B2169" t="s">
        <v>2009</v>
      </c>
      <c r="C2169" t="s">
        <v>2010</v>
      </c>
      <c r="D2169">
        <v>188814.96580000001</v>
      </c>
      <c r="E2169">
        <v>97.118576160000003</v>
      </c>
      <c r="F2169">
        <v>-1.2544518549999999</v>
      </c>
      <c r="G2169">
        <v>0.40672038199999999</v>
      </c>
      <c r="H2169">
        <v>114487.70630000001</v>
      </c>
      <c r="I2169">
        <v>96.821860430000001</v>
      </c>
      <c r="J2169">
        <v>-0.38072416199999998</v>
      </c>
      <c r="K2169">
        <v>0.38433792700000002</v>
      </c>
      <c r="L2169">
        <v>92562.940870000006</v>
      </c>
      <c r="M2169">
        <v>97.113060450000006</v>
      </c>
      <c r="N2169">
        <v>-1.8018594459999999</v>
      </c>
      <c r="O2169">
        <v>0.73299051699999995</v>
      </c>
      <c r="P2169">
        <v>80818.399019999997</v>
      </c>
      <c r="Q2169">
        <v>96.43480332</v>
      </c>
      <c r="R2169">
        <v>-0.91758911700000001</v>
      </c>
      <c r="S2169">
        <v>0.34883737100000001</v>
      </c>
    </row>
    <row r="2170" spans="1:19" x14ac:dyDescent="0.25">
      <c r="A2170" s="12">
        <v>41275</v>
      </c>
      <c r="B2170" t="s">
        <v>2007</v>
      </c>
      <c r="C2170" t="s">
        <v>2008</v>
      </c>
      <c r="D2170">
        <v>585417.10560000001</v>
      </c>
      <c r="E2170">
        <v>78.741103120000005</v>
      </c>
      <c r="F2170">
        <v>0.168883014</v>
      </c>
      <c r="G2170">
        <v>5.5224154140000001</v>
      </c>
      <c r="H2170">
        <v>371472.3173</v>
      </c>
      <c r="I2170">
        <v>78.717724790000005</v>
      </c>
      <c r="J2170">
        <v>0.74027153000000001</v>
      </c>
      <c r="K2170">
        <v>5.237486713</v>
      </c>
      <c r="L2170">
        <v>316618.59700000001</v>
      </c>
      <c r="M2170">
        <v>77.422216030000001</v>
      </c>
      <c r="N2170">
        <v>-0.96113054799999997</v>
      </c>
      <c r="O2170">
        <v>6.274901818</v>
      </c>
      <c r="P2170">
        <v>277250.63459999999</v>
      </c>
      <c r="Q2170">
        <v>76.622498359999994</v>
      </c>
      <c r="R2170">
        <v>-1.1934850189999999</v>
      </c>
      <c r="S2170">
        <v>5.6811730120000004</v>
      </c>
    </row>
    <row r="2171" spans="1:19" x14ac:dyDescent="0.25">
      <c r="A2171" s="12">
        <v>41275</v>
      </c>
      <c r="B2171" t="s">
        <v>2003</v>
      </c>
      <c r="C2171" t="s">
        <v>2004</v>
      </c>
      <c r="D2171">
        <v>292265.72460000002</v>
      </c>
      <c r="E2171">
        <v>85.609917620000004</v>
      </c>
      <c r="F2171">
        <v>3.0671554E-2</v>
      </c>
      <c r="G2171">
        <v>0.75990558900000005</v>
      </c>
      <c r="H2171">
        <v>195539.02840000001</v>
      </c>
      <c r="I2171">
        <v>85.220151770000001</v>
      </c>
      <c r="J2171">
        <v>0.69704275000000004</v>
      </c>
      <c r="K2171">
        <v>1.3817274530000001</v>
      </c>
      <c r="L2171">
        <v>162802.35500000001</v>
      </c>
      <c r="M2171">
        <v>85.015850150000006</v>
      </c>
      <c r="N2171">
        <v>-0.311978013</v>
      </c>
      <c r="O2171">
        <v>1.7265396669999999</v>
      </c>
      <c r="P2171">
        <v>129988.9319</v>
      </c>
      <c r="Q2171">
        <v>83.92803275</v>
      </c>
      <c r="R2171">
        <v>-0.26949328700000003</v>
      </c>
      <c r="S2171">
        <v>0.76046324600000004</v>
      </c>
    </row>
    <row r="2172" spans="1:19" x14ac:dyDescent="0.25">
      <c r="A2172" s="12">
        <v>41306</v>
      </c>
      <c r="B2172" t="s">
        <v>2005</v>
      </c>
      <c r="C2172" t="s">
        <v>2006</v>
      </c>
      <c r="D2172">
        <v>270741.28159999999</v>
      </c>
      <c r="E2172">
        <v>88.636362469999995</v>
      </c>
      <c r="F2172">
        <v>2.2660406000000001E-2</v>
      </c>
      <c r="G2172">
        <v>0.74301653199999995</v>
      </c>
      <c r="H2172">
        <v>166104.83499999999</v>
      </c>
      <c r="I2172">
        <v>88.434809880000003</v>
      </c>
      <c r="J2172">
        <v>-0.252088802</v>
      </c>
      <c r="K2172">
        <v>1.193680523</v>
      </c>
      <c r="L2172">
        <v>144347.24849999999</v>
      </c>
      <c r="M2172">
        <v>87.950478219999994</v>
      </c>
      <c r="N2172">
        <v>0.58534751900000004</v>
      </c>
      <c r="O2172">
        <v>1.917753598</v>
      </c>
      <c r="P2172">
        <v>158875.3346</v>
      </c>
      <c r="Q2172">
        <v>83.491188690000001</v>
      </c>
      <c r="R2172">
        <v>0.58795805400000001</v>
      </c>
      <c r="S2172">
        <v>3.6517367510000001</v>
      </c>
    </row>
    <row r="2173" spans="1:19" x14ac:dyDescent="0.25">
      <c r="A2173" s="12">
        <v>41306</v>
      </c>
      <c r="B2173" t="s">
        <v>2017</v>
      </c>
      <c r="C2173" t="s">
        <v>2018</v>
      </c>
      <c r="D2173">
        <v>238802.49239999999</v>
      </c>
      <c r="E2173">
        <v>91.400878169999999</v>
      </c>
      <c r="F2173">
        <v>0.23465255099999999</v>
      </c>
      <c r="G2173">
        <v>1.2760913890000001</v>
      </c>
      <c r="H2173">
        <v>139527.47459999999</v>
      </c>
      <c r="I2173">
        <v>91.462012979999997</v>
      </c>
      <c r="J2173">
        <v>-8.7493183000000002E-2</v>
      </c>
      <c r="K2173">
        <v>1.4532832929999999</v>
      </c>
      <c r="L2173">
        <v>114926.93700000001</v>
      </c>
      <c r="M2173">
        <v>92.137604830000001</v>
      </c>
      <c r="N2173">
        <v>0.66921179799999997</v>
      </c>
      <c r="O2173">
        <v>1.4674748909999999</v>
      </c>
      <c r="P2173">
        <v>96236.611510000002</v>
      </c>
      <c r="Q2173">
        <v>91.679163819999999</v>
      </c>
      <c r="R2173">
        <v>0.90329736199999999</v>
      </c>
      <c r="S2173">
        <v>0.25790042099999999</v>
      </c>
    </row>
    <row r="2174" spans="1:19" x14ac:dyDescent="0.25">
      <c r="A2174" s="12">
        <v>41306</v>
      </c>
      <c r="B2174" t="s">
        <v>2013</v>
      </c>
      <c r="C2174" t="s">
        <v>2014</v>
      </c>
      <c r="D2174">
        <v>386592.16190000001</v>
      </c>
      <c r="E2174">
        <v>85.008330049999998</v>
      </c>
      <c r="F2174">
        <v>-0.59059292200000002</v>
      </c>
      <c r="G2174">
        <v>2.1521310929999999</v>
      </c>
      <c r="H2174">
        <v>234511.36610000001</v>
      </c>
      <c r="I2174">
        <v>84.035361570000006</v>
      </c>
      <c r="J2174">
        <v>-1.0337686720000001</v>
      </c>
      <c r="K2174">
        <v>2.6838540700000002</v>
      </c>
      <c r="L2174">
        <v>186264.2726</v>
      </c>
      <c r="M2174">
        <v>84.526645540000004</v>
      </c>
      <c r="N2174">
        <v>-0.430307673</v>
      </c>
      <c r="O2174">
        <v>3.0712198900000001</v>
      </c>
      <c r="P2174">
        <v>143582.59959999999</v>
      </c>
      <c r="Q2174">
        <v>84.460087439999995</v>
      </c>
      <c r="R2174">
        <v>-0.29706415800000002</v>
      </c>
      <c r="S2174">
        <v>1.6879641970000001</v>
      </c>
    </row>
    <row r="2175" spans="1:19" x14ac:dyDescent="0.25">
      <c r="A2175" s="12">
        <v>41306</v>
      </c>
      <c r="B2175" t="s">
        <v>2015</v>
      </c>
      <c r="C2175" t="s">
        <v>2016</v>
      </c>
      <c r="D2175">
        <v>294113.08610000001</v>
      </c>
      <c r="E2175">
        <v>89.279525300000003</v>
      </c>
      <c r="F2175">
        <v>-6.1908416000000001E-2</v>
      </c>
      <c r="G2175">
        <v>-0.79124108599999998</v>
      </c>
      <c r="H2175">
        <v>188754.6581</v>
      </c>
      <c r="I2175">
        <v>88.664729080000001</v>
      </c>
      <c r="J2175">
        <v>-1.004079247</v>
      </c>
      <c r="K2175">
        <v>5.2175428000000003E-2</v>
      </c>
      <c r="L2175">
        <v>157943.27160000001</v>
      </c>
      <c r="M2175">
        <v>89.258074780000001</v>
      </c>
      <c r="N2175">
        <v>-0.248486552</v>
      </c>
      <c r="O2175">
        <v>0.27069431100000002</v>
      </c>
      <c r="P2175">
        <v>124630.9411</v>
      </c>
      <c r="Q2175">
        <v>87.902793340000002</v>
      </c>
      <c r="R2175">
        <v>0.13860318499999999</v>
      </c>
      <c r="S2175">
        <v>-0.48796166499999999</v>
      </c>
    </row>
    <row r="2176" spans="1:19" x14ac:dyDescent="0.25">
      <c r="A2176" s="12">
        <v>41306</v>
      </c>
      <c r="B2176" t="s">
        <v>2009</v>
      </c>
      <c r="C2176" t="s">
        <v>2010</v>
      </c>
      <c r="D2176">
        <v>186445.421</v>
      </c>
      <c r="E2176">
        <v>95.899780699999994</v>
      </c>
      <c r="F2176">
        <v>-1.254956057</v>
      </c>
      <c r="G2176">
        <v>-1.874523502</v>
      </c>
      <c r="H2176">
        <v>112873.83500000001</v>
      </c>
      <c r="I2176">
        <v>95.457014990000005</v>
      </c>
      <c r="J2176">
        <v>-1.4096459619999999</v>
      </c>
      <c r="K2176">
        <v>-1.161770183</v>
      </c>
      <c r="L2176">
        <v>91579.226439999999</v>
      </c>
      <c r="M2176">
        <v>96.080989529999997</v>
      </c>
      <c r="N2176">
        <v>-1.0627519190000001</v>
      </c>
      <c r="O2176">
        <v>-1.550202879</v>
      </c>
      <c r="P2176">
        <v>78665.694810000001</v>
      </c>
      <c r="Q2176">
        <v>93.866135670000006</v>
      </c>
      <c r="R2176">
        <v>-2.6636313500000002</v>
      </c>
      <c r="S2176">
        <v>-2.896599202</v>
      </c>
    </row>
    <row r="2177" spans="1:19" x14ac:dyDescent="0.25">
      <c r="A2177" s="12">
        <v>41306</v>
      </c>
      <c r="B2177" t="s">
        <v>2011</v>
      </c>
      <c r="C2177" t="s">
        <v>2012</v>
      </c>
      <c r="D2177">
        <v>220350.03219999999</v>
      </c>
      <c r="E2177">
        <v>93.765649170000003</v>
      </c>
      <c r="F2177">
        <v>1.7346450529999999</v>
      </c>
      <c r="G2177">
        <v>0.14700023700000001</v>
      </c>
      <c r="H2177">
        <v>133026.9896</v>
      </c>
      <c r="I2177">
        <v>93.089719419999994</v>
      </c>
      <c r="J2177">
        <v>1.2192275480000001</v>
      </c>
      <c r="K2177">
        <v>8.1656421000000007E-2</v>
      </c>
      <c r="L2177">
        <v>98102.654219999997</v>
      </c>
      <c r="M2177">
        <v>93.980012529999996</v>
      </c>
      <c r="N2177">
        <v>3.1830410050000002</v>
      </c>
      <c r="O2177">
        <v>-0.21490377399999999</v>
      </c>
      <c r="P2177">
        <v>93297.770139999993</v>
      </c>
      <c r="Q2177">
        <v>92.202959300000003</v>
      </c>
      <c r="R2177">
        <v>1.5876971419999999</v>
      </c>
      <c r="S2177">
        <v>-1.440169069</v>
      </c>
    </row>
    <row r="2178" spans="1:19" x14ac:dyDescent="0.25">
      <c r="A2178" s="12">
        <v>41306</v>
      </c>
      <c r="B2178" t="s">
        <v>2019</v>
      </c>
      <c r="C2178" t="s">
        <v>2020</v>
      </c>
      <c r="D2178">
        <v>205932.0325</v>
      </c>
      <c r="E2178">
        <v>94.514688019999994</v>
      </c>
      <c r="F2178">
        <v>2.384756522</v>
      </c>
      <c r="G2178">
        <v>-2.9407490000000001E-2</v>
      </c>
      <c r="H2178">
        <v>125586.12059999999</v>
      </c>
      <c r="I2178">
        <v>93.812869800000001</v>
      </c>
      <c r="J2178">
        <v>1.419500505</v>
      </c>
      <c r="K2178">
        <v>2.6084969999999999E-2</v>
      </c>
      <c r="L2178">
        <v>102308.10400000001</v>
      </c>
      <c r="M2178">
        <v>94.068364110000005</v>
      </c>
      <c r="N2178">
        <v>2.5045885380000001</v>
      </c>
      <c r="O2178">
        <v>0.47424986800000002</v>
      </c>
      <c r="P2178">
        <v>93743.989820000003</v>
      </c>
      <c r="Q2178">
        <v>94.03233075</v>
      </c>
      <c r="R2178">
        <v>2.092545533</v>
      </c>
      <c r="S2178">
        <v>-0.12966446300000001</v>
      </c>
    </row>
    <row r="2179" spans="1:19" x14ac:dyDescent="0.25">
      <c r="A2179" s="12">
        <v>41306</v>
      </c>
      <c r="B2179" t="s">
        <v>2001</v>
      </c>
      <c r="C2179" t="s">
        <v>2002</v>
      </c>
      <c r="D2179">
        <v>200483.52220000001</v>
      </c>
      <c r="E2179">
        <v>89.430734700000002</v>
      </c>
      <c r="F2179">
        <v>8.5334929999999996E-3</v>
      </c>
      <c r="G2179">
        <v>0.96184415999999995</v>
      </c>
      <c r="H2179">
        <v>125569.52099999999</v>
      </c>
      <c r="I2179">
        <v>89.308161470000002</v>
      </c>
      <c r="J2179">
        <v>-0.24024273600000001</v>
      </c>
      <c r="K2179">
        <v>1.2517338979999999</v>
      </c>
      <c r="L2179">
        <v>104680.6179</v>
      </c>
      <c r="M2179">
        <v>89.963670329999999</v>
      </c>
      <c r="N2179">
        <v>0.47658329999999999</v>
      </c>
      <c r="O2179">
        <v>1.4200567719999999</v>
      </c>
      <c r="P2179">
        <v>84376.238190000004</v>
      </c>
      <c r="Q2179">
        <v>89.625480440000004</v>
      </c>
      <c r="R2179">
        <v>-2.9481251999999999E-2</v>
      </c>
      <c r="S2179">
        <v>-0.43658339699999998</v>
      </c>
    </row>
    <row r="2180" spans="1:19" x14ac:dyDescent="0.25">
      <c r="A2180" s="12">
        <v>41306</v>
      </c>
      <c r="B2180" t="s">
        <v>2007</v>
      </c>
      <c r="C2180" t="s">
        <v>2008</v>
      </c>
      <c r="D2180">
        <v>584924.49140000006</v>
      </c>
      <c r="E2180">
        <v>78.674844410000006</v>
      </c>
      <c r="F2180">
        <v>-8.4147548000000003E-2</v>
      </c>
      <c r="G2180">
        <v>2.715856681</v>
      </c>
      <c r="H2180">
        <v>369427.86949999997</v>
      </c>
      <c r="I2180">
        <v>78.284491209999999</v>
      </c>
      <c r="J2180">
        <v>-0.55036343499999996</v>
      </c>
      <c r="K2180">
        <v>4.0657081709999998</v>
      </c>
      <c r="L2180">
        <v>318272.96470000001</v>
      </c>
      <c r="M2180">
        <v>77.826755809999995</v>
      </c>
      <c r="N2180">
        <v>0.52251123600000005</v>
      </c>
      <c r="O2180">
        <v>6.980004868</v>
      </c>
      <c r="P2180">
        <v>280688.90960000001</v>
      </c>
      <c r="Q2180">
        <v>77.572718789999996</v>
      </c>
      <c r="R2180">
        <v>1.24013241</v>
      </c>
      <c r="S2180">
        <v>8.8208412870000004</v>
      </c>
    </row>
    <row r="2181" spans="1:19" x14ac:dyDescent="0.25">
      <c r="A2181" s="12">
        <v>41306</v>
      </c>
      <c r="B2181" t="s">
        <v>2003</v>
      </c>
      <c r="C2181" t="s">
        <v>2004</v>
      </c>
      <c r="D2181">
        <v>288691.5626</v>
      </c>
      <c r="E2181">
        <v>84.562980909999993</v>
      </c>
      <c r="F2181">
        <v>-1.222915218</v>
      </c>
      <c r="G2181">
        <v>0.62776208600000005</v>
      </c>
      <c r="H2181">
        <v>193043.88029999999</v>
      </c>
      <c r="I2181">
        <v>84.13271211</v>
      </c>
      <c r="J2181">
        <v>-1.2760358140000001</v>
      </c>
      <c r="K2181">
        <v>1.14944533</v>
      </c>
      <c r="L2181">
        <v>161768.69690000001</v>
      </c>
      <c r="M2181">
        <v>84.47607094</v>
      </c>
      <c r="N2181">
        <v>-0.63491596800000005</v>
      </c>
      <c r="O2181">
        <v>1.5865637560000001</v>
      </c>
      <c r="P2181">
        <v>129694.3921</v>
      </c>
      <c r="Q2181">
        <v>83.737861570000007</v>
      </c>
      <c r="R2181">
        <v>-0.226588389</v>
      </c>
      <c r="S2181">
        <v>1.025687869</v>
      </c>
    </row>
    <row r="2182" spans="1:19" x14ac:dyDescent="0.25">
      <c r="A2182" s="12">
        <v>41334</v>
      </c>
      <c r="B2182" t="s">
        <v>2005</v>
      </c>
      <c r="C2182" t="s">
        <v>2006</v>
      </c>
      <c r="D2182">
        <v>273464.19540000003</v>
      </c>
      <c r="E2182">
        <v>89.527800859999999</v>
      </c>
      <c r="F2182">
        <v>1.0057253820000001</v>
      </c>
      <c r="G2182">
        <v>3.2091894029999999</v>
      </c>
      <c r="H2182">
        <v>166808.36249999999</v>
      </c>
      <c r="I2182">
        <v>88.809370430000001</v>
      </c>
      <c r="J2182">
        <v>0.42354423699999999</v>
      </c>
      <c r="K2182">
        <v>1.3998726699999999</v>
      </c>
      <c r="L2182">
        <v>144872.57879999999</v>
      </c>
      <c r="M2182">
        <v>88.270560919999994</v>
      </c>
      <c r="N2182">
        <v>0.36393514199999999</v>
      </c>
      <c r="O2182">
        <v>1.626825628</v>
      </c>
      <c r="P2182">
        <v>159636.65049999999</v>
      </c>
      <c r="Q2182">
        <v>83.891270739999996</v>
      </c>
      <c r="R2182">
        <v>0.479190744</v>
      </c>
      <c r="S2182">
        <v>3.1236542890000001</v>
      </c>
    </row>
    <row r="2183" spans="1:19" x14ac:dyDescent="0.25">
      <c r="A2183" s="12">
        <v>41334</v>
      </c>
      <c r="B2183" t="s">
        <v>2019</v>
      </c>
      <c r="C2183" t="s">
        <v>2020</v>
      </c>
      <c r="D2183">
        <v>205352.92800000001</v>
      </c>
      <c r="E2183">
        <v>94.248901869999997</v>
      </c>
      <c r="F2183">
        <v>-0.28121148000000001</v>
      </c>
      <c r="G2183">
        <v>0.85957647400000003</v>
      </c>
      <c r="H2183">
        <v>124922.33349999999</v>
      </c>
      <c r="I2183">
        <v>93.317020580000005</v>
      </c>
      <c r="J2183">
        <v>-0.52855138400000001</v>
      </c>
      <c r="K2183">
        <v>-1.067809024</v>
      </c>
      <c r="L2183">
        <v>102226.3073</v>
      </c>
      <c r="M2183">
        <v>93.993155229999999</v>
      </c>
      <c r="N2183">
        <v>-7.9951300000000003E-2</v>
      </c>
      <c r="O2183">
        <v>-1.071111251</v>
      </c>
      <c r="P2183">
        <v>93200.99957</v>
      </c>
      <c r="Q2183">
        <v>93.487670359999996</v>
      </c>
      <c r="R2183">
        <v>-0.579226727</v>
      </c>
      <c r="S2183">
        <v>-1.9529809380000001</v>
      </c>
    </row>
    <row r="2184" spans="1:19" x14ac:dyDescent="0.25">
      <c r="A2184" s="12">
        <v>41334</v>
      </c>
      <c r="B2184" t="s">
        <v>2011</v>
      </c>
      <c r="C2184" t="s">
        <v>2012</v>
      </c>
      <c r="D2184">
        <v>221945.5681</v>
      </c>
      <c r="E2184">
        <v>94.444598260000006</v>
      </c>
      <c r="F2184">
        <v>0.724091492</v>
      </c>
      <c r="G2184">
        <v>1.6242137089999999</v>
      </c>
      <c r="H2184">
        <v>132715.06719999999</v>
      </c>
      <c r="I2184">
        <v>92.871442130000005</v>
      </c>
      <c r="J2184">
        <v>-0.23448055000000001</v>
      </c>
      <c r="K2184">
        <v>-0.49128272499999998</v>
      </c>
      <c r="L2184">
        <v>97594.636159999995</v>
      </c>
      <c r="M2184">
        <v>93.493343300000006</v>
      </c>
      <c r="N2184">
        <v>-0.51784334099999996</v>
      </c>
      <c r="O2184">
        <v>-1.632359487</v>
      </c>
      <c r="P2184">
        <v>93367.800950000004</v>
      </c>
      <c r="Q2184">
        <v>92.27216833</v>
      </c>
      <c r="R2184">
        <v>7.5061619999999996E-2</v>
      </c>
      <c r="S2184">
        <v>-2.4923935180000001</v>
      </c>
    </row>
    <row r="2185" spans="1:19" x14ac:dyDescent="0.25">
      <c r="A2185" s="12">
        <v>41334</v>
      </c>
      <c r="B2185" t="s">
        <v>2013</v>
      </c>
      <c r="C2185" t="s">
        <v>2014</v>
      </c>
      <c r="D2185">
        <v>389384.13270000002</v>
      </c>
      <c r="E2185">
        <v>85.622260710000006</v>
      </c>
      <c r="F2185">
        <v>0.72220058099999995</v>
      </c>
      <c r="G2185">
        <v>4.4716315900000003</v>
      </c>
      <c r="H2185">
        <v>235594.00810000001</v>
      </c>
      <c r="I2185">
        <v>84.42331806</v>
      </c>
      <c r="J2185">
        <v>0.46165862400000002</v>
      </c>
      <c r="K2185">
        <v>2.724264062</v>
      </c>
      <c r="L2185">
        <v>187128.88</v>
      </c>
      <c r="M2185">
        <v>84.919004020000003</v>
      </c>
      <c r="N2185">
        <v>0.46418319099999999</v>
      </c>
      <c r="O2185">
        <v>2.3578550100000002</v>
      </c>
      <c r="P2185">
        <v>145029.92499999999</v>
      </c>
      <c r="Q2185">
        <v>85.311452639999999</v>
      </c>
      <c r="R2185">
        <v>1.0080088970000001</v>
      </c>
      <c r="S2185">
        <v>1.214494333</v>
      </c>
    </row>
    <row r="2186" spans="1:19" x14ac:dyDescent="0.25">
      <c r="A2186" s="12">
        <v>41334</v>
      </c>
      <c r="B2186" t="s">
        <v>2001</v>
      </c>
      <c r="C2186" t="s">
        <v>2002</v>
      </c>
      <c r="D2186">
        <v>202609.47089999999</v>
      </c>
      <c r="E2186">
        <v>90.379067789999993</v>
      </c>
      <c r="F2186">
        <v>1.0604107039999999</v>
      </c>
      <c r="G2186">
        <v>2.2766970350000002</v>
      </c>
      <c r="H2186">
        <v>126060.2481</v>
      </c>
      <c r="I2186">
        <v>89.65717875</v>
      </c>
      <c r="J2186">
        <v>0.39080109899999999</v>
      </c>
      <c r="K2186">
        <v>0.53418110200000002</v>
      </c>
      <c r="L2186">
        <v>105164.3792</v>
      </c>
      <c r="M2186">
        <v>90.379420150000001</v>
      </c>
      <c r="N2186">
        <v>0.46213078899999999</v>
      </c>
      <c r="O2186">
        <v>0.59198698900000002</v>
      </c>
      <c r="P2186">
        <v>85437.962570000003</v>
      </c>
      <c r="Q2186">
        <v>90.753257160000004</v>
      </c>
      <c r="R2186">
        <v>1.2583215350000001</v>
      </c>
      <c r="S2186">
        <v>-0.44628302399999997</v>
      </c>
    </row>
    <row r="2187" spans="1:19" x14ac:dyDescent="0.25">
      <c r="A2187" s="12">
        <v>41334</v>
      </c>
      <c r="B2187" t="s">
        <v>2003</v>
      </c>
      <c r="C2187" t="s">
        <v>2004</v>
      </c>
      <c r="D2187">
        <v>296032.47659999999</v>
      </c>
      <c r="E2187">
        <v>86.713267419999994</v>
      </c>
      <c r="F2187">
        <v>2.5428225040000001</v>
      </c>
      <c r="G2187">
        <v>5.3296019919999997</v>
      </c>
      <c r="H2187">
        <v>196230.89509999999</v>
      </c>
      <c r="I2187">
        <v>85.521682310000003</v>
      </c>
      <c r="J2187">
        <v>1.6509276340000001</v>
      </c>
      <c r="K2187">
        <v>3.3529644780000001</v>
      </c>
      <c r="L2187">
        <v>164509.23579999999</v>
      </c>
      <c r="M2187">
        <v>85.907188099999999</v>
      </c>
      <c r="N2187">
        <v>1.694109517</v>
      </c>
      <c r="O2187">
        <v>3.327123517</v>
      </c>
      <c r="P2187">
        <v>132318.8682</v>
      </c>
      <c r="Q2187">
        <v>85.432368280000006</v>
      </c>
      <c r="R2187">
        <v>2.0235848879999998</v>
      </c>
      <c r="S2187">
        <v>2.231299264</v>
      </c>
    </row>
    <row r="2188" spans="1:19" x14ac:dyDescent="0.25">
      <c r="A2188" s="12">
        <v>41334</v>
      </c>
      <c r="B2188" t="s">
        <v>2015</v>
      </c>
      <c r="C2188" t="s">
        <v>2016</v>
      </c>
      <c r="D2188">
        <v>295560.63640000002</v>
      </c>
      <c r="E2188">
        <v>89.718936580000005</v>
      </c>
      <c r="F2188">
        <v>0.49217475100000002</v>
      </c>
      <c r="G2188">
        <v>2.3326743959999998</v>
      </c>
      <c r="H2188">
        <v>189789.53090000001</v>
      </c>
      <c r="I2188">
        <v>89.150845390000001</v>
      </c>
      <c r="J2188">
        <v>0.54826345600000004</v>
      </c>
      <c r="K2188">
        <v>1.121710384</v>
      </c>
      <c r="L2188">
        <v>158261.92000000001</v>
      </c>
      <c r="M2188">
        <v>89.438151770000005</v>
      </c>
      <c r="N2188">
        <v>0.20174867799999999</v>
      </c>
      <c r="O2188">
        <v>0.65734243199999998</v>
      </c>
      <c r="P2188">
        <v>127171.3302</v>
      </c>
      <c r="Q2188">
        <v>89.694541779999994</v>
      </c>
      <c r="R2188">
        <v>2.0383293560000002</v>
      </c>
      <c r="S2188">
        <v>0.64916476899999997</v>
      </c>
    </row>
    <row r="2189" spans="1:19" x14ac:dyDescent="0.25">
      <c r="A2189" s="12">
        <v>41334</v>
      </c>
      <c r="B2189" t="s">
        <v>2017</v>
      </c>
      <c r="C2189" t="s">
        <v>2018</v>
      </c>
      <c r="D2189">
        <v>240410.71309999999</v>
      </c>
      <c r="E2189">
        <v>92.016419400000004</v>
      </c>
      <c r="F2189">
        <v>0.67345219899999997</v>
      </c>
      <c r="G2189">
        <v>2.484376235</v>
      </c>
      <c r="H2189">
        <v>139675.34460000001</v>
      </c>
      <c r="I2189">
        <v>91.558943600000006</v>
      </c>
      <c r="J2189">
        <v>0.10597910300000001</v>
      </c>
      <c r="K2189">
        <v>0.33016418199999997</v>
      </c>
      <c r="L2189">
        <v>115155.77929999999</v>
      </c>
      <c r="M2189">
        <v>92.321069010000002</v>
      </c>
      <c r="N2189">
        <v>0.199119764</v>
      </c>
      <c r="O2189">
        <v>0.42367993700000001</v>
      </c>
      <c r="P2189">
        <v>96962.919569999998</v>
      </c>
      <c r="Q2189">
        <v>92.371076340000002</v>
      </c>
      <c r="R2189">
        <v>0.75471076100000001</v>
      </c>
      <c r="S2189">
        <v>-0.66653750300000003</v>
      </c>
    </row>
    <row r="2190" spans="1:19" x14ac:dyDescent="0.25">
      <c r="A2190" s="12">
        <v>41334</v>
      </c>
      <c r="B2190" t="s">
        <v>2009</v>
      </c>
      <c r="C2190" t="s">
        <v>2010</v>
      </c>
      <c r="D2190">
        <v>192980.3155</v>
      </c>
      <c r="E2190">
        <v>99.261059020000005</v>
      </c>
      <c r="F2190">
        <v>3.5049906179999999</v>
      </c>
      <c r="G2190">
        <v>0.77887198000000002</v>
      </c>
      <c r="H2190">
        <v>115549.0338</v>
      </c>
      <c r="I2190">
        <v>97.719421420000003</v>
      </c>
      <c r="J2190">
        <v>2.370078758</v>
      </c>
      <c r="K2190">
        <v>-1.1754151100000001</v>
      </c>
      <c r="L2190">
        <v>93953.428740000003</v>
      </c>
      <c r="M2190">
        <v>98.571900580000005</v>
      </c>
      <c r="N2190">
        <v>2.5925118550000001</v>
      </c>
      <c r="O2190">
        <v>-1.916431591</v>
      </c>
      <c r="P2190">
        <v>81572.491200000004</v>
      </c>
      <c r="Q2190">
        <v>97.334607480000003</v>
      </c>
      <c r="R2190">
        <v>3.6951258120000001</v>
      </c>
      <c r="S2190">
        <v>-3.1426385319999999</v>
      </c>
    </row>
    <row r="2191" spans="1:19" x14ac:dyDescent="0.25">
      <c r="A2191" s="12">
        <v>41334</v>
      </c>
      <c r="B2191" t="s">
        <v>2007</v>
      </c>
      <c r="C2191" t="s">
        <v>2008</v>
      </c>
      <c r="D2191">
        <v>587251.58849999995</v>
      </c>
      <c r="E2191">
        <v>78.987848920000005</v>
      </c>
      <c r="F2191">
        <v>0.39784572899999998</v>
      </c>
      <c r="G2191">
        <v>7.9254691509999997</v>
      </c>
      <c r="H2191">
        <v>369861.87040000001</v>
      </c>
      <c r="I2191">
        <v>78.376459190000006</v>
      </c>
      <c r="J2191">
        <v>0.117479184</v>
      </c>
      <c r="K2191">
        <v>7.020562054</v>
      </c>
      <c r="L2191">
        <v>317191.0344</v>
      </c>
      <c r="M2191">
        <v>77.562193210000004</v>
      </c>
      <c r="N2191">
        <v>-0.33993785399999998</v>
      </c>
      <c r="O2191">
        <v>7.6866256960000001</v>
      </c>
      <c r="P2191">
        <v>278831.02049999998</v>
      </c>
      <c r="Q2191">
        <v>77.059262430000004</v>
      </c>
      <c r="R2191">
        <v>-0.66190327599999998</v>
      </c>
      <c r="S2191">
        <v>7.5671009829999996</v>
      </c>
    </row>
    <row r="2192" spans="1:19" x14ac:dyDescent="0.25">
      <c r="A2192" s="12">
        <v>41365</v>
      </c>
      <c r="B2192" t="s">
        <v>2005</v>
      </c>
      <c r="C2192" t="s">
        <v>2006</v>
      </c>
      <c r="D2192">
        <v>274648.7806</v>
      </c>
      <c r="E2192">
        <v>89.915615090000003</v>
      </c>
      <c r="F2192">
        <v>0.43317743199999997</v>
      </c>
      <c r="G2192">
        <v>1.1199934460000001</v>
      </c>
      <c r="H2192">
        <v>168231.19159999999</v>
      </c>
      <c r="I2192">
        <v>89.566889750000001</v>
      </c>
      <c r="J2192">
        <v>0.85297229600000002</v>
      </c>
      <c r="K2192">
        <v>1.4748657279999999</v>
      </c>
      <c r="L2192">
        <v>146484.8193</v>
      </c>
      <c r="M2192">
        <v>89.252895649999999</v>
      </c>
      <c r="N2192">
        <v>1.112867896</v>
      </c>
      <c r="O2192">
        <v>2.445267442</v>
      </c>
      <c r="P2192">
        <v>162125.3365</v>
      </c>
      <c r="Q2192">
        <v>85.19910969</v>
      </c>
      <c r="R2192">
        <v>1.5589690540000001</v>
      </c>
      <c r="S2192">
        <v>2.669874997</v>
      </c>
    </row>
    <row r="2193" spans="1:19" x14ac:dyDescent="0.25">
      <c r="A2193" s="12">
        <v>41365</v>
      </c>
      <c r="B2193" t="s">
        <v>2011</v>
      </c>
      <c r="C2193" t="s">
        <v>2012</v>
      </c>
      <c r="D2193">
        <v>221550.65710000001</v>
      </c>
      <c r="E2193">
        <v>94.276551609999999</v>
      </c>
      <c r="F2193">
        <v>-0.17793146200000001</v>
      </c>
      <c r="G2193">
        <v>-0.246134399</v>
      </c>
      <c r="H2193">
        <v>133518.18640000001</v>
      </c>
      <c r="I2193">
        <v>93.433449469999999</v>
      </c>
      <c r="J2193">
        <v>0.60514548099999999</v>
      </c>
      <c r="K2193">
        <v>-0.49467817400000003</v>
      </c>
      <c r="L2193">
        <v>98244.768370000005</v>
      </c>
      <c r="M2193">
        <v>94.116154519999995</v>
      </c>
      <c r="N2193">
        <v>0.666155685</v>
      </c>
      <c r="O2193">
        <v>-0.241660032</v>
      </c>
      <c r="P2193">
        <v>93617.725290000002</v>
      </c>
      <c r="Q2193">
        <v>92.519159909999999</v>
      </c>
      <c r="R2193">
        <v>0.26767722399999999</v>
      </c>
      <c r="S2193">
        <v>-2.841578814</v>
      </c>
    </row>
    <row r="2194" spans="1:19" x14ac:dyDescent="0.25">
      <c r="A2194" s="12">
        <v>41365</v>
      </c>
      <c r="B2194" t="s">
        <v>2001</v>
      </c>
      <c r="C2194" t="s">
        <v>2002</v>
      </c>
      <c r="D2194">
        <v>203308.70970000001</v>
      </c>
      <c r="E2194">
        <v>90.6909809</v>
      </c>
      <c r="F2194">
        <v>0.345116537</v>
      </c>
      <c r="G2194">
        <v>0.18975038599999999</v>
      </c>
      <c r="H2194">
        <v>127146.9005</v>
      </c>
      <c r="I2194">
        <v>90.430032909999994</v>
      </c>
      <c r="J2194">
        <v>0.86201034700000001</v>
      </c>
      <c r="K2194">
        <v>0.80845282299999999</v>
      </c>
      <c r="L2194">
        <v>105690.3135</v>
      </c>
      <c r="M2194">
        <v>90.831413850000004</v>
      </c>
      <c r="N2194">
        <v>0.500106885</v>
      </c>
      <c r="O2194">
        <v>1.287517021</v>
      </c>
      <c r="P2194">
        <v>85583.041089999999</v>
      </c>
      <c r="Q2194">
        <v>90.907361350000002</v>
      </c>
      <c r="R2194">
        <v>0.16980568300000001</v>
      </c>
      <c r="S2194">
        <v>-0.65337207500000005</v>
      </c>
    </row>
    <row r="2195" spans="1:19" x14ac:dyDescent="0.25">
      <c r="A2195" s="12">
        <v>41365</v>
      </c>
      <c r="B2195" t="s">
        <v>2013</v>
      </c>
      <c r="C2195" t="s">
        <v>2014</v>
      </c>
      <c r="D2195">
        <v>392755.33179999999</v>
      </c>
      <c r="E2195">
        <v>86.363558740000002</v>
      </c>
      <c r="F2195">
        <v>0.86577722800000001</v>
      </c>
      <c r="G2195">
        <v>2.1279066580000001</v>
      </c>
      <c r="H2195">
        <v>238576.31909999999</v>
      </c>
      <c r="I2195">
        <v>85.492006489999994</v>
      </c>
      <c r="J2195">
        <v>1.2658687799999999</v>
      </c>
      <c r="K2195">
        <v>2.3674844209999999</v>
      </c>
      <c r="L2195">
        <v>190184.07060000001</v>
      </c>
      <c r="M2195">
        <v>86.305448159999997</v>
      </c>
      <c r="N2195">
        <v>1.6326665069999999</v>
      </c>
      <c r="O2195">
        <v>3.0571375380000001</v>
      </c>
      <c r="P2195">
        <v>145983.24950000001</v>
      </c>
      <c r="Q2195">
        <v>85.872230000000002</v>
      </c>
      <c r="R2195">
        <v>0.65732951399999995</v>
      </c>
      <c r="S2195">
        <v>0.15510521599999999</v>
      </c>
    </row>
    <row r="2196" spans="1:19" x14ac:dyDescent="0.25">
      <c r="A2196" s="12">
        <v>41365</v>
      </c>
      <c r="B2196" t="s">
        <v>2003</v>
      </c>
      <c r="C2196" t="s">
        <v>2004</v>
      </c>
      <c r="D2196">
        <v>294906.17800000001</v>
      </c>
      <c r="E2196">
        <v>86.383354179999998</v>
      </c>
      <c r="F2196">
        <v>-0.38046455400000001</v>
      </c>
      <c r="G2196">
        <v>1.6487680149999999</v>
      </c>
      <c r="H2196">
        <v>197326.14929999999</v>
      </c>
      <c r="I2196">
        <v>85.999017870000003</v>
      </c>
      <c r="J2196">
        <v>0.55814566899999996</v>
      </c>
      <c r="K2196">
        <v>2.347463243</v>
      </c>
      <c r="L2196">
        <v>165466.85310000001</v>
      </c>
      <c r="M2196">
        <v>86.407258569999996</v>
      </c>
      <c r="N2196">
        <v>0.58210550800000005</v>
      </c>
      <c r="O2196">
        <v>2.7023372609999998</v>
      </c>
      <c r="P2196">
        <v>132579.98130000001</v>
      </c>
      <c r="Q2196">
        <v>85.600957320000006</v>
      </c>
      <c r="R2196">
        <v>0.19733626100000001</v>
      </c>
      <c r="S2196">
        <v>0.53696271699999998</v>
      </c>
    </row>
    <row r="2197" spans="1:19" x14ac:dyDescent="0.25">
      <c r="A2197" s="12">
        <v>41365</v>
      </c>
      <c r="B2197" t="s">
        <v>2009</v>
      </c>
      <c r="C2197" t="s">
        <v>2010</v>
      </c>
      <c r="D2197">
        <v>192692.69820000001</v>
      </c>
      <c r="E2197">
        <v>99.113120649999999</v>
      </c>
      <c r="F2197">
        <v>-0.149039688</v>
      </c>
      <c r="G2197">
        <v>-0.71360492200000003</v>
      </c>
      <c r="H2197">
        <v>115754.4405</v>
      </c>
      <c r="I2197">
        <v>97.893133230000004</v>
      </c>
      <c r="J2197">
        <v>0.1777659</v>
      </c>
      <c r="K2197">
        <v>-0.62806735700000005</v>
      </c>
      <c r="L2197">
        <v>94207.032930000001</v>
      </c>
      <c r="M2197">
        <v>98.837971199999998</v>
      </c>
      <c r="N2197">
        <v>0.26992542400000002</v>
      </c>
      <c r="O2197">
        <v>-0.23998143199999999</v>
      </c>
      <c r="P2197">
        <v>81743.800109999996</v>
      </c>
      <c r="Q2197">
        <v>97.539018110000001</v>
      </c>
      <c r="R2197">
        <v>0.21000817899999999</v>
      </c>
      <c r="S2197">
        <v>-1.622147335</v>
      </c>
    </row>
    <row r="2198" spans="1:19" x14ac:dyDescent="0.25">
      <c r="A2198" s="12">
        <v>41365</v>
      </c>
      <c r="B2198" t="s">
        <v>2019</v>
      </c>
      <c r="C2198" t="s">
        <v>2020</v>
      </c>
      <c r="D2198">
        <v>206070.67739999999</v>
      </c>
      <c r="E2198">
        <v>94.578320579999996</v>
      </c>
      <c r="F2198">
        <v>0.34951994400000003</v>
      </c>
      <c r="G2198">
        <v>4.2043124000000001E-2</v>
      </c>
      <c r="H2198">
        <v>125538.84179999999</v>
      </c>
      <c r="I2198">
        <v>93.777552499999999</v>
      </c>
      <c r="J2198">
        <v>0.49351330700000001</v>
      </c>
      <c r="K2198">
        <v>-0.120365293</v>
      </c>
      <c r="L2198">
        <v>102185.258</v>
      </c>
      <c r="M2198">
        <v>93.955411909999995</v>
      </c>
      <c r="N2198">
        <v>-4.0155387000000001E-2</v>
      </c>
      <c r="O2198">
        <v>0.44252936399999998</v>
      </c>
      <c r="P2198">
        <v>93108.880969999998</v>
      </c>
      <c r="Q2198">
        <v>93.395268419999994</v>
      </c>
      <c r="R2198">
        <v>-9.8838636999999993E-2</v>
      </c>
      <c r="S2198">
        <v>-1.988339538</v>
      </c>
    </row>
    <row r="2199" spans="1:19" x14ac:dyDescent="0.25">
      <c r="A2199" s="12">
        <v>41365</v>
      </c>
      <c r="B2199" t="s">
        <v>2007</v>
      </c>
      <c r="C2199" t="s">
        <v>2008</v>
      </c>
      <c r="D2199">
        <v>592751.9523</v>
      </c>
      <c r="E2199">
        <v>79.727671360000002</v>
      </c>
      <c r="F2199">
        <v>0.93662816400000004</v>
      </c>
      <c r="G2199">
        <v>5.5082868439999997</v>
      </c>
      <c r="H2199">
        <v>374399.8014</v>
      </c>
      <c r="I2199">
        <v>79.338080250000004</v>
      </c>
      <c r="J2199">
        <v>1.2269258750000001</v>
      </c>
      <c r="K2199">
        <v>5.546908309</v>
      </c>
      <c r="L2199">
        <v>325253.51990000001</v>
      </c>
      <c r="M2199">
        <v>79.533699299999995</v>
      </c>
      <c r="N2199">
        <v>2.5418390259999999</v>
      </c>
      <c r="O2199">
        <v>7.7740331649999996</v>
      </c>
      <c r="P2199">
        <v>288624.47779999999</v>
      </c>
      <c r="Q2199">
        <v>79.765835749999994</v>
      </c>
      <c r="R2199">
        <v>3.5123270519999998</v>
      </c>
      <c r="S2199">
        <v>7.6985451600000001</v>
      </c>
    </row>
    <row r="2200" spans="1:19" x14ac:dyDescent="0.25">
      <c r="A2200" s="12">
        <v>41365</v>
      </c>
      <c r="B2200" t="s">
        <v>2017</v>
      </c>
      <c r="C2200" t="s">
        <v>2018</v>
      </c>
      <c r="D2200">
        <v>241092.4811</v>
      </c>
      <c r="E2200">
        <v>92.277363899999997</v>
      </c>
      <c r="F2200">
        <v>0.28358471099999999</v>
      </c>
      <c r="G2200">
        <v>1.4017861069999999</v>
      </c>
      <c r="H2200">
        <v>140144.76860000001</v>
      </c>
      <c r="I2200">
        <v>91.866656950000007</v>
      </c>
      <c r="J2200">
        <v>0.33608223799999998</v>
      </c>
      <c r="K2200">
        <v>1.299488778</v>
      </c>
      <c r="L2200">
        <v>115626.7782</v>
      </c>
      <c r="M2200">
        <v>92.698671649999994</v>
      </c>
      <c r="N2200">
        <v>0.40901024899999999</v>
      </c>
      <c r="O2200">
        <v>1.943272449</v>
      </c>
      <c r="P2200">
        <v>96229.223870000002</v>
      </c>
      <c r="Q2200">
        <v>91.672126039999995</v>
      </c>
      <c r="R2200">
        <v>-0.75667658000000004</v>
      </c>
      <c r="S2200">
        <v>-1.1349853400000001</v>
      </c>
    </row>
    <row r="2201" spans="1:19" x14ac:dyDescent="0.25">
      <c r="A2201" s="12">
        <v>41365</v>
      </c>
      <c r="B2201" t="s">
        <v>2015</v>
      </c>
      <c r="C2201" t="s">
        <v>2016</v>
      </c>
      <c r="D2201">
        <v>299490.23879999999</v>
      </c>
      <c r="E2201">
        <v>90.911787390000001</v>
      </c>
      <c r="F2201">
        <v>1.3295418459999999</v>
      </c>
      <c r="G2201">
        <v>0.682990404</v>
      </c>
      <c r="H2201">
        <v>193355.57990000001</v>
      </c>
      <c r="I2201">
        <v>90.825944559999996</v>
      </c>
      <c r="J2201">
        <v>1.8789492880000001</v>
      </c>
      <c r="K2201">
        <v>2.1418164709999998</v>
      </c>
      <c r="L2201">
        <v>161321.21720000001</v>
      </c>
      <c r="M2201">
        <v>91.167044489999995</v>
      </c>
      <c r="N2201">
        <v>1.9330595420000001</v>
      </c>
      <c r="O2201">
        <v>1.9516818380000001</v>
      </c>
      <c r="P2201">
        <v>127693.6292</v>
      </c>
      <c r="Q2201">
        <v>90.062921750000001</v>
      </c>
      <c r="R2201">
        <v>0.41070499999999999</v>
      </c>
      <c r="S2201">
        <v>-0.28317029399999999</v>
      </c>
    </row>
    <row r="2202" spans="1:19" x14ac:dyDescent="0.25">
      <c r="A2202" s="12">
        <v>41395</v>
      </c>
      <c r="B2202" t="s">
        <v>2005</v>
      </c>
      <c r="C2202" t="s">
        <v>2006</v>
      </c>
      <c r="D2202">
        <v>274489.54550000001</v>
      </c>
      <c r="E2202">
        <v>89.863484069999998</v>
      </c>
      <c r="F2202">
        <v>-5.7977712000000001E-2</v>
      </c>
      <c r="G2202">
        <v>1.279790405</v>
      </c>
      <c r="H2202">
        <v>169208.62220000001</v>
      </c>
      <c r="I2202">
        <v>90.087277299999997</v>
      </c>
      <c r="J2202">
        <v>0.58100437599999999</v>
      </c>
      <c r="K2202">
        <v>1.7122347330000001</v>
      </c>
      <c r="L2202">
        <v>147209.78099999999</v>
      </c>
      <c r="M2202">
        <v>89.694613340000004</v>
      </c>
      <c r="N2202">
        <v>0.49490572300000002</v>
      </c>
      <c r="O2202">
        <v>2.402557565</v>
      </c>
      <c r="P2202">
        <v>163063.51259999999</v>
      </c>
      <c r="Q2202">
        <v>85.692134249999995</v>
      </c>
      <c r="R2202">
        <v>0.57867337399999996</v>
      </c>
      <c r="S2202">
        <v>2.8733139460000001</v>
      </c>
    </row>
    <row r="2203" spans="1:19" x14ac:dyDescent="0.25">
      <c r="A2203" s="12">
        <v>41395</v>
      </c>
      <c r="B2203" t="s">
        <v>2001</v>
      </c>
      <c r="C2203" t="s">
        <v>2002</v>
      </c>
      <c r="D2203">
        <v>205321.71280000001</v>
      </c>
      <c r="E2203">
        <v>91.588931720000005</v>
      </c>
      <c r="F2203">
        <v>0.99012141300000001</v>
      </c>
      <c r="G2203">
        <v>1.7468366280000001</v>
      </c>
      <c r="H2203">
        <v>128733.67969999999</v>
      </c>
      <c r="I2203">
        <v>91.558589729999994</v>
      </c>
      <c r="J2203">
        <v>1.2479889529999999</v>
      </c>
      <c r="K2203">
        <v>2.1029008710000001</v>
      </c>
      <c r="L2203">
        <v>107169.5347</v>
      </c>
      <c r="M2203">
        <v>92.102672749999996</v>
      </c>
      <c r="N2203">
        <v>1.3995806580000001</v>
      </c>
      <c r="O2203">
        <v>2.3872633529999998</v>
      </c>
      <c r="P2203">
        <v>87084.018679999994</v>
      </c>
      <c r="Q2203">
        <v>92.501718249999996</v>
      </c>
      <c r="R2203">
        <v>1.7538259629999999</v>
      </c>
      <c r="S2203">
        <v>1.186259178</v>
      </c>
    </row>
    <row r="2204" spans="1:19" x14ac:dyDescent="0.25">
      <c r="A2204" s="12">
        <v>41395</v>
      </c>
      <c r="B2204" t="s">
        <v>2003</v>
      </c>
      <c r="C2204" t="s">
        <v>2004</v>
      </c>
      <c r="D2204">
        <v>292781.6728</v>
      </c>
      <c r="E2204">
        <v>85.761048189999997</v>
      </c>
      <c r="F2204">
        <v>-0.72040035099999999</v>
      </c>
      <c r="G2204">
        <v>0.64316806000000004</v>
      </c>
      <c r="H2204">
        <v>196659.4327</v>
      </c>
      <c r="I2204">
        <v>85.708448300000001</v>
      </c>
      <c r="J2204">
        <v>-0.33787545000000002</v>
      </c>
      <c r="K2204">
        <v>1.2671148910000001</v>
      </c>
      <c r="L2204">
        <v>164929.33170000001</v>
      </c>
      <c r="M2204">
        <v>86.126563390000001</v>
      </c>
      <c r="N2204">
        <v>-0.32485138899999999</v>
      </c>
      <c r="O2204">
        <v>1.695718378</v>
      </c>
      <c r="P2204">
        <v>132683.12590000001</v>
      </c>
      <c r="Q2204">
        <v>85.667553179999999</v>
      </c>
      <c r="R2204">
        <v>7.7798034000000002E-2</v>
      </c>
      <c r="S2204">
        <v>0.84246512399999995</v>
      </c>
    </row>
    <row r="2205" spans="1:19" x14ac:dyDescent="0.25">
      <c r="A2205" s="12">
        <v>41395</v>
      </c>
      <c r="B2205" t="s">
        <v>2019</v>
      </c>
      <c r="C2205" t="s">
        <v>2020</v>
      </c>
      <c r="D2205">
        <v>208046.79190000001</v>
      </c>
      <c r="E2205">
        <v>95.48527928</v>
      </c>
      <c r="F2205">
        <v>0.958949889</v>
      </c>
      <c r="G2205">
        <v>-0.16325326700000001</v>
      </c>
      <c r="H2205">
        <v>127591.2102</v>
      </c>
      <c r="I2205">
        <v>95.310672269999998</v>
      </c>
      <c r="J2205">
        <v>1.63484729</v>
      </c>
      <c r="K2205">
        <v>0.276754687</v>
      </c>
      <c r="L2205">
        <v>104135.5586</v>
      </c>
      <c r="M2205">
        <v>95.748638299999996</v>
      </c>
      <c r="N2205">
        <v>1.908592971</v>
      </c>
      <c r="O2205">
        <v>0.95452255200000002</v>
      </c>
      <c r="P2205">
        <v>95017.90496</v>
      </c>
      <c r="Q2205">
        <v>95.31016425</v>
      </c>
      <c r="R2205">
        <v>2.0503135349999999</v>
      </c>
      <c r="S2205">
        <v>-0.93782841100000003</v>
      </c>
    </row>
    <row r="2206" spans="1:19" x14ac:dyDescent="0.25">
      <c r="A2206" s="12">
        <v>41395</v>
      </c>
      <c r="B2206" t="s">
        <v>2013</v>
      </c>
      <c r="C2206" t="s">
        <v>2014</v>
      </c>
      <c r="D2206">
        <v>391764.13740000001</v>
      </c>
      <c r="E2206">
        <v>86.145603510000001</v>
      </c>
      <c r="F2206">
        <v>-0.25236944</v>
      </c>
      <c r="G2206">
        <v>2.0169121720000001</v>
      </c>
      <c r="H2206">
        <v>239242.2886</v>
      </c>
      <c r="I2206">
        <v>85.730651600000002</v>
      </c>
      <c r="J2206">
        <v>0.27914318300000002</v>
      </c>
      <c r="K2206">
        <v>2.3284826829999998</v>
      </c>
      <c r="L2206">
        <v>190360.5386</v>
      </c>
      <c r="M2206">
        <v>86.385529259999998</v>
      </c>
      <c r="N2206">
        <v>9.2788001999999994E-2</v>
      </c>
      <c r="O2206">
        <v>2.7703293590000002</v>
      </c>
      <c r="P2206">
        <v>147354.82800000001</v>
      </c>
      <c r="Q2206">
        <v>86.679038340000005</v>
      </c>
      <c r="R2206">
        <v>0.93954510899999999</v>
      </c>
      <c r="S2206">
        <v>1.1789922610000001</v>
      </c>
    </row>
    <row r="2207" spans="1:19" x14ac:dyDescent="0.25">
      <c r="A2207" s="12">
        <v>41395</v>
      </c>
      <c r="B2207" t="s">
        <v>2017</v>
      </c>
      <c r="C2207" t="s">
        <v>2018</v>
      </c>
      <c r="D2207">
        <v>240844.86040000001</v>
      </c>
      <c r="E2207">
        <v>92.18258788</v>
      </c>
      <c r="F2207">
        <v>-0.10270776500000001</v>
      </c>
      <c r="G2207">
        <v>2.134152904</v>
      </c>
      <c r="H2207">
        <v>141483.61910000001</v>
      </c>
      <c r="I2207">
        <v>92.744290269999993</v>
      </c>
      <c r="J2207">
        <v>0.95533389899999999</v>
      </c>
      <c r="K2207">
        <v>2.423761968</v>
      </c>
      <c r="L2207">
        <v>116462.2074</v>
      </c>
      <c r="M2207">
        <v>93.368440129999996</v>
      </c>
      <c r="N2207">
        <v>0.72252220700000003</v>
      </c>
      <c r="O2207">
        <v>2.444894246</v>
      </c>
      <c r="P2207">
        <v>97884.93419</v>
      </c>
      <c r="Q2207">
        <v>93.249427389999994</v>
      </c>
      <c r="R2207">
        <v>1.7205899090000001</v>
      </c>
      <c r="S2207">
        <v>1.0197827559999999</v>
      </c>
    </row>
    <row r="2208" spans="1:19" x14ac:dyDescent="0.25">
      <c r="A2208" s="12">
        <v>41395</v>
      </c>
      <c r="B2208" t="s">
        <v>2009</v>
      </c>
      <c r="C2208" t="s">
        <v>2010</v>
      </c>
      <c r="D2208">
        <v>192134.59229999999</v>
      </c>
      <c r="E2208">
        <v>98.826054139999997</v>
      </c>
      <c r="F2208">
        <v>-0.28963522600000002</v>
      </c>
      <c r="G2208">
        <v>-6.5771241999999994E-2</v>
      </c>
      <c r="H2208">
        <v>116451.7705</v>
      </c>
      <c r="I2208">
        <v>98.482862760000003</v>
      </c>
      <c r="J2208">
        <v>0.60242175499999995</v>
      </c>
      <c r="K2208">
        <v>0.24919835100000001</v>
      </c>
      <c r="L2208">
        <v>94800.1391</v>
      </c>
      <c r="M2208">
        <v>99.46023271</v>
      </c>
      <c r="N2208">
        <v>0.62957737800000002</v>
      </c>
      <c r="O2208">
        <v>0.462941196</v>
      </c>
      <c r="P2208">
        <v>82403.11954</v>
      </c>
      <c r="Q2208">
        <v>98.325736739999996</v>
      </c>
      <c r="R2208">
        <v>0.80656811900000003</v>
      </c>
      <c r="S2208">
        <v>-0.194567198</v>
      </c>
    </row>
    <row r="2209" spans="1:19" x14ac:dyDescent="0.25">
      <c r="A2209" s="12">
        <v>41395</v>
      </c>
      <c r="B2209" t="s">
        <v>2011</v>
      </c>
      <c r="C2209" t="s">
        <v>2012</v>
      </c>
      <c r="D2209">
        <v>220854.19519999999</v>
      </c>
      <c r="E2209">
        <v>93.98018587</v>
      </c>
      <c r="F2209">
        <v>-0.31435784100000003</v>
      </c>
      <c r="G2209">
        <v>0.13967178099999999</v>
      </c>
      <c r="H2209">
        <v>134034.86739999999</v>
      </c>
      <c r="I2209">
        <v>93.795012830000005</v>
      </c>
      <c r="J2209">
        <v>0.38697422500000001</v>
      </c>
      <c r="K2209">
        <v>0.37644613199999999</v>
      </c>
      <c r="L2209">
        <v>98825.070030000003</v>
      </c>
      <c r="M2209">
        <v>94.672069719999996</v>
      </c>
      <c r="N2209">
        <v>0.59066927000000002</v>
      </c>
      <c r="O2209">
        <v>0.99083522199999996</v>
      </c>
      <c r="P2209">
        <v>95180.292140000005</v>
      </c>
      <c r="Q2209">
        <v>94.063390690000006</v>
      </c>
      <c r="R2209">
        <v>1.6690929510000001</v>
      </c>
      <c r="S2209">
        <v>-0.103016987</v>
      </c>
    </row>
    <row r="2210" spans="1:19" x14ac:dyDescent="0.25">
      <c r="A2210" s="12">
        <v>41395</v>
      </c>
      <c r="B2210" t="s">
        <v>2015</v>
      </c>
      <c r="C2210" t="s">
        <v>2016</v>
      </c>
      <c r="D2210">
        <v>297634.23619999998</v>
      </c>
      <c r="E2210">
        <v>90.348388349999993</v>
      </c>
      <c r="F2210">
        <v>-0.61972055500000001</v>
      </c>
      <c r="G2210">
        <v>0.85898436899999997</v>
      </c>
      <c r="H2210">
        <v>192479.6103</v>
      </c>
      <c r="I2210">
        <v>90.414470679999994</v>
      </c>
      <c r="J2210">
        <v>-0.45303561399999998</v>
      </c>
      <c r="K2210">
        <v>1.624675101</v>
      </c>
      <c r="L2210">
        <v>161027.56969999999</v>
      </c>
      <c r="M2210">
        <v>91.001096259999997</v>
      </c>
      <c r="N2210">
        <v>-0.18202655400000001</v>
      </c>
      <c r="O2210">
        <v>1.847878398</v>
      </c>
      <c r="P2210">
        <v>128449.524</v>
      </c>
      <c r="Q2210">
        <v>90.596057950000002</v>
      </c>
      <c r="R2210">
        <v>0.59195969999999998</v>
      </c>
      <c r="S2210">
        <v>0.55632397499999997</v>
      </c>
    </row>
    <row r="2211" spans="1:19" x14ac:dyDescent="0.25">
      <c r="A2211" s="12">
        <v>41395</v>
      </c>
      <c r="B2211" t="s">
        <v>2007</v>
      </c>
      <c r="C2211" t="s">
        <v>2008</v>
      </c>
      <c r="D2211">
        <v>600796.08990000002</v>
      </c>
      <c r="E2211">
        <v>80.809642249999996</v>
      </c>
      <c r="F2211">
        <v>1.3570832660000001</v>
      </c>
      <c r="G2211">
        <v>5.3245286280000004</v>
      </c>
      <c r="H2211">
        <v>379979.38079999998</v>
      </c>
      <c r="I2211">
        <v>80.520434289999997</v>
      </c>
      <c r="J2211">
        <v>1.4902730630000001</v>
      </c>
      <c r="K2211">
        <v>5.0307024829999998</v>
      </c>
      <c r="L2211">
        <v>327098.7525</v>
      </c>
      <c r="M2211">
        <v>79.984910929999998</v>
      </c>
      <c r="N2211">
        <v>0.56732132000000002</v>
      </c>
      <c r="O2211">
        <v>6.0603019729999996</v>
      </c>
      <c r="P2211">
        <v>288558.6875</v>
      </c>
      <c r="Q2211">
        <v>79.747653560000003</v>
      </c>
      <c r="R2211">
        <v>-2.2794451E-2</v>
      </c>
      <c r="S2211">
        <v>6.2949927649999999</v>
      </c>
    </row>
    <row r="2212" spans="1:19" x14ac:dyDescent="0.25">
      <c r="A2212" s="12">
        <v>41426</v>
      </c>
      <c r="B2212" t="s">
        <v>2005</v>
      </c>
      <c r="C2212" t="s">
        <v>2006</v>
      </c>
      <c r="D2212">
        <v>276076.78720000002</v>
      </c>
      <c r="E2212">
        <v>90.383121590000002</v>
      </c>
      <c r="F2212">
        <v>0.57825214300000005</v>
      </c>
      <c r="G2212">
        <v>1.7602749710000001</v>
      </c>
      <c r="H2212">
        <v>170400.3175</v>
      </c>
      <c r="I2212">
        <v>90.721740150000002</v>
      </c>
      <c r="J2212">
        <v>0.70427575499999995</v>
      </c>
      <c r="K2212">
        <v>1.723340404</v>
      </c>
      <c r="L2212">
        <v>149113.11249999999</v>
      </c>
      <c r="M2212">
        <v>90.854309229999998</v>
      </c>
      <c r="N2212">
        <v>1.2929381689999999</v>
      </c>
      <c r="O2212">
        <v>1.651031221</v>
      </c>
      <c r="P2212">
        <v>163902.13320000001</v>
      </c>
      <c r="Q2212">
        <v>86.132840990000005</v>
      </c>
      <c r="R2212">
        <v>0.51429077199999995</v>
      </c>
      <c r="S2212">
        <v>2.7203691229999998</v>
      </c>
    </row>
    <row r="2213" spans="1:19" x14ac:dyDescent="0.25">
      <c r="A2213" s="12">
        <v>41426</v>
      </c>
      <c r="B2213" t="s">
        <v>2015</v>
      </c>
      <c r="C2213" t="s">
        <v>2016</v>
      </c>
      <c r="D2213">
        <v>297882.57140000002</v>
      </c>
      <c r="E2213">
        <v>90.423771770000002</v>
      </c>
      <c r="F2213">
        <v>8.3436367999999997E-2</v>
      </c>
      <c r="G2213">
        <v>0.73142165800000003</v>
      </c>
      <c r="H2213">
        <v>192609.79</v>
      </c>
      <c r="I2213">
        <v>90.475620699999993</v>
      </c>
      <c r="J2213">
        <v>6.7632998E-2</v>
      </c>
      <c r="K2213">
        <v>1.159919328</v>
      </c>
      <c r="L2213">
        <v>162029.49530000001</v>
      </c>
      <c r="M2213">
        <v>91.567311889999999</v>
      </c>
      <c r="N2213">
        <v>0.62220747300000001</v>
      </c>
      <c r="O2213">
        <v>0.73679413000000005</v>
      </c>
      <c r="P2213">
        <v>128350.6569</v>
      </c>
      <c r="Q2213">
        <v>90.526326470000001</v>
      </c>
      <c r="R2213">
        <v>-7.6969654999999998E-2</v>
      </c>
      <c r="S2213">
        <v>0.158752852</v>
      </c>
    </row>
    <row r="2214" spans="1:19" x14ac:dyDescent="0.25">
      <c r="A2214" s="12">
        <v>41426</v>
      </c>
      <c r="B2214" t="s">
        <v>2017</v>
      </c>
      <c r="C2214" t="s">
        <v>2018</v>
      </c>
      <c r="D2214">
        <v>244005.0336</v>
      </c>
      <c r="E2214">
        <v>93.392133900000005</v>
      </c>
      <c r="F2214">
        <v>1.312119842</v>
      </c>
      <c r="G2214">
        <v>1.6828642069999999</v>
      </c>
      <c r="H2214">
        <v>143447.5245</v>
      </c>
      <c r="I2214">
        <v>94.031654900000007</v>
      </c>
      <c r="J2214">
        <v>1.388079667</v>
      </c>
      <c r="K2214">
        <v>1.4330214020000001</v>
      </c>
      <c r="L2214">
        <v>118808.17140000001</v>
      </c>
      <c r="M2214">
        <v>95.249213400000002</v>
      </c>
      <c r="N2214">
        <v>2.0143565209999998</v>
      </c>
      <c r="O2214">
        <v>1.0133744140000001</v>
      </c>
      <c r="P2214">
        <v>98356.149909999993</v>
      </c>
      <c r="Q2214">
        <v>93.698327890000002</v>
      </c>
      <c r="R2214">
        <v>0.48139759700000001</v>
      </c>
      <c r="S2214">
        <v>-0.52215311600000003</v>
      </c>
    </row>
    <row r="2215" spans="1:19" x14ac:dyDescent="0.25">
      <c r="A2215" s="12">
        <v>41426</v>
      </c>
      <c r="B2215" t="s">
        <v>2019</v>
      </c>
      <c r="C2215" t="s">
        <v>2020</v>
      </c>
      <c r="D2215">
        <v>208241.9731</v>
      </c>
      <c r="E2215">
        <v>95.57485973</v>
      </c>
      <c r="F2215">
        <v>9.3815988000000003E-2</v>
      </c>
      <c r="G2215">
        <v>-0.18100929199999999</v>
      </c>
      <c r="H2215">
        <v>128082.625</v>
      </c>
      <c r="I2215">
        <v>95.677759339999994</v>
      </c>
      <c r="J2215">
        <v>0.38514791900000001</v>
      </c>
      <c r="K2215">
        <v>0.137365766</v>
      </c>
      <c r="L2215">
        <v>105248.2524</v>
      </c>
      <c r="M2215">
        <v>96.771717390000006</v>
      </c>
      <c r="N2215">
        <v>1.068505104</v>
      </c>
      <c r="O2215">
        <v>-0.367076703</v>
      </c>
      <c r="P2215">
        <v>95331.638720000003</v>
      </c>
      <c r="Q2215">
        <v>95.624863000000005</v>
      </c>
      <c r="R2215">
        <v>0.33018383200000001</v>
      </c>
      <c r="S2215">
        <v>-1.015055813</v>
      </c>
    </row>
    <row r="2216" spans="1:19" x14ac:dyDescent="0.25">
      <c r="A2216" s="12">
        <v>41426</v>
      </c>
      <c r="B2216" t="s">
        <v>2001</v>
      </c>
      <c r="C2216" t="s">
        <v>2002</v>
      </c>
      <c r="D2216">
        <v>204466.61350000001</v>
      </c>
      <c r="E2216">
        <v>91.207493099999994</v>
      </c>
      <c r="F2216">
        <v>-0.41646803399999999</v>
      </c>
      <c r="G2216">
        <v>1.3752880519999999</v>
      </c>
      <c r="H2216">
        <v>129208.8505</v>
      </c>
      <c r="I2216">
        <v>91.896542980000007</v>
      </c>
      <c r="J2216">
        <v>0.36911146500000003</v>
      </c>
      <c r="K2216">
        <v>1.5685308490000001</v>
      </c>
      <c r="L2216">
        <v>108267.947</v>
      </c>
      <c r="M2216">
        <v>93.046660299999999</v>
      </c>
      <c r="N2216">
        <v>1.0249295860000001</v>
      </c>
      <c r="O2216">
        <v>1.2802986220000001</v>
      </c>
      <c r="P2216">
        <v>87460.665500000003</v>
      </c>
      <c r="Q2216">
        <v>92.901797139999999</v>
      </c>
      <c r="R2216">
        <v>0.43250968499999998</v>
      </c>
      <c r="S2216">
        <v>0.66686083600000001</v>
      </c>
    </row>
    <row r="2217" spans="1:19" x14ac:dyDescent="0.25">
      <c r="A2217" s="12">
        <v>41426</v>
      </c>
      <c r="B2217" t="s">
        <v>2003</v>
      </c>
      <c r="C2217" t="s">
        <v>2004</v>
      </c>
      <c r="D2217">
        <v>296501.49459999998</v>
      </c>
      <c r="E2217">
        <v>86.850651290000002</v>
      </c>
      <c r="F2217">
        <v>1.2705104780000001</v>
      </c>
      <c r="G2217">
        <v>2.3957190060000002</v>
      </c>
      <c r="H2217">
        <v>198652.20850000001</v>
      </c>
      <c r="I2217">
        <v>86.576943249999999</v>
      </c>
      <c r="J2217">
        <v>1.013313119</v>
      </c>
      <c r="K2217">
        <v>2.5039155219999998</v>
      </c>
      <c r="L2217">
        <v>167404.55660000001</v>
      </c>
      <c r="M2217">
        <v>87.419132829999995</v>
      </c>
      <c r="N2217">
        <v>1.500779074</v>
      </c>
      <c r="O2217">
        <v>2.4600924640000001</v>
      </c>
      <c r="P2217">
        <v>133023.25709999999</v>
      </c>
      <c r="Q2217">
        <v>85.887160649999998</v>
      </c>
      <c r="R2217">
        <v>0.25634847300000002</v>
      </c>
      <c r="S2217">
        <v>1.8547978380000001</v>
      </c>
    </row>
    <row r="2218" spans="1:19" x14ac:dyDescent="0.25">
      <c r="A2218" s="12">
        <v>41426</v>
      </c>
      <c r="B2218" t="s">
        <v>2009</v>
      </c>
      <c r="C2218" t="s">
        <v>2010</v>
      </c>
      <c r="D2218">
        <v>190749.1452</v>
      </c>
      <c r="E2218">
        <v>98.113437689999998</v>
      </c>
      <c r="F2218">
        <v>-0.72108154999999996</v>
      </c>
      <c r="G2218">
        <v>-1.026544718</v>
      </c>
      <c r="H2218">
        <v>116013.7556</v>
      </c>
      <c r="I2218">
        <v>98.112435110000007</v>
      </c>
      <c r="J2218">
        <v>-0.37613412699999998</v>
      </c>
      <c r="K2218">
        <v>-1.2448683460000001</v>
      </c>
      <c r="L2218">
        <v>95162.429860000004</v>
      </c>
      <c r="M2218">
        <v>99.840332610000004</v>
      </c>
      <c r="N2218">
        <v>0.382162691</v>
      </c>
      <c r="O2218">
        <v>-1.90354763</v>
      </c>
      <c r="P2218">
        <v>82158.70134</v>
      </c>
      <c r="Q2218">
        <v>98.034090019999994</v>
      </c>
      <c r="R2218">
        <v>-0.29661279299999999</v>
      </c>
      <c r="S2218">
        <v>-2.0919193479999998</v>
      </c>
    </row>
    <row r="2219" spans="1:19" x14ac:dyDescent="0.25">
      <c r="A2219" s="12">
        <v>41426</v>
      </c>
      <c r="B2219" t="s">
        <v>2011</v>
      </c>
      <c r="C2219" t="s">
        <v>2012</v>
      </c>
      <c r="D2219">
        <v>222561.0062</v>
      </c>
      <c r="E2219">
        <v>94.706485939999993</v>
      </c>
      <c r="F2219">
        <v>0.772822546</v>
      </c>
      <c r="G2219">
        <v>0.55090527199999995</v>
      </c>
      <c r="H2219">
        <v>135436.11230000001</v>
      </c>
      <c r="I2219">
        <v>94.775576939999993</v>
      </c>
      <c r="J2219">
        <v>1.045433099</v>
      </c>
      <c r="K2219">
        <v>0.19886942399999999</v>
      </c>
      <c r="L2219">
        <v>100716.79889999999</v>
      </c>
      <c r="M2219">
        <v>96.484301049999999</v>
      </c>
      <c r="N2219">
        <v>1.914219616</v>
      </c>
      <c r="O2219">
        <v>-0.54861377200000006</v>
      </c>
      <c r="P2219">
        <v>95287.140339999998</v>
      </c>
      <c r="Q2219">
        <v>94.168985059999997</v>
      </c>
      <c r="R2219">
        <v>0.112258735</v>
      </c>
      <c r="S2219">
        <v>-1.4395284020000001</v>
      </c>
    </row>
    <row r="2220" spans="1:19" x14ac:dyDescent="0.25">
      <c r="A2220" s="12">
        <v>41426</v>
      </c>
      <c r="B2220" t="s">
        <v>2007</v>
      </c>
      <c r="C2220" t="s">
        <v>2008</v>
      </c>
      <c r="D2220">
        <v>600374.68700000003</v>
      </c>
      <c r="E2220">
        <v>80.752961769999999</v>
      </c>
      <c r="F2220">
        <v>-7.0140738999999994E-2</v>
      </c>
      <c r="G2220">
        <v>5.7330476600000004</v>
      </c>
      <c r="H2220">
        <v>380448.40860000002</v>
      </c>
      <c r="I2220">
        <v>80.61982476</v>
      </c>
      <c r="J2220">
        <v>0.123435082</v>
      </c>
      <c r="K2220">
        <v>5.1724655000000004</v>
      </c>
      <c r="L2220">
        <v>330385.36129999999</v>
      </c>
      <c r="M2220">
        <v>80.78857988</v>
      </c>
      <c r="N2220">
        <v>1.004775695</v>
      </c>
      <c r="O2220">
        <v>5.6226552549999997</v>
      </c>
      <c r="P2220">
        <v>290693.65179999999</v>
      </c>
      <c r="Q2220">
        <v>80.337683940000005</v>
      </c>
      <c r="R2220">
        <v>0.73987177199999998</v>
      </c>
      <c r="S2220">
        <v>6.0001531530000003</v>
      </c>
    </row>
    <row r="2221" spans="1:19" x14ac:dyDescent="0.25">
      <c r="A2221" s="12">
        <v>41426</v>
      </c>
      <c r="B2221" t="s">
        <v>2013</v>
      </c>
      <c r="C2221" t="s">
        <v>2014</v>
      </c>
      <c r="D2221">
        <v>396060.81760000001</v>
      </c>
      <c r="E2221">
        <v>87.090406959999996</v>
      </c>
      <c r="F2221">
        <v>1.096751791</v>
      </c>
      <c r="G2221">
        <v>3.4226445719999998</v>
      </c>
      <c r="H2221">
        <v>241952.06280000001</v>
      </c>
      <c r="I2221">
        <v>86.701678540000003</v>
      </c>
      <c r="J2221">
        <v>1.1326485040000001</v>
      </c>
      <c r="K2221">
        <v>3.3290322040000002</v>
      </c>
      <c r="L2221">
        <v>193229.1182</v>
      </c>
      <c r="M2221">
        <v>87.687289440000001</v>
      </c>
      <c r="N2221">
        <v>1.506919259</v>
      </c>
      <c r="O2221">
        <v>2.8189139230000002</v>
      </c>
      <c r="P2221">
        <v>148503.43859999999</v>
      </c>
      <c r="Q2221">
        <v>87.354689519999994</v>
      </c>
      <c r="R2221">
        <v>0.77948624600000005</v>
      </c>
      <c r="S2221">
        <v>1.8238763179999999</v>
      </c>
    </row>
    <row r="2222" spans="1:19" x14ac:dyDescent="0.25">
      <c r="A2222" s="12">
        <v>41456</v>
      </c>
      <c r="B2222" t="s">
        <v>2005</v>
      </c>
      <c r="C2222" t="s">
        <v>2006</v>
      </c>
      <c r="D2222">
        <v>280209.36660000001</v>
      </c>
      <c r="E2222">
        <v>91.736061969999994</v>
      </c>
      <c r="F2222">
        <v>1.4968949359999999</v>
      </c>
      <c r="G2222">
        <v>1.6104436099999999</v>
      </c>
      <c r="H2222">
        <v>172054.7628</v>
      </c>
      <c r="I2222">
        <v>91.602572800000004</v>
      </c>
      <c r="J2222">
        <v>0.97091683600000001</v>
      </c>
      <c r="K2222">
        <v>2.1204050859999999</v>
      </c>
      <c r="L2222">
        <v>150427.25589999999</v>
      </c>
      <c r="M2222">
        <v>91.655014080000001</v>
      </c>
      <c r="N2222">
        <v>0.88130640500000001</v>
      </c>
      <c r="O2222">
        <v>2.6664473719999999</v>
      </c>
      <c r="P2222">
        <v>166628.0619</v>
      </c>
      <c r="Q2222">
        <v>87.565354279999994</v>
      </c>
      <c r="R2222">
        <v>1.6631441259999999</v>
      </c>
      <c r="S2222">
        <v>4.0214740119999997</v>
      </c>
    </row>
    <row r="2223" spans="1:19" x14ac:dyDescent="0.25">
      <c r="A2223" s="12">
        <v>41456</v>
      </c>
      <c r="B2223" t="s">
        <v>2015</v>
      </c>
      <c r="C2223" t="s">
        <v>2016</v>
      </c>
      <c r="D2223">
        <v>301542.0344</v>
      </c>
      <c r="E2223">
        <v>91.534620419999996</v>
      </c>
      <c r="F2223">
        <v>1.228491832</v>
      </c>
      <c r="G2223">
        <v>0.264300853</v>
      </c>
      <c r="H2223">
        <v>194457.40909999999</v>
      </c>
      <c r="I2223">
        <v>91.34351264</v>
      </c>
      <c r="J2223">
        <v>0.95925502500000004</v>
      </c>
      <c r="K2223">
        <v>1.4707264550000001</v>
      </c>
      <c r="L2223">
        <v>163456.41589999999</v>
      </c>
      <c r="M2223">
        <v>92.373703849999998</v>
      </c>
      <c r="N2223">
        <v>0.88065484500000002</v>
      </c>
      <c r="O2223">
        <v>1.214999698</v>
      </c>
      <c r="P2223">
        <v>128908.69040000001</v>
      </c>
      <c r="Q2223">
        <v>90.919910119999997</v>
      </c>
      <c r="R2223">
        <v>0.43477258299999999</v>
      </c>
      <c r="S2223">
        <v>-6.4771801000000004E-2</v>
      </c>
    </row>
    <row r="2224" spans="1:19" x14ac:dyDescent="0.25">
      <c r="A2224" s="12">
        <v>41456</v>
      </c>
      <c r="B2224" t="s">
        <v>2009</v>
      </c>
      <c r="C2224" t="s">
        <v>2010</v>
      </c>
      <c r="D2224">
        <v>197034.43350000001</v>
      </c>
      <c r="E2224">
        <v>101.3463289</v>
      </c>
      <c r="F2224">
        <v>3.2950544759999998</v>
      </c>
      <c r="G2224">
        <v>0.98792433599999996</v>
      </c>
      <c r="H2224">
        <v>118991.18150000001</v>
      </c>
      <c r="I2224">
        <v>100.63043399999999</v>
      </c>
      <c r="J2224">
        <v>2.5664421370000001</v>
      </c>
      <c r="K2224">
        <v>1.4198703720000001</v>
      </c>
      <c r="L2224">
        <v>97341.482189999995</v>
      </c>
      <c r="M2224">
        <v>102.12650069999999</v>
      </c>
      <c r="N2224">
        <v>2.289824173</v>
      </c>
      <c r="O2224">
        <v>1.3607179579999999</v>
      </c>
      <c r="P2224">
        <v>83522.409010000003</v>
      </c>
      <c r="Q2224">
        <v>99.661304650000005</v>
      </c>
      <c r="R2224">
        <v>1.6598457019999999</v>
      </c>
      <c r="S2224">
        <v>0.52439888999999995</v>
      </c>
    </row>
    <row r="2225" spans="1:19" x14ac:dyDescent="0.25">
      <c r="A2225" s="12">
        <v>41456</v>
      </c>
      <c r="B2225" t="s">
        <v>2011</v>
      </c>
      <c r="C2225" t="s">
        <v>2012</v>
      </c>
      <c r="D2225">
        <v>224997.5754</v>
      </c>
      <c r="E2225">
        <v>95.743320339999997</v>
      </c>
      <c r="F2225">
        <v>1.094787111</v>
      </c>
      <c r="G2225">
        <v>0.86711593600000003</v>
      </c>
      <c r="H2225">
        <v>135641.2181</v>
      </c>
      <c r="I2225">
        <v>94.919106060000004</v>
      </c>
      <c r="J2225">
        <v>0.151441039</v>
      </c>
      <c r="K2225">
        <v>0.54148154999999998</v>
      </c>
      <c r="L2225">
        <v>99968.180170000007</v>
      </c>
      <c r="M2225">
        <v>95.767142079999999</v>
      </c>
      <c r="N2225">
        <v>-0.74329083900000004</v>
      </c>
      <c r="O2225">
        <v>0.59649975700000002</v>
      </c>
      <c r="P2225">
        <v>95862.692219999997</v>
      </c>
      <c r="Q2225">
        <v>94.73778308</v>
      </c>
      <c r="R2225">
        <v>0.60401842699999997</v>
      </c>
      <c r="S2225">
        <v>-0.41814168699999998</v>
      </c>
    </row>
    <row r="2226" spans="1:19" x14ac:dyDescent="0.25">
      <c r="A2226" s="12">
        <v>41456</v>
      </c>
      <c r="B2226" t="s">
        <v>2017</v>
      </c>
      <c r="C2226" t="s">
        <v>2018</v>
      </c>
      <c r="D2226">
        <v>246335.856</v>
      </c>
      <c r="E2226">
        <v>94.28424862</v>
      </c>
      <c r="F2226">
        <v>0.95523539400000002</v>
      </c>
      <c r="G2226">
        <v>1.4748508090000001</v>
      </c>
      <c r="H2226">
        <v>143984.17920000001</v>
      </c>
      <c r="I2226">
        <v>94.383438859999998</v>
      </c>
      <c r="J2226">
        <v>0.37411226800000003</v>
      </c>
      <c r="K2226">
        <v>2.1944213189999999</v>
      </c>
      <c r="L2226">
        <v>119271.6746</v>
      </c>
      <c r="M2226">
        <v>95.62080666</v>
      </c>
      <c r="N2226">
        <v>0.390127381</v>
      </c>
      <c r="O2226">
        <v>2.4576158389999998</v>
      </c>
      <c r="P2226">
        <v>99274.280780000001</v>
      </c>
      <c r="Q2226">
        <v>94.572979119999999</v>
      </c>
      <c r="R2226">
        <v>0.93347581800000001</v>
      </c>
      <c r="S2226">
        <v>1.3596597500000001</v>
      </c>
    </row>
    <row r="2227" spans="1:19" x14ac:dyDescent="0.25">
      <c r="A2227" s="12">
        <v>41456</v>
      </c>
      <c r="B2227" t="s">
        <v>2019</v>
      </c>
      <c r="C2227" t="s">
        <v>2020</v>
      </c>
      <c r="D2227">
        <v>210800.20980000001</v>
      </c>
      <c r="E2227">
        <v>96.748989600000002</v>
      </c>
      <c r="F2227">
        <v>1.228492377</v>
      </c>
      <c r="G2227">
        <v>0.241870061</v>
      </c>
      <c r="H2227">
        <v>128944.5485</v>
      </c>
      <c r="I2227">
        <v>96.321616449999993</v>
      </c>
      <c r="J2227">
        <v>0.67294333299999998</v>
      </c>
      <c r="K2227">
        <v>0.50590161899999997</v>
      </c>
      <c r="L2227">
        <v>105323.9029</v>
      </c>
      <c r="M2227">
        <v>96.841275159999995</v>
      </c>
      <c r="N2227">
        <v>7.1878204000000001E-2</v>
      </c>
      <c r="O2227">
        <v>0.117753935</v>
      </c>
      <c r="P2227">
        <v>95593.57346</v>
      </c>
      <c r="Q2227">
        <v>95.887603409999997</v>
      </c>
      <c r="R2227">
        <v>0.27476159999999999</v>
      </c>
      <c r="S2227">
        <v>-0.55834410000000001</v>
      </c>
    </row>
    <row r="2228" spans="1:19" x14ac:dyDescent="0.25">
      <c r="A2228" s="12">
        <v>41456</v>
      </c>
      <c r="B2228" t="s">
        <v>2001</v>
      </c>
      <c r="C2228" t="s">
        <v>2002</v>
      </c>
      <c r="D2228">
        <v>207618.02489999999</v>
      </c>
      <c r="E2228">
        <v>92.613259709999994</v>
      </c>
      <c r="F2228">
        <v>1.541284128</v>
      </c>
      <c r="G2228">
        <v>0.83331627600000002</v>
      </c>
      <c r="H2228">
        <v>129999.0238</v>
      </c>
      <c r="I2228">
        <v>92.45853382</v>
      </c>
      <c r="J2228">
        <v>0.61154731200000001</v>
      </c>
      <c r="K2228">
        <v>1.1387111860000001</v>
      </c>
      <c r="L2228">
        <v>108596.8557</v>
      </c>
      <c r="M2228">
        <v>93.329328029999999</v>
      </c>
      <c r="N2228">
        <v>0.30379138</v>
      </c>
      <c r="O2228">
        <v>1.6422977560000001</v>
      </c>
      <c r="P2228">
        <v>87238.709109999996</v>
      </c>
      <c r="Q2228">
        <v>92.666032340000001</v>
      </c>
      <c r="R2228">
        <v>-0.25377852000000001</v>
      </c>
      <c r="S2228">
        <v>5.1905055999999998E-2</v>
      </c>
    </row>
    <row r="2229" spans="1:19" x14ac:dyDescent="0.25">
      <c r="A2229" s="12">
        <v>41456</v>
      </c>
      <c r="B2229" t="s">
        <v>2013</v>
      </c>
      <c r="C2229" t="s">
        <v>2014</v>
      </c>
      <c r="D2229">
        <v>402426.8395</v>
      </c>
      <c r="E2229">
        <v>88.490241069999996</v>
      </c>
      <c r="F2229">
        <v>1.607334442</v>
      </c>
      <c r="G2229">
        <v>3.0001788629999999</v>
      </c>
      <c r="H2229">
        <v>244613.90530000001</v>
      </c>
      <c r="I2229">
        <v>87.655529509999994</v>
      </c>
      <c r="J2229">
        <v>1.1001528270000001</v>
      </c>
      <c r="K2229">
        <v>3.362510238</v>
      </c>
      <c r="L2229">
        <v>195125.99650000001</v>
      </c>
      <c r="M2229">
        <v>88.548091970000002</v>
      </c>
      <c r="N2229">
        <v>0.981673091</v>
      </c>
      <c r="O2229">
        <v>3.491450849</v>
      </c>
      <c r="P2229">
        <v>150078.74729999999</v>
      </c>
      <c r="Q2229">
        <v>88.281338820000002</v>
      </c>
      <c r="R2229">
        <v>1.0607894170000001</v>
      </c>
      <c r="S2229">
        <v>2.1518768009999998</v>
      </c>
    </row>
    <row r="2230" spans="1:19" x14ac:dyDescent="0.25">
      <c r="A2230" s="12">
        <v>41456</v>
      </c>
      <c r="B2230" t="s">
        <v>2003</v>
      </c>
      <c r="C2230" t="s">
        <v>2004</v>
      </c>
      <c r="D2230">
        <v>301945.32510000002</v>
      </c>
      <c r="E2230">
        <v>88.445247719999998</v>
      </c>
      <c r="F2230">
        <v>1.836021267</v>
      </c>
      <c r="G2230">
        <v>2.2421175290000002</v>
      </c>
      <c r="H2230">
        <v>201704.6764</v>
      </c>
      <c r="I2230">
        <v>87.907274999999998</v>
      </c>
      <c r="J2230">
        <v>1.5365889530000001</v>
      </c>
      <c r="K2230">
        <v>2.8331466719999998</v>
      </c>
      <c r="L2230">
        <v>169573.82550000001</v>
      </c>
      <c r="M2230">
        <v>88.551931179999997</v>
      </c>
      <c r="N2230">
        <v>1.2958242799999999</v>
      </c>
      <c r="O2230">
        <v>2.9523132169999999</v>
      </c>
      <c r="P2230">
        <v>135441.38329999999</v>
      </c>
      <c r="Q2230">
        <v>87.448436479999998</v>
      </c>
      <c r="R2230">
        <v>1.817822152</v>
      </c>
      <c r="S2230">
        <v>2.1629842789999998</v>
      </c>
    </row>
    <row r="2231" spans="1:19" x14ac:dyDescent="0.25">
      <c r="A2231" s="12">
        <v>41456</v>
      </c>
      <c r="B2231" t="s">
        <v>2007</v>
      </c>
      <c r="C2231" t="s">
        <v>2008</v>
      </c>
      <c r="D2231">
        <v>612056.36690000002</v>
      </c>
      <c r="E2231">
        <v>82.324197639999994</v>
      </c>
      <c r="F2231">
        <v>1.9457315740000001</v>
      </c>
      <c r="G2231">
        <v>5.5064174530000001</v>
      </c>
      <c r="H2231">
        <v>388303.30310000002</v>
      </c>
      <c r="I2231">
        <v>82.284334860000001</v>
      </c>
      <c r="J2231">
        <v>2.0646411809999998</v>
      </c>
      <c r="K2231">
        <v>5.8902606869999996</v>
      </c>
      <c r="L2231">
        <v>339350.87329999998</v>
      </c>
      <c r="M2231">
        <v>82.980901540000005</v>
      </c>
      <c r="N2231">
        <v>2.713652927</v>
      </c>
      <c r="O2231">
        <v>7.681342968</v>
      </c>
      <c r="P2231">
        <v>298764.34590000001</v>
      </c>
      <c r="Q2231">
        <v>82.568145029999997</v>
      </c>
      <c r="R2231">
        <v>2.7763572230000002</v>
      </c>
      <c r="S2231">
        <v>8.6025005639999996</v>
      </c>
    </row>
    <row r="2232" spans="1:19" x14ac:dyDescent="0.25">
      <c r="A2232" s="12">
        <v>41487</v>
      </c>
      <c r="B2232" t="s">
        <v>2005</v>
      </c>
      <c r="C2232" t="s">
        <v>2006</v>
      </c>
      <c r="D2232">
        <v>282174.72139999998</v>
      </c>
      <c r="E2232">
        <v>92.379487659999995</v>
      </c>
      <c r="F2232">
        <v>0.70138796400000003</v>
      </c>
      <c r="G2232">
        <v>2.4316816590000001</v>
      </c>
      <c r="H2232">
        <v>173891.6851</v>
      </c>
      <c r="I2232">
        <v>92.580556830000006</v>
      </c>
      <c r="J2232">
        <v>1.0676381619999999</v>
      </c>
      <c r="K2232">
        <v>2.7546769599999998</v>
      </c>
      <c r="L2232">
        <v>151571.49549999999</v>
      </c>
      <c r="M2232">
        <v>92.352196899999996</v>
      </c>
      <c r="N2232">
        <v>0.76065977200000001</v>
      </c>
      <c r="O2232">
        <v>2.83071713</v>
      </c>
      <c r="P2232">
        <v>167111.17230000001</v>
      </c>
      <c r="Q2232">
        <v>87.819235489999997</v>
      </c>
      <c r="R2232">
        <v>0.28993340299999998</v>
      </c>
      <c r="S2232">
        <v>4.7186937850000001</v>
      </c>
    </row>
    <row r="2233" spans="1:19" x14ac:dyDescent="0.25">
      <c r="A2233" s="12">
        <v>41487</v>
      </c>
      <c r="B2233" t="s">
        <v>2011</v>
      </c>
      <c r="C2233" t="s">
        <v>2012</v>
      </c>
      <c r="D2233">
        <v>227098.6054</v>
      </c>
      <c r="E2233">
        <v>96.637372569999997</v>
      </c>
      <c r="F2233">
        <v>0.93380115900000005</v>
      </c>
      <c r="G2233">
        <v>1.6724741860000001</v>
      </c>
      <c r="H2233">
        <v>137799.03140000001</v>
      </c>
      <c r="I2233">
        <v>96.429102169999993</v>
      </c>
      <c r="J2233">
        <v>1.5908242020000001</v>
      </c>
      <c r="K2233">
        <v>1.5263349989999999</v>
      </c>
      <c r="L2233">
        <v>101651.03810000001</v>
      </c>
      <c r="M2233">
        <v>97.379280030000004</v>
      </c>
      <c r="N2233">
        <v>1.683393605</v>
      </c>
      <c r="O2233">
        <v>0.376206015</v>
      </c>
      <c r="P2233">
        <v>96617.651029999994</v>
      </c>
      <c r="Q2233">
        <v>95.48388276</v>
      </c>
      <c r="R2233">
        <v>0.78754184199999999</v>
      </c>
      <c r="S2233">
        <v>0.71699025999999999</v>
      </c>
    </row>
    <row r="2234" spans="1:19" x14ac:dyDescent="0.25">
      <c r="A2234" s="12">
        <v>41487</v>
      </c>
      <c r="B2234" t="s">
        <v>2009</v>
      </c>
      <c r="C2234" t="s">
        <v>2010</v>
      </c>
      <c r="D2234">
        <v>198593.1721</v>
      </c>
      <c r="E2234">
        <v>102.14807930000001</v>
      </c>
      <c r="F2234">
        <v>0.79109962</v>
      </c>
      <c r="G2234">
        <v>-0.29372774499999998</v>
      </c>
      <c r="H2234">
        <v>120836.54120000001</v>
      </c>
      <c r="I2234">
        <v>102.19104830000001</v>
      </c>
      <c r="J2234">
        <v>1.550837351</v>
      </c>
      <c r="K2234">
        <v>0.55084407000000002</v>
      </c>
      <c r="L2234">
        <v>98625.512029999998</v>
      </c>
      <c r="M2234">
        <v>103.4736496</v>
      </c>
      <c r="N2234">
        <v>1.319098305</v>
      </c>
      <c r="O2234">
        <v>0.18150991499999999</v>
      </c>
      <c r="P2234">
        <v>85474.516470000002</v>
      </c>
      <c r="Q2234">
        <v>101.9906146</v>
      </c>
      <c r="R2234">
        <v>2.3372259990000002</v>
      </c>
      <c r="S2234">
        <v>2.0185380940000002</v>
      </c>
    </row>
    <row r="2235" spans="1:19" x14ac:dyDescent="0.25">
      <c r="A2235" s="12">
        <v>41487</v>
      </c>
      <c r="B2235" t="s">
        <v>2013</v>
      </c>
      <c r="C2235" t="s">
        <v>2014</v>
      </c>
      <c r="D2235">
        <v>403873.81469999999</v>
      </c>
      <c r="E2235">
        <v>88.808418610000004</v>
      </c>
      <c r="F2235">
        <v>0.35956229699999998</v>
      </c>
      <c r="G2235">
        <v>2.9148480370000001</v>
      </c>
      <c r="H2235">
        <v>246201.38879999999</v>
      </c>
      <c r="I2235">
        <v>88.224392159999994</v>
      </c>
      <c r="J2235">
        <v>0.648975207</v>
      </c>
      <c r="K2235">
        <v>3.1635494739999999</v>
      </c>
      <c r="L2235">
        <v>195654.78109999999</v>
      </c>
      <c r="M2235">
        <v>88.788054209999999</v>
      </c>
      <c r="N2235">
        <v>0.27099651699999999</v>
      </c>
      <c r="O2235">
        <v>2.9849793670000002</v>
      </c>
      <c r="P2235">
        <v>149976.99179999999</v>
      </c>
      <c r="Q2235">
        <v>88.221482820000006</v>
      </c>
      <c r="R2235">
        <v>-6.7801419000000002E-2</v>
      </c>
      <c r="S2235">
        <v>2.4569030989999998</v>
      </c>
    </row>
    <row r="2236" spans="1:19" x14ac:dyDescent="0.25">
      <c r="A2236" s="12">
        <v>41487</v>
      </c>
      <c r="B2236" t="s">
        <v>2015</v>
      </c>
      <c r="C2236" t="s">
        <v>2016</v>
      </c>
      <c r="D2236">
        <v>303567.85889999999</v>
      </c>
      <c r="E2236">
        <v>92.149569749999998</v>
      </c>
      <c r="F2236">
        <v>0.671821581</v>
      </c>
      <c r="G2236">
        <v>1.7370212780000001</v>
      </c>
      <c r="H2236">
        <v>196759.2746</v>
      </c>
      <c r="I2236">
        <v>92.424780130000002</v>
      </c>
      <c r="J2236">
        <v>1.183737585</v>
      </c>
      <c r="K2236">
        <v>2.8721048300000001</v>
      </c>
      <c r="L2236">
        <v>164484.0552</v>
      </c>
      <c r="M2236">
        <v>92.954450989999998</v>
      </c>
      <c r="N2236">
        <v>0.62869313999999998</v>
      </c>
      <c r="O2236">
        <v>2.3935794010000002</v>
      </c>
      <c r="P2236">
        <v>129430.52989999999</v>
      </c>
      <c r="Q2236">
        <v>91.287966049999994</v>
      </c>
      <c r="R2236">
        <v>0.40481334800000002</v>
      </c>
      <c r="S2236">
        <v>2.4838104470000002</v>
      </c>
    </row>
    <row r="2237" spans="1:19" x14ac:dyDescent="0.25">
      <c r="A2237" s="12">
        <v>41487</v>
      </c>
      <c r="B2237" t="s">
        <v>2001</v>
      </c>
      <c r="C2237" t="s">
        <v>2002</v>
      </c>
      <c r="D2237">
        <v>209720.55009999999</v>
      </c>
      <c r="E2237">
        <v>93.551144129999997</v>
      </c>
      <c r="F2237">
        <v>1.012689137</v>
      </c>
      <c r="G2237">
        <v>2.941840531</v>
      </c>
      <c r="H2237">
        <v>131696.6011</v>
      </c>
      <c r="I2237">
        <v>93.665892929999998</v>
      </c>
      <c r="J2237">
        <v>1.3058384810000001</v>
      </c>
      <c r="K2237">
        <v>3.2630079850000002</v>
      </c>
      <c r="L2237">
        <v>109496.5739</v>
      </c>
      <c r="M2237">
        <v>94.10255574</v>
      </c>
      <c r="N2237">
        <v>0.82849381899999996</v>
      </c>
      <c r="O2237">
        <v>2.8882969090000001</v>
      </c>
      <c r="P2237">
        <v>87936.247889999999</v>
      </c>
      <c r="Q2237">
        <v>93.406966620000006</v>
      </c>
      <c r="R2237">
        <v>0.79957484400000001</v>
      </c>
      <c r="S2237">
        <v>2.8846593899999999</v>
      </c>
    </row>
    <row r="2238" spans="1:19" x14ac:dyDescent="0.25">
      <c r="A2238" s="12">
        <v>41487</v>
      </c>
      <c r="B2238" t="s">
        <v>2003</v>
      </c>
      <c r="C2238" t="s">
        <v>2004</v>
      </c>
      <c r="D2238">
        <v>303995.46409999998</v>
      </c>
      <c r="E2238">
        <v>89.045770520000005</v>
      </c>
      <c r="F2238">
        <v>0.67897689100000003</v>
      </c>
      <c r="G2238">
        <v>3.134774272</v>
      </c>
      <c r="H2238">
        <v>203193.9773</v>
      </c>
      <c r="I2238">
        <v>88.556344629999998</v>
      </c>
      <c r="J2238">
        <v>0.738357127</v>
      </c>
      <c r="K2238">
        <v>3.2726724150000002</v>
      </c>
      <c r="L2238">
        <v>170182.90109999999</v>
      </c>
      <c r="M2238">
        <v>88.869992190000005</v>
      </c>
      <c r="N2238">
        <v>0.359180212</v>
      </c>
      <c r="O2238">
        <v>3.0487503569999999</v>
      </c>
      <c r="P2238">
        <v>135007.90909999999</v>
      </c>
      <c r="Q2238">
        <v>87.168561620000006</v>
      </c>
      <c r="R2238">
        <v>-0.320045582</v>
      </c>
      <c r="S2238">
        <v>2.450053569</v>
      </c>
    </row>
    <row r="2239" spans="1:19" x14ac:dyDescent="0.25">
      <c r="A2239" s="12">
        <v>41487</v>
      </c>
      <c r="B2239" t="s">
        <v>2019</v>
      </c>
      <c r="C2239" t="s">
        <v>2020</v>
      </c>
      <c r="D2239">
        <v>211460.3775</v>
      </c>
      <c r="E2239">
        <v>97.051980540000002</v>
      </c>
      <c r="F2239">
        <v>0.31317220099999998</v>
      </c>
      <c r="G2239">
        <v>0.226326111</v>
      </c>
      <c r="H2239">
        <v>129533.1902</v>
      </c>
      <c r="I2239">
        <v>96.761331970000001</v>
      </c>
      <c r="J2239">
        <v>0.45650762900000003</v>
      </c>
      <c r="K2239">
        <v>0.35894695300000001</v>
      </c>
      <c r="L2239">
        <v>105672.3942</v>
      </c>
      <c r="M2239">
        <v>97.16169945</v>
      </c>
      <c r="N2239">
        <v>0.33087574199999997</v>
      </c>
      <c r="O2239">
        <v>-0.117439268</v>
      </c>
      <c r="P2239">
        <v>95686.329429999998</v>
      </c>
      <c r="Q2239">
        <v>95.980644679999997</v>
      </c>
      <c r="R2239">
        <v>9.7031597999999997E-2</v>
      </c>
      <c r="S2239">
        <v>-0.34950733699999997</v>
      </c>
    </row>
    <row r="2240" spans="1:19" x14ac:dyDescent="0.25">
      <c r="A2240" s="12">
        <v>41487</v>
      </c>
      <c r="B2240" t="s">
        <v>2017</v>
      </c>
      <c r="C2240" t="s">
        <v>2018</v>
      </c>
      <c r="D2240">
        <v>248718.45439999999</v>
      </c>
      <c r="E2240">
        <v>95.196180429999998</v>
      </c>
      <c r="F2240">
        <v>0.96721543399999999</v>
      </c>
      <c r="G2240">
        <v>2.876127485</v>
      </c>
      <c r="H2240">
        <v>145514.1078</v>
      </c>
      <c r="I2240">
        <v>95.386326260000004</v>
      </c>
      <c r="J2240">
        <v>1.0625671299999999</v>
      </c>
      <c r="K2240">
        <v>3.0041981409999998</v>
      </c>
      <c r="L2240">
        <v>120177.9884</v>
      </c>
      <c r="M2240">
        <v>96.34740377</v>
      </c>
      <c r="N2240">
        <v>0.75987343799999996</v>
      </c>
      <c r="O2240">
        <v>2.941033988</v>
      </c>
      <c r="P2240">
        <v>99661.078020000001</v>
      </c>
      <c r="Q2240">
        <v>94.941458920000002</v>
      </c>
      <c r="R2240">
        <v>0.38962482199999998</v>
      </c>
      <c r="S2240">
        <v>2.3934268369999998</v>
      </c>
    </row>
    <row r="2241" spans="1:19" x14ac:dyDescent="0.25">
      <c r="A2241" s="12">
        <v>41487</v>
      </c>
      <c r="B2241" t="s">
        <v>2007</v>
      </c>
      <c r="C2241" t="s">
        <v>2008</v>
      </c>
      <c r="D2241">
        <v>621017.27509999997</v>
      </c>
      <c r="E2241">
        <v>83.529478089999998</v>
      </c>
      <c r="F2241">
        <v>1.464065835</v>
      </c>
      <c r="G2241">
        <v>6.6779469740000001</v>
      </c>
      <c r="H2241">
        <v>394859.7133</v>
      </c>
      <c r="I2241">
        <v>83.673686549999999</v>
      </c>
      <c r="J2241">
        <v>1.6884765479999999</v>
      </c>
      <c r="K2241">
        <v>7.0433497200000001</v>
      </c>
      <c r="L2241">
        <v>343054.3847</v>
      </c>
      <c r="M2241">
        <v>83.886514989999995</v>
      </c>
      <c r="N2241">
        <v>1.091351661</v>
      </c>
      <c r="O2241">
        <v>8.2547851449999996</v>
      </c>
      <c r="P2241">
        <v>299889.69510000001</v>
      </c>
      <c r="Q2241">
        <v>82.879152660000003</v>
      </c>
      <c r="R2241">
        <v>0.37666781399999999</v>
      </c>
      <c r="S2241">
        <v>8.8423804560000008</v>
      </c>
    </row>
    <row r="2242" spans="1:19" x14ac:dyDescent="0.25">
      <c r="A2242" s="12">
        <v>41518</v>
      </c>
      <c r="B2242" t="s">
        <v>2005</v>
      </c>
      <c r="C2242" t="s">
        <v>2006</v>
      </c>
      <c r="D2242">
        <v>284027.4498</v>
      </c>
      <c r="E2242">
        <v>92.986041279999995</v>
      </c>
      <c r="F2242">
        <v>0.65658907399999999</v>
      </c>
      <c r="G2242">
        <v>3.3184762189999999</v>
      </c>
      <c r="H2242">
        <v>173186.89730000001</v>
      </c>
      <c r="I2242">
        <v>92.205325270000003</v>
      </c>
      <c r="J2242">
        <v>-0.40530276799999998</v>
      </c>
      <c r="K2242">
        <v>2.95007946</v>
      </c>
      <c r="L2242">
        <v>151607.43309999999</v>
      </c>
      <c r="M2242">
        <v>92.374093619999996</v>
      </c>
      <c r="N2242">
        <v>2.3710018999999999E-2</v>
      </c>
      <c r="O2242">
        <v>3.3094147650000001</v>
      </c>
      <c r="P2242">
        <v>168755.1398</v>
      </c>
      <c r="Q2242">
        <v>88.683163160000007</v>
      </c>
      <c r="R2242">
        <v>0.98375676199999995</v>
      </c>
      <c r="S2242">
        <v>5.5542487989999998</v>
      </c>
    </row>
    <row r="2243" spans="1:19" x14ac:dyDescent="0.25">
      <c r="A2243" s="12">
        <v>41518</v>
      </c>
      <c r="B2243" t="s">
        <v>2017</v>
      </c>
      <c r="C2243" t="s">
        <v>2018</v>
      </c>
      <c r="D2243">
        <v>246581.34820000001</v>
      </c>
      <c r="E2243">
        <v>94.37820997</v>
      </c>
      <c r="F2243">
        <v>-0.85924713600000002</v>
      </c>
      <c r="G2243">
        <v>2.045056948</v>
      </c>
      <c r="H2243">
        <v>143266.33259999999</v>
      </c>
      <c r="I2243">
        <v>93.912881380000002</v>
      </c>
      <c r="J2243">
        <v>-1.5447128880000001</v>
      </c>
      <c r="K2243">
        <v>1.7736924359999999</v>
      </c>
      <c r="L2243">
        <v>118682.2623</v>
      </c>
      <c r="M2243">
        <v>95.148271289999997</v>
      </c>
      <c r="N2243">
        <v>-1.2445924150000001</v>
      </c>
      <c r="O2243">
        <v>1.670431886</v>
      </c>
      <c r="P2243">
        <v>98636.281950000004</v>
      </c>
      <c r="Q2243">
        <v>93.965193810000002</v>
      </c>
      <c r="R2243">
        <v>-1.028281139</v>
      </c>
      <c r="S2243">
        <v>1.1331359350000001</v>
      </c>
    </row>
    <row r="2244" spans="1:19" x14ac:dyDescent="0.25">
      <c r="A2244" s="12">
        <v>41518</v>
      </c>
      <c r="B2244" t="s">
        <v>2007</v>
      </c>
      <c r="C2244" t="s">
        <v>2008</v>
      </c>
      <c r="D2244">
        <v>627915.12860000005</v>
      </c>
      <c r="E2244">
        <v>84.457268889999995</v>
      </c>
      <c r="F2244">
        <v>1.1107345740000001</v>
      </c>
      <c r="G2244">
        <v>8.3030910159999998</v>
      </c>
      <c r="H2244">
        <v>394235.65740000003</v>
      </c>
      <c r="I2244">
        <v>83.541444499999997</v>
      </c>
      <c r="J2244">
        <v>-0.158044976</v>
      </c>
      <c r="K2244">
        <v>7.8136692270000001</v>
      </c>
      <c r="L2244">
        <v>346089.24790000002</v>
      </c>
      <c r="M2244">
        <v>84.628625009999993</v>
      </c>
      <c r="N2244">
        <v>0.88465949600000005</v>
      </c>
      <c r="O2244">
        <v>10.138979429999999</v>
      </c>
      <c r="P2244">
        <v>306464.10100000002</v>
      </c>
      <c r="Q2244">
        <v>84.696091359999997</v>
      </c>
      <c r="R2244">
        <v>2.1922747070000002</v>
      </c>
      <c r="S2244">
        <v>11.462730150000001</v>
      </c>
    </row>
    <row r="2245" spans="1:19" x14ac:dyDescent="0.25">
      <c r="A2245" s="12">
        <v>41518</v>
      </c>
      <c r="B2245" t="s">
        <v>2009</v>
      </c>
      <c r="C2245" t="s">
        <v>2010</v>
      </c>
      <c r="D2245">
        <v>199398.09820000001</v>
      </c>
      <c r="E2245">
        <v>102.56209990000001</v>
      </c>
      <c r="F2245">
        <v>0.40531407400000002</v>
      </c>
      <c r="G2245">
        <v>1.875972838</v>
      </c>
      <c r="H2245">
        <v>119392.7911</v>
      </c>
      <c r="I2245">
        <v>100.97007379999999</v>
      </c>
      <c r="J2245">
        <v>-1.1947959370000001</v>
      </c>
      <c r="K2245">
        <v>0.864534778</v>
      </c>
      <c r="L2245">
        <v>97452.961909999998</v>
      </c>
      <c r="M2245">
        <v>102.2434604</v>
      </c>
      <c r="N2245">
        <v>-1.1888912890000001</v>
      </c>
      <c r="O2245">
        <v>0.47339835299999999</v>
      </c>
      <c r="P2245">
        <v>84214.373130000007</v>
      </c>
      <c r="Q2245">
        <v>100.4869758</v>
      </c>
      <c r="R2245">
        <v>-1.4742912829999999</v>
      </c>
      <c r="S2245">
        <v>-0.38705811800000001</v>
      </c>
    </row>
    <row r="2246" spans="1:19" x14ac:dyDescent="0.25">
      <c r="A2246" s="12">
        <v>41518</v>
      </c>
      <c r="B2246" t="s">
        <v>2011</v>
      </c>
      <c r="C2246" t="s">
        <v>2012</v>
      </c>
      <c r="D2246">
        <v>228601.23420000001</v>
      </c>
      <c r="E2246">
        <v>97.276786889999997</v>
      </c>
      <c r="F2246">
        <v>0.66166359699999999</v>
      </c>
      <c r="G2246">
        <v>1.658840946</v>
      </c>
      <c r="H2246">
        <v>137370.96290000001</v>
      </c>
      <c r="I2246">
        <v>96.129548080000006</v>
      </c>
      <c r="J2246">
        <v>-0.31064698400000001</v>
      </c>
      <c r="K2246">
        <v>1.4330157670000001</v>
      </c>
      <c r="L2246">
        <v>101166.04369999999</v>
      </c>
      <c r="M2246">
        <v>96.914666859999997</v>
      </c>
      <c r="N2246">
        <v>-0.47711707199999998</v>
      </c>
      <c r="O2246">
        <v>0.622024613</v>
      </c>
      <c r="P2246">
        <v>96999.021800000002</v>
      </c>
      <c r="Q2246">
        <v>95.860778300000007</v>
      </c>
      <c r="R2246">
        <v>0.39472162500000002</v>
      </c>
      <c r="S2246">
        <v>0.49319856299999998</v>
      </c>
    </row>
    <row r="2247" spans="1:19" x14ac:dyDescent="0.25">
      <c r="A2247" s="12">
        <v>41518</v>
      </c>
      <c r="B2247" t="s">
        <v>2019</v>
      </c>
      <c r="C2247" t="s">
        <v>2020</v>
      </c>
      <c r="D2247">
        <v>214575.011</v>
      </c>
      <c r="E2247">
        <v>98.481474570000003</v>
      </c>
      <c r="F2247">
        <v>1.472915875</v>
      </c>
      <c r="G2247">
        <v>2.6938845869999999</v>
      </c>
      <c r="H2247">
        <v>130500.8253</v>
      </c>
      <c r="I2247">
        <v>97.484155630000004</v>
      </c>
      <c r="J2247">
        <v>0.74701705799999996</v>
      </c>
      <c r="K2247">
        <v>2.1832182360000001</v>
      </c>
      <c r="L2247">
        <v>106561.52129999999</v>
      </c>
      <c r="M2247">
        <v>97.979217579999997</v>
      </c>
      <c r="N2247">
        <v>0.84139957899999995</v>
      </c>
      <c r="O2247">
        <v>1.647697245</v>
      </c>
      <c r="P2247">
        <v>96590.924620000005</v>
      </c>
      <c r="Q2247">
        <v>96.888022250000006</v>
      </c>
      <c r="R2247">
        <v>0.94537557500000002</v>
      </c>
      <c r="S2247">
        <v>0.76181353399999996</v>
      </c>
    </row>
    <row r="2248" spans="1:19" x14ac:dyDescent="0.25">
      <c r="A2248" s="12">
        <v>41518</v>
      </c>
      <c r="B2248" t="s">
        <v>2015</v>
      </c>
      <c r="C2248" t="s">
        <v>2016</v>
      </c>
      <c r="D2248">
        <v>308782.12569999998</v>
      </c>
      <c r="E2248">
        <v>93.732387009999997</v>
      </c>
      <c r="F2248">
        <v>1.7176610370000001</v>
      </c>
      <c r="G2248">
        <v>4.016676425</v>
      </c>
      <c r="H2248">
        <v>196920.05619999999</v>
      </c>
      <c r="I2248">
        <v>92.500304970000002</v>
      </c>
      <c r="J2248">
        <v>8.1714922999999995E-2</v>
      </c>
      <c r="K2248">
        <v>3.407751728</v>
      </c>
      <c r="L2248">
        <v>165287.67499999999</v>
      </c>
      <c r="M2248">
        <v>93.408598569999995</v>
      </c>
      <c r="N2248">
        <v>0.48857002100000002</v>
      </c>
      <c r="O2248">
        <v>2.8856655739999999</v>
      </c>
      <c r="P2248">
        <v>130312.4</v>
      </c>
      <c r="Q2248">
        <v>91.909953220000006</v>
      </c>
      <c r="R2248">
        <v>0.68134627999999997</v>
      </c>
      <c r="S2248">
        <v>2.7129213019999998</v>
      </c>
    </row>
    <row r="2249" spans="1:19" x14ac:dyDescent="0.25">
      <c r="A2249" s="12">
        <v>41518</v>
      </c>
      <c r="B2249" t="s">
        <v>2001</v>
      </c>
      <c r="C2249" t="s">
        <v>2002</v>
      </c>
      <c r="D2249">
        <v>210089.1753</v>
      </c>
      <c r="E2249">
        <v>93.715578690000001</v>
      </c>
      <c r="F2249">
        <v>0.175769696</v>
      </c>
      <c r="G2249">
        <v>3.498884565</v>
      </c>
      <c r="H2249">
        <v>130351.215</v>
      </c>
      <c r="I2249">
        <v>92.709021000000007</v>
      </c>
      <c r="J2249">
        <v>-1.0215798979999999</v>
      </c>
      <c r="K2249">
        <v>2.8585779169999999</v>
      </c>
      <c r="L2249">
        <v>109198.8634</v>
      </c>
      <c r="M2249">
        <v>93.846700049999995</v>
      </c>
      <c r="N2249">
        <v>-0.27189027399999999</v>
      </c>
      <c r="O2249">
        <v>2.899689892</v>
      </c>
      <c r="P2249">
        <v>88051.977100000004</v>
      </c>
      <c r="Q2249">
        <v>93.529895620000005</v>
      </c>
      <c r="R2249">
        <v>0.13160581299999999</v>
      </c>
      <c r="S2249">
        <v>2.4139542629999999</v>
      </c>
    </row>
    <row r="2250" spans="1:19" x14ac:dyDescent="0.25">
      <c r="A2250" s="12">
        <v>41518</v>
      </c>
      <c r="B2250" t="s">
        <v>2003</v>
      </c>
      <c r="C2250" t="s">
        <v>2004</v>
      </c>
      <c r="D2250">
        <v>305161.4425</v>
      </c>
      <c r="E2250">
        <v>89.387306679999995</v>
      </c>
      <c r="F2250">
        <v>0.38355125200000001</v>
      </c>
      <c r="G2250">
        <v>4.1472706700000002</v>
      </c>
      <c r="H2250">
        <v>202134.04920000001</v>
      </c>
      <c r="I2250">
        <v>88.094404960000006</v>
      </c>
      <c r="J2250">
        <v>-0.52163362499999999</v>
      </c>
      <c r="K2250">
        <v>3.7236841869999999</v>
      </c>
      <c r="L2250">
        <v>169957.8314</v>
      </c>
      <c r="M2250">
        <v>88.752460119999995</v>
      </c>
      <c r="N2250">
        <v>-0.132251698</v>
      </c>
      <c r="O2250">
        <v>3.4368620679999999</v>
      </c>
      <c r="P2250">
        <v>134845.261</v>
      </c>
      <c r="Q2250">
        <v>87.063546979999998</v>
      </c>
      <c r="R2250">
        <v>-0.120473073</v>
      </c>
      <c r="S2250">
        <v>2.4066838879999999</v>
      </c>
    </row>
    <row r="2251" spans="1:19" x14ac:dyDescent="0.25">
      <c r="A2251" s="12">
        <v>41518</v>
      </c>
      <c r="B2251" t="s">
        <v>2013</v>
      </c>
      <c r="C2251" t="s">
        <v>2014</v>
      </c>
      <c r="D2251">
        <v>407008.54619999998</v>
      </c>
      <c r="E2251">
        <v>89.497719419999996</v>
      </c>
      <c r="F2251">
        <v>0.77616607000000004</v>
      </c>
      <c r="G2251">
        <v>3.219660067</v>
      </c>
      <c r="H2251">
        <v>245610.5815</v>
      </c>
      <c r="I2251">
        <v>88.012680840000002</v>
      </c>
      <c r="J2251">
        <v>-0.23996914499999999</v>
      </c>
      <c r="K2251">
        <v>3.083231552</v>
      </c>
      <c r="L2251">
        <v>195947.3125</v>
      </c>
      <c r="M2251">
        <v>88.920804829999994</v>
      </c>
      <c r="N2251">
        <v>0.14951405300000001</v>
      </c>
      <c r="O2251">
        <v>3.0420275650000002</v>
      </c>
      <c r="P2251">
        <v>150575.57320000001</v>
      </c>
      <c r="Q2251">
        <v>88.573588389999998</v>
      </c>
      <c r="R2251">
        <v>0.39911545300000001</v>
      </c>
      <c r="S2251">
        <v>2.0854433590000001</v>
      </c>
    </row>
    <row r="2252" spans="1:19" x14ac:dyDescent="0.25">
      <c r="A2252" s="12">
        <v>41548</v>
      </c>
      <c r="B2252" t="s">
        <v>2005</v>
      </c>
      <c r="C2252" t="s">
        <v>2006</v>
      </c>
      <c r="D2252">
        <v>283961.36099999998</v>
      </c>
      <c r="E2252">
        <v>92.964404860000002</v>
      </c>
      <c r="F2252">
        <v>-2.3268460000000001E-2</v>
      </c>
      <c r="G2252">
        <v>4.0442447120000002</v>
      </c>
      <c r="H2252">
        <v>173058.3193</v>
      </c>
      <c r="I2252">
        <v>92.136869869999998</v>
      </c>
      <c r="J2252">
        <v>-7.4242348E-2</v>
      </c>
      <c r="K2252">
        <v>3.4102821730000001</v>
      </c>
      <c r="L2252">
        <v>150022.06460000001</v>
      </c>
      <c r="M2252">
        <v>91.408131859999997</v>
      </c>
      <c r="N2252">
        <v>-1.045706351</v>
      </c>
      <c r="O2252">
        <v>3.3188959169999999</v>
      </c>
      <c r="P2252">
        <v>168284.93609999999</v>
      </c>
      <c r="Q2252">
        <v>88.436064610000003</v>
      </c>
      <c r="R2252">
        <v>-0.27863072999999999</v>
      </c>
      <c r="S2252">
        <v>5.3077714289999998</v>
      </c>
    </row>
    <row r="2253" spans="1:19" x14ac:dyDescent="0.25">
      <c r="A2253" s="12">
        <v>41548</v>
      </c>
      <c r="B2253" t="s">
        <v>2001</v>
      </c>
      <c r="C2253" t="s">
        <v>2002</v>
      </c>
      <c r="D2253">
        <v>212190.25210000001</v>
      </c>
      <c r="E2253">
        <v>94.652817020000001</v>
      </c>
      <c r="F2253">
        <v>1.000088077</v>
      </c>
      <c r="G2253">
        <v>4.6186590220000001</v>
      </c>
      <c r="H2253">
        <v>131624.76019999999</v>
      </c>
      <c r="I2253">
        <v>93.614797969999998</v>
      </c>
      <c r="J2253">
        <v>0.977010606</v>
      </c>
      <c r="K2253">
        <v>3.4351679179999999</v>
      </c>
      <c r="L2253">
        <v>108981.734</v>
      </c>
      <c r="M2253">
        <v>93.66009665</v>
      </c>
      <c r="N2253">
        <v>-0.19883853000000001</v>
      </c>
      <c r="O2253">
        <v>2.9147343939999999</v>
      </c>
      <c r="P2253">
        <v>87882.404269999999</v>
      </c>
      <c r="Q2253">
        <v>93.34977327</v>
      </c>
      <c r="R2253">
        <v>-0.192582647</v>
      </c>
      <c r="S2253">
        <v>1.397396606</v>
      </c>
    </row>
    <row r="2254" spans="1:19" x14ac:dyDescent="0.25">
      <c r="A2254" s="12">
        <v>41548</v>
      </c>
      <c r="B2254" t="s">
        <v>2007</v>
      </c>
      <c r="C2254" t="s">
        <v>2008</v>
      </c>
      <c r="D2254">
        <v>629327.78110000002</v>
      </c>
      <c r="E2254">
        <v>84.647276680000004</v>
      </c>
      <c r="F2254">
        <v>0.22497506</v>
      </c>
      <c r="G2254">
        <v>8.3476034469999991</v>
      </c>
      <c r="H2254">
        <v>398385.63540000003</v>
      </c>
      <c r="I2254">
        <v>84.420855450000005</v>
      </c>
      <c r="J2254">
        <v>1.0526642909999999</v>
      </c>
      <c r="K2254">
        <v>8.3182195379999992</v>
      </c>
      <c r="L2254">
        <v>343921.14020000002</v>
      </c>
      <c r="M2254">
        <v>84.098461259999993</v>
      </c>
      <c r="N2254">
        <v>-0.62645912800000003</v>
      </c>
      <c r="O2254">
        <v>9.1966064850000002</v>
      </c>
      <c r="P2254">
        <v>305736.09860000003</v>
      </c>
      <c r="Q2254">
        <v>84.49489663</v>
      </c>
      <c r="R2254">
        <v>-0.23754900800000001</v>
      </c>
      <c r="S2254">
        <v>10.27529769</v>
      </c>
    </row>
    <row r="2255" spans="1:19" x14ac:dyDescent="0.25">
      <c r="A2255" s="12">
        <v>41548</v>
      </c>
      <c r="B2255" t="s">
        <v>2011</v>
      </c>
      <c r="C2255" t="s">
        <v>2012</v>
      </c>
      <c r="D2255">
        <v>226084.54399999999</v>
      </c>
      <c r="E2255">
        <v>96.205858550000002</v>
      </c>
      <c r="F2255">
        <v>-1.1009084259999999</v>
      </c>
      <c r="G2255">
        <v>3.3955430500000001</v>
      </c>
      <c r="H2255">
        <v>135539.06890000001</v>
      </c>
      <c r="I2255">
        <v>94.847623999999996</v>
      </c>
      <c r="J2255">
        <v>-1.3335380269999999</v>
      </c>
      <c r="K2255">
        <v>1.8590204370000001</v>
      </c>
      <c r="L2255">
        <v>98466.157529999997</v>
      </c>
      <c r="M2255">
        <v>94.328240070000007</v>
      </c>
      <c r="N2255">
        <v>-2.6687671439999998</v>
      </c>
      <c r="O2255">
        <v>0.59828070799999999</v>
      </c>
      <c r="P2255">
        <v>95456.440409999996</v>
      </c>
      <c r="Q2255">
        <v>94.336298470000003</v>
      </c>
      <c r="R2255">
        <v>-1.5903061270000001</v>
      </c>
      <c r="S2255">
        <v>0.93284010799999995</v>
      </c>
    </row>
    <row r="2256" spans="1:19" x14ac:dyDescent="0.25">
      <c r="A2256" s="12">
        <v>41548</v>
      </c>
      <c r="B2256" t="s">
        <v>2019</v>
      </c>
      <c r="C2256" t="s">
        <v>2020</v>
      </c>
      <c r="D2256">
        <v>212330.19750000001</v>
      </c>
      <c r="E2256">
        <v>97.45119364</v>
      </c>
      <c r="F2256">
        <v>-1.0461672420000001</v>
      </c>
      <c r="G2256">
        <v>2.4529650009999999</v>
      </c>
      <c r="H2256">
        <v>128645.95699999999</v>
      </c>
      <c r="I2256">
        <v>96.098568520000001</v>
      </c>
      <c r="J2256">
        <v>-1.4213459610000001</v>
      </c>
      <c r="K2256">
        <v>1.495716115</v>
      </c>
      <c r="L2256">
        <v>103971.8845</v>
      </c>
      <c r="M2256">
        <v>95.598146229999998</v>
      </c>
      <c r="N2256">
        <v>-2.4301800010000001</v>
      </c>
      <c r="O2256">
        <v>0.59186328700000002</v>
      </c>
      <c r="P2256">
        <v>95043.669930000004</v>
      </c>
      <c r="Q2256">
        <v>95.336008469999996</v>
      </c>
      <c r="R2256">
        <v>-1.6018634190000001</v>
      </c>
      <c r="S2256">
        <v>0.64967557799999998</v>
      </c>
    </row>
    <row r="2257" spans="1:19" x14ac:dyDescent="0.25">
      <c r="A2257" s="12">
        <v>41548</v>
      </c>
      <c r="B2257" t="s">
        <v>2009</v>
      </c>
      <c r="C2257" t="s">
        <v>2010</v>
      </c>
      <c r="D2257">
        <v>189685.61850000001</v>
      </c>
      <c r="E2257">
        <v>97.566403730000005</v>
      </c>
      <c r="F2257">
        <v>-4.8708988550000001</v>
      </c>
      <c r="G2257">
        <v>-3.0864284460000002</v>
      </c>
      <c r="H2257">
        <v>113601.701</v>
      </c>
      <c r="I2257">
        <v>96.072568779999997</v>
      </c>
      <c r="J2257">
        <v>-4.8504520940000004</v>
      </c>
      <c r="K2257">
        <v>-3.1024163159999998</v>
      </c>
      <c r="L2257">
        <v>91735.164780000006</v>
      </c>
      <c r="M2257">
        <v>96.244593339999994</v>
      </c>
      <c r="N2257">
        <v>-5.8672379149999996</v>
      </c>
      <c r="O2257">
        <v>-4.087301901</v>
      </c>
      <c r="P2257">
        <v>79673.523650000003</v>
      </c>
      <c r="Q2257">
        <v>95.068705589999993</v>
      </c>
      <c r="R2257">
        <v>-5.3920124459999998</v>
      </c>
      <c r="S2257">
        <v>-2.8223041449999999</v>
      </c>
    </row>
    <row r="2258" spans="1:19" x14ac:dyDescent="0.25">
      <c r="A2258" s="12">
        <v>41548</v>
      </c>
      <c r="B2258" t="s">
        <v>2013</v>
      </c>
      <c r="C2258" t="s">
        <v>2014</v>
      </c>
      <c r="D2258">
        <v>408171.76530000003</v>
      </c>
      <c r="E2258">
        <v>89.753501400000005</v>
      </c>
      <c r="F2258">
        <v>0.285797197</v>
      </c>
      <c r="G2258">
        <v>5.5309161659999999</v>
      </c>
      <c r="H2258">
        <v>246875.20740000001</v>
      </c>
      <c r="I2258">
        <v>88.465849919999997</v>
      </c>
      <c r="J2258">
        <v>0.51489066900000002</v>
      </c>
      <c r="K2258">
        <v>4.9538427250000003</v>
      </c>
      <c r="L2258">
        <v>195372.66380000001</v>
      </c>
      <c r="M2258">
        <v>88.660029469999998</v>
      </c>
      <c r="N2258">
        <v>-0.29326697499999999</v>
      </c>
      <c r="O2258">
        <v>4.4879759950000002</v>
      </c>
      <c r="P2258">
        <v>150174.13769999999</v>
      </c>
      <c r="Q2258">
        <v>88.337450630000006</v>
      </c>
      <c r="R2258">
        <v>-0.266600646</v>
      </c>
      <c r="S2258">
        <v>3.025079625</v>
      </c>
    </row>
    <row r="2259" spans="1:19" x14ac:dyDescent="0.25">
      <c r="A2259" s="12">
        <v>41548</v>
      </c>
      <c r="B2259" t="s">
        <v>2015</v>
      </c>
      <c r="C2259" t="s">
        <v>2016</v>
      </c>
      <c r="D2259">
        <v>307287.60230000003</v>
      </c>
      <c r="E2259">
        <v>93.278716810000006</v>
      </c>
      <c r="F2259">
        <v>-0.48400580999999998</v>
      </c>
      <c r="G2259">
        <v>2.9119203310000001</v>
      </c>
      <c r="H2259">
        <v>197053.7059</v>
      </c>
      <c r="I2259">
        <v>92.563084950000004</v>
      </c>
      <c r="J2259">
        <v>6.7870024000000001E-2</v>
      </c>
      <c r="K2259">
        <v>3.48054394</v>
      </c>
      <c r="L2259">
        <v>163834.01149999999</v>
      </c>
      <c r="M2259">
        <v>92.587093469999999</v>
      </c>
      <c r="N2259">
        <v>-0.87947481400000005</v>
      </c>
      <c r="O2259">
        <v>2.7292260700000002</v>
      </c>
      <c r="P2259">
        <v>130258.86900000001</v>
      </c>
      <c r="Q2259">
        <v>91.872197549999996</v>
      </c>
      <c r="R2259">
        <v>-4.1078978000000002E-2</v>
      </c>
      <c r="S2259">
        <v>1.8859104769999999</v>
      </c>
    </row>
    <row r="2260" spans="1:19" x14ac:dyDescent="0.25">
      <c r="A2260" s="12">
        <v>41548</v>
      </c>
      <c r="B2260" t="s">
        <v>2003</v>
      </c>
      <c r="C2260" t="s">
        <v>2004</v>
      </c>
      <c r="D2260">
        <v>307249.95990000002</v>
      </c>
      <c r="E2260">
        <v>89.999071200000003</v>
      </c>
      <c r="F2260">
        <v>0.68439753299999995</v>
      </c>
      <c r="G2260">
        <v>4.3577756990000003</v>
      </c>
      <c r="H2260">
        <v>204272.1629</v>
      </c>
      <c r="I2260">
        <v>89.026241330000005</v>
      </c>
      <c r="J2260">
        <v>1.0577702090000001</v>
      </c>
      <c r="K2260">
        <v>4.1469620220000003</v>
      </c>
      <c r="L2260">
        <v>170831.4149</v>
      </c>
      <c r="M2260">
        <v>89.208647900000003</v>
      </c>
      <c r="N2260">
        <v>0.51400014999999999</v>
      </c>
      <c r="O2260">
        <v>4.001797485</v>
      </c>
      <c r="P2260">
        <v>136663.83230000001</v>
      </c>
      <c r="Q2260">
        <v>88.237717059999994</v>
      </c>
      <c r="R2260">
        <v>1.348635705</v>
      </c>
      <c r="S2260">
        <v>3.4695572280000002</v>
      </c>
    </row>
    <row r="2261" spans="1:19" x14ac:dyDescent="0.25">
      <c r="A2261" s="12">
        <v>41548</v>
      </c>
      <c r="B2261" t="s">
        <v>2017</v>
      </c>
      <c r="C2261" t="s">
        <v>2018</v>
      </c>
      <c r="D2261">
        <v>249427.93429999999</v>
      </c>
      <c r="E2261">
        <v>95.467731560000004</v>
      </c>
      <c r="F2261">
        <v>1.15442069</v>
      </c>
      <c r="G2261">
        <v>4.4865342459999997</v>
      </c>
      <c r="H2261">
        <v>145020.30739999999</v>
      </c>
      <c r="I2261">
        <v>95.062633890000001</v>
      </c>
      <c r="J2261">
        <v>1.2242756159999999</v>
      </c>
      <c r="K2261">
        <v>3.776937169</v>
      </c>
      <c r="L2261">
        <v>119149.0334</v>
      </c>
      <c r="M2261">
        <v>95.522484480000003</v>
      </c>
      <c r="N2261">
        <v>0.39329478699999998</v>
      </c>
      <c r="O2261">
        <v>3.6041410690000002</v>
      </c>
      <c r="P2261">
        <v>99329.314780000001</v>
      </c>
      <c r="Q2261">
        <v>94.625406889999994</v>
      </c>
      <c r="R2261">
        <v>0.70261451200000002</v>
      </c>
      <c r="S2261">
        <v>2.1507109519999998</v>
      </c>
    </row>
    <row r="2262" spans="1:19" x14ac:dyDescent="0.25">
      <c r="A2262" s="12">
        <v>41579</v>
      </c>
      <c r="B2262" t="s">
        <v>2005</v>
      </c>
      <c r="C2262" t="s">
        <v>2006</v>
      </c>
      <c r="D2262">
        <v>282732.80540000001</v>
      </c>
      <c r="E2262">
        <v>92.562195419999995</v>
      </c>
      <c r="F2262">
        <v>-0.43264887099999999</v>
      </c>
      <c r="G2262">
        <v>3.4083519249999998</v>
      </c>
      <c r="H2262">
        <v>174278.23970000001</v>
      </c>
      <c r="I2262">
        <v>92.786359869999998</v>
      </c>
      <c r="J2262">
        <v>0.70491867399999997</v>
      </c>
      <c r="K2262">
        <v>3.8686560910000001</v>
      </c>
      <c r="L2262">
        <v>151320.91310000001</v>
      </c>
      <c r="M2262">
        <v>92.199517549999996</v>
      </c>
      <c r="N2262">
        <v>0.86577165300000003</v>
      </c>
      <c r="O2262">
        <v>3.7626392129999999</v>
      </c>
      <c r="P2262">
        <v>169563.0178</v>
      </c>
      <c r="Q2262">
        <v>89.107714240000007</v>
      </c>
      <c r="R2262">
        <v>0.759474804</v>
      </c>
      <c r="S2262">
        <v>6.7230834399999999</v>
      </c>
    </row>
    <row r="2263" spans="1:19" x14ac:dyDescent="0.25">
      <c r="A2263" s="12">
        <v>41579</v>
      </c>
      <c r="B2263" t="s">
        <v>2017</v>
      </c>
      <c r="C2263" t="s">
        <v>2018</v>
      </c>
      <c r="D2263">
        <v>248285.54889999999</v>
      </c>
      <c r="E2263">
        <v>95.030487230000006</v>
      </c>
      <c r="F2263">
        <v>-0.45800222099999999</v>
      </c>
      <c r="G2263">
        <v>2.6600319259999998</v>
      </c>
      <c r="H2263">
        <v>145746.05119999999</v>
      </c>
      <c r="I2263">
        <v>95.538368059999996</v>
      </c>
      <c r="J2263">
        <v>0.50044287399999998</v>
      </c>
      <c r="K2263">
        <v>3.3797371549999999</v>
      </c>
      <c r="L2263">
        <v>119608.41409999999</v>
      </c>
      <c r="M2263">
        <v>95.890772709999993</v>
      </c>
      <c r="N2263">
        <v>0.38555134899999999</v>
      </c>
      <c r="O2263">
        <v>3.1316760509999999</v>
      </c>
      <c r="P2263">
        <v>99850.25275</v>
      </c>
      <c r="Q2263">
        <v>95.121674970000001</v>
      </c>
      <c r="R2263">
        <v>0.52445541500000004</v>
      </c>
      <c r="S2263">
        <v>2.8849922769999998</v>
      </c>
    </row>
    <row r="2264" spans="1:19" x14ac:dyDescent="0.25">
      <c r="A2264" s="12">
        <v>41579</v>
      </c>
      <c r="B2264" t="s">
        <v>2019</v>
      </c>
      <c r="C2264" t="s">
        <v>2020</v>
      </c>
      <c r="D2264">
        <v>211656.23149999999</v>
      </c>
      <c r="E2264">
        <v>97.141869790000001</v>
      </c>
      <c r="F2264">
        <v>-0.31741412800000002</v>
      </c>
      <c r="G2264">
        <v>1.5273264339999999</v>
      </c>
      <c r="H2264">
        <v>129772.2251</v>
      </c>
      <c r="I2264">
        <v>96.939891090000003</v>
      </c>
      <c r="J2264">
        <v>0.87547876999999996</v>
      </c>
      <c r="K2264">
        <v>1.7445521260000001</v>
      </c>
      <c r="L2264">
        <v>104983.2542</v>
      </c>
      <c r="M2264">
        <v>96.528061789999995</v>
      </c>
      <c r="N2264">
        <v>0.97273388699999996</v>
      </c>
      <c r="O2264">
        <v>0.37568335200000003</v>
      </c>
      <c r="P2264">
        <v>95731.843569999997</v>
      </c>
      <c r="Q2264">
        <v>96.026298819999994</v>
      </c>
      <c r="R2264">
        <v>0.72406046999999996</v>
      </c>
      <c r="S2264">
        <v>0.45227177099999999</v>
      </c>
    </row>
    <row r="2265" spans="1:19" x14ac:dyDescent="0.25">
      <c r="A2265" s="12">
        <v>41579</v>
      </c>
      <c r="B2265" t="s">
        <v>2009</v>
      </c>
      <c r="C2265" t="s">
        <v>2010</v>
      </c>
      <c r="D2265">
        <v>194019.31599999999</v>
      </c>
      <c r="E2265">
        <v>99.795477700000006</v>
      </c>
      <c r="F2265">
        <v>2.2846737070000001</v>
      </c>
      <c r="G2265">
        <v>-6.3437781999999998E-2</v>
      </c>
      <c r="H2265">
        <v>117680.59450000001</v>
      </c>
      <c r="I2265">
        <v>99.522075060000006</v>
      </c>
      <c r="J2265">
        <v>3.5905215359999998</v>
      </c>
      <c r="K2265">
        <v>0.33652772399999997</v>
      </c>
      <c r="L2265">
        <v>94763.927630000006</v>
      </c>
      <c r="M2265">
        <v>99.42224118</v>
      </c>
      <c r="N2265">
        <v>3.3016377690000001</v>
      </c>
      <c r="O2265">
        <v>-1.045178655</v>
      </c>
      <c r="P2265">
        <v>82200.60209</v>
      </c>
      <c r="Q2265">
        <v>98.084087179999997</v>
      </c>
      <c r="R2265">
        <v>3.171791995</v>
      </c>
      <c r="S2265">
        <v>-8.1637791000000001E-2</v>
      </c>
    </row>
    <row r="2266" spans="1:19" x14ac:dyDescent="0.25">
      <c r="A2266" s="12">
        <v>41579</v>
      </c>
      <c r="B2266" t="s">
        <v>2013</v>
      </c>
      <c r="C2266" t="s">
        <v>2014</v>
      </c>
      <c r="D2266">
        <v>407719.40179999999</v>
      </c>
      <c r="E2266">
        <v>89.654030520000006</v>
      </c>
      <c r="F2266">
        <v>-0.110826736</v>
      </c>
      <c r="G2266">
        <v>5.669408636</v>
      </c>
      <c r="H2266">
        <v>249403.6243</v>
      </c>
      <c r="I2266">
        <v>89.371888830000003</v>
      </c>
      <c r="J2266">
        <v>1.024167979</v>
      </c>
      <c r="K2266">
        <v>6.0416648239999997</v>
      </c>
      <c r="L2266">
        <v>197903.2775</v>
      </c>
      <c r="M2266">
        <v>89.808420909999995</v>
      </c>
      <c r="N2266">
        <v>1.2952752679999999</v>
      </c>
      <c r="O2266">
        <v>5.6269309730000003</v>
      </c>
      <c r="P2266">
        <v>151893.29060000001</v>
      </c>
      <c r="Q2266">
        <v>89.348713829999994</v>
      </c>
      <c r="R2266">
        <v>1.1447729099999999</v>
      </c>
      <c r="S2266">
        <v>5.0232669589999999</v>
      </c>
    </row>
    <row r="2267" spans="1:19" x14ac:dyDescent="0.25">
      <c r="A2267" s="12">
        <v>41579</v>
      </c>
      <c r="B2267" t="s">
        <v>2001</v>
      </c>
      <c r="C2267" t="s">
        <v>2002</v>
      </c>
      <c r="D2267">
        <v>209273.42920000001</v>
      </c>
      <c r="E2267">
        <v>93.351694550000005</v>
      </c>
      <c r="F2267">
        <v>-1.374626251</v>
      </c>
      <c r="G2267">
        <v>2.785753921</v>
      </c>
      <c r="H2267">
        <v>131371.9001</v>
      </c>
      <c r="I2267">
        <v>93.434957539999999</v>
      </c>
      <c r="J2267">
        <v>-0.192106835</v>
      </c>
      <c r="K2267">
        <v>3.1581506739999998</v>
      </c>
      <c r="L2267">
        <v>108787.76179999999</v>
      </c>
      <c r="M2267">
        <v>93.493394850000001</v>
      </c>
      <c r="N2267">
        <v>-0.17798593099999999</v>
      </c>
      <c r="O2267">
        <v>2.789410352</v>
      </c>
      <c r="P2267">
        <v>87462.222370000003</v>
      </c>
      <c r="Q2267">
        <v>92.90345087</v>
      </c>
      <c r="R2267">
        <v>-0.47811835000000003</v>
      </c>
      <c r="S2267">
        <v>2.1235602099999999</v>
      </c>
    </row>
    <row r="2268" spans="1:19" x14ac:dyDescent="0.25">
      <c r="A2268" s="12">
        <v>41579</v>
      </c>
      <c r="B2268" t="s">
        <v>2003</v>
      </c>
      <c r="C2268" t="s">
        <v>2004</v>
      </c>
      <c r="D2268">
        <v>304046.20299999998</v>
      </c>
      <c r="E2268">
        <v>89.060632850000005</v>
      </c>
      <c r="F2268">
        <v>-1.0427200430000001</v>
      </c>
      <c r="G2268">
        <v>4.0019697780000003</v>
      </c>
      <c r="H2268">
        <v>203864.9296</v>
      </c>
      <c r="I2268">
        <v>88.848760200000001</v>
      </c>
      <c r="J2268">
        <v>-0.199358217</v>
      </c>
      <c r="K2268">
        <v>4.4412363509999997</v>
      </c>
      <c r="L2268">
        <v>170142.5938</v>
      </c>
      <c r="M2268">
        <v>88.848943570000003</v>
      </c>
      <c r="N2268">
        <v>-0.40321687699999997</v>
      </c>
      <c r="O2268">
        <v>3.594296752</v>
      </c>
      <c r="P2268">
        <v>136160.36139999999</v>
      </c>
      <c r="Q2268">
        <v>87.912648419999996</v>
      </c>
      <c r="R2268">
        <v>-0.36840100799999997</v>
      </c>
      <c r="S2268">
        <v>3.2526701130000002</v>
      </c>
    </row>
    <row r="2269" spans="1:19" x14ac:dyDescent="0.25">
      <c r="A2269" s="12">
        <v>41579</v>
      </c>
      <c r="B2269" t="s">
        <v>2011</v>
      </c>
      <c r="C2269" t="s">
        <v>2012</v>
      </c>
      <c r="D2269">
        <v>225522.09109999999</v>
      </c>
      <c r="E2269">
        <v>95.966517719999999</v>
      </c>
      <c r="F2269">
        <v>-0.248779888</v>
      </c>
      <c r="G2269">
        <v>0.99949846799999997</v>
      </c>
      <c r="H2269">
        <v>136762.0527</v>
      </c>
      <c r="I2269">
        <v>95.703444500000003</v>
      </c>
      <c r="J2269">
        <v>0.90231095699999997</v>
      </c>
      <c r="K2269">
        <v>1.4703892540000001</v>
      </c>
      <c r="L2269">
        <v>99900.102719999995</v>
      </c>
      <c r="M2269">
        <v>95.701925509999995</v>
      </c>
      <c r="N2269">
        <v>1.456282273</v>
      </c>
      <c r="O2269">
        <v>0.24157705300000001</v>
      </c>
      <c r="P2269">
        <v>95355.158630000005</v>
      </c>
      <c r="Q2269">
        <v>94.236205190000007</v>
      </c>
      <c r="R2269">
        <v>-0.106102614</v>
      </c>
      <c r="S2269">
        <v>0.72219865800000005</v>
      </c>
    </row>
    <row r="2270" spans="1:19" x14ac:dyDescent="0.25">
      <c r="A2270" s="12">
        <v>41579</v>
      </c>
      <c r="B2270" t="s">
        <v>2007</v>
      </c>
      <c r="C2270" t="s">
        <v>2008</v>
      </c>
      <c r="D2270">
        <v>631278.89419999998</v>
      </c>
      <c r="E2270">
        <v>84.909709739999997</v>
      </c>
      <c r="F2270">
        <v>0.310031312</v>
      </c>
      <c r="G2270">
        <v>8.8850325409999993</v>
      </c>
      <c r="H2270">
        <v>401463.72279999999</v>
      </c>
      <c r="I2270">
        <v>85.073124890000003</v>
      </c>
      <c r="J2270">
        <v>0.77264016400000002</v>
      </c>
      <c r="K2270">
        <v>9.5483487920000005</v>
      </c>
      <c r="L2270">
        <v>348310.97389999998</v>
      </c>
      <c r="M2270">
        <v>85.171899960000005</v>
      </c>
      <c r="N2270">
        <v>1.276407058</v>
      </c>
      <c r="O2270">
        <v>10.944499990000001</v>
      </c>
      <c r="P2270">
        <v>309269.64490000001</v>
      </c>
      <c r="Q2270">
        <v>85.471446779999994</v>
      </c>
      <c r="R2270">
        <v>1.15575045</v>
      </c>
      <c r="S2270">
        <v>12.45075085</v>
      </c>
    </row>
    <row r="2271" spans="1:19" x14ac:dyDescent="0.25">
      <c r="A2271" s="12">
        <v>41579</v>
      </c>
      <c r="B2271" t="s">
        <v>2015</v>
      </c>
      <c r="C2271" t="s">
        <v>2016</v>
      </c>
      <c r="D2271">
        <v>306167.32339999999</v>
      </c>
      <c r="E2271">
        <v>92.938650440000004</v>
      </c>
      <c r="F2271">
        <v>-0.36457016599999997</v>
      </c>
      <c r="G2271">
        <v>2.8578120199999999</v>
      </c>
      <c r="H2271">
        <v>197904.91560000001</v>
      </c>
      <c r="I2271">
        <v>92.962928180000006</v>
      </c>
      <c r="J2271">
        <v>0.43196835300000003</v>
      </c>
      <c r="K2271">
        <v>3.9909038319999999</v>
      </c>
      <c r="L2271">
        <v>164448.80360000001</v>
      </c>
      <c r="M2271">
        <v>92.934529380000001</v>
      </c>
      <c r="N2271">
        <v>0.375253059</v>
      </c>
      <c r="O2271">
        <v>2.936246712</v>
      </c>
      <c r="P2271">
        <v>130316.7291</v>
      </c>
      <c r="Q2271">
        <v>91.913006539999998</v>
      </c>
      <c r="R2271">
        <v>4.4419306999999998E-2</v>
      </c>
      <c r="S2271">
        <v>2.902918879</v>
      </c>
    </row>
    <row r="2272" spans="1:19" x14ac:dyDescent="0.25">
      <c r="A2272" s="12">
        <v>41609</v>
      </c>
      <c r="B2272" t="s">
        <v>2005</v>
      </c>
      <c r="C2272" t="s">
        <v>2006</v>
      </c>
      <c r="D2272">
        <v>283606.15639999998</v>
      </c>
      <c r="E2272">
        <v>92.848116559999994</v>
      </c>
      <c r="F2272">
        <v>0.30889624700000001</v>
      </c>
      <c r="G2272">
        <v>4.0375573310000004</v>
      </c>
      <c r="H2272">
        <v>176029.6698</v>
      </c>
      <c r="I2272">
        <v>93.718827520000005</v>
      </c>
      <c r="J2272">
        <v>1.0049619889999999</v>
      </c>
      <c r="K2272">
        <v>5.4024802449999996</v>
      </c>
      <c r="L2272">
        <v>153456.6274</v>
      </c>
      <c r="M2272">
        <v>93.500803840000003</v>
      </c>
      <c r="N2272">
        <v>1.4113807970000001</v>
      </c>
      <c r="O2272">
        <v>5.3111914029999996</v>
      </c>
      <c r="P2272">
        <v>173719.8762</v>
      </c>
      <c r="Q2272">
        <v>91.292200890000004</v>
      </c>
      <c r="R2272">
        <v>2.4515123810000001</v>
      </c>
      <c r="S2272">
        <v>8.840180535</v>
      </c>
    </row>
    <row r="2273" spans="1:19" x14ac:dyDescent="0.25">
      <c r="A2273" s="12">
        <v>41609</v>
      </c>
      <c r="B2273" t="s">
        <v>2015</v>
      </c>
      <c r="C2273" t="s">
        <v>2016</v>
      </c>
      <c r="D2273">
        <v>305772.19209999999</v>
      </c>
      <c r="E2273">
        <v>92.818706320000004</v>
      </c>
      <c r="F2273">
        <v>-0.12905730600000001</v>
      </c>
      <c r="G2273">
        <v>4.9594558979999999</v>
      </c>
      <c r="H2273">
        <v>198919.1427</v>
      </c>
      <c r="I2273">
        <v>93.439346479999998</v>
      </c>
      <c r="J2273">
        <v>0.51248202300000001</v>
      </c>
      <c r="K2273">
        <v>6.4400917130000002</v>
      </c>
      <c r="L2273">
        <v>165711.45139999999</v>
      </c>
      <c r="M2273">
        <v>93.648086269999993</v>
      </c>
      <c r="N2273">
        <v>0.76780599800000005</v>
      </c>
      <c r="O2273">
        <v>5.267129637</v>
      </c>
      <c r="P2273">
        <v>132432.95999999999</v>
      </c>
      <c r="Q2273">
        <v>93.405594239999999</v>
      </c>
      <c r="R2273">
        <v>1.623913473</v>
      </c>
      <c r="S2273">
        <v>6.7853752009999999</v>
      </c>
    </row>
    <row r="2274" spans="1:19" x14ac:dyDescent="0.25">
      <c r="A2274" s="12">
        <v>41609</v>
      </c>
      <c r="B2274" t="s">
        <v>2011</v>
      </c>
      <c r="C2274" t="s">
        <v>2012</v>
      </c>
      <c r="D2274">
        <v>225643.13209999999</v>
      </c>
      <c r="E2274">
        <v>96.018024359999998</v>
      </c>
      <c r="F2274">
        <v>5.3671471999999998E-2</v>
      </c>
      <c r="G2274">
        <v>1.9276711040000001</v>
      </c>
      <c r="H2274">
        <v>138028.41699999999</v>
      </c>
      <c r="I2274">
        <v>96.589621750000006</v>
      </c>
      <c r="J2274">
        <v>0.925961704</v>
      </c>
      <c r="K2274">
        <v>3.4623903889999998</v>
      </c>
      <c r="L2274">
        <v>101274.2916</v>
      </c>
      <c r="M2274">
        <v>97.018365849999995</v>
      </c>
      <c r="N2274">
        <v>1.3755630649999999</v>
      </c>
      <c r="O2274">
        <v>2.3824252129999999</v>
      </c>
      <c r="P2274">
        <v>97174.874679999994</v>
      </c>
      <c r="Q2274">
        <v>96.034567620000004</v>
      </c>
      <c r="R2274">
        <v>1.908356162</v>
      </c>
      <c r="S2274">
        <v>2.9840047749999998</v>
      </c>
    </row>
    <row r="2275" spans="1:19" x14ac:dyDescent="0.25">
      <c r="A2275" s="12">
        <v>41609</v>
      </c>
      <c r="B2275" t="s">
        <v>2007</v>
      </c>
      <c r="C2275" t="s">
        <v>2008</v>
      </c>
      <c r="D2275">
        <v>632545.84490000003</v>
      </c>
      <c r="E2275">
        <v>85.080120019999995</v>
      </c>
      <c r="F2275">
        <v>0.20069587</v>
      </c>
      <c r="G2275">
        <v>8.2329336449999992</v>
      </c>
      <c r="H2275">
        <v>405660.61979999999</v>
      </c>
      <c r="I2275">
        <v>85.962478329999996</v>
      </c>
      <c r="J2275">
        <v>1.0453988190000001</v>
      </c>
      <c r="K2275">
        <v>10.011861140000001</v>
      </c>
      <c r="L2275">
        <v>355888.50919999997</v>
      </c>
      <c r="M2275">
        <v>87.024821979999999</v>
      </c>
      <c r="N2275">
        <v>2.17550862</v>
      </c>
      <c r="O2275">
        <v>11.32256896</v>
      </c>
      <c r="P2275">
        <v>319008.93030000001</v>
      </c>
      <c r="Q2275">
        <v>88.163048829999994</v>
      </c>
      <c r="R2275">
        <v>3.1491242449999999</v>
      </c>
      <c r="S2275">
        <v>13.68832643</v>
      </c>
    </row>
    <row r="2276" spans="1:19" x14ac:dyDescent="0.25">
      <c r="A2276" s="12">
        <v>41609</v>
      </c>
      <c r="B2276" t="s">
        <v>2009</v>
      </c>
      <c r="C2276" t="s">
        <v>2010</v>
      </c>
      <c r="D2276">
        <v>192807.81529999999</v>
      </c>
      <c r="E2276">
        <v>99.172332080000004</v>
      </c>
      <c r="F2276">
        <v>-0.62442270899999996</v>
      </c>
      <c r="G2276">
        <v>0.83370946400000001</v>
      </c>
      <c r="H2276">
        <v>117125.751</v>
      </c>
      <c r="I2276">
        <v>99.052845779999998</v>
      </c>
      <c r="J2276">
        <v>-0.47148261000000002</v>
      </c>
      <c r="K2276">
        <v>1.914719694</v>
      </c>
      <c r="L2276">
        <v>95274.695720000003</v>
      </c>
      <c r="M2276">
        <v>99.958117119999997</v>
      </c>
      <c r="N2276">
        <v>0.53899000100000005</v>
      </c>
      <c r="O2276">
        <v>1.0749860950000001</v>
      </c>
      <c r="P2276">
        <v>81786.474629999997</v>
      </c>
      <c r="Q2276">
        <v>97.589938559999993</v>
      </c>
      <c r="R2276">
        <v>-0.50380101200000005</v>
      </c>
      <c r="S2276">
        <v>0.26926023999999998</v>
      </c>
    </row>
    <row r="2277" spans="1:19" x14ac:dyDescent="0.25">
      <c r="A2277" s="12">
        <v>41609</v>
      </c>
      <c r="B2277" t="s">
        <v>2003</v>
      </c>
      <c r="C2277" t="s">
        <v>2004</v>
      </c>
      <c r="D2277">
        <v>308368.04710000003</v>
      </c>
      <c r="E2277">
        <v>90.326579159999994</v>
      </c>
      <c r="F2277">
        <v>1.4214432050000001</v>
      </c>
      <c r="G2277">
        <v>5.54184169</v>
      </c>
      <c r="H2277">
        <v>208190.36859999999</v>
      </c>
      <c r="I2277">
        <v>90.733880400000004</v>
      </c>
      <c r="J2277">
        <v>2.121718064</v>
      </c>
      <c r="K2277">
        <v>7.2121234660000004</v>
      </c>
      <c r="L2277">
        <v>174701.04620000001</v>
      </c>
      <c r="M2277">
        <v>91.229380329999998</v>
      </c>
      <c r="N2277">
        <v>2.6791953460000002</v>
      </c>
      <c r="O2277">
        <v>6.9738931869999998</v>
      </c>
      <c r="P2277">
        <v>141078.02669999999</v>
      </c>
      <c r="Q2277">
        <v>91.087764730000004</v>
      </c>
      <c r="R2277">
        <v>3.611671775</v>
      </c>
      <c r="S2277">
        <v>8.2383160249999996</v>
      </c>
    </row>
    <row r="2278" spans="1:19" x14ac:dyDescent="0.25">
      <c r="A2278" s="12">
        <v>41609</v>
      </c>
      <c r="B2278" t="s">
        <v>2013</v>
      </c>
      <c r="C2278" t="s">
        <v>2014</v>
      </c>
      <c r="D2278">
        <v>407443.20329999999</v>
      </c>
      <c r="E2278">
        <v>89.593296809999998</v>
      </c>
      <c r="F2278">
        <v>-6.7742305000000003E-2</v>
      </c>
      <c r="G2278">
        <v>4.79749772</v>
      </c>
      <c r="H2278">
        <v>251341.3787</v>
      </c>
      <c r="I2278">
        <v>90.066268350000001</v>
      </c>
      <c r="J2278">
        <v>0.77695518100000005</v>
      </c>
      <c r="K2278">
        <v>6.3291407050000004</v>
      </c>
      <c r="L2278">
        <v>199519.0441</v>
      </c>
      <c r="M2278">
        <v>90.541655050000003</v>
      </c>
      <c r="N2278">
        <v>0.81644252799999995</v>
      </c>
      <c r="O2278">
        <v>5.783470554</v>
      </c>
      <c r="P2278">
        <v>154479.6488</v>
      </c>
      <c r="Q2278">
        <v>90.870096239999995</v>
      </c>
      <c r="R2278">
        <v>1.702746849</v>
      </c>
      <c r="S2278">
        <v>6.5113182350000001</v>
      </c>
    </row>
    <row r="2279" spans="1:19" x14ac:dyDescent="0.25">
      <c r="A2279" s="12">
        <v>41609</v>
      </c>
      <c r="B2279" t="s">
        <v>2019</v>
      </c>
      <c r="C2279" t="s">
        <v>2020</v>
      </c>
      <c r="D2279">
        <v>212178.44500000001</v>
      </c>
      <c r="E2279">
        <v>97.381545239999994</v>
      </c>
      <c r="F2279">
        <v>0.24672723699999999</v>
      </c>
      <c r="G2279">
        <v>1.4339071379999999</v>
      </c>
      <c r="H2279">
        <v>131252.35980000001</v>
      </c>
      <c r="I2279">
        <v>98.045552150000006</v>
      </c>
      <c r="J2279">
        <v>1.1405635460000001</v>
      </c>
      <c r="K2279">
        <v>3.3386246449999999</v>
      </c>
      <c r="L2279">
        <v>106601.3492</v>
      </c>
      <c r="M2279">
        <v>98.015837820000002</v>
      </c>
      <c r="N2279">
        <v>1.541288617</v>
      </c>
      <c r="O2279">
        <v>2.8024787990000002</v>
      </c>
      <c r="P2279">
        <v>97684.579360000003</v>
      </c>
      <c r="Q2279">
        <v>97.985040889999993</v>
      </c>
      <c r="R2279">
        <v>2.0397975330000002</v>
      </c>
      <c r="S2279">
        <v>3.7179962550000001</v>
      </c>
    </row>
    <row r="2280" spans="1:19" x14ac:dyDescent="0.25">
      <c r="A2280" s="12">
        <v>41609</v>
      </c>
      <c r="B2280" t="s">
        <v>2017</v>
      </c>
      <c r="C2280" t="s">
        <v>2018</v>
      </c>
      <c r="D2280">
        <v>247636.96059999999</v>
      </c>
      <c r="E2280">
        <v>94.782242179999997</v>
      </c>
      <c r="F2280">
        <v>-0.26122673899999999</v>
      </c>
      <c r="G2280">
        <v>2.4734304300000001</v>
      </c>
      <c r="H2280">
        <v>146299.908</v>
      </c>
      <c r="I2280">
        <v>95.901428159999995</v>
      </c>
      <c r="J2280">
        <v>0.38001496099999998</v>
      </c>
      <c r="K2280">
        <v>3.6454038450000001</v>
      </c>
      <c r="L2280">
        <v>120164.81140000001</v>
      </c>
      <c r="M2280">
        <v>96.336839679999997</v>
      </c>
      <c r="N2280">
        <v>0.46518237499999998</v>
      </c>
      <c r="O2280">
        <v>2.8693070779999998</v>
      </c>
      <c r="P2280">
        <v>101290.16650000001</v>
      </c>
      <c r="Q2280">
        <v>96.493399139999994</v>
      </c>
      <c r="R2280">
        <v>1.442073188</v>
      </c>
      <c r="S2280">
        <v>3.9377668570000002</v>
      </c>
    </row>
    <row r="2281" spans="1:19" x14ac:dyDescent="0.25">
      <c r="A2281" s="12">
        <v>41609</v>
      </c>
      <c r="B2281" t="s">
        <v>2001</v>
      </c>
      <c r="C2281" t="s">
        <v>2002</v>
      </c>
      <c r="D2281">
        <v>211483.8137</v>
      </c>
      <c r="E2281">
        <v>94.337692379999993</v>
      </c>
      <c r="F2281">
        <v>1.056218458</v>
      </c>
      <c r="G2281">
        <v>4.2365061380000002</v>
      </c>
      <c r="H2281">
        <v>133860.43309999999</v>
      </c>
      <c r="I2281">
        <v>95.204864009999994</v>
      </c>
      <c r="J2281">
        <v>1.894265828</v>
      </c>
      <c r="K2281">
        <v>5.8357955690000001</v>
      </c>
      <c r="L2281">
        <v>111034.8523</v>
      </c>
      <c r="M2281">
        <v>95.424569070000004</v>
      </c>
      <c r="N2281">
        <v>2.0655728839999998</v>
      </c>
      <c r="O2281">
        <v>5.0626197980000001</v>
      </c>
      <c r="P2281">
        <v>90057.195319999999</v>
      </c>
      <c r="Q2281">
        <v>95.659863130000005</v>
      </c>
      <c r="R2281">
        <v>2.9669643369999998</v>
      </c>
      <c r="S2281">
        <v>5.0539973570000001</v>
      </c>
    </row>
    <row r="2282" spans="1:19" x14ac:dyDescent="0.25">
      <c r="A2282" s="12">
        <v>41640</v>
      </c>
      <c r="B2282" t="s">
        <v>2005</v>
      </c>
      <c r="C2282" t="s">
        <v>2006</v>
      </c>
      <c r="D2282">
        <v>285833.74359999999</v>
      </c>
      <c r="E2282">
        <v>93.577392959999997</v>
      </c>
      <c r="F2282">
        <v>0.78545092999999999</v>
      </c>
      <c r="G2282">
        <v>5.5984196239999999</v>
      </c>
      <c r="H2282">
        <v>175039.52189999999</v>
      </c>
      <c r="I2282">
        <v>93.191669250000004</v>
      </c>
      <c r="J2282">
        <v>-0.56248918599999997</v>
      </c>
      <c r="K2282">
        <v>5.1132960040000004</v>
      </c>
      <c r="L2282">
        <v>152674.57829999999</v>
      </c>
      <c r="M2282">
        <v>93.024302950000006</v>
      </c>
      <c r="N2282">
        <v>-0.50962223900000003</v>
      </c>
      <c r="O2282">
        <v>6.3880723469999996</v>
      </c>
      <c r="P2282">
        <v>173439.9295</v>
      </c>
      <c r="Q2282">
        <v>91.145085030000004</v>
      </c>
      <c r="R2282">
        <v>-0.16114832800000001</v>
      </c>
      <c r="S2282">
        <v>9.8091682920000007</v>
      </c>
    </row>
    <row r="2283" spans="1:19" x14ac:dyDescent="0.25">
      <c r="A2283" s="12">
        <v>41640</v>
      </c>
      <c r="B2283" t="s">
        <v>2011</v>
      </c>
      <c r="C2283" t="s">
        <v>2012</v>
      </c>
      <c r="D2283">
        <v>225610.6539</v>
      </c>
      <c r="E2283">
        <v>96.004203899999993</v>
      </c>
      <c r="F2283">
        <v>-1.4393609999999999E-2</v>
      </c>
      <c r="G2283">
        <v>4.1634510499999999</v>
      </c>
      <c r="H2283">
        <v>135921.90220000001</v>
      </c>
      <c r="I2283">
        <v>95.115523350000004</v>
      </c>
      <c r="J2283">
        <v>-1.526145737</v>
      </c>
      <c r="K2283">
        <v>3.4219445679999998</v>
      </c>
      <c r="L2283">
        <v>99806.897599999997</v>
      </c>
      <c r="M2283">
        <v>95.612637210000003</v>
      </c>
      <c r="N2283">
        <v>-1.4489304430000001</v>
      </c>
      <c r="O2283">
        <v>4.9755410729999996</v>
      </c>
      <c r="P2283">
        <v>95731.278269999995</v>
      </c>
      <c r="Q2283">
        <v>94.607911220000005</v>
      </c>
      <c r="R2283">
        <v>-1.4855654949999999</v>
      </c>
      <c r="S2283">
        <v>4.2374334310000004</v>
      </c>
    </row>
    <row r="2284" spans="1:19" x14ac:dyDescent="0.25">
      <c r="A2284" s="12">
        <v>41640</v>
      </c>
      <c r="B2284" t="s">
        <v>2019</v>
      </c>
      <c r="C2284" t="s">
        <v>2020</v>
      </c>
      <c r="D2284">
        <v>211663.76180000001</v>
      </c>
      <c r="E2284">
        <v>97.145325929999998</v>
      </c>
      <c r="F2284">
        <v>-0.242570917</v>
      </c>
      <c r="G2284">
        <v>5.2344429320000003</v>
      </c>
      <c r="H2284">
        <v>129123.4485</v>
      </c>
      <c r="I2284">
        <v>96.455254760000003</v>
      </c>
      <c r="J2284">
        <v>-1.6219984970000001</v>
      </c>
      <c r="K2284">
        <v>4.2761380139999998</v>
      </c>
      <c r="L2284">
        <v>104935.92939999999</v>
      </c>
      <c r="M2284">
        <v>96.484548439999998</v>
      </c>
      <c r="N2284">
        <v>-1.5622877040000001</v>
      </c>
      <c r="O2284">
        <v>5.1374607350000003</v>
      </c>
      <c r="P2284">
        <v>95800.49987</v>
      </c>
      <c r="Q2284">
        <v>96.095166289999995</v>
      </c>
      <c r="R2284">
        <v>-1.928737886</v>
      </c>
      <c r="S2284">
        <v>4.3322021380000004</v>
      </c>
    </row>
    <row r="2285" spans="1:19" x14ac:dyDescent="0.25">
      <c r="A2285" s="12">
        <v>41640</v>
      </c>
      <c r="B2285" t="s">
        <v>2007</v>
      </c>
      <c r="C2285" t="s">
        <v>2008</v>
      </c>
      <c r="D2285">
        <v>651985.57620000001</v>
      </c>
      <c r="E2285">
        <v>87.694846979999994</v>
      </c>
      <c r="F2285">
        <v>3.073252552</v>
      </c>
      <c r="G2285">
        <v>11.37111814</v>
      </c>
      <c r="H2285">
        <v>413770.20760000002</v>
      </c>
      <c r="I2285">
        <v>87.680959810000004</v>
      </c>
      <c r="J2285">
        <v>1.99910649</v>
      </c>
      <c r="K2285">
        <v>11.386552460000001</v>
      </c>
      <c r="L2285">
        <v>360183.58840000001</v>
      </c>
      <c r="M2285">
        <v>88.075090520000003</v>
      </c>
      <c r="N2285">
        <v>1.2068608839999999</v>
      </c>
      <c r="O2285">
        <v>13.75945437</v>
      </c>
      <c r="P2285">
        <v>320786.93109999999</v>
      </c>
      <c r="Q2285">
        <v>88.654426830000006</v>
      </c>
      <c r="R2285">
        <v>0.55735141200000005</v>
      </c>
      <c r="S2285">
        <v>15.7028663</v>
      </c>
    </row>
    <row r="2286" spans="1:19" x14ac:dyDescent="0.25">
      <c r="A2286" s="12">
        <v>41640</v>
      </c>
      <c r="B2286" t="s">
        <v>2017</v>
      </c>
      <c r="C2286" t="s">
        <v>2018</v>
      </c>
      <c r="D2286">
        <v>250264.4933</v>
      </c>
      <c r="E2286">
        <v>95.787921769999997</v>
      </c>
      <c r="F2286">
        <v>1.061042198</v>
      </c>
      <c r="G2286">
        <v>5.0456981240000003</v>
      </c>
      <c r="H2286">
        <v>145829.00640000001</v>
      </c>
      <c r="I2286">
        <v>95.592746250000005</v>
      </c>
      <c r="J2286">
        <v>-0.321874147</v>
      </c>
      <c r="K2286">
        <v>4.424892915</v>
      </c>
      <c r="L2286">
        <v>119928.1259</v>
      </c>
      <c r="M2286">
        <v>96.147087470000002</v>
      </c>
      <c r="N2286">
        <v>-0.19696744299999999</v>
      </c>
      <c r="O2286">
        <v>5.0499579460000001</v>
      </c>
      <c r="P2286">
        <v>101040.2838</v>
      </c>
      <c r="Q2286">
        <v>96.255350030000002</v>
      </c>
      <c r="R2286">
        <v>-0.24669988400000001</v>
      </c>
      <c r="S2286">
        <v>5.9399082840000004</v>
      </c>
    </row>
    <row r="2287" spans="1:19" x14ac:dyDescent="0.25">
      <c r="A2287" s="12">
        <v>41640</v>
      </c>
      <c r="B2287" t="s">
        <v>2001</v>
      </c>
      <c r="C2287" t="s">
        <v>2002</v>
      </c>
      <c r="D2287">
        <v>212361.08</v>
      </c>
      <c r="E2287">
        <v>94.729019140000005</v>
      </c>
      <c r="F2287">
        <v>0.41481485000000001</v>
      </c>
      <c r="G2287">
        <v>5.9334949479999999</v>
      </c>
      <c r="H2287">
        <v>132431.13389999999</v>
      </c>
      <c r="I2287">
        <v>94.188310920000006</v>
      </c>
      <c r="J2287">
        <v>-1.0677533159999999</v>
      </c>
      <c r="K2287">
        <v>5.2110230419999999</v>
      </c>
      <c r="L2287">
        <v>110098.8897</v>
      </c>
      <c r="M2287">
        <v>94.620192489999994</v>
      </c>
      <c r="N2287">
        <v>-0.842944939</v>
      </c>
      <c r="O2287">
        <v>5.6772541370000003</v>
      </c>
      <c r="P2287">
        <v>89138.586349999998</v>
      </c>
      <c r="Q2287">
        <v>94.684105360000004</v>
      </c>
      <c r="R2287">
        <v>-1.020028393</v>
      </c>
      <c r="S2287">
        <v>5.6130364310000003</v>
      </c>
    </row>
    <row r="2288" spans="1:19" x14ac:dyDescent="0.25">
      <c r="A2288" s="12">
        <v>41640</v>
      </c>
      <c r="B2288" t="s">
        <v>2003</v>
      </c>
      <c r="C2288" t="s">
        <v>2004</v>
      </c>
      <c r="D2288">
        <v>309635.16480000003</v>
      </c>
      <c r="E2288">
        <v>90.697740870000004</v>
      </c>
      <c r="F2288">
        <v>0.41091083900000003</v>
      </c>
      <c r="G2288">
        <v>5.9430301840000004</v>
      </c>
      <c r="H2288">
        <v>206139.24960000001</v>
      </c>
      <c r="I2288">
        <v>89.839958199999998</v>
      </c>
      <c r="J2288">
        <v>-0.98521323500000002</v>
      </c>
      <c r="K2288">
        <v>5.4210258189999996</v>
      </c>
      <c r="L2288">
        <v>172517.97959999999</v>
      </c>
      <c r="M2288">
        <v>90.089376779999995</v>
      </c>
      <c r="N2288">
        <v>-1.2496013290000001</v>
      </c>
      <c r="O2288">
        <v>5.9677420520000002</v>
      </c>
      <c r="P2288">
        <v>139065.98689999999</v>
      </c>
      <c r="Q2288">
        <v>89.788680709999994</v>
      </c>
      <c r="R2288">
        <v>-1.4261893750000001</v>
      </c>
      <c r="S2288">
        <v>6.9829445149999998</v>
      </c>
    </row>
    <row r="2289" spans="1:19" x14ac:dyDescent="0.25">
      <c r="A2289" s="12">
        <v>41640</v>
      </c>
      <c r="B2289" t="s">
        <v>2013</v>
      </c>
      <c r="C2289" t="s">
        <v>2014</v>
      </c>
      <c r="D2289">
        <v>415973.90269999998</v>
      </c>
      <c r="E2289">
        <v>91.469125099999999</v>
      </c>
      <c r="F2289">
        <v>2.0937149910000001</v>
      </c>
      <c r="G2289">
        <v>6.9647114190000003</v>
      </c>
      <c r="H2289">
        <v>252786.04319999999</v>
      </c>
      <c r="I2289">
        <v>90.583952890000006</v>
      </c>
      <c r="J2289">
        <v>0.57478182300000003</v>
      </c>
      <c r="K2289">
        <v>6.6783347989999999</v>
      </c>
      <c r="L2289">
        <v>200099.50109999999</v>
      </c>
      <c r="M2289">
        <v>90.805066199999999</v>
      </c>
      <c r="N2289">
        <v>0.29092814099999997</v>
      </c>
      <c r="O2289">
        <v>6.9654716040000002</v>
      </c>
      <c r="P2289">
        <v>154778.01980000001</v>
      </c>
      <c r="Q2289">
        <v>91.045608040000005</v>
      </c>
      <c r="R2289">
        <v>0.19314582599999999</v>
      </c>
      <c r="S2289">
        <v>7.4769715720000001</v>
      </c>
    </row>
    <row r="2290" spans="1:19" x14ac:dyDescent="0.25">
      <c r="A2290" s="12">
        <v>41640</v>
      </c>
      <c r="B2290" t="s">
        <v>2015</v>
      </c>
      <c r="C2290" t="s">
        <v>2016</v>
      </c>
      <c r="D2290">
        <v>307431.89159999997</v>
      </c>
      <c r="E2290">
        <v>93.322516559999997</v>
      </c>
      <c r="F2290">
        <v>0.54278955500000003</v>
      </c>
      <c r="G2290">
        <v>4.4637521930000004</v>
      </c>
      <c r="H2290">
        <v>197893.6017</v>
      </c>
      <c r="I2290">
        <v>92.957613660000007</v>
      </c>
      <c r="J2290">
        <v>-0.51555670300000001</v>
      </c>
      <c r="K2290">
        <v>3.7890111559999999</v>
      </c>
      <c r="L2290">
        <v>165186.13750000001</v>
      </c>
      <c r="M2290">
        <v>93.351216949999994</v>
      </c>
      <c r="N2290">
        <v>-0.31700521500000001</v>
      </c>
      <c r="O2290">
        <v>4.3258573059999996</v>
      </c>
      <c r="P2290">
        <v>131397.26300000001</v>
      </c>
      <c r="Q2290">
        <v>92.675112170000006</v>
      </c>
      <c r="R2290">
        <v>-0.78205386700000001</v>
      </c>
      <c r="S2290">
        <v>5.5752147430000001</v>
      </c>
    </row>
    <row r="2291" spans="1:19" x14ac:dyDescent="0.25">
      <c r="A2291" s="12">
        <v>41640</v>
      </c>
      <c r="B2291" t="s">
        <v>2009</v>
      </c>
      <c r="C2291" t="s">
        <v>2010</v>
      </c>
      <c r="D2291">
        <v>190762.179</v>
      </c>
      <c r="E2291">
        <v>98.120141709999999</v>
      </c>
      <c r="F2291">
        <v>-1.0609716950000001</v>
      </c>
      <c r="G2291">
        <v>1.031281128</v>
      </c>
      <c r="H2291">
        <v>115169.2968</v>
      </c>
      <c r="I2291">
        <v>97.398279189999997</v>
      </c>
      <c r="J2291">
        <v>-1.670387734</v>
      </c>
      <c r="K2291">
        <v>0.59533947899999995</v>
      </c>
      <c r="L2291">
        <v>93147.62659</v>
      </c>
      <c r="M2291">
        <v>97.726487590000005</v>
      </c>
      <c r="N2291">
        <v>-2.232564596</v>
      </c>
      <c r="O2291">
        <v>0.63166286299999996</v>
      </c>
      <c r="P2291">
        <v>82358.643760000006</v>
      </c>
      <c r="Q2291">
        <v>98.272666979999997</v>
      </c>
      <c r="R2291">
        <v>0.69958894199999999</v>
      </c>
      <c r="S2291">
        <v>1.9058095150000001</v>
      </c>
    </row>
    <row r="2292" spans="1:19" x14ac:dyDescent="0.25">
      <c r="A2292" s="12">
        <v>41671</v>
      </c>
      <c r="B2292" t="s">
        <v>2005</v>
      </c>
      <c r="C2292" t="s">
        <v>2006</v>
      </c>
      <c r="D2292">
        <v>287172.93209999998</v>
      </c>
      <c r="E2292">
        <v>94.015821849999995</v>
      </c>
      <c r="F2292">
        <v>0.46852009900000002</v>
      </c>
      <c r="G2292">
        <v>6.0691337479999996</v>
      </c>
      <c r="H2292">
        <v>176448.89749999999</v>
      </c>
      <c r="I2292">
        <v>93.942025880000003</v>
      </c>
      <c r="J2292">
        <v>0.80517565000000002</v>
      </c>
      <c r="K2292">
        <v>6.2274301239999996</v>
      </c>
      <c r="L2292">
        <v>153598.7519</v>
      </c>
      <c r="M2292">
        <v>93.587400040000006</v>
      </c>
      <c r="N2292">
        <v>0.60532255899999998</v>
      </c>
      <c r="O2292">
        <v>6.4091997379999999</v>
      </c>
      <c r="P2292">
        <v>174058.6887</v>
      </c>
      <c r="Q2292">
        <v>91.47025155</v>
      </c>
      <c r="R2292">
        <v>0.35675705200000002</v>
      </c>
      <c r="S2292">
        <v>9.5567723779999998</v>
      </c>
    </row>
    <row r="2293" spans="1:19" x14ac:dyDescent="0.25">
      <c r="A2293" s="12">
        <v>41671</v>
      </c>
      <c r="B2293" t="s">
        <v>2019</v>
      </c>
      <c r="C2293" t="s">
        <v>2020</v>
      </c>
      <c r="D2293">
        <v>214272.99770000001</v>
      </c>
      <c r="E2293">
        <v>98.342862370000006</v>
      </c>
      <c r="F2293">
        <v>1.2327267669999999</v>
      </c>
      <c r="G2293">
        <v>4.0503486029999998</v>
      </c>
      <c r="H2293">
        <v>131214.40919999999</v>
      </c>
      <c r="I2293">
        <v>98.017203039999998</v>
      </c>
      <c r="J2293">
        <v>1.619350115</v>
      </c>
      <c r="K2293">
        <v>4.4816166979999998</v>
      </c>
      <c r="L2293">
        <v>106756.8956</v>
      </c>
      <c r="M2293">
        <v>98.158856760000006</v>
      </c>
      <c r="N2293">
        <v>1.7353123930000001</v>
      </c>
      <c r="O2293">
        <v>4.3484254189999998</v>
      </c>
      <c r="P2293">
        <v>97167.837039999999</v>
      </c>
      <c r="Q2293">
        <v>97.466709159999994</v>
      </c>
      <c r="R2293">
        <v>1.4272756170000001</v>
      </c>
      <c r="S2293">
        <v>3.6523378540000002</v>
      </c>
    </row>
    <row r="2294" spans="1:19" x14ac:dyDescent="0.25">
      <c r="A2294" s="12">
        <v>41671</v>
      </c>
      <c r="B2294" t="s">
        <v>2001</v>
      </c>
      <c r="C2294" t="s">
        <v>2002</v>
      </c>
      <c r="D2294">
        <v>214158.13039999999</v>
      </c>
      <c r="E2294">
        <v>95.530638819999993</v>
      </c>
      <c r="F2294">
        <v>0.84622398499999996</v>
      </c>
      <c r="G2294">
        <v>6.8208140439999996</v>
      </c>
      <c r="H2294">
        <v>134119.36369999999</v>
      </c>
      <c r="I2294">
        <v>95.389021869999993</v>
      </c>
      <c r="J2294">
        <v>1.274798265</v>
      </c>
      <c r="K2294">
        <v>6.8088518459999996</v>
      </c>
      <c r="L2294">
        <v>111342.3018</v>
      </c>
      <c r="M2294">
        <v>95.688794540000004</v>
      </c>
      <c r="N2294">
        <v>1.129359416</v>
      </c>
      <c r="O2294">
        <v>6.3638179629999998</v>
      </c>
      <c r="P2294">
        <v>89383.86176</v>
      </c>
      <c r="Q2294">
        <v>94.94463992</v>
      </c>
      <c r="R2294">
        <v>0.27516187600000003</v>
      </c>
      <c r="S2294">
        <v>5.9348741709999997</v>
      </c>
    </row>
    <row r="2295" spans="1:19" x14ac:dyDescent="0.25">
      <c r="A2295" s="12">
        <v>41671</v>
      </c>
      <c r="B2295" t="s">
        <v>2009</v>
      </c>
      <c r="C2295" t="s">
        <v>2010</v>
      </c>
      <c r="D2295">
        <v>190244.3738</v>
      </c>
      <c r="E2295">
        <v>97.853804220000001</v>
      </c>
      <c r="F2295">
        <v>-0.27144017399999998</v>
      </c>
      <c r="G2295">
        <v>2.037568286</v>
      </c>
      <c r="H2295">
        <v>115682.60189999999</v>
      </c>
      <c r="I2295">
        <v>97.832379520000003</v>
      </c>
      <c r="J2295">
        <v>0.44569609799999999</v>
      </c>
      <c r="K2295">
        <v>2.488412753</v>
      </c>
      <c r="L2295">
        <v>93213.267630000002</v>
      </c>
      <c r="M2295">
        <v>97.79535534</v>
      </c>
      <c r="N2295">
        <v>7.0469892000000006E-2</v>
      </c>
      <c r="O2295">
        <v>1.7842924090000001</v>
      </c>
      <c r="P2295">
        <v>83123.192290000006</v>
      </c>
      <c r="Q2295">
        <v>99.184947949999994</v>
      </c>
      <c r="R2295">
        <v>0.92831607999999999</v>
      </c>
      <c r="S2295">
        <v>5.6663803660000003</v>
      </c>
    </row>
    <row r="2296" spans="1:19" x14ac:dyDescent="0.25">
      <c r="A2296" s="12">
        <v>41671</v>
      </c>
      <c r="B2296" t="s">
        <v>2011</v>
      </c>
      <c r="C2296" t="s">
        <v>2012</v>
      </c>
      <c r="D2296">
        <v>227970.73869999999</v>
      </c>
      <c r="E2296">
        <v>97.008491840000005</v>
      </c>
      <c r="F2296">
        <v>1.046087456</v>
      </c>
      <c r="G2296">
        <v>3.4584548759999998</v>
      </c>
      <c r="H2296">
        <v>137808.73680000001</v>
      </c>
      <c r="I2296">
        <v>96.435893809999996</v>
      </c>
      <c r="J2296">
        <v>1.3881755650000001</v>
      </c>
      <c r="K2296">
        <v>3.594569205</v>
      </c>
      <c r="L2296">
        <v>100954.98050000001</v>
      </c>
      <c r="M2296">
        <v>96.712473309999993</v>
      </c>
      <c r="N2296">
        <v>1.1503041190000001</v>
      </c>
      <c r="O2296">
        <v>2.9074913979999999</v>
      </c>
      <c r="P2296">
        <v>96894.798569999999</v>
      </c>
      <c r="Q2296">
        <v>95.757778079999994</v>
      </c>
      <c r="R2296">
        <v>1.215402447</v>
      </c>
      <c r="S2296">
        <v>3.8554280840000001</v>
      </c>
    </row>
    <row r="2297" spans="1:19" x14ac:dyDescent="0.25">
      <c r="A2297" s="12">
        <v>41671</v>
      </c>
      <c r="B2297" t="s">
        <v>2007</v>
      </c>
      <c r="C2297" t="s">
        <v>2008</v>
      </c>
      <c r="D2297">
        <v>657774.40659999999</v>
      </c>
      <c r="E2297">
        <v>88.473469399999999</v>
      </c>
      <c r="F2297">
        <v>0.887877052</v>
      </c>
      <c r="G2297">
        <v>12.45458451</v>
      </c>
      <c r="H2297">
        <v>415632.28779999999</v>
      </c>
      <c r="I2297">
        <v>88.075548350000005</v>
      </c>
      <c r="J2297">
        <v>0.45002762000000002</v>
      </c>
      <c r="K2297">
        <v>12.50702021</v>
      </c>
      <c r="L2297">
        <v>361192.14319999999</v>
      </c>
      <c r="M2297">
        <v>88.321710749999994</v>
      </c>
      <c r="N2297">
        <v>0.28001132899999998</v>
      </c>
      <c r="O2297">
        <v>13.485021740000001</v>
      </c>
      <c r="P2297">
        <v>323086.16389999999</v>
      </c>
      <c r="Q2297">
        <v>89.289855360000004</v>
      </c>
      <c r="R2297">
        <v>0.71674765699999998</v>
      </c>
      <c r="S2297">
        <v>15.104713029999999</v>
      </c>
    </row>
    <row r="2298" spans="1:19" x14ac:dyDescent="0.25">
      <c r="A2298" s="12">
        <v>41671</v>
      </c>
      <c r="B2298" t="s">
        <v>2017</v>
      </c>
      <c r="C2298" t="s">
        <v>2018</v>
      </c>
      <c r="D2298">
        <v>249037.8621</v>
      </c>
      <c r="E2298">
        <v>95.318432659999999</v>
      </c>
      <c r="F2298">
        <v>-0.49013392900000002</v>
      </c>
      <c r="G2298">
        <v>4.2861234680000004</v>
      </c>
      <c r="H2298">
        <v>145561.19709999999</v>
      </c>
      <c r="I2298">
        <v>95.417193889999993</v>
      </c>
      <c r="J2298">
        <v>-0.183646114</v>
      </c>
      <c r="K2298">
        <v>4.3243973929999999</v>
      </c>
      <c r="L2298">
        <v>119126.9999</v>
      </c>
      <c r="M2298">
        <v>95.504820069999994</v>
      </c>
      <c r="N2298">
        <v>-0.66800505099999996</v>
      </c>
      <c r="O2298">
        <v>3.65455044</v>
      </c>
      <c r="P2298">
        <v>99171.98014</v>
      </c>
      <c r="Q2298">
        <v>94.475523100000004</v>
      </c>
      <c r="R2298">
        <v>-1.849068055</v>
      </c>
      <c r="S2298">
        <v>3.0501579240000001</v>
      </c>
    </row>
    <row r="2299" spans="1:19" x14ac:dyDescent="0.25">
      <c r="A2299" s="12">
        <v>41671</v>
      </c>
      <c r="B2299" t="s">
        <v>2013</v>
      </c>
      <c r="C2299" t="s">
        <v>2014</v>
      </c>
      <c r="D2299">
        <v>415922.63959999999</v>
      </c>
      <c r="E2299">
        <v>91.457852770000002</v>
      </c>
      <c r="F2299">
        <v>-1.2323647E-2</v>
      </c>
      <c r="G2299">
        <v>7.586930261</v>
      </c>
      <c r="H2299">
        <v>253677.08970000001</v>
      </c>
      <c r="I2299">
        <v>90.903252609999996</v>
      </c>
      <c r="J2299">
        <v>0.35249037700000002</v>
      </c>
      <c r="K2299">
        <v>8.1726203240000004</v>
      </c>
      <c r="L2299">
        <v>200720.16889999999</v>
      </c>
      <c r="M2299">
        <v>91.086724989999993</v>
      </c>
      <c r="N2299">
        <v>0.310179596</v>
      </c>
      <c r="O2299">
        <v>7.7609603519999997</v>
      </c>
      <c r="P2299">
        <v>154656.8064</v>
      </c>
      <c r="Q2299">
        <v>90.974306260000006</v>
      </c>
      <c r="R2299">
        <v>-7.8314358000000001E-2</v>
      </c>
      <c r="S2299">
        <v>7.7127777269999998</v>
      </c>
    </row>
    <row r="2300" spans="1:19" x14ac:dyDescent="0.25">
      <c r="A2300" s="12">
        <v>41671</v>
      </c>
      <c r="B2300" t="s">
        <v>2003</v>
      </c>
      <c r="C2300" t="s">
        <v>2004</v>
      </c>
      <c r="D2300">
        <v>311437.6042</v>
      </c>
      <c r="E2300">
        <v>91.225707959999994</v>
      </c>
      <c r="F2300">
        <v>0.58211713799999998</v>
      </c>
      <c r="G2300">
        <v>7.8790115680000001</v>
      </c>
      <c r="H2300">
        <v>207989.39129999999</v>
      </c>
      <c r="I2300">
        <v>90.646290100000002</v>
      </c>
      <c r="J2300">
        <v>0.897520337</v>
      </c>
      <c r="K2300">
        <v>7.7420278260000002</v>
      </c>
      <c r="L2300">
        <v>174154.35079999999</v>
      </c>
      <c r="M2300">
        <v>90.94389443</v>
      </c>
      <c r="N2300">
        <v>0.94852209899999995</v>
      </c>
      <c r="O2300">
        <v>7.6563971579999999</v>
      </c>
      <c r="P2300">
        <v>139829.88560000001</v>
      </c>
      <c r="Q2300">
        <v>90.281895919999997</v>
      </c>
      <c r="R2300">
        <v>0.54930666900000003</v>
      </c>
      <c r="S2300">
        <v>7.8149050200000003</v>
      </c>
    </row>
    <row r="2301" spans="1:19" x14ac:dyDescent="0.25">
      <c r="A2301" s="12">
        <v>41671</v>
      </c>
      <c r="B2301" t="s">
        <v>2015</v>
      </c>
      <c r="C2301" t="s">
        <v>2016</v>
      </c>
      <c r="D2301">
        <v>309246.79100000003</v>
      </c>
      <c r="E2301">
        <v>93.87343851</v>
      </c>
      <c r="F2301">
        <v>0.59034193499999998</v>
      </c>
      <c r="G2301">
        <v>5.1455394669999999</v>
      </c>
      <c r="H2301">
        <v>199182.09779999999</v>
      </c>
      <c r="I2301">
        <v>93.562865770000002</v>
      </c>
      <c r="J2301">
        <v>0.65110547600000002</v>
      </c>
      <c r="K2301">
        <v>5.5243350400000004</v>
      </c>
      <c r="L2301">
        <v>165674.489</v>
      </c>
      <c r="M2301">
        <v>93.627197780000003</v>
      </c>
      <c r="N2301">
        <v>0.29563710199999998</v>
      </c>
      <c r="O2301">
        <v>4.8949330499999997</v>
      </c>
      <c r="P2301">
        <v>131149.69270000001</v>
      </c>
      <c r="Q2301">
        <v>92.500499730000001</v>
      </c>
      <c r="R2301">
        <v>-0.188413528</v>
      </c>
      <c r="S2301">
        <v>5.2304440090000002</v>
      </c>
    </row>
    <row r="2302" spans="1:19" x14ac:dyDescent="0.25">
      <c r="A2302" s="12">
        <v>41699</v>
      </c>
      <c r="B2302" t="s">
        <v>2005</v>
      </c>
      <c r="C2302" t="s">
        <v>2006</v>
      </c>
      <c r="D2302">
        <v>286204.50260000001</v>
      </c>
      <c r="E2302">
        <v>93.698773540000005</v>
      </c>
      <c r="F2302">
        <v>-0.33722867899999998</v>
      </c>
      <c r="G2302">
        <v>4.6588575140000001</v>
      </c>
      <c r="H2302">
        <v>177127.84479999999</v>
      </c>
      <c r="I2302">
        <v>94.303499819999999</v>
      </c>
      <c r="J2302">
        <v>0.38478406399999998</v>
      </c>
      <c r="K2302">
        <v>6.186429843</v>
      </c>
      <c r="L2302">
        <v>154402.3106</v>
      </c>
      <c r="M2302">
        <v>94.077006670000003</v>
      </c>
      <c r="N2302">
        <v>0.52315442700000003</v>
      </c>
      <c r="O2302">
        <v>6.5780093480000001</v>
      </c>
      <c r="P2302">
        <v>175657.03839999999</v>
      </c>
      <c r="Q2302">
        <v>92.310206449999995</v>
      </c>
      <c r="R2302">
        <v>0.91828204400000002</v>
      </c>
      <c r="S2302">
        <v>10.035532460000001</v>
      </c>
    </row>
    <row r="2303" spans="1:19" x14ac:dyDescent="0.25">
      <c r="A2303" s="12">
        <v>41699</v>
      </c>
      <c r="B2303" t="s">
        <v>2015</v>
      </c>
      <c r="C2303" t="s">
        <v>2016</v>
      </c>
      <c r="D2303">
        <v>309182.74900000001</v>
      </c>
      <c r="E2303">
        <v>93.853998239999996</v>
      </c>
      <c r="F2303">
        <v>-2.0709023E-2</v>
      </c>
      <c r="G2303">
        <v>4.6089062299999997</v>
      </c>
      <c r="H2303">
        <v>201111.61230000001</v>
      </c>
      <c r="I2303">
        <v>94.46922687</v>
      </c>
      <c r="J2303">
        <v>0.96871882200000003</v>
      </c>
      <c r="K2303">
        <v>5.965598484</v>
      </c>
      <c r="L2303">
        <v>167407.7445</v>
      </c>
      <c r="M2303">
        <v>94.606708010000006</v>
      </c>
      <c r="N2303">
        <v>1.046181287</v>
      </c>
      <c r="O2303">
        <v>5.7789166439999997</v>
      </c>
      <c r="P2303">
        <v>133239.45019999999</v>
      </c>
      <c r="Q2303">
        <v>93.974415590000007</v>
      </c>
      <c r="R2303">
        <v>1.593413945</v>
      </c>
      <c r="S2303">
        <v>4.7716100939999997</v>
      </c>
    </row>
    <row r="2304" spans="1:19" x14ac:dyDescent="0.25">
      <c r="A2304" s="12">
        <v>41699</v>
      </c>
      <c r="B2304" t="s">
        <v>2009</v>
      </c>
      <c r="C2304" t="s">
        <v>2010</v>
      </c>
      <c r="D2304">
        <v>192927.2164</v>
      </c>
      <c r="E2304">
        <v>99.233747039999997</v>
      </c>
      <c r="F2304">
        <v>1.4102086549999999</v>
      </c>
      <c r="G2304">
        <v>-2.7515303000000001E-2</v>
      </c>
      <c r="H2304">
        <v>117483.40459999999</v>
      </c>
      <c r="I2304">
        <v>99.355312170000005</v>
      </c>
      <c r="J2304">
        <v>1.556675459</v>
      </c>
      <c r="K2304">
        <v>1.6740692070000001</v>
      </c>
      <c r="L2304">
        <v>94734.318740000002</v>
      </c>
      <c r="M2304">
        <v>99.391176810000005</v>
      </c>
      <c r="N2304">
        <v>1.6317967900000001</v>
      </c>
      <c r="O2304">
        <v>0.83114581600000004</v>
      </c>
      <c r="P2304">
        <v>82834.929910000006</v>
      </c>
      <c r="Q2304">
        <v>98.840985110000005</v>
      </c>
      <c r="R2304">
        <v>-0.34678935399999999</v>
      </c>
      <c r="S2304">
        <v>1.547627994</v>
      </c>
    </row>
    <row r="2305" spans="1:19" x14ac:dyDescent="0.25">
      <c r="A2305" s="12">
        <v>41699</v>
      </c>
      <c r="B2305" t="s">
        <v>2007</v>
      </c>
      <c r="C2305" t="s">
        <v>2008</v>
      </c>
      <c r="D2305">
        <v>656427.08429999999</v>
      </c>
      <c r="E2305">
        <v>88.292248810000004</v>
      </c>
      <c r="F2305">
        <v>-0.20483044</v>
      </c>
      <c r="G2305">
        <v>11.779533199999999</v>
      </c>
      <c r="H2305">
        <v>417648.57610000001</v>
      </c>
      <c r="I2305">
        <v>88.502814709999996</v>
      </c>
      <c r="J2305">
        <v>0.48511348799999998</v>
      </c>
      <c r="K2305">
        <v>12.92014927</v>
      </c>
      <c r="L2305">
        <v>365214.47149999999</v>
      </c>
      <c r="M2305">
        <v>89.305283959999997</v>
      </c>
      <c r="N2305">
        <v>1.113625629</v>
      </c>
      <c r="O2305">
        <v>15.140225239999999</v>
      </c>
      <c r="P2305">
        <v>326778.33689999999</v>
      </c>
      <c r="Q2305">
        <v>90.310244449999999</v>
      </c>
      <c r="R2305">
        <v>1.1427827779999999</v>
      </c>
      <c r="S2305">
        <v>17.195832930000002</v>
      </c>
    </row>
    <row r="2306" spans="1:19" x14ac:dyDescent="0.25">
      <c r="A2306" s="12">
        <v>41699</v>
      </c>
      <c r="B2306" t="s">
        <v>2013</v>
      </c>
      <c r="C2306" t="s">
        <v>2014</v>
      </c>
      <c r="D2306">
        <v>416064.5257</v>
      </c>
      <c r="E2306">
        <v>91.489052319999999</v>
      </c>
      <c r="F2306">
        <v>3.4113588E-2</v>
      </c>
      <c r="G2306">
        <v>6.8519466429999998</v>
      </c>
      <c r="H2306">
        <v>256375.66450000001</v>
      </c>
      <c r="I2306">
        <v>91.870266319999999</v>
      </c>
      <c r="J2306">
        <v>1.0637833999999999</v>
      </c>
      <c r="K2306">
        <v>8.8209613499999993</v>
      </c>
      <c r="L2306">
        <v>203092.1924</v>
      </c>
      <c r="M2306">
        <v>92.163148190000001</v>
      </c>
      <c r="N2306">
        <v>1.181756391</v>
      </c>
      <c r="O2306">
        <v>8.5306513479999992</v>
      </c>
      <c r="P2306">
        <v>156453.13029999999</v>
      </c>
      <c r="Q2306">
        <v>92.030964049999994</v>
      </c>
      <c r="R2306">
        <v>1.16149035</v>
      </c>
      <c r="S2306">
        <v>7.8764470620000004</v>
      </c>
    </row>
    <row r="2307" spans="1:19" x14ac:dyDescent="0.25">
      <c r="A2307" s="12">
        <v>41699</v>
      </c>
      <c r="B2307" t="s">
        <v>2003</v>
      </c>
      <c r="C2307" t="s">
        <v>2004</v>
      </c>
      <c r="D2307">
        <v>310911.31910000002</v>
      </c>
      <c r="E2307">
        <v>91.071549529999999</v>
      </c>
      <c r="F2307">
        <v>-0.168985731</v>
      </c>
      <c r="G2307">
        <v>5.0260845180000002</v>
      </c>
      <c r="H2307">
        <v>209501.64420000001</v>
      </c>
      <c r="I2307">
        <v>91.305362770000002</v>
      </c>
      <c r="J2307">
        <v>0.727081792</v>
      </c>
      <c r="K2307">
        <v>6.762823536</v>
      </c>
      <c r="L2307">
        <v>175361.60019999999</v>
      </c>
      <c r="M2307">
        <v>91.574323500000006</v>
      </c>
      <c r="N2307">
        <v>0.69320658400000001</v>
      </c>
      <c r="O2307">
        <v>6.5968116590000001</v>
      </c>
      <c r="P2307">
        <v>140928.51860000001</v>
      </c>
      <c r="Q2307">
        <v>90.991234070000004</v>
      </c>
      <c r="R2307">
        <v>0.785692575</v>
      </c>
      <c r="S2307">
        <v>6.5067443410000001</v>
      </c>
    </row>
    <row r="2308" spans="1:19" x14ac:dyDescent="0.25">
      <c r="A2308" s="12">
        <v>41699</v>
      </c>
      <c r="B2308" t="s">
        <v>2011</v>
      </c>
      <c r="C2308" t="s">
        <v>2012</v>
      </c>
      <c r="D2308">
        <v>224645.0563</v>
      </c>
      <c r="E2308">
        <v>95.59331272</v>
      </c>
      <c r="F2308">
        <v>-1.4588198349999999</v>
      </c>
      <c r="G2308">
        <v>1.2162839139999999</v>
      </c>
      <c r="H2308">
        <v>136563.1496</v>
      </c>
      <c r="I2308">
        <v>95.564255889999998</v>
      </c>
      <c r="J2308">
        <v>-0.90385216400000001</v>
      </c>
      <c r="K2308">
        <v>2.8995067790000002</v>
      </c>
      <c r="L2308">
        <v>100055.5549</v>
      </c>
      <c r="M2308">
        <v>95.850845039999996</v>
      </c>
      <c r="N2308">
        <v>-0.89091742299999999</v>
      </c>
      <c r="O2308">
        <v>2.5215717600000001</v>
      </c>
      <c r="P2308">
        <v>96152.041469999996</v>
      </c>
      <c r="Q2308">
        <v>95.023736929999998</v>
      </c>
      <c r="R2308">
        <v>-0.76656034299999998</v>
      </c>
      <c r="S2308">
        <v>2.9820135909999999</v>
      </c>
    </row>
    <row r="2309" spans="1:19" x14ac:dyDescent="0.25">
      <c r="A2309" s="12">
        <v>41699</v>
      </c>
      <c r="B2309" t="s">
        <v>2001</v>
      </c>
      <c r="C2309" t="s">
        <v>2002</v>
      </c>
      <c r="D2309">
        <v>212489.11259999999</v>
      </c>
      <c r="E2309">
        <v>94.786131310000002</v>
      </c>
      <c r="F2309">
        <v>-0.77933897600000002</v>
      </c>
      <c r="G2309">
        <v>4.8761993610000003</v>
      </c>
      <c r="H2309">
        <v>134333.30970000001</v>
      </c>
      <c r="I2309">
        <v>95.541185619999993</v>
      </c>
      <c r="J2309">
        <v>0.15951913500000001</v>
      </c>
      <c r="K2309">
        <v>6.5627838719999998</v>
      </c>
      <c r="L2309">
        <v>111332.5506</v>
      </c>
      <c r="M2309">
        <v>95.680414260000006</v>
      </c>
      <c r="N2309">
        <v>-8.7578570000000008E-3</v>
      </c>
      <c r="O2309">
        <v>5.8652667789999997</v>
      </c>
      <c r="P2309">
        <v>89838.382150000005</v>
      </c>
      <c r="Q2309">
        <v>95.427437080000004</v>
      </c>
      <c r="R2309">
        <v>0.508503861</v>
      </c>
      <c r="S2309">
        <v>5.1504266339999996</v>
      </c>
    </row>
    <row r="2310" spans="1:19" x14ac:dyDescent="0.25">
      <c r="A2310" s="12">
        <v>41699</v>
      </c>
      <c r="B2310" t="s">
        <v>2017</v>
      </c>
      <c r="C2310" t="s">
        <v>2018</v>
      </c>
      <c r="D2310">
        <v>250425.30119999999</v>
      </c>
      <c r="E2310">
        <v>95.84947047</v>
      </c>
      <c r="F2310">
        <v>0.55711974099999995</v>
      </c>
      <c r="G2310">
        <v>4.1656164139999996</v>
      </c>
      <c r="H2310">
        <v>147461.3259</v>
      </c>
      <c r="I2310">
        <v>96.662752179999998</v>
      </c>
      <c r="J2310">
        <v>1.3053813940000001</v>
      </c>
      <c r="K2310">
        <v>5.5743419259999998</v>
      </c>
      <c r="L2310">
        <v>121105.08319999999</v>
      </c>
      <c r="M2310">
        <v>97.090661119999993</v>
      </c>
      <c r="N2310">
        <v>1.6604827310000001</v>
      </c>
      <c r="O2310">
        <v>5.1663094420000002</v>
      </c>
      <c r="P2310">
        <v>101231.2931</v>
      </c>
      <c r="Q2310">
        <v>96.437313810000006</v>
      </c>
      <c r="R2310">
        <v>2.0765068480000002</v>
      </c>
      <c r="S2310">
        <v>4.4020678699999998</v>
      </c>
    </row>
    <row r="2311" spans="1:19" x14ac:dyDescent="0.25">
      <c r="A2311" s="12">
        <v>41699</v>
      </c>
      <c r="B2311" t="s">
        <v>2019</v>
      </c>
      <c r="C2311" t="s">
        <v>2020</v>
      </c>
      <c r="D2311">
        <v>210409.9485</v>
      </c>
      <c r="E2311">
        <v>96.569875030000006</v>
      </c>
      <c r="F2311">
        <v>-1.802863264</v>
      </c>
      <c r="G2311">
        <v>2.4625996849999998</v>
      </c>
      <c r="H2311">
        <v>129933.6911</v>
      </c>
      <c r="I2311">
        <v>97.060506219999994</v>
      </c>
      <c r="J2311">
        <v>-0.97604990899999999</v>
      </c>
      <c r="K2311">
        <v>4.0115786120000001</v>
      </c>
      <c r="L2311">
        <v>105345.7858</v>
      </c>
      <c r="M2311">
        <v>96.861395630000004</v>
      </c>
      <c r="N2311">
        <v>-1.3217973110000001</v>
      </c>
      <c r="O2311">
        <v>3.0515417839999999</v>
      </c>
      <c r="P2311">
        <v>95795.667170000001</v>
      </c>
      <c r="Q2311">
        <v>96.090318730000007</v>
      </c>
      <c r="R2311">
        <v>-1.412164674</v>
      </c>
      <c r="S2311">
        <v>2.7839482549999999</v>
      </c>
    </row>
    <row r="2312" spans="1:19" x14ac:dyDescent="0.25">
      <c r="A2312" s="12">
        <v>41730</v>
      </c>
      <c r="B2312" t="s">
        <v>2005</v>
      </c>
      <c r="C2312" t="s">
        <v>2006</v>
      </c>
      <c r="D2312">
        <v>292607.01360000001</v>
      </c>
      <c r="E2312">
        <v>95.794853180000004</v>
      </c>
      <c r="F2312">
        <v>2.2370406360000001</v>
      </c>
      <c r="G2312">
        <v>6.5386174390000003</v>
      </c>
      <c r="H2312">
        <v>180531.2311</v>
      </c>
      <c r="I2312">
        <v>96.115474910000003</v>
      </c>
      <c r="J2312">
        <v>1.921429313</v>
      </c>
      <c r="K2312">
        <v>7.3113906010000003</v>
      </c>
      <c r="L2312">
        <v>158217.62779999999</v>
      </c>
      <c r="M2312">
        <v>96.401671469999997</v>
      </c>
      <c r="N2312">
        <v>2.4710233499999998</v>
      </c>
      <c r="O2312">
        <v>8.0095729819999999</v>
      </c>
      <c r="P2312">
        <v>179534.79399999999</v>
      </c>
      <c r="Q2312">
        <v>94.348020739999995</v>
      </c>
      <c r="R2312">
        <v>2.2075720300000001</v>
      </c>
      <c r="S2312">
        <v>10.73827073</v>
      </c>
    </row>
    <row r="2313" spans="1:19" x14ac:dyDescent="0.25">
      <c r="A2313" s="12">
        <v>41730</v>
      </c>
      <c r="B2313" t="s">
        <v>2013</v>
      </c>
      <c r="C2313" t="s">
        <v>2014</v>
      </c>
      <c r="D2313">
        <v>424154.43560000003</v>
      </c>
      <c r="E2313">
        <v>93.267954739999993</v>
      </c>
      <c r="F2313">
        <v>1.9443882830000001</v>
      </c>
      <c r="G2313">
        <v>7.994570972</v>
      </c>
      <c r="H2313">
        <v>259336.15520000001</v>
      </c>
      <c r="I2313">
        <v>92.93113563</v>
      </c>
      <c r="J2313">
        <v>1.1547471819999999</v>
      </c>
      <c r="K2313">
        <v>8.7015493579999994</v>
      </c>
      <c r="L2313">
        <v>206602.76629999999</v>
      </c>
      <c r="M2313">
        <v>93.756245089999993</v>
      </c>
      <c r="N2313">
        <v>1.7285617280000001</v>
      </c>
      <c r="O2313">
        <v>8.633055143</v>
      </c>
      <c r="P2313">
        <v>158364.9197</v>
      </c>
      <c r="Q2313">
        <v>93.155542560000001</v>
      </c>
      <c r="R2313">
        <v>1.221956678</v>
      </c>
      <c r="S2313">
        <v>8.4815691389999994</v>
      </c>
    </row>
    <row r="2314" spans="1:19" x14ac:dyDescent="0.25">
      <c r="A2314" s="12">
        <v>41730</v>
      </c>
      <c r="B2314" t="s">
        <v>2001</v>
      </c>
      <c r="C2314" t="s">
        <v>2002</v>
      </c>
      <c r="D2314">
        <v>217302.73560000001</v>
      </c>
      <c r="E2314">
        <v>96.933369319999997</v>
      </c>
      <c r="F2314">
        <v>2.2653503989999999</v>
      </c>
      <c r="G2314">
        <v>6.8831413660000003</v>
      </c>
      <c r="H2314">
        <v>136566.15599999999</v>
      </c>
      <c r="I2314">
        <v>97.129241329999999</v>
      </c>
      <c r="J2314">
        <v>1.6621687270000001</v>
      </c>
      <c r="K2314">
        <v>7.4081676219999997</v>
      </c>
      <c r="L2314">
        <v>113613.0432</v>
      </c>
      <c r="M2314">
        <v>97.640294569999995</v>
      </c>
      <c r="N2314">
        <v>2.0483610209999998</v>
      </c>
      <c r="O2314">
        <v>7.496173872</v>
      </c>
      <c r="P2314">
        <v>91037.133149999994</v>
      </c>
      <c r="Q2314">
        <v>96.700765180000005</v>
      </c>
      <c r="R2314">
        <v>1.334341711</v>
      </c>
      <c r="S2314">
        <v>6.3728654640000002</v>
      </c>
    </row>
    <row r="2315" spans="1:19" x14ac:dyDescent="0.25">
      <c r="A2315" s="12">
        <v>41730</v>
      </c>
      <c r="B2315" t="s">
        <v>2003</v>
      </c>
      <c r="C2315" t="s">
        <v>2004</v>
      </c>
      <c r="D2315">
        <v>317771.11290000001</v>
      </c>
      <c r="E2315">
        <v>93.080907240000002</v>
      </c>
      <c r="F2315">
        <v>2.2063506259999999</v>
      </c>
      <c r="G2315">
        <v>7.7532912710000002</v>
      </c>
      <c r="H2315">
        <v>213138.81479999999</v>
      </c>
      <c r="I2315">
        <v>92.890520629999997</v>
      </c>
      <c r="J2315">
        <v>1.7361059860000001</v>
      </c>
      <c r="K2315">
        <v>8.0134668199999997</v>
      </c>
      <c r="L2315">
        <v>179325.9192</v>
      </c>
      <c r="M2315">
        <v>93.644502090000003</v>
      </c>
      <c r="N2315">
        <v>2.2606539830000001</v>
      </c>
      <c r="O2315">
        <v>8.3757356010000006</v>
      </c>
      <c r="P2315">
        <v>143398.32329999999</v>
      </c>
      <c r="Q2315">
        <v>92.585876319999997</v>
      </c>
      <c r="R2315">
        <v>1.7525229369999999</v>
      </c>
      <c r="S2315">
        <v>8.1598608400000003</v>
      </c>
    </row>
    <row r="2316" spans="1:19" x14ac:dyDescent="0.25">
      <c r="A2316" s="12">
        <v>41730</v>
      </c>
      <c r="B2316" t="s">
        <v>2007</v>
      </c>
      <c r="C2316" t="s">
        <v>2008</v>
      </c>
      <c r="D2316">
        <v>688121.92169999995</v>
      </c>
      <c r="E2316">
        <v>92.555339910000001</v>
      </c>
      <c r="F2316">
        <v>4.8283865940000004</v>
      </c>
      <c r="G2316">
        <v>16.08935559</v>
      </c>
      <c r="H2316">
        <v>435644.03480000002</v>
      </c>
      <c r="I2316">
        <v>92.316185180000005</v>
      </c>
      <c r="J2316">
        <v>4.3087561389999998</v>
      </c>
      <c r="K2316">
        <v>16.357977000000002</v>
      </c>
      <c r="L2316">
        <v>381772.7512</v>
      </c>
      <c r="M2316">
        <v>93.354252410000001</v>
      </c>
      <c r="N2316">
        <v>4.5338509340000002</v>
      </c>
      <c r="O2316">
        <v>17.3769776</v>
      </c>
      <c r="P2316">
        <v>337738.01809999999</v>
      </c>
      <c r="Q2316">
        <v>93.339121739999996</v>
      </c>
      <c r="R2316">
        <v>3.3538579249999998</v>
      </c>
      <c r="S2316">
        <v>17.016415439999999</v>
      </c>
    </row>
    <row r="2317" spans="1:19" x14ac:dyDescent="0.25">
      <c r="A2317" s="12">
        <v>41730</v>
      </c>
      <c r="B2317" t="s">
        <v>2009</v>
      </c>
      <c r="C2317" t="s">
        <v>2010</v>
      </c>
      <c r="D2317">
        <v>196444.13920000001</v>
      </c>
      <c r="E2317">
        <v>101.0427061</v>
      </c>
      <c r="F2317">
        <v>1.8229272480000001</v>
      </c>
      <c r="G2317">
        <v>1.9468516300000001</v>
      </c>
      <c r="H2317">
        <v>119305.5999</v>
      </c>
      <c r="I2317">
        <v>100.8963366</v>
      </c>
      <c r="J2317">
        <v>1.5510236580000001</v>
      </c>
      <c r="K2317">
        <v>3.0678386030000002</v>
      </c>
      <c r="L2317">
        <v>96808.309410000002</v>
      </c>
      <c r="M2317">
        <v>101.56711869999999</v>
      </c>
      <c r="N2317">
        <v>2.1892706880000001</v>
      </c>
      <c r="O2317">
        <v>2.7612338400000001</v>
      </c>
      <c r="P2317">
        <v>83326.285210000002</v>
      </c>
      <c r="Q2317">
        <v>99.427284169999993</v>
      </c>
      <c r="R2317">
        <v>0.59317403700000004</v>
      </c>
      <c r="S2317">
        <v>1.9359084129999999</v>
      </c>
    </row>
    <row r="2318" spans="1:19" x14ac:dyDescent="0.25">
      <c r="A2318" s="12">
        <v>41730</v>
      </c>
      <c r="B2318" t="s">
        <v>2011</v>
      </c>
      <c r="C2318" t="s">
        <v>2012</v>
      </c>
      <c r="D2318">
        <v>230791.7795</v>
      </c>
      <c r="E2318">
        <v>98.208930629999998</v>
      </c>
      <c r="F2318">
        <v>2.7361933980000002</v>
      </c>
      <c r="G2318">
        <v>4.1711103720000002</v>
      </c>
      <c r="H2318">
        <v>140137.5313</v>
      </c>
      <c r="I2318">
        <v>98.06553925</v>
      </c>
      <c r="J2318">
        <v>2.6173838100000002</v>
      </c>
      <c r="K2318">
        <v>4.9576354220000001</v>
      </c>
      <c r="L2318">
        <v>102863.393</v>
      </c>
      <c r="M2318">
        <v>98.540687230000003</v>
      </c>
      <c r="N2318">
        <v>2.8062790610000001</v>
      </c>
      <c r="O2318">
        <v>4.7011405599999998</v>
      </c>
      <c r="P2318">
        <v>98893.762860000003</v>
      </c>
      <c r="Q2318">
        <v>97.733285359999996</v>
      </c>
      <c r="R2318">
        <v>2.8514437670000001</v>
      </c>
      <c r="S2318">
        <v>5.6357250219999999</v>
      </c>
    </row>
    <row r="2319" spans="1:19" x14ac:dyDescent="0.25">
      <c r="A2319" s="12">
        <v>41730</v>
      </c>
      <c r="B2319" t="s">
        <v>2015</v>
      </c>
      <c r="C2319" t="s">
        <v>2016</v>
      </c>
      <c r="D2319">
        <v>315000.18579999998</v>
      </c>
      <c r="E2319">
        <v>95.619910820000001</v>
      </c>
      <c r="F2319">
        <v>1.8815528560000001</v>
      </c>
      <c r="G2319">
        <v>5.1787821699999999</v>
      </c>
      <c r="H2319">
        <v>204067.66880000001</v>
      </c>
      <c r="I2319">
        <v>95.857791019999993</v>
      </c>
      <c r="J2319">
        <v>1.4698587009999999</v>
      </c>
      <c r="K2319">
        <v>5.5400981299999996</v>
      </c>
      <c r="L2319">
        <v>170894.40530000001</v>
      </c>
      <c r="M2319">
        <v>96.577115669999998</v>
      </c>
      <c r="N2319">
        <v>2.0827356840000002</v>
      </c>
      <c r="O2319">
        <v>5.9342399529999996</v>
      </c>
      <c r="P2319">
        <v>134878.55970000001</v>
      </c>
      <c r="Q2319">
        <v>95.130487270000003</v>
      </c>
      <c r="R2319">
        <v>1.2301983249999999</v>
      </c>
      <c r="S2319">
        <v>5.6266945709999998</v>
      </c>
    </row>
    <row r="2320" spans="1:19" x14ac:dyDescent="0.25">
      <c r="A2320" s="12">
        <v>41730</v>
      </c>
      <c r="B2320" t="s">
        <v>2019</v>
      </c>
      <c r="C2320" t="s">
        <v>2020</v>
      </c>
      <c r="D2320">
        <v>217204.4118</v>
      </c>
      <c r="E2320">
        <v>99.688265939999994</v>
      </c>
      <c r="F2320">
        <v>3.2291549609999999</v>
      </c>
      <c r="G2320">
        <v>5.4028717479999999</v>
      </c>
      <c r="H2320">
        <v>133160.54240000001</v>
      </c>
      <c r="I2320">
        <v>99.470965120000002</v>
      </c>
      <c r="J2320">
        <v>2.4834600509999998</v>
      </c>
      <c r="K2320">
        <v>6.0711891820000004</v>
      </c>
      <c r="L2320">
        <v>108484.21369999999</v>
      </c>
      <c r="M2320">
        <v>99.747059239999999</v>
      </c>
      <c r="N2320">
        <v>2.979167903</v>
      </c>
      <c r="O2320">
        <v>6.1642509069999996</v>
      </c>
      <c r="P2320">
        <v>98251.262289999999</v>
      </c>
      <c r="Q2320">
        <v>98.553466850000007</v>
      </c>
      <c r="R2320">
        <v>2.563367629</v>
      </c>
      <c r="S2320">
        <v>5.5229761829999999</v>
      </c>
    </row>
    <row r="2321" spans="1:19" x14ac:dyDescent="0.25">
      <c r="A2321" s="12">
        <v>41730</v>
      </c>
      <c r="B2321" t="s">
        <v>2017</v>
      </c>
      <c r="C2321" t="s">
        <v>2018</v>
      </c>
      <c r="D2321">
        <v>254080.59270000001</v>
      </c>
      <c r="E2321">
        <v>97.248521440000005</v>
      </c>
      <c r="F2321">
        <v>1.459633492</v>
      </c>
      <c r="G2321">
        <v>5.3871906789999997</v>
      </c>
      <c r="H2321">
        <v>149125.09409999999</v>
      </c>
      <c r="I2321">
        <v>97.753373170000003</v>
      </c>
      <c r="J2321">
        <v>1.12827429</v>
      </c>
      <c r="K2321">
        <v>6.4078920579999998</v>
      </c>
      <c r="L2321">
        <v>122924.8823</v>
      </c>
      <c r="M2321">
        <v>98.549604840000001</v>
      </c>
      <c r="N2321">
        <v>1.5026612290000001</v>
      </c>
      <c r="O2321">
        <v>6.3117767369999997</v>
      </c>
      <c r="P2321">
        <v>102399.10890000001</v>
      </c>
      <c r="Q2321">
        <v>97.549825749999997</v>
      </c>
      <c r="R2321">
        <v>1.153611494</v>
      </c>
      <c r="S2321">
        <v>6.4116541910000002</v>
      </c>
    </row>
    <row r="2322" spans="1:19" x14ac:dyDescent="0.25">
      <c r="A2322" s="12">
        <v>41760</v>
      </c>
      <c r="B2322" t="s">
        <v>2005</v>
      </c>
      <c r="C2322" t="s">
        <v>2006</v>
      </c>
      <c r="D2322">
        <v>293682.16749999998</v>
      </c>
      <c r="E2322">
        <v>96.146841350000003</v>
      </c>
      <c r="F2322">
        <v>0.36743954200000001</v>
      </c>
      <c r="G2322">
        <v>6.9921140270000004</v>
      </c>
      <c r="H2322">
        <v>182211.6562</v>
      </c>
      <c r="I2322">
        <v>97.010139260000003</v>
      </c>
      <c r="J2322">
        <v>0.93082237599999995</v>
      </c>
      <c r="K2322">
        <v>7.6846167010000004</v>
      </c>
      <c r="L2322">
        <v>159886.56690000001</v>
      </c>
      <c r="M2322">
        <v>97.418552610000006</v>
      </c>
      <c r="N2322">
        <v>1.0548376669999999</v>
      </c>
      <c r="O2322">
        <v>8.6113747329999999</v>
      </c>
      <c r="P2322">
        <v>182556.21609999999</v>
      </c>
      <c r="Q2322">
        <v>95.93581992</v>
      </c>
      <c r="R2322">
        <v>1.6829173079999999</v>
      </c>
      <c r="S2322">
        <v>11.95405594</v>
      </c>
    </row>
    <row r="2323" spans="1:19" x14ac:dyDescent="0.25">
      <c r="A2323" s="12">
        <v>41760</v>
      </c>
      <c r="B2323" t="s">
        <v>2001</v>
      </c>
      <c r="C2323" t="s">
        <v>2002</v>
      </c>
      <c r="D2323">
        <v>217651.60310000001</v>
      </c>
      <c r="E2323">
        <v>97.088990469999999</v>
      </c>
      <c r="F2323">
        <v>0.160544454</v>
      </c>
      <c r="G2323">
        <v>6.0051565680000003</v>
      </c>
      <c r="H2323">
        <v>137308.9296</v>
      </c>
      <c r="I2323">
        <v>97.657520340000005</v>
      </c>
      <c r="J2323">
        <v>0.543892865</v>
      </c>
      <c r="K2323">
        <v>6.6612325820000002</v>
      </c>
      <c r="L2323">
        <v>114348.496</v>
      </c>
      <c r="M2323">
        <v>98.272350739999993</v>
      </c>
      <c r="N2323">
        <v>0.64733128900000003</v>
      </c>
      <c r="O2323">
        <v>6.6986959300000004</v>
      </c>
      <c r="P2323">
        <v>91920.760380000007</v>
      </c>
      <c r="Q2323">
        <v>97.639364920000006</v>
      </c>
      <c r="R2323">
        <v>0.97062286399999997</v>
      </c>
      <c r="S2323">
        <v>5.5541094409999996</v>
      </c>
    </row>
    <row r="2324" spans="1:19" x14ac:dyDescent="0.25">
      <c r="A2324" s="12">
        <v>41760</v>
      </c>
      <c r="B2324" t="s">
        <v>2013</v>
      </c>
      <c r="C2324" t="s">
        <v>2014</v>
      </c>
      <c r="D2324">
        <v>429120.22859999997</v>
      </c>
      <c r="E2324">
        <v>94.359890410000006</v>
      </c>
      <c r="F2324">
        <v>1.1707511740000001</v>
      </c>
      <c r="G2324">
        <v>9.5353524350000001</v>
      </c>
      <c r="H2324">
        <v>264601.77059999999</v>
      </c>
      <c r="I2324">
        <v>94.818028769999998</v>
      </c>
      <c r="J2324">
        <v>2.0304208369999999</v>
      </c>
      <c r="K2324">
        <v>10.599916139999999</v>
      </c>
      <c r="L2324">
        <v>210420.2157</v>
      </c>
      <c r="M2324">
        <v>95.488601979999999</v>
      </c>
      <c r="N2324">
        <v>1.847724264</v>
      </c>
      <c r="O2324">
        <v>10.53772871</v>
      </c>
      <c r="P2324">
        <v>161440.94990000001</v>
      </c>
      <c r="Q2324">
        <v>94.964966399999994</v>
      </c>
      <c r="R2324">
        <v>1.9423684240000001</v>
      </c>
      <c r="S2324">
        <v>9.5593216349999999</v>
      </c>
    </row>
    <row r="2325" spans="1:19" x14ac:dyDescent="0.25">
      <c r="A2325" s="12">
        <v>41760</v>
      </c>
      <c r="B2325" t="s">
        <v>2015</v>
      </c>
      <c r="C2325" t="s">
        <v>2016</v>
      </c>
      <c r="D2325">
        <v>313480.7317</v>
      </c>
      <c r="E2325">
        <v>95.158672769999995</v>
      </c>
      <c r="F2325">
        <v>-0.48236611299999999</v>
      </c>
      <c r="G2325">
        <v>5.3241507779999999</v>
      </c>
      <c r="H2325">
        <v>203934.92240000001</v>
      </c>
      <c r="I2325">
        <v>95.795435330000004</v>
      </c>
      <c r="J2325">
        <v>-6.5050198000000004E-2</v>
      </c>
      <c r="K2325">
        <v>5.9514418520000003</v>
      </c>
      <c r="L2325">
        <v>170984.61199999999</v>
      </c>
      <c r="M2325">
        <v>96.628093949999993</v>
      </c>
      <c r="N2325">
        <v>5.2785049000000001E-2</v>
      </c>
      <c r="O2325">
        <v>6.1834394489999998</v>
      </c>
      <c r="P2325">
        <v>135923.75330000001</v>
      </c>
      <c r="Q2325">
        <v>95.867667229999995</v>
      </c>
      <c r="R2325">
        <v>0.77491451600000005</v>
      </c>
      <c r="S2325">
        <v>5.8188064700000002</v>
      </c>
    </row>
    <row r="2326" spans="1:19" x14ac:dyDescent="0.25">
      <c r="A2326" s="12">
        <v>41760</v>
      </c>
      <c r="B2326" t="s">
        <v>2017</v>
      </c>
      <c r="C2326" t="s">
        <v>2018</v>
      </c>
      <c r="D2326">
        <v>254333.60800000001</v>
      </c>
      <c r="E2326">
        <v>97.345362199999997</v>
      </c>
      <c r="F2326">
        <v>9.9580704000000006E-2</v>
      </c>
      <c r="G2326">
        <v>5.6005959970000001</v>
      </c>
      <c r="H2326">
        <v>149666.07769999999</v>
      </c>
      <c r="I2326">
        <v>98.107994700000006</v>
      </c>
      <c r="J2326">
        <v>0.362771656</v>
      </c>
      <c r="K2326">
        <v>5.7833257590000002</v>
      </c>
      <c r="L2326">
        <v>123349.6611</v>
      </c>
      <c r="M2326">
        <v>98.890152529999995</v>
      </c>
      <c r="N2326">
        <v>0.34555967100000001</v>
      </c>
      <c r="O2326">
        <v>5.9138959440000001</v>
      </c>
      <c r="P2326">
        <v>102945.895</v>
      </c>
      <c r="Q2326">
        <v>98.070717849999994</v>
      </c>
      <c r="R2326">
        <v>0.53397543599999997</v>
      </c>
      <c r="S2326">
        <v>5.1703164340000001</v>
      </c>
    </row>
    <row r="2327" spans="1:19" x14ac:dyDescent="0.25">
      <c r="A2327" s="12">
        <v>41760</v>
      </c>
      <c r="B2327" t="s">
        <v>2019</v>
      </c>
      <c r="C2327" t="s">
        <v>2020</v>
      </c>
      <c r="D2327">
        <v>216912.59220000001</v>
      </c>
      <c r="E2327">
        <v>99.554332220000006</v>
      </c>
      <c r="F2327">
        <v>-0.13435254499999999</v>
      </c>
      <c r="G2327">
        <v>4.2614452930000004</v>
      </c>
      <c r="H2327">
        <v>134229.71470000001</v>
      </c>
      <c r="I2327">
        <v>100.26963720000001</v>
      </c>
      <c r="J2327">
        <v>0.80291978100000005</v>
      </c>
      <c r="K2327">
        <v>5.2029481940000002</v>
      </c>
      <c r="L2327">
        <v>109400.38099999999</v>
      </c>
      <c r="M2327">
        <v>100.5894399</v>
      </c>
      <c r="N2327">
        <v>0.84451673999999999</v>
      </c>
      <c r="O2327">
        <v>5.055739322</v>
      </c>
      <c r="P2327">
        <v>99300.242819999999</v>
      </c>
      <c r="Q2327">
        <v>99.605673870000004</v>
      </c>
      <c r="R2327">
        <v>1.067650942</v>
      </c>
      <c r="S2327">
        <v>4.506874636</v>
      </c>
    </row>
    <row r="2328" spans="1:19" x14ac:dyDescent="0.25">
      <c r="A2328" s="12">
        <v>41760</v>
      </c>
      <c r="B2328" t="s">
        <v>2011</v>
      </c>
      <c r="C2328" t="s">
        <v>2012</v>
      </c>
      <c r="D2328">
        <v>229963.32399999999</v>
      </c>
      <c r="E2328">
        <v>97.856397560000005</v>
      </c>
      <c r="F2328">
        <v>-0.358962332</v>
      </c>
      <c r="G2328">
        <v>4.1244988520000003</v>
      </c>
      <c r="H2328">
        <v>140919.79370000001</v>
      </c>
      <c r="I2328">
        <v>98.612951359999997</v>
      </c>
      <c r="J2328">
        <v>0.55821047000000001</v>
      </c>
      <c r="K2328">
        <v>5.1366681249999999</v>
      </c>
      <c r="L2328">
        <v>103655.6664</v>
      </c>
      <c r="M2328">
        <v>99.299666290000005</v>
      </c>
      <c r="N2328">
        <v>0.77021896700000003</v>
      </c>
      <c r="O2328">
        <v>4.8880272580000002</v>
      </c>
      <c r="P2328">
        <v>98985.746580000006</v>
      </c>
      <c r="Q2328">
        <v>97.824189680000003</v>
      </c>
      <c r="R2328">
        <v>9.3012655999999999E-2</v>
      </c>
      <c r="S2328">
        <v>3.9981537619999998</v>
      </c>
    </row>
    <row r="2329" spans="1:19" x14ac:dyDescent="0.25">
      <c r="A2329" s="12">
        <v>41760</v>
      </c>
      <c r="B2329" t="s">
        <v>2007</v>
      </c>
      <c r="C2329" t="s">
        <v>2008</v>
      </c>
      <c r="D2329">
        <v>692487.47970000003</v>
      </c>
      <c r="E2329">
        <v>93.142526129999993</v>
      </c>
      <c r="F2329">
        <v>0.63441635799999996</v>
      </c>
      <c r="G2329">
        <v>15.261648900000001</v>
      </c>
      <c r="H2329">
        <v>441185.56939999998</v>
      </c>
      <c r="I2329">
        <v>93.490477240000004</v>
      </c>
      <c r="J2329">
        <v>1.2720327</v>
      </c>
      <c r="K2329">
        <v>16.107765759999999</v>
      </c>
      <c r="L2329">
        <v>388248.69699999999</v>
      </c>
      <c r="M2329">
        <v>94.937804610000001</v>
      </c>
      <c r="N2329">
        <v>1.696282879</v>
      </c>
      <c r="O2329">
        <v>18.694643150000001</v>
      </c>
      <c r="P2329">
        <v>345722.62219999998</v>
      </c>
      <c r="Q2329">
        <v>95.545790499999995</v>
      </c>
      <c r="R2329">
        <v>2.3641413409999998</v>
      </c>
      <c r="S2329">
        <v>19.810158959999999</v>
      </c>
    </row>
    <row r="2330" spans="1:19" x14ac:dyDescent="0.25">
      <c r="A2330" s="12">
        <v>41760</v>
      </c>
      <c r="B2330" t="s">
        <v>2009</v>
      </c>
      <c r="C2330" t="s">
        <v>2010</v>
      </c>
      <c r="D2330">
        <v>196086.0275</v>
      </c>
      <c r="E2330">
        <v>100.8585083</v>
      </c>
      <c r="F2330">
        <v>-0.18229694599999999</v>
      </c>
      <c r="G2330">
        <v>2.0565974890000001</v>
      </c>
      <c r="H2330">
        <v>119577.2157</v>
      </c>
      <c r="I2330">
        <v>101.12604109999999</v>
      </c>
      <c r="J2330">
        <v>0.22766386399999999</v>
      </c>
      <c r="K2330">
        <v>2.6838966950000001</v>
      </c>
      <c r="L2330">
        <v>97202.335519999993</v>
      </c>
      <c r="M2330">
        <v>101.980514</v>
      </c>
      <c r="N2330">
        <v>0.40701683100000002</v>
      </c>
      <c r="O2330">
        <v>2.533958749</v>
      </c>
      <c r="P2330">
        <v>83875.993319999994</v>
      </c>
      <c r="Q2330">
        <v>100.0832115</v>
      </c>
      <c r="R2330">
        <v>0.65970552500000001</v>
      </c>
      <c r="S2330">
        <v>1.7874005120000001</v>
      </c>
    </row>
    <row r="2331" spans="1:19" x14ac:dyDescent="0.25">
      <c r="A2331" s="12">
        <v>41760</v>
      </c>
      <c r="B2331" t="s">
        <v>2003</v>
      </c>
      <c r="C2331" t="s">
        <v>2004</v>
      </c>
      <c r="D2331">
        <v>321971.71950000001</v>
      </c>
      <c r="E2331">
        <v>94.311340900000005</v>
      </c>
      <c r="F2331">
        <v>1.3218969380000001</v>
      </c>
      <c r="G2331">
        <v>9.9699022910000004</v>
      </c>
      <c r="H2331">
        <v>217098.71720000001</v>
      </c>
      <c r="I2331">
        <v>94.616332009999994</v>
      </c>
      <c r="J2331">
        <v>1.85789827</v>
      </c>
      <c r="K2331">
        <v>10.393238800000001</v>
      </c>
      <c r="L2331">
        <v>182657.4474</v>
      </c>
      <c r="M2331">
        <v>95.384235540000006</v>
      </c>
      <c r="N2331">
        <v>1.8578062909999999</v>
      </c>
      <c r="O2331">
        <v>10.748916230000001</v>
      </c>
      <c r="P2331">
        <v>146210.22380000001</v>
      </c>
      <c r="Q2331">
        <v>94.401394600000003</v>
      </c>
      <c r="R2331">
        <v>1.9609019839999999</v>
      </c>
      <c r="S2331">
        <v>10.19504012</v>
      </c>
    </row>
    <row r="2332" spans="1:19" x14ac:dyDescent="0.25">
      <c r="A2332" s="12">
        <v>41791</v>
      </c>
      <c r="B2332" t="s">
        <v>2005</v>
      </c>
      <c r="C2332" t="s">
        <v>2006</v>
      </c>
      <c r="D2332">
        <v>295993.85810000001</v>
      </c>
      <c r="E2332">
        <v>96.903651850000003</v>
      </c>
      <c r="F2332">
        <v>0.78714026599999998</v>
      </c>
      <c r="G2332">
        <v>7.2143229189999998</v>
      </c>
      <c r="H2332">
        <v>184121.71650000001</v>
      </c>
      <c r="I2332">
        <v>98.027062220000005</v>
      </c>
      <c r="J2332">
        <v>1.0482646170000001</v>
      </c>
      <c r="K2332">
        <v>8.0524492330000008</v>
      </c>
      <c r="L2332">
        <v>161283.69510000001</v>
      </c>
      <c r="M2332">
        <v>98.269819909999995</v>
      </c>
      <c r="N2332">
        <v>0.87382462500000002</v>
      </c>
      <c r="O2332">
        <v>8.1619801439999993</v>
      </c>
      <c r="P2332">
        <v>184220.38269999999</v>
      </c>
      <c r="Q2332">
        <v>96.810362470000001</v>
      </c>
      <c r="R2332">
        <v>0.91159126099999999</v>
      </c>
      <c r="S2332">
        <v>12.39657412</v>
      </c>
    </row>
    <row r="2333" spans="1:19" x14ac:dyDescent="0.25">
      <c r="A2333" s="12">
        <v>41791</v>
      </c>
      <c r="B2333" t="s">
        <v>2017</v>
      </c>
      <c r="C2333" t="s">
        <v>2018</v>
      </c>
      <c r="D2333">
        <v>256779.0269</v>
      </c>
      <c r="E2333">
        <v>98.281338360000007</v>
      </c>
      <c r="F2333">
        <v>0.961500511</v>
      </c>
      <c r="G2333">
        <v>5.2351351780000002</v>
      </c>
      <c r="H2333">
        <v>151969.679</v>
      </c>
      <c r="I2333">
        <v>99.618034300000005</v>
      </c>
      <c r="J2333">
        <v>1.5391606019999999</v>
      </c>
      <c r="K2333">
        <v>5.9409561609999999</v>
      </c>
      <c r="L2333">
        <v>125064.5346</v>
      </c>
      <c r="M2333">
        <v>100.2649768</v>
      </c>
      <c r="N2333">
        <v>1.3902539309999999</v>
      </c>
      <c r="O2333">
        <v>5.265936784</v>
      </c>
      <c r="P2333">
        <v>104069.1176</v>
      </c>
      <c r="Q2333">
        <v>99.140748369999997</v>
      </c>
      <c r="R2333">
        <v>1.0910805370000001</v>
      </c>
      <c r="S2333">
        <v>5.8084499520000001</v>
      </c>
    </row>
    <row r="2334" spans="1:19" x14ac:dyDescent="0.25">
      <c r="A2334" s="12">
        <v>41791</v>
      </c>
      <c r="B2334" t="s">
        <v>2001</v>
      </c>
      <c r="C2334" t="s">
        <v>2002</v>
      </c>
      <c r="D2334">
        <v>218914.81109999999</v>
      </c>
      <c r="E2334">
        <v>97.652476309999997</v>
      </c>
      <c r="F2334">
        <v>0.58038078100000001</v>
      </c>
      <c r="G2334">
        <v>7.0662869840000004</v>
      </c>
      <c r="H2334">
        <v>139034.2476</v>
      </c>
      <c r="I2334">
        <v>98.884609389999994</v>
      </c>
      <c r="J2334">
        <v>1.256522841</v>
      </c>
      <c r="K2334">
        <v>7.6042756139999996</v>
      </c>
      <c r="L2334">
        <v>115773.7712</v>
      </c>
      <c r="M2334">
        <v>99.497247860000002</v>
      </c>
      <c r="N2334">
        <v>1.246431072</v>
      </c>
      <c r="O2334">
        <v>6.9326373920000002</v>
      </c>
      <c r="P2334">
        <v>92372.585760000002</v>
      </c>
      <c r="Q2334">
        <v>98.119299400000003</v>
      </c>
      <c r="R2334">
        <v>0.491537901</v>
      </c>
      <c r="S2334">
        <v>5.6161478259999997</v>
      </c>
    </row>
    <row r="2335" spans="1:19" x14ac:dyDescent="0.25">
      <c r="A2335" s="12">
        <v>41791</v>
      </c>
      <c r="B2335" t="s">
        <v>2003</v>
      </c>
      <c r="C2335" t="s">
        <v>2004</v>
      </c>
      <c r="D2335">
        <v>325086.91139999998</v>
      </c>
      <c r="E2335">
        <v>95.223836950000006</v>
      </c>
      <c r="F2335">
        <v>0.96753586400000002</v>
      </c>
      <c r="G2335">
        <v>9.6409013950000002</v>
      </c>
      <c r="H2335">
        <v>219357.03400000001</v>
      </c>
      <c r="I2335">
        <v>95.600555479999997</v>
      </c>
      <c r="J2335">
        <v>1.0402257699999999</v>
      </c>
      <c r="K2335">
        <v>10.422650519999999</v>
      </c>
      <c r="L2335">
        <v>183792.66339999999</v>
      </c>
      <c r="M2335">
        <v>95.977048530000005</v>
      </c>
      <c r="N2335">
        <v>0.62149996200000002</v>
      </c>
      <c r="O2335">
        <v>9.7895225210000003</v>
      </c>
      <c r="P2335">
        <v>147260.9014</v>
      </c>
      <c r="Q2335">
        <v>95.079770060000001</v>
      </c>
      <c r="R2335">
        <v>0.71860745100000001</v>
      </c>
      <c r="S2335">
        <v>10.70312412</v>
      </c>
    </row>
    <row r="2336" spans="1:19" x14ac:dyDescent="0.25">
      <c r="A2336" s="12">
        <v>41791</v>
      </c>
      <c r="B2336" t="s">
        <v>2011</v>
      </c>
      <c r="C2336" t="s">
        <v>2012</v>
      </c>
      <c r="D2336">
        <v>232431.4443</v>
      </c>
      <c r="E2336">
        <v>98.906657940000002</v>
      </c>
      <c r="F2336">
        <v>1.0732669530000001</v>
      </c>
      <c r="G2336">
        <v>4.4349359570000004</v>
      </c>
      <c r="H2336">
        <v>142727.44709999999</v>
      </c>
      <c r="I2336">
        <v>99.877912319999993</v>
      </c>
      <c r="J2336">
        <v>1.2827533760000001</v>
      </c>
      <c r="K2336">
        <v>5.3835972779999999</v>
      </c>
      <c r="L2336">
        <v>105065.6838</v>
      </c>
      <c r="M2336">
        <v>100.6504295</v>
      </c>
      <c r="N2336">
        <v>1.3602897350000001</v>
      </c>
      <c r="O2336">
        <v>4.3179339710000004</v>
      </c>
      <c r="P2336">
        <v>100476.9448</v>
      </c>
      <c r="Q2336">
        <v>99.297889350000005</v>
      </c>
      <c r="R2336">
        <v>1.506477772</v>
      </c>
      <c r="S2336">
        <v>5.4464899359999999</v>
      </c>
    </row>
    <row r="2337" spans="1:19" x14ac:dyDescent="0.25">
      <c r="A2337" s="12">
        <v>41791</v>
      </c>
      <c r="B2337" t="s">
        <v>2009</v>
      </c>
      <c r="C2337" t="s">
        <v>2010</v>
      </c>
      <c r="D2337">
        <v>200233.32130000001</v>
      </c>
      <c r="E2337">
        <v>102.9917039</v>
      </c>
      <c r="F2337">
        <v>2.1150378870000002</v>
      </c>
      <c r="G2337">
        <v>4.9720674029999996</v>
      </c>
      <c r="H2337">
        <v>122218.7643</v>
      </c>
      <c r="I2337">
        <v>103.35998960000001</v>
      </c>
      <c r="J2337">
        <v>2.2090735000000001</v>
      </c>
      <c r="K2337">
        <v>5.348511148</v>
      </c>
      <c r="L2337">
        <v>99263.564620000005</v>
      </c>
      <c r="M2337">
        <v>104.143067</v>
      </c>
      <c r="N2337">
        <v>2.1205551169999999</v>
      </c>
      <c r="O2337">
        <v>4.3096154249999996</v>
      </c>
      <c r="P2337">
        <v>85997.736629999999</v>
      </c>
      <c r="Q2337">
        <v>102.6149357</v>
      </c>
      <c r="R2337">
        <v>2.529619297</v>
      </c>
      <c r="S2337">
        <v>4.6727068770000004</v>
      </c>
    </row>
    <row r="2338" spans="1:19" x14ac:dyDescent="0.25">
      <c r="A2338" s="12">
        <v>41791</v>
      </c>
      <c r="B2338" t="s">
        <v>2007</v>
      </c>
      <c r="C2338" t="s">
        <v>2008</v>
      </c>
      <c r="D2338">
        <v>699099.05940000003</v>
      </c>
      <c r="E2338">
        <v>94.031811849999997</v>
      </c>
      <c r="F2338">
        <v>0.95475800499999997</v>
      </c>
      <c r="G2338">
        <v>16.44379326</v>
      </c>
      <c r="H2338">
        <v>446328.56170000002</v>
      </c>
      <c r="I2338">
        <v>94.58031527</v>
      </c>
      <c r="J2338">
        <v>1.165720898</v>
      </c>
      <c r="K2338">
        <v>17.316448600000001</v>
      </c>
      <c r="L2338">
        <v>393924.3676</v>
      </c>
      <c r="M2338">
        <v>96.325666830000003</v>
      </c>
      <c r="N2338">
        <v>1.461864668</v>
      </c>
      <c r="O2338">
        <v>19.231786199999998</v>
      </c>
      <c r="P2338">
        <v>349361.62550000002</v>
      </c>
      <c r="Q2338">
        <v>96.551485319999998</v>
      </c>
      <c r="R2338">
        <v>1.052578883</v>
      </c>
      <c r="S2338">
        <v>20.18206224</v>
      </c>
    </row>
    <row r="2339" spans="1:19" x14ac:dyDescent="0.25">
      <c r="A2339" s="12">
        <v>41791</v>
      </c>
      <c r="B2339" t="s">
        <v>2013</v>
      </c>
      <c r="C2339" t="s">
        <v>2014</v>
      </c>
      <c r="D2339">
        <v>432724.45020000002</v>
      </c>
      <c r="E2339">
        <v>95.152428110000002</v>
      </c>
      <c r="F2339">
        <v>0.839909511</v>
      </c>
      <c r="G2339">
        <v>9.2570713910000002</v>
      </c>
      <c r="H2339">
        <v>267124.87319999997</v>
      </c>
      <c r="I2339">
        <v>95.722163370000004</v>
      </c>
      <c r="J2339">
        <v>0.95354713700000004</v>
      </c>
      <c r="K2339">
        <v>10.40404867</v>
      </c>
      <c r="L2339">
        <v>211783.696</v>
      </c>
      <c r="M2339">
        <v>96.107348729999998</v>
      </c>
      <c r="N2339">
        <v>0.64797969300000002</v>
      </c>
      <c r="O2339">
        <v>9.6023715020000004</v>
      </c>
      <c r="P2339">
        <v>162808.0857</v>
      </c>
      <c r="Q2339">
        <v>95.769161370000006</v>
      </c>
      <c r="R2339">
        <v>0.84683330800000001</v>
      </c>
      <c r="S2339">
        <v>9.6325359240000008</v>
      </c>
    </row>
    <row r="2340" spans="1:19" x14ac:dyDescent="0.25">
      <c r="A2340" s="12">
        <v>41791</v>
      </c>
      <c r="B2340" t="s">
        <v>2019</v>
      </c>
      <c r="C2340" t="s">
        <v>2020</v>
      </c>
      <c r="D2340">
        <v>217243.4596</v>
      </c>
      <c r="E2340">
        <v>99.706187319999998</v>
      </c>
      <c r="F2340">
        <v>0.152534902</v>
      </c>
      <c r="G2340">
        <v>4.3226091000000002</v>
      </c>
      <c r="H2340">
        <v>134443.11420000001</v>
      </c>
      <c r="I2340">
        <v>100.42904660000001</v>
      </c>
      <c r="J2340">
        <v>0.15898078900000001</v>
      </c>
      <c r="K2340">
        <v>4.9659265899999996</v>
      </c>
      <c r="L2340">
        <v>109428.60309999999</v>
      </c>
      <c r="M2340">
        <v>100.61538899999999</v>
      </c>
      <c r="N2340">
        <v>2.5797104000000001E-2</v>
      </c>
      <c r="O2340">
        <v>3.9718956489999999</v>
      </c>
      <c r="P2340">
        <v>98503.253849999994</v>
      </c>
      <c r="Q2340">
        <v>98.806233489999997</v>
      </c>
      <c r="R2340">
        <v>-0.80260525900000002</v>
      </c>
      <c r="S2340">
        <v>3.326928154</v>
      </c>
    </row>
    <row r="2341" spans="1:19" x14ac:dyDescent="0.25">
      <c r="A2341" s="12">
        <v>41791</v>
      </c>
      <c r="B2341" t="s">
        <v>2015</v>
      </c>
      <c r="C2341" t="s">
        <v>2016</v>
      </c>
      <c r="D2341">
        <v>314788.58740000002</v>
      </c>
      <c r="E2341">
        <v>95.555679029999993</v>
      </c>
      <c r="F2341">
        <v>0.41720448900000001</v>
      </c>
      <c r="G2341">
        <v>5.6753961500000001</v>
      </c>
      <c r="H2341">
        <v>204890.33679999999</v>
      </c>
      <c r="I2341">
        <v>96.244227249999994</v>
      </c>
      <c r="J2341">
        <v>0.46848987199999997</v>
      </c>
      <c r="K2341">
        <v>6.3758684370000003</v>
      </c>
      <c r="L2341">
        <v>170869.78390000001</v>
      </c>
      <c r="M2341">
        <v>96.563201419999999</v>
      </c>
      <c r="N2341">
        <v>-6.7157005000000006E-2</v>
      </c>
      <c r="O2341">
        <v>5.4559748749999999</v>
      </c>
      <c r="P2341">
        <v>136882.62229999999</v>
      </c>
      <c r="Q2341">
        <v>96.543962120000003</v>
      </c>
      <c r="R2341">
        <v>0.70544628099999995</v>
      </c>
      <c r="S2341">
        <v>6.6473874310000003</v>
      </c>
    </row>
    <row r="2342" spans="1:19" x14ac:dyDescent="0.25">
      <c r="A2342" s="12">
        <v>41821</v>
      </c>
      <c r="B2342" t="s">
        <v>2005</v>
      </c>
      <c r="C2342" t="s">
        <v>2006</v>
      </c>
      <c r="D2342">
        <v>301318.4682</v>
      </c>
      <c r="E2342">
        <v>98.646843989999994</v>
      </c>
      <c r="F2342">
        <v>1.7988920980000001</v>
      </c>
      <c r="G2342">
        <v>7.5333319019999996</v>
      </c>
      <c r="H2342">
        <v>186221.68030000001</v>
      </c>
      <c r="I2342">
        <v>99.145090460000006</v>
      </c>
      <c r="J2342">
        <v>1.140530193</v>
      </c>
      <c r="K2342">
        <v>8.2339583170000008</v>
      </c>
      <c r="L2342">
        <v>163880.58720000001</v>
      </c>
      <c r="M2342">
        <v>99.852100849999999</v>
      </c>
      <c r="N2342">
        <v>1.6101392450000001</v>
      </c>
      <c r="O2342">
        <v>8.9434133550000006</v>
      </c>
      <c r="P2342">
        <v>186483.23050000001</v>
      </c>
      <c r="Q2342">
        <v>97.999520340000004</v>
      </c>
      <c r="R2342">
        <v>1.2283373849999999</v>
      </c>
      <c r="S2342">
        <v>11.915861189999999</v>
      </c>
    </row>
    <row r="2343" spans="1:19" x14ac:dyDescent="0.25">
      <c r="A2343" s="12">
        <v>41821</v>
      </c>
      <c r="B2343" t="s">
        <v>2001</v>
      </c>
      <c r="C2343" t="s">
        <v>2002</v>
      </c>
      <c r="D2343">
        <v>222044.2904</v>
      </c>
      <c r="E2343">
        <v>99.048459510000001</v>
      </c>
      <c r="F2343">
        <v>1.4295420430000001</v>
      </c>
      <c r="G2343">
        <v>6.9484648560000002</v>
      </c>
      <c r="H2343">
        <v>139498.91020000001</v>
      </c>
      <c r="I2343">
        <v>99.215088910000006</v>
      </c>
      <c r="J2343">
        <v>0.33420724099999999</v>
      </c>
      <c r="K2343">
        <v>7.3076597860000003</v>
      </c>
      <c r="L2343">
        <v>116433.03879999999</v>
      </c>
      <c r="M2343">
        <v>100.0638297</v>
      </c>
      <c r="N2343">
        <v>0.56944474499999997</v>
      </c>
      <c r="O2343">
        <v>7.2158471750000004</v>
      </c>
      <c r="P2343">
        <v>92801.173389999996</v>
      </c>
      <c r="Q2343">
        <v>98.574550470000005</v>
      </c>
      <c r="R2343">
        <v>0.46397708900000001</v>
      </c>
      <c r="S2343">
        <v>6.3761423539999997</v>
      </c>
    </row>
    <row r="2344" spans="1:19" x14ac:dyDescent="0.25">
      <c r="A2344" s="12">
        <v>41821</v>
      </c>
      <c r="B2344" t="s">
        <v>2003</v>
      </c>
      <c r="C2344" t="s">
        <v>2004</v>
      </c>
      <c r="D2344">
        <v>331478.43229999999</v>
      </c>
      <c r="E2344">
        <v>97.096029040000005</v>
      </c>
      <c r="F2344">
        <v>1.9660960430000001</v>
      </c>
      <c r="G2344">
        <v>9.7809453150000003</v>
      </c>
      <c r="H2344">
        <v>222716.6825</v>
      </c>
      <c r="I2344">
        <v>97.064763200000002</v>
      </c>
      <c r="J2344">
        <v>1.5315891349999999</v>
      </c>
      <c r="K2344">
        <v>10.417213139999999</v>
      </c>
      <c r="L2344">
        <v>187416.1845</v>
      </c>
      <c r="M2344">
        <v>97.869261499999993</v>
      </c>
      <c r="N2344">
        <v>1.971526525</v>
      </c>
      <c r="O2344">
        <v>10.52188269</v>
      </c>
      <c r="P2344">
        <v>149152.06969999999</v>
      </c>
      <c r="Q2344">
        <v>96.300812739999998</v>
      </c>
      <c r="R2344">
        <v>1.284229734</v>
      </c>
      <c r="S2344">
        <v>10.122966870000001</v>
      </c>
    </row>
    <row r="2345" spans="1:19" x14ac:dyDescent="0.25">
      <c r="A2345" s="12">
        <v>41821</v>
      </c>
      <c r="B2345" t="s">
        <v>2013</v>
      </c>
      <c r="C2345" t="s">
        <v>2014</v>
      </c>
      <c r="D2345">
        <v>442305.32400000002</v>
      </c>
      <c r="E2345">
        <v>97.259180810000004</v>
      </c>
      <c r="F2345">
        <v>2.2140819170000001</v>
      </c>
      <c r="G2345">
        <v>9.9094992160000004</v>
      </c>
      <c r="H2345">
        <v>271389.1814</v>
      </c>
      <c r="I2345">
        <v>97.250245750000005</v>
      </c>
      <c r="J2345">
        <v>1.5963725959999999</v>
      </c>
      <c r="K2345">
        <v>10.94593382</v>
      </c>
      <c r="L2345">
        <v>215888.49799999999</v>
      </c>
      <c r="M2345">
        <v>97.970106079999994</v>
      </c>
      <c r="N2345">
        <v>1.938204907</v>
      </c>
      <c r="O2345">
        <v>10.640561419999999</v>
      </c>
      <c r="P2345">
        <v>164213.4492</v>
      </c>
      <c r="Q2345">
        <v>96.595843180000003</v>
      </c>
      <c r="R2345">
        <v>0.86320251999999997</v>
      </c>
      <c r="S2345">
        <v>9.4181901559999996</v>
      </c>
    </row>
    <row r="2346" spans="1:19" x14ac:dyDescent="0.25">
      <c r="A2346" s="12">
        <v>41821</v>
      </c>
      <c r="B2346" t="s">
        <v>2015</v>
      </c>
      <c r="C2346" t="s">
        <v>2016</v>
      </c>
      <c r="D2346">
        <v>322812.23310000001</v>
      </c>
      <c r="E2346">
        <v>97.991297549999999</v>
      </c>
      <c r="F2346">
        <v>2.5488998060000001</v>
      </c>
      <c r="G2346">
        <v>7.0538088209999996</v>
      </c>
      <c r="H2346">
        <v>209553.4615</v>
      </c>
      <c r="I2346">
        <v>98.434661570000003</v>
      </c>
      <c r="J2346">
        <v>2.2759124260000001</v>
      </c>
      <c r="K2346">
        <v>7.7631664560000004</v>
      </c>
      <c r="L2346">
        <v>175410.22940000001</v>
      </c>
      <c r="M2346">
        <v>99.129131740000005</v>
      </c>
      <c r="N2346">
        <v>2.657254816</v>
      </c>
      <c r="O2346">
        <v>7.3131503880000004</v>
      </c>
      <c r="P2346">
        <v>137124.87659999999</v>
      </c>
      <c r="Q2346">
        <v>96.714825239999996</v>
      </c>
      <c r="R2346">
        <v>0.17697960300000001</v>
      </c>
      <c r="S2346">
        <v>6.3736480970000002</v>
      </c>
    </row>
    <row r="2347" spans="1:19" x14ac:dyDescent="0.25">
      <c r="A2347" s="12">
        <v>41821</v>
      </c>
      <c r="B2347" t="s">
        <v>2019</v>
      </c>
      <c r="C2347" t="s">
        <v>2020</v>
      </c>
      <c r="D2347">
        <v>220668.38870000001</v>
      </c>
      <c r="E2347">
        <v>101.27809480000001</v>
      </c>
      <c r="F2347">
        <v>1.576539578</v>
      </c>
      <c r="G2347">
        <v>4.6812945969999999</v>
      </c>
      <c r="H2347">
        <v>135720.41959999999</v>
      </c>
      <c r="I2347">
        <v>101.38319420000001</v>
      </c>
      <c r="J2347">
        <v>0.95007128100000005</v>
      </c>
      <c r="K2347">
        <v>5.2548720690000001</v>
      </c>
      <c r="L2347">
        <v>110751.01459999999</v>
      </c>
      <c r="M2347">
        <v>101.8312955</v>
      </c>
      <c r="N2347">
        <v>1.2084696749999999</v>
      </c>
      <c r="O2347">
        <v>5.1527825470000002</v>
      </c>
      <c r="P2347">
        <v>99752.794559999995</v>
      </c>
      <c r="Q2347">
        <v>100.0596176</v>
      </c>
      <c r="R2347">
        <v>1.2685273450000001</v>
      </c>
      <c r="S2347">
        <v>4.3509421740000001</v>
      </c>
    </row>
    <row r="2348" spans="1:19" x14ac:dyDescent="0.25">
      <c r="A2348" s="12">
        <v>41821</v>
      </c>
      <c r="B2348" t="s">
        <v>2017</v>
      </c>
      <c r="C2348" t="s">
        <v>2018</v>
      </c>
      <c r="D2348">
        <v>259176.23250000001</v>
      </c>
      <c r="E2348">
        <v>99.198861010000002</v>
      </c>
      <c r="F2348">
        <v>0.93356751500000001</v>
      </c>
      <c r="G2348">
        <v>5.212548709</v>
      </c>
      <c r="H2348">
        <v>151759.64319999999</v>
      </c>
      <c r="I2348">
        <v>99.480353199999996</v>
      </c>
      <c r="J2348">
        <v>-0.13820900999999999</v>
      </c>
      <c r="K2348">
        <v>5.4002210570000004</v>
      </c>
      <c r="L2348">
        <v>125334.5448</v>
      </c>
      <c r="M2348">
        <v>100.48144550000001</v>
      </c>
      <c r="N2348">
        <v>0.21589665299999999</v>
      </c>
      <c r="O2348">
        <v>5.0832439110000003</v>
      </c>
      <c r="P2348">
        <v>103625.3</v>
      </c>
      <c r="Q2348">
        <v>98.717948419999999</v>
      </c>
      <c r="R2348">
        <v>-0.42646435199999999</v>
      </c>
      <c r="S2348">
        <v>4.3828261910000004</v>
      </c>
    </row>
    <row r="2349" spans="1:19" x14ac:dyDescent="0.25">
      <c r="A2349" s="12">
        <v>41821</v>
      </c>
      <c r="B2349" t="s">
        <v>2007</v>
      </c>
      <c r="C2349" t="s">
        <v>2008</v>
      </c>
      <c r="D2349">
        <v>728490.61899999995</v>
      </c>
      <c r="E2349">
        <v>97.985102260000005</v>
      </c>
      <c r="F2349">
        <v>4.20420529</v>
      </c>
      <c r="G2349">
        <v>19.02345248</v>
      </c>
      <c r="H2349">
        <v>465102.73950000003</v>
      </c>
      <c r="I2349">
        <v>98.558702060000002</v>
      </c>
      <c r="J2349">
        <v>4.2063581369999996</v>
      </c>
      <c r="K2349">
        <v>19.778208370000002</v>
      </c>
      <c r="L2349">
        <v>407974.65350000001</v>
      </c>
      <c r="M2349">
        <v>99.761359740000003</v>
      </c>
      <c r="N2349">
        <v>3.5667470790000002</v>
      </c>
      <c r="O2349">
        <v>20.222072650000001</v>
      </c>
      <c r="P2349">
        <v>357491.7683</v>
      </c>
      <c r="Q2349">
        <v>98.798375960000001</v>
      </c>
      <c r="R2349">
        <v>2.327142496</v>
      </c>
      <c r="S2349">
        <v>19.656770689999998</v>
      </c>
    </row>
    <row r="2350" spans="1:19" x14ac:dyDescent="0.25">
      <c r="A2350" s="12">
        <v>41821</v>
      </c>
      <c r="B2350" t="s">
        <v>2011</v>
      </c>
      <c r="C2350" t="s">
        <v>2012</v>
      </c>
      <c r="D2350">
        <v>235136.78520000001</v>
      </c>
      <c r="E2350">
        <v>100.0578629</v>
      </c>
      <c r="F2350">
        <v>1.1639306869999999</v>
      </c>
      <c r="G2350">
        <v>4.5063640210000004</v>
      </c>
      <c r="H2350">
        <v>143235.0294</v>
      </c>
      <c r="I2350">
        <v>100.23310859999999</v>
      </c>
      <c r="J2350">
        <v>0.35563044900000002</v>
      </c>
      <c r="K2350">
        <v>5.5984540430000003</v>
      </c>
      <c r="L2350">
        <v>105749.36900000001</v>
      </c>
      <c r="M2350">
        <v>101.3053836</v>
      </c>
      <c r="N2350">
        <v>0.650721683</v>
      </c>
      <c r="O2350">
        <v>5.7830289500000003</v>
      </c>
      <c r="P2350">
        <v>100310.30319999999</v>
      </c>
      <c r="Q2350">
        <v>99.133203170000002</v>
      </c>
      <c r="R2350">
        <v>-0.16585064199999999</v>
      </c>
      <c r="S2350">
        <v>4.6395640059999996</v>
      </c>
    </row>
    <row r="2351" spans="1:19" x14ac:dyDescent="0.25">
      <c r="A2351" s="12">
        <v>41821</v>
      </c>
      <c r="B2351" t="s">
        <v>2009</v>
      </c>
      <c r="C2351" t="s">
        <v>2010</v>
      </c>
      <c r="D2351">
        <v>200485.163</v>
      </c>
      <c r="E2351">
        <v>103.1212409</v>
      </c>
      <c r="F2351">
        <v>0.12577411499999999</v>
      </c>
      <c r="G2351">
        <v>1.7513332319999999</v>
      </c>
      <c r="H2351">
        <v>122042.2242</v>
      </c>
      <c r="I2351">
        <v>103.2106903</v>
      </c>
      <c r="J2351">
        <v>-0.14444599299999999</v>
      </c>
      <c r="K2351">
        <v>2.5640913849999998</v>
      </c>
      <c r="L2351">
        <v>99329.886169999998</v>
      </c>
      <c r="M2351">
        <v>104.2126487</v>
      </c>
      <c r="N2351">
        <v>6.6813586999999994E-2</v>
      </c>
      <c r="O2351">
        <v>2.042709785</v>
      </c>
      <c r="P2351">
        <v>86383.833270000003</v>
      </c>
      <c r="Q2351">
        <v>103.07563709999999</v>
      </c>
      <c r="R2351">
        <v>0.44896140000000001</v>
      </c>
      <c r="S2351">
        <v>3.4259359740000002</v>
      </c>
    </row>
    <row r="2352" spans="1:19" x14ac:dyDescent="0.25">
      <c r="A2352" s="12">
        <v>41852</v>
      </c>
      <c r="B2352" t="s">
        <v>2005</v>
      </c>
      <c r="C2352" t="s">
        <v>2006</v>
      </c>
      <c r="D2352">
        <v>305531.72480000003</v>
      </c>
      <c r="E2352">
        <v>100.02619679999999</v>
      </c>
      <c r="F2352">
        <v>1.398273592</v>
      </c>
      <c r="G2352">
        <v>8.2774967539999995</v>
      </c>
      <c r="H2352">
        <v>188677.56280000001</v>
      </c>
      <c r="I2352">
        <v>100.4526111</v>
      </c>
      <c r="J2352">
        <v>1.3187951819999999</v>
      </c>
      <c r="K2352">
        <v>8.5029239220000008</v>
      </c>
      <c r="L2352">
        <v>165810.54740000001</v>
      </c>
      <c r="M2352">
        <v>101.0280216</v>
      </c>
      <c r="N2352">
        <v>1.177662515</v>
      </c>
      <c r="O2352">
        <v>9.3942808089999996</v>
      </c>
      <c r="P2352">
        <v>188844.4301</v>
      </c>
      <c r="Q2352">
        <v>99.240363450000004</v>
      </c>
      <c r="R2352">
        <v>1.266172632</v>
      </c>
      <c r="S2352">
        <v>13.00526917</v>
      </c>
    </row>
    <row r="2353" spans="1:19" x14ac:dyDescent="0.25">
      <c r="A2353" s="12">
        <v>41852</v>
      </c>
      <c r="B2353" t="s">
        <v>2007</v>
      </c>
      <c r="C2353" t="s">
        <v>2008</v>
      </c>
      <c r="D2353">
        <v>739313.37410000002</v>
      </c>
      <c r="E2353">
        <v>99.440809079999994</v>
      </c>
      <c r="F2353">
        <v>1.4856409699999999</v>
      </c>
      <c r="G2353">
        <v>19.048761410000001</v>
      </c>
      <c r="H2353">
        <v>471551.69530000002</v>
      </c>
      <c r="I2353">
        <v>99.925283379999996</v>
      </c>
      <c r="J2353">
        <v>1.3865658679999999</v>
      </c>
      <c r="K2353">
        <v>19.4225897</v>
      </c>
      <c r="L2353">
        <v>414689.36119999998</v>
      </c>
      <c r="M2353">
        <v>101.403296</v>
      </c>
      <c r="N2353">
        <v>1.645863947</v>
      </c>
      <c r="O2353">
        <v>20.88152191</v>
      </c>
      <c r="P2353">
        <v>362767.53610000003</v>
      </c>
      <c r="Q2353">
        <v>100.25641589999999</v>
      </c>
      <c r="R2353">
        <v>1.475773215</v>
      </c>
      <c r="S2353">
        <v>20.966989550000001</v>
      </c>
    </row>
    <row r="2354" spans="1:19" x14ac:dyDescent="0.25">
      <c r="A2354" s="12">
        <v>41852</v>
      </c>
      <c r="B2354" t="s">
        <v>2019</v>
      </c>
      <c r="C2354" t="s">
        <v>2020</v>
      </c>
      <c r="D2354">
        <v>223267.99179999999</v>
      </c>
      <c r="E2354">
        <v>102.4712102</v>
      </c>
      <c r="F2354">
        <v>1.1780586959999999</v>
      </c>
      <c r="G2354">
        <v>5.5838424480000004</v>
      </c>
      <c r="H2354">
        <v>137471.58780000001</v>
      </c>
      <c r="I2354">
        <v>102.69131729999999</v>
      </c>
      <c r="J2354">
        <v>1.290276158</v>
      </c>
      <c r="K2354">
        <v>6.1284660449999997</v>
      </c>
      <c r="L2354">
        <v>112106.3486</v>
      </c>
      <c r="M2354">
        <v>103.0774729</v>
      </c>
      <c r="N2354">
        <v>1.223766683</v>
      </c>
      <c r="O2354">
        <v>6.0885858690000001</v>
      </c>
      <c r="P2354">
        <v>100866.54829999999</v>
      </c>
      <c r="Q2354">
        <v>101.17679699999999</v>
      </c>
      <c r="R2354">
        <v>1.116513774</v>
      </c>
      <c r="S2354">
        <v>5.4137501700000001</v>
      </c>
    </row>
    <row r="2355" spans="1:19" x14ac:dyDescent="0.25">
      <c r="A2355" s="12">
        <v>41852</v>
      </c>
      <c r="B2355" t="s">
        <v>2013</v>
      </c>
      <c r="C2355" t="s">
        <v>2014</v>
      </c>
      <c r="D2355">
        <v>448927.04100000003</v>
      </c>
      <c r="E2355">
        <v>98.715240069999993</v>
      </c>
      <c r="F2355">
        <v>1.497091843</v>
      </c>
      <c r="G2355">
        <v>11.155272910000001</v>
      </c>
      <c r="H2355">
        <v>275295.85859999998</v>
      </c>
      <c r="I2355">
        <v>98.650173769999995</v>
      </c>
      <c r="J2355">
        <v>1.43951103</v>
      </c>
      <c r="K2355">
        <v>11.817345919999999</v>
      </c>
      <c r="L2355">
        <v>218458.3168</v>
      </c>
      <c r="M2355">
        <v>99.136288739999998</v>
      </c>
      <c r="N2355">
        <v>1.1903454060000001</v>
      </c>
      <c r="O2355">
        <v>11.654985140000001</v>
      </c>
      <c r="P2355">
        <v>166534.17989999999</v>
      </c>
      <c r="Q2355">
        <v>97.9609746</v>
      </c>
      <c r="R2355">
        <v>1.4132403339999999</v>
      </c>
      <c r="S2355">
        <v>11.03981872</v>
      </c>
    </row>
    <row r="2356" spans="1:19" x14ac:dyDescent="0.25">
      <c r="A2356" s="12">
        <v>41852</v>
      </c>
      <c r="B2356" t="s">
        <v>2001</v>
      </c>
      <c r="C2356" t="s">
        <v>2002</v>
      </c>
      <c r="D2356">
        <v>225712.49789999999</v>
      </c>
      <c r="E2356">
        <v>100.68475599999999</v>
      </c>
      <c r="F2356">
        <v>1.6520161200000001</v>
      </c>
      <c r="G2356">
        <v>7.6253604030000002</v>
      </c>
      <c r="H2356">
        <v>141839.02429999999</v>
      </c>
      <c r="I2356">
        <v>100.8794362</v>
      </c>
      <c r="J2356">
        <v>1.6775142789999999</v>
      </c>
      <c r="K2356">
        <v>7.7013553569999997</v>
      </c>
      <c r="L2356">
        <v>118018.7696</v>
      </c>
      <c r="M2356">
        <v>101.42662420000001</v>
      </c>
      <c r="N2356">
        <v>1.3619251320000001</v>
      </c>
      <c r="O2356">
        <v>7.7830706640000002</v>
      </c>
      <c r="P2356">
        <v>93948.752269999997</v>
      </c>
      <c r="Q2356">
        <v>99.793522899999999</v>
      </c>
      <c r="R2356">
        <v>1.2365995299999999</v>
      </c>
      <c r="S2356">
        <v>6.8373446979999999</v>
      </c>
    </row>
    <row r="2357" spans="1:19" x14ac:dyDescent="0.25">
      <c r="A2357" s="12">
        <v>41852</v>
      </c>
      <c r="B2357" t="s">
        <v>2003</v>
      </c>
      <c r="C2357" t="s">
        <v>2004</v>
      </c>
      <c r="D2357">
        <v>335533.64630000002</v>
      </c>
      <c r="E2357">
        <v>98.283874569999995</v>
      </c>
      <c r="F2357">
        <v>1.2233719009999999</v>
      </c>
      <c r="G2357">
        <v>10.37455682</v>
      </c>
      <c r="H2357">
        <v>225330.99419999999</v>
      </c>
      <c r="I2357">
        <v>98.204136969999993</v>
      </c>
      <c r="J2357">
        <v>1.173828412</v>
      </c>
      <c r="K2357">
        <v>10.894524130000001</v>
      </c>
      <c r="L2357">
        <v>189223.82070000001</v>
      </c>
      <c r="M2357">
        <v>98.813214250000001</v>
      </c>
      <c r="N2357">
        <v>0.96450380899999999</v>
      </c>
      <c r="O2357">
        <v>11.18850335</v>
      </c>
      <c r="P2357">
        <v>150295.0857</v>
      </c>
      <c r="Q2357">
        <v>97.038807000000006</v>
      </c>
      <c r="R2357">
        <v>0.76634271300000001</v>
      </c>
      <c r="S2357">
        <v>11.3231711</v>
      </c>
    </row>
    <row r="2358" spans="1:19" x14ac:dyDescent="0.25">
      <c r="A2358" s="12">
        <v>41852</v>
      </c>
      <c r="B2358" t="s">
        <v>2009</v>
      </c>
      <c r="C2358" t="s">
        <v>2010</v>
      </c>
      <c r="D2358">
        <v>200458.861</v>
      </c>
      <c r="E2358">
        <v>103.10771219999999</v>
      </c>
      <c r="F2358">
        <v>-1.3119153999999999E-2</v>
      </c>
      <c r="G2358">
        <v>0.93945269099999995</v>
      </c>
      <c r="H2358">
        <v>122117.8704</v>
      </c>
      <c r="I2358">
        <v>103.274664</v>
      </c>
      <c r="J2358">
        <v>6.1983668999999998E-2</v>
      </c>
      <c r="K2358">
        <v>1.0603822169999999</v>
      </c>
      <c r="L2358">
        <v>99505.405199999994</v>
      </c>
      <c r="M2358">
        <v>104.3967957</v>
      </c>
      <c r="N2358">
        <v>0.17670314100000001</v>
      </c>
      <c r="O2358">
        <v>0.89215574200000003</v>
      </c>
      <c r="P2358">
        <v>86095.909010000003</v>
      </c>
      <c r="Q2358">
        <v>102.7320778</v>
      </c>
      <c r="R2358">
        <v>-0.33330804200000003</v>
      </c>
      <c r="S2358">
        <v>0.72699157700000006</v>
      </c>
    </row>
    <row r="2359" spans="1:19" x14ac:dyDescent="0.25">
      <c r="A2359" s="12">
        <v>41852</v>
      </c>
      <c r="B2359" t="s">
        <v>2011</v>
      </c>
      <c r="C2359" t="s">
        <v>2012</v>
      </c>
      <c r="D2359">
        <v>238222.6937</v>
      </c>
      <c r="E2359">
        <v>101.3710109</v>
      </c>
      <c r="F2359">
        <v>1.31238864</v>
      </c>
      <c r="G2359">
        <v>4.8983516470000001</v>
      </c>
      <c r="H2359">
        <v>145084.43479999999</v>
      </c>
      <c r="I2359">
        <v>101.5272868</v>
      </c>
      <c r="J2359">
        <v>1.2911683920000001</v>
      </c>
      <c r="K2359">
        <v>5.2869771889999999</v>
      </c>
      <c r="L2359">
        <v>106938.8063</v>
      </c>
      <c r="M2359">
        <v>102.44483630000001</v>
      </c>
      <c r="N2359">
        <v>1.124770123</v>
      </c>
      <c r="O2359">
        <v>5.2018830830000002</v>
      </c>
      <c r="P2359">
        <v>101035.20909999999</v>
      </c>
      <c r="Q2359">
        <v>99.849602640000001</v>
      </c>
      <c r="R2359">
        <v>0.72266349699999999</v>
      </c>
      <c r="S2359">
        <v>4.5722060610000002</v>
      </c>
    </row>
    <row r="2360" spans="1:19" x14ac:dyDescent="0.25">
      <c r="A2360" s="12">
        <v>41852</v>
      </c>
      <c r="B2360" t="s">
        <v>2017</v>
      </c>
      <c r="C2360" t="s">
        <v>2018</v>
      </c>
      <c r="D2360">
        <v>263033.50630000001</v>
      </c>
      <c r="E2360">
        <v>100.67522</v>
      </c>
      <c r="F2360">
        <v>1.488282238</v>
      </c>
      <c r="G2360">
        <v>5.7555246269999998</v>
      </c>
      <c r="H2360">
        <v>154314.44159999999</v>
      </c>
      <c r="I2360">
        <v>101.15505570000001</v>
      </c>
      <c r="J2360">
        <v>1.6834504699999999</v>
      </c>
      <c r="K2360">
        <v>6.0477530079999999</v>
      </c>
      <c r="L2360">
        <v>127251.6268</v>
      </c>
      <c r="M2360">
        <v>102.0183815</v>
      </c>
      <c r="N2360">
        <v>1.529571904</v>
      </c>
      <c r="O2360">
        <v>5.8859683379999996</v>
      </c>
      <c r="P2360">
        <v>105315.4203</v>
      </c>
      <c r="Q2360">
        <v>100.3280302</v>
      </c>
      <c r="R2360">
        <v>1.6309919639999999</v>
      </c>
      <c r="S2360">
        <v>5.6735712339999997</v>
      </c>
    </row>
    <row r="2361" spans="1:19" x14ac:dyDescent="0.25">
      <c r="A2361" s="12">
        <v>41852</v>
      </c>
      <c r="B2361" t="s">
        <v>2015</v>
      </c>
      <c r="C2361" t="s">
        <v>2016</v>
      </c>
      <c r="D2361">
        <v>328256.36849999998</v>
      </c>
      <c r="E2361">
        <v>99.643892589999993</v>
      </c>
      <c r="F2361">
        <v>1.6864712319999999</v>
      </c>
      <c r="G2361">
        <v>8.1327811489999995</v>
      </c>
      <c r="H2361">
        <v>212100.32860000001</v>
      </c>
      <c r="I2361">
        <v>99.631015020000007</v>
      </c>
      <c r="J2361">
        <v>1.2153782339999999</v>
      </c>
      <c r="K2361">
        <v>7.7968645240000001</v>
      </c>
      <c r="L2361">
        <v>177070.23749999999</v>
      </c>
      <c r="M2361">
        <v>100.0672479</v>
      </c>
      <c r="N2361">
        <v>0.946357644</v>
      </c>
      <c r="O2361">
        <v>7.651916377</v>
      </c>
      <c r="P2361">
        <v>138943.80840000001</v>
      </c>
      <c r="Q2361">
        <v>97.997726420000006</v>
      </c>
      <c r="R2361">
        <v>1.3264783099999999</v>
      </c>
      <c r="S2361">
        <v>7.3501039170000002</v>
      </c>
    </row>
    <row r="2362" spans="1:19" x14ac:dyDescent="0.25">
      <c r="A2362" s="12">
        <v>41883</v>
      </c>
      <c r="B2362" t="s">
        <v>2005</v>
      </c>
      <c r="C2362" t="s">
        <v>2006</v>
      </c>
      <c r="D2362">
        <v>305752.58470000001</v>
      </c>
      <c r="E2362">
        <v>100.09850280000001</v>
      </c>
      <c r="F2362">
        <v>7.2287061999999999E-2</v>
      </c>
      <c r="G2362">
        <v>7.6489560919999997</v>
      </c>
      <c r="H2362">
        <v>188359.9914</v>
      </c>
      <c r="I2362">
        <v>100.283535</v>
      </c>
      <c r="J2362">
        <v>-0.16831435</v>
      </c>
      <c r="K2362">
        <v>8.7611097190000002</v>
      </c>
      <c r="L2362">
        <v>165872.74909999999</v>
      </c>
      <c r="M2362">
        <v>101.065921</v>
      </c>
      <c r="N2362">
        <v>3.7513724999999998E-2</v>
      </c>
      <c r="O2362">
        <v>9.4093776949999999</v>
      </c>
      <c r="P2362">
        <v>190050.32209999999</v>
      </c>
      <c r="Q2362">
        <v>99.874076410000001</v>
      </c>
      <c r="R2362">
        <v>0.63856372400000005</v>
      </c>
      <c r="S2362">
        <v>12.618982969999999</v>
      </c>
    </row>
    <row r="2363" spans="1:19" x14ac:dyDescent="0.25">
      <c r="A2363" s="12">
        <v>41883</v>
      </c>
      <c r="B2363" t="s">
        <v>2013</v>
      </c>
      <c r="C2363" t="s">
        <v>2014</v>
      </c>
      <c r="D2363">
        <v>451082.26620000001</v>
      </c>
      <c r="E2363">
        <v>99.189155790000001</v>
      </c>
      <c r="F2363">
        <v>0.48008363399999998</v>
      </c>
      <c r="G2363">
        <v>10.828696450000001</v>
      </c>
      <c r="H2363">
        <v>276514.75060000003</v>
      </c>
      <c r="I2363">
        <v>99.086954419999998</v>
      </c>
      <c r="J2363">
        <v>0.44275710499999998</v>
      </c>
      <c r="K2363">
        <v>12.582588640000001</v>
      </c>
      <c r="L2363">
        <v>220063.10339999999</v>
      </c>
      <c r="M2363">
        <v>99.864540210000001</v>
      </c>
      <c r="N2363">
        <v>0.73459626300000003</v>
      </c>
      <c r="O2363">
        <v>12.30728332</v>
      </c>
      <c r="P2363">
        <v>168716.0001</v>
      </c>
      <c r="Q2363">
        <v>99.244394229999997</v>
      </c>
      <c r="R2363">
        <v>1.31013359</v>
      </c>
      <c r="S2363">
        <v>12.04739024</v>
      </c>
    </row>
    <row r="2364" spans="1:19" x14ac:dyDescent="0.25">
      <c r="A2364" s="12">
        <v>41883</v>
      </c>
      <c r="B2364" t="s">
        <v>2015</v>
      </c>
      <c r="C2364" t="s">
        <v>2016</v>
      </c>
      <c r="D2364">
        <v>329746.97399999999</v>
      </c>
      <c r="E2364">
        <v>100.0963735</v>
      </c>
      <c r="F2364">
        <v>0.45409795600000002</v>
      </c>
      <c r="G2364">
        <v>6.789527788</v>
      </c>
      <c r="H2364">
        <v>213332.7451</v>
      </c>
      <c r="I2364">
        <v>100.2099245</v>
      </c>
      <c r="J2364">
        <v>0.58105351699999996</v>
      </c>
      <c r="K2364">
        <v>8.3346963830000007</v>
      </c>
      <c r="L2364">
        <v>178766.48019999999</v>
      </c>
      <c r="M2364">
        <v>101.02584109999999</v>
      </c>
      <c r="N2364">
        <v>0.95794906999999996</v>
      </c>
      <c r="O2364">
        <v>8.1547551990000002</v>
      </c>
      <c r="P2364">
        <v>140839.19190000001</v>
      </c>
      <c r="Q2364">
        <v>99.334549390000006</v>
      </c>
      <c r="R2364">
        <v>1.3641367200000001</v>
      </c>
      <c r="S2364">
        <v>8.0781198540000005</v>
      </c>
    </row>
    <row r="2365" spans="1:19" x14ac:dyDescent="0.25">
      <c r="A2365" s="12">
        <v>41883</v>
      </c>
      <c r="B2365" t="s">
        <v>2019</v>
      </c>
      <c r="C2365" t="s">
        <v>2020</v>
      </c>
      <c r="D2365">
        <v>219761.2389</v>
      </c>
      <c r="E2365">
        <v>100.8617488</v>
      </c>
      <c r="F2365">
        <v>-1.570647401</v>
      </c>
      <c r="G2365">
        <v>2.4169766620000002</v>
      </c>
      <c r="H2365">
        <v>135357.5472</v>
      </c>
      <c r="I2365">
        <v>101.1121284</v>
      </c>
      <c r="J2365">
        <v>-1.5378018630000001</v>
      </c>
      <c r="K2365">
        <v>3.7216024540000001</v>
      </c>
      <c r="L2365">
        <v>110677.0004</v>
      </c>
      <c r="M2365">
        <v>101.76324219999999</v>
      </c>
      <c r="N2365">
        <v>-1.2749931590000001</v>
      </c>
      <c r="O2365">
        <v>3.8620686489999998</v>
      </c>
      <c r="P2365">
        <v>100118.7118</v>
      </c>
      <c r="Q2365">
        <v>100.42666029999999</v>
      </c>
      <c r="R2365">
        <v>-0.74141178799999996</v>
      </c>
      <c r="S2365">
        <v>3.6522967039999998</v>
      </c>
    </row>
    <row r="2366" spans="1:19" x14ac:dyDescent="0.25">
      <c r="A2366" s="12">
        <v>41883</v>
      </c>
      <c r="B2366" t="s">
        <v>2017</v>
      </c>
      <c r="C2366" t="s">
        <v>2018</v>
      </c>
      <c r="D2366">
        <v>262531.7083</v>
      </c>
      <c r="E2366">
        <v>100.48315839999999</v>
      </c>
      <c r="F2366">
        <v>-0.19077344500000001</v>
      </c>
      <c r="G2366">
        <v>6.4685995619999996</v>
      </c>
      <c r="H2366">
        <v>153523.82610000001</v>
      </c>
      <c r="I2366">
        <v>100.6367972</v>
      </c>
      <c r="J2366">
        <v>-0.51234062400000002</v>
      </c>
      <c r="K2366">
        <v>7.1597375660000004</v>
      </c>
      <c r="L2366">
        <v>126780.0955</v>
      </c>
      <c r="M2366">
        <v>101.6403521</v>
      </c>
      <c r="N2366">
        <v>-0.370550247</v>
      </c>
      <c r="O2366">
        <v>6.823120071</v>
      </c>
      <c r="P2366">
        <v>105117.4531</v>
      </c>
      <c r="Q2366">
        <v>100.13943810000001</v>
      </c>
      <c r="R2366">
        <v>-0.18797546200000001</v>
      </c>
      <c r="S2366">
        <v>6.5707780619999996</v>
      </c>
    </row>
    <row r="2367" spans="1:19" x14ac:dyDescent="0.25">
      <c r="A2367" s="12">
        <v>41883</v>
      </c>
      <c r="B2367" t="s">
        <v>2003</v>
      </c>
      <c r="C2367" t="s">
        <v>2004</v>
      </c>
      <c r="D2367">
        <v>338518.08779999998</v>
      </c>
      <c r="E2367">
        <v>99.158071480000004</v>
      </c>
      <c r="F2367">
        <v>0.88946117899999999</v>
      </c>
      <c r="G2367">
        <v>10.93081911</v>
      </c>
      <c r="H2367">
        <v>226856.11429999999</v>
      </c>
      <c r="I2367">
        <v>98.868817430000007</v>
      </c>
      <c r="J2367">
        <v>0.67683549899999995</v>
      </c>
      <c r="K2367">
        <v>12.230529819999999</v>
      </c>
      <c r="L2367">
        <v>190622.45019999999</v>
      </c>
      <c r="M2367">
        <v>99.543582509999993</v>
      </c>
      <c r="N2367">
        <v>0.73914026799999999</v>
      </c>
      <c r="O2367">
        <v>12.15867411</v>
      </c>
      <c r="P2367">
        <v>152817.85949999999</v>
      </c>
      <c r="Q2367">
        <v>98.667649109999999</v>
      </c>
      <c r="R2367">
        <v>1.6785471329999999</v>
      </c>
      <c r="S2367">
        <v>13.328313100000001</v>
      </c>
    </row>
    <row r="2368" spans="1:19" x14ac:dyDescent="0.25">
      <c r="A2368" s="12">
        <v>41883</v>
      </c>
      <c r="B2368" t="s">
        <v>2009</v>
      </c>
      <c r="C2368" t="s">
        <v>2010</v>
      </c>
      <c r="D2368">
        <v>198632.1177</v>
      </c>
      <c r="E2368">
        <v>102.16811130000001</v>
      </c>
      <c r="F2368">
        <v>-0.91128091600000005</v>
      </c>
      <c r="G2368">
        <v>-0.384146353</v>
      </c>
      <c r="H2368">
        <v>121106.5355</v>
      </c>
      <c r="I2368">
        <v>102.4193815</v>
      </c>
      <c r="J2368">
        <v>-0.82816294800000001</v>
      </c>
      <c r="K2368">
        <v>1.4353834160000001</v>
      </c>
      <c r="L2368">
        <v>98336.879379999998</v>
      </c>
      <c r="M2368">
        <v>103.17082859999999</v>
      </c>
      <c r="N2368">
        <v>-1.174334011</v>
      </c>
      <c r="O2368">
        <v>0.907019609</v>
      </c>
      <c r="P2368">
        <v>85962.098110000006</v>
      </c>
      <c r="Q2368">
        <v>102.5724108</v>
      </c>
      <c r="R2368">
        <v>-0.155420734</v>
      </c>
      <c r="S2368">
        <v>2.0753286200000001</v>
      </c>
    </row>
    <row r="2369" spans="1:19" x14ac:dyDescent="0.25">
      <c r="A2369" s="12">
        <v>41883</v>
      </c>
      <c r="B2369" t="s">
        <v>2007</v>
      </c>
      <c r="C2369" t="s">
        <v>2008</v>
      </c>
      <c r="D2369">
        <v>738827.50959999999</v>
      </c>
      <c r="E2369">
        <v>99.375458230000007</v>
      </c>
      <c r="F2369">
        <v>-6.5718343999999998E-2</v>
      </c>
      <c r="G2369">
        <v>17.663594310000001</v>
      </c>
      <c r="H2369">
        <v>468585.48249999998</v>
      </c>
      <c r="I2369">
        <v>99.296721000000005</v>
      </c>
      <c r="J2369">
        <v>-0.62903237199999995</v>
      </c>
      <c r="K2369">
        <v>18.859234000000001</v>
      </c>
      <c r="L2369">
        <v>411839.51659999997</v>
      </c>
      <c r="M2369">
        <v>100.7064283</v>
      </c>
      <c r="N2369">
        <v>-0.68722394399999998</v>
      </c>
      <c r="O2369">
        <v>18.99806744</v>
      </c>
      <c r="P2369">
        <v>362757.34240000002</v>
      </c>
      <c r="Q2369">
        <v>100.2535987</v>
      </c>
      <c r="R2369">
        <v>-2.8099800000000001E-3</v>
      </c>
      <c r="S2369">
        <v>18.368624969999999</v>
      </c>
    </row>
    <row r="2370" spans="1:19" x14ac:dyDescent="0.25">
      <c r="A2370" s="12">
        <v>41883</v>
      </c>
      <c r="B2370" t="s">
        <v>2011</v>
      </c>
      <c r="C2370" t="s">
        <v>2012</v>
      </c>
      <c r="D2370">
        <v>237615.65059999999</v>
      </c>
      <c r="E2370">
        <v>101.1126956</v>
      </c>
      <c r="F2370">
        <v>-0.25482169999999998</v>
      </c>
      <c r="G2370">
        <v>3.9432929529999998</v>
      </c>
      <c r="H2370">
        <v>144588.4632</v>
      </c>
      <c r="I2370">
        <v>101.1802155</v>
      </c>
      <c r="J2370">
        <v>-0.34185028499999998</v>
      </c>
      <c r="K2370">
        <v>5.2540218029999997</v>
      </c>
      <c r="L2370">
        <v>106726.58689999999</v>
      </c>
      <c r="M2370">
        <v>102.2415352</v>
      </c>
      <c r="N2370">
        <v>-0.19844933400000001</v>
      </c>
      <c r="O2370">
        <v>5.4964522310000001</v>
      </c>
      <c r="P2370">
        <v>101947.697</v>
      </c>
      <c r="Q2370">
        <v>100.7513829</v>
      </c>
      <c r="R2370">
        <v>0.903138518</v>
      </c>
      <c r="S2370">
        <v>5.1017784849999996</v>
      </c>
    </row>
    <row r="2371" spans="1:19" x14ac:dyDescent="0.25">
      <c r="A2371" s="12">
        <v>41883</v>
      </c>
      <c r="B2371" t="s">
        <v>2001</v>
      </c>
      <c r="C2371" t="s">
        <v>2002</v>
      </c>
      <c r="D2371">
        <v>225565.9264</v>
      </c>
      <c r="E2371">
        <v>100.6193741</v>
      </c>
      <c r="F2371">
        <v>-6.4937261999999996E-2</v>
      </c>
      <c r="G2371">
        <v>7.3667532250000001</v>
      </c>
      <c r="H2371">
        <v>141825.4362</v>
      </c>
      <c r="I2371">
        <v>100.869772</v>
      </c>
      <c r="J2371">
        <v>-9.5799430000000005E-3</v>
      </c>
      <c r="K2371">
        <v>8.8025425320000004</v>
      </c>
      <c r="L2371">
        <v>118524.5649</v>
      </c>
      <c r="M2371">
        <v>101.86131020000001</v>
      </c>
      <c r="N2371">
        <v>0.42857189699999998</v>
      </c>
      <c r="O2371">
        <v>8.5401086129999992</v>
      </c>
      <c r="P2371">
        <v>94837.86649</v>
      </c>
      <c r="Q2371">
        <v>100.737951</v>
      </c>
      <c r="R2371">
        <v>0.94638215400000003</v>
      </c>
      <c r="S2371">
        <v>7.7066860019999996</v>
      </c>
    </row>
    <row r="2372" spans="1:19" x14ac:dyDescent="0.25">
      <c r="A2372" s="12">
        <v>41913</v>
      </c>
      <c r="B2372" t="s">
        <v>2005</v>
      </c>
      <c r="C2372" t="s">
        <v>2006</v>
      </c>
      <c r="D2372">
        <v>306036.70120000001</v>
      </c>
      <c r="E2372">
        <v>100.19151789999999</v>
      </c>
      <c r="F2372">
        <v>9.2923651999999995E-2</v>
      </c>
      <c r="G2372">
        <v>7.7740647980000004</v>
      </c>
      <c r="H2372">
        <v>188458.49299999999</v>
      </c>
      <c r="I2372">
        <v>100.3359775</v>
      </c>
      <c r="J2372">
        <v>5.2294292999999999E-2</v>
      </c>
      <c r="K2372">
        <v>8.8988346239999991</v>
      </c>
      <c r="L2372">
        <v>165004.80119999999</v>
      </c>
      <c r="M2372">
        <v>100.53708210000001</v>
      </c>
      <c r="N2372">
        <v>-0.52326133699999999</v>
      </c>
      <c r="O2372">
        <v>9.9870219969999994</v>
      </c>
      <c r="P2372">
        <v>189664.33410000001</v>
      </c>
      <c r="Q2372">
        <v>99.671234339999998</v>
      </c>
      <c r="R2372">
        <v>-0.20309782100000001</v>
      </c>
      <c r="S2372">
        <v>12.70428504</v>
      </c>
    </row>
    <row r="2373" spans="1:19" x14ac:dyDescent="0.25">
      <c r="A2373" s="12">
        <v>41913</v>
      </c>
      <c r="B2373" t="s">
        <v>2013</v>
      </c>
      <c r="C2373" t="s">
        <v>2014</v>
      </c>
      <c r="D2373">
        <v>453030.28490000003</v>
      </c>
      <c r="E2373">
        <v>99.617508529999995</v>
      </c>
      <c r="F2373">
        <v>0.43185441000000002</v>
      </c>
      <c r="G2373">
        <v>10.99010844</v>
      </c>
      <c r="H2373">
        <v>277520.19400000002</v>
      </c>
      <c r="I2373">
        <v>99.447247390000001</v>
      </c>
      <c r="J2373">
        <v>0.36361291899999998</v>
      </c>
      <c r="K2373">
        <v>12.413148659999999</v>
      </c>
      <c r="L2373">
        <v>219514.87119999999</v>
      </c>
      <c r="M2373">
        <v>99.615752650000005</v>
      </c>
      <c r="N2373">
        <v>-0.249125025</v>
      </c>
      <c r="O2373">
        <v>12.35700376</v>
      </c>
      <c r="P2373">
        <v>168762.4345</v>
      </c>
      <c r="Q2373">
        <v>99.271708489999995</v>
      </c>
      <c r="R2373">
        <v>2.7522221999999999E-2</v>
      </c>
      <c r="S2373">
        <v>12.377828190000001</v>
      </c>
    </row>
    <row r="2374" spans="1:19" x14ac:dyDescent="0.25">
      <c r="A2374" s="12">
        <v>41913</v>
      </c>
      <c r="B2374" t="s">
        <v>2019</v>
      </c>
      <c r="C2374" t="s">
        <v>2020</v>
      </c>
      <c r="D2374">
        <v>222773.7818</v>
      </c>
      <c r="E2374">
        <v>102.2443873</v>
      </c>
      <c r="F2374">
        <v>1.370825387</v>
      </c>
      <c r="G2374">
        <v>4.9185581650000003</v>
      </c>
      <c r="H2374">
        <v>136580.37419999999</v>
      </c>
      <c r="I2374">
        <v>102.0255805</v>
      </c>
      <c r="J2374">
        <v>0.90340510699999999</v>
      </c>
      <c r="K2374">
        <v>6.1676381439999997</v>
      </c>
      <c r="L2374">
        <v>110573.7347</v>
      </c>
      <c r="M2374">
        <v>101.6682934</v>
      </c>
      <c r="N2374">
        <v>-9.3303636999999995E-2</v>
      </c>
      <c r="O2374">
        <v>6.3496494739999996</v>
      </c>
      <c r="P2374">
        <v>100169.5784</v>
      </c>
      <c r="Q2374">
        <v>100.4776834</v>
      </c>
      <c r="R2374">
        <v>5.0806327999999998E-2</v>
      </c>
      <c r="S2374">
        <v>5.3932139699999997</v>
      </c>
    </row>
    <row r="2375" spans="1:19" x14ac:dyDescent="0.25">
      <c r="A2375" s="12">
        <v>41913</v>
      </c>
      <c r="B2375" t="s">
        <v>2017</v>
      </c>
      <c r="C2375" t="s">
        <v>2018</v>
      </c>
      <c r="D2375">
        <v>262350.33850000001</v>
      </c>
      <c r="E2375">
        <v>100.4137398</v>
      </c>
      <c r="F2375">
        <v>-6.9084886999999998E-2</v>
      </c>
      <c r="G2375">
        <v>5.18081674</v>
      </c>
      <c r="H2375">
        <v>153667.3211</v>
      </c>
      <c r="I2375">
        <v>100.7308601</v>
      </c>
      <c r="J2375">
        <v>9.3467622E-2</v>
      </c>
      <c r="K2375">
        <v>5.9626226740000003</v>
      </c>
      <c r="L2375">
        <v>126268.2259</v>
      </c>
      <c r="M2375">
        <v>101.22998320000001</v>
      </c>
      <c r="N2375">
        <v>-0.40374603199999998</v>
      </c>
      <c r="O2375">
        <v>5.9750316870000004</v>
      </c>
      <c r="P2375">
        <v>105618.242</v>
      </c>
      <c r="Q2375">
        <v>100.6165113</v>
      </c>
      <c r="R2375">
        <v>0.47640885999999999</v>
      </c>
      <c r="S2375">
        <v>6.3313909080000004</v>
      </c>
    </row>
    <row r="2376" spans="1:19" x14ac:dyDescent="0.25">
      <c r="A2376" s="12">
        <v>41913</v>
      </c>
      <c r="B2376" t="s">
        <v>2001</v>
      </c>
      <c r="C2376" t="s">
        <v>2002</v>
      </c>
      <c r="D2376">
        <v>224518.15830000001</v>
      </c>
      <c r="E2376">
        <v>100.1519907</v>
      </c>
      <c r="F2376">
        <v>-0.46450633499999999</v>
      </c>
      <c r="G2376">
        <v>5.8098362970000004</v>
      </c>
      <c r="H2376">
        <v>141049.0668</v>
      </c>
      <c r="I2376">
        <v>100.3175988</v>
      </c>
      <c r="J2376">
        <v>-0.54741197799999997</v>
      </c>
      <c r="K2376">
        <v>7.1599800120000001</v>
      </c>
      <c r="L2376">
        <v>117080.38250000001</v>
      </c>
      <c r="M2376">
        <v>100.62016389999999</v>
      </c>
      <c r="N2376">
        <v>-1.2184667730000001</v>
      </c>
      <c r="O2376">
        <v>7.4311980679999996</v>
      </c>
      <c r="P2376">
        <v>94237.271829999998</v>
      </c>
      <c r="Q2376">
        <v>100.09999190000001</v>
      </c>
      <c r="R2376">
        <v>-0.63328571899999997</v>
      </c>
      <c r="S2376">
        <v>7.2311034379999999</v>
      </c>
    </row>
    <row r="2377" spans="1:19" x14ac:dyDescent="0.25">
      <c r="A2377" s="12">
        <v>41913</v>
      </c>
      <c r="B2377" t="s">
        <v>2003</v>
      </c>
      <c r="C2377" t="s">
        <v>2004</v>
      </c>
      <c r="D2377">
        <v>339814.47389999998</v>
      </c>
      <c r="E2377">
        <v>99.537806430000003</v>
      </c>
      <c r="F2377">
        <v>0.38295919499999997</v>
      </c>
      <c r="G2377">
        <v>10.598704079999999</v>
      </c>
      <c r="H2377">
        <v>228357.34400000001</v>
      </c>
      <c r="I2377">
        <v>99.523085879999996</v>
      </c>
      <c r="J2377">
        <v>0.66175409799999996</v>
      </c>
      <c r="K2377">
        <v>11.7907309</v>
      </c>
      <c r="L2377">
        <v>190984.53640000001</v>
      </c>
      <c r="M2377">
        <v>99.732664959999994</v>
      </c>
      <c r="N2377">
        <v>0.18994941200000001</v>
      </c>
      <c r="O2377">
        <v>11.79708168</v>
      </c>
      <c r="P2377">
        <v>154026.10870000001</v>
      </c>
      <c r="Q2377">
        <v>99.447761470000003</v>
      </c>
      <c r="R2377">
        <v>0.790646548</v>
      </c>
      <c r="S2377">
        <v>12.70436814</v>
      </c>
    </row>
    <row r="2378" spans="1:19" x14ac:dyDescent="0.25">
      <c r="A2378" s="12">
        <v>41913</v>
      </c>
      <c r="B2378" t="s">
        <v>2009</v>
      </c>
      <c r="C2378" t="s">
        <v>2010</v>
      </c>
      <c r="D2378">
        <v>197521.9278</v>
      </c>
      <c r="E2378">
        <v>101.5970757</v>
      </c>
      <c r="F2378">
        <v>-0.55891761900000003</v>
      </c>
      <c r="G2378">
        <v>4.1312089539999999</v>
      </c>
      <c r="H2378">
        <v>119806.1571</v>
      </c>
      <c r="I2378">
        <v>101.3196561</v>
      </c>
      <c r="J2378">
        <v>-1.073747435</v>
      </c>
      <c r="K2378">
        <v>5.4615873610000003</v>
      </c>
      <c r="L2378">
        <v>96704.244460000002</v>
      </c>
      <c r="M2378">
        <v>101.4579382</v>
      </c>
      <c r="N2378">
        <v>-1.6602468290000001</v>
      </c>
      <c r="O2378">
        <v>5.4167665090000003</v>
      </c>
      <c r="P2378">
        <v>83615.696469999995</v>
      </c>
      <c r="Q2378">
        <v>99.772617879999999</v>
      </c>
      <c r="R2378">
        <v>-2.7295769860000001</v>
      </c>
      <c r="S2378">
        <v>4.9479082139999999</v>
      </c>
    </row>
    <row r="2379" spans="1:19" x14ac:dyDescent="0.25">
      <c r="A2379" s="12">
        <v>41913</v>
      </c>
      <c r="B2379" t="s">
        <v>2011</v>
      </c>
      <c r="C2379" t="s">
        <v>2012</v>
      </c>
      <c r="D2379">
        <v>237306.5687</v>
      </c>
      <c r="E2379">
        <v>100.9811718</v>
      </c>
      <c r="F2379">
        <v>-0.13007640400000001</v>
      </c>
      <c r="G2379">
        <v>4.9636408200000002</v>
      </c>
      <c r="H2379">
        <v>144006.80350000001</v>
      </c>
      <c r="I2379">
        <v>100.7731812</v>
      </c>
      <c r="J2379">
        <v>-0.40228640999999998</v>
      </c>
      <c r="K2379">
        <v>6.2474493170000001</v>
      </c>
      <c r="L2379">
        <v>105833.0328</v>
      </c>
      <c r="M2379">
        <v>101.38553159999999</v>
      </c>
      <c r="N2379">
        <v>-0.83723670900000002</v>
      </c>
      <c r="O2379">
        <v>7.4816316780000003</v>
      </c>
      <c r="P2379">
        <v>101645.7292</v>
      </c>
      <c r="Q2379">
        <v>100.45295849999999</v>
      </c>
      <c r="R2379">
        <v>-0.29619876299999998</v>
      </c>
      <c r="S2379">
        <v>6.483888114</v>
      </c>
    </row>
    <row r="2380" spans="1:19" x14ac:dyDescent="0.25">
      <c r="A2380" s="12">
        <v>41913</v>
      </c>
      <c r="B2380" t="s">
        <v>2007</v>
      </c>
      <c r="C2380" t="s">
        <v>2008</v>
      </c>
      <c r="D2380">
        <v>741039.84600000002</v>
      </c>
      <c r="E2380">
        <v>99.673026930000006</v>
      </c>
      <c r="F2380">
        <v>0.29943882399999999</v>
      </c>
      <c r="G2380">
        <v>17.751014380000001</v>
      </c>
      <c r="H2380">
        <v>470849.03769999999</v>
      </c>
      <c r="I2380">
        <v>99.776385039999994</v>
      </c>
      <c r="J2380">
        <v>0.48306130899999999</v>
      </c>
      <c r="K2380">
        <v>18.189260829999998</v>
      </c>
      <c r="L2380">
        <v>410172.89270000003</v>
      </c>
      <c r="M2380">
        <v>100.2988915</v>
      </c>
      <c r="N2380">
        <v>-0.40467799100000001</v>
      </c>
      <c r="O2380">
        <v>19.26364645</v>
      </c>
      <c r="P2380">
        <v>360746.01299999998</v>
      </c>
      <c r="Q2380">
        <v>99.697736770000006</v>
      </c>
      <c r="R2380">
        <v>-0.55445588099999998</v>
      </c>
      <c r="S2380">
        <v>17.99261345</v>
      </c>
    </row>
    <row r="2381" spans="1:19" x14ac:dyDescent="0.25">
      <c r="A2381" s="12">
        <v>41913</v>
      </c>
      <c r="B2381" t="s">
        <v>2015</v>
      </c>
      <c r="C2381" t="s">
        <v>2016</v>
      </c>
      <c r="D2381">
        <v>327921.5049</v>
      </c>
      <c r="E2381">
        <v>99.542243049999996</v>
      </c>
      <c r="F2381">
        <v>-0.55359690299999997</v>
      </c>
      <c r="G2381">
        <v>6.7148503450000003</v>
      </c>
      <c r="H2381">
        <v>212021.51670000001</v>
      </c>
      <c r="I2381">
        <v>99.593994269999996</v>
      </c>
      <c r="J2381">
        <v>-0.61463998900000005</v>
      </c>
      <c r="K2381">
        <v>7.59580272</v>
      </c>
      <c r="L2381">
        <v>177110.97779999999</v>
      </c>
      <c r="M2381">
        <v>100.0902713</v>
      </c>
      <c r="N2381">
        <v>-0.92606981499999996</v>
      </c>
      <c r="O2381">
        <v>8.1039133490000008</v>
      </c>
      <c r="P2381">
        <v>140673.6936</v>
      </c>
      <c r="Q2381">
        <v>99.217822670000004</v>
      </c>
      <c r="R2381">
        <v>-0.117508689</v>
      </c>
      <c r="S2381">
        <v>7.9954821129999996</v>
      </c>
    </row>
    <row r="2382" spans="1:19" x14ac:dyDescent="0.25">
      <c r="A2382" s="12">
        <v>41944</v>
      </c>
      <c r="B2382" t="s">
        <v>2005</v>
      </c>
      <c r="C2382" t="s">
        <v>2006</v>
      </c>
      <c r="D2382">
        <v>305354.891</v>
      </c>
      <c r="E2382">
        <v>99.968304209999999</v>
      </c>
      <c r="F2382">
        <v>-0.22278705500000001</v>
      </c>
      <c r="G2382">
        <v>8.0012242100000002</v>
      </c>
      <c r="H2382">
        <v>188216.61739999999</v>
      </c>
      <c r="I2382">
        <v>100.2072021</v>
      </c>
      <c r="J2382">
        <v>-0.12834421400000001</v>
      </c>
      <c r="K2382">
        <v>7.9977728020000001</v>
      </c>
      <c r="L2382">
        <v>164367.16709999999</v>
      </c>
      <c r="M2382">
        <v>100.148573</v>
      </c>
      <c r="N2382">
        <v>-0.38643365899999998</v>
      </c>
      <c r="O2382">
        <v>8.6215802729999993</v>
      </c>
      <c r="P2382">
        <v>188764.81090000001</v>
      </c>
      <c r="Q2382">
        <v>99.19852247</v>
      </c>
      <c r="R2382">
        <v>-0.474271108</v>
      </c>
      <c r="S2382">
        <v>11.32428131</v>
      </c>
    </row>
    <row r="2383" spans="1:19" x14ac:dyDescent="0.25">
      <c r="A2383" s="12">
        <v>41944</v>
      </c>
      <c r="B2383" t="s">
        <v>2009</v>
      </c>
      <c r="C2383" t="s">
        <v>2010</v>
      </c>
      <c r="D2383">
        <v>196923.39300000001</v>
      </c>
      <c r="E2383">
        <v>101.2892143</v>
      </c>
      <c r="F2383">
        <v>-0.303021916</v>
      </c>
      <c r="G2383">
        <v>1.4967979149999999</v>
      </c>
      <c r="H2383">
        <v>120131.67909999999</v>
      </c>
      <c r="I2383">
        <v>101.5949488</v>
      </c>
      <c r="J2383">
        <v>0.27170716700000003</v>
      </c>
      <c r="K2383">
        <v>2.0828281240000002</v>
      </c>
      <c r="L2383">
        <v>96491.065279999995</v>
      </c>
      <c r="M2383">
        <v>101.2342798</v>
      </c>
      <c r="N2383">
        <v>-0.22044449099999999</v>
      </c>
      <c r="O2383">
        <v>1.822568669</v>
      </c>
      <c r="P2383">
        <v>84975.580740000005</v>
      </c>
      <c r="Q2383">
        <v>101.39527030000001</v>
      </c>
      <c r="R2383">
        <v>1.6263504719999999</v>
      </c>
      <c r="S2383">
        <v>3.375861708</v>
      </c>
    </row>
    <row r="2384" spans="1:19" x14ac:dyDescent="0.25">
      <c r="A2384" s="12">
        <v>41944</v>
      </c>
      <c r="B2384" t="s">
        <v>2011</v>
      </c>
      <c r="C2384" t="s">
        <v>2012</v>
      </c>
      <c r="D2384">
        <v>236820.96090000001</v>
      </c>
      <c r="E2384">
        <v>100.7745309</v>
      </c>
      <c r="F2384">
        <v>-0.20463308399999999</v>
      </c>
      <c r="G2384">
        <v>5.0100944800000002</v>
      </c>
      <c r="H2384">
        <v>143840.6955</v>
      </c>
      <c r="I2384">
        <v>100.65694209999999</v>
      </c>
      <c r="J2384">
        <v>-0.115347297</v>
      </c>
      <c r="K2384">
        <v>5.1758822459999996</v>
      </c>
      <c r="L2384">
        <v>105227.3893</v>
      </c>
      <c r="M2384">
        <v>100.8053395</v>
      </c>
      <c r="N2384">
        <v>-0.57226320399999997</v>
      </c>
      <c r="O2384">
        <v>5.3326136689999997</v>
      </c>
      <c r="P2384">
        <v>100768.1336</v>
      </c>
      <c r="Q2384">
        <v>99.585661110000004</v>
      </c>
      <c r="R2384">
        <v>-0.86338661900000002</v>
      </c>
      <c r="S2384">
        <v>5.6766461570000004</v>
      </c>
    </row>
    <row r="2385" spans="1:19" x14ac:dyDescent="0.25">
      <c r="A2385" s="12">
        <v>41944</v>
      </c>
      <c r="B2385" t="s">
        <v>2019</v>
      </c>
      <c r="C2385" t="s">
        <v>2020</v>
      </c>
      <c r="D2385">
        <v>222171.40340000001</v>
      </c>
      <c r="E2385">
        <v>101.96791930000001</v>
      </c>
      <c r="F2385">
        <v>-0.27039914399999998</v>
      </c>
      <c r="G2385">
        <v>4.9680426789999999</v>
      </c>
      <c r="H2385">
        <v>136265.68359999999</v>
      </c>
      <c r="I2385">
        <v>101.79050650000001</v>
      </c>
      <c r="J2385">
        <v>-0.23040686599999999</v>
      </c>
      <c r="K2385">
        <v>5.003735206</v>
      </c>
      <c r="L2385">
        <v>110184.5828</v>
      </c>
      <c r="M2385">
        <v>101.31048319999999</v>
      </c>
      <c r="N2385">
        <v>-0.35193880900000002</v>
      </c>
      <c r="O2385">
        <v>4.954436415</v>
      </c>
      <c r="P2385">
        <v>100261.2885</v>
      </c>
      <c r="Q2385">
        <v>100.5696756</v>
      </c>
      <c r="R2385">
        <v>9.1554815999999997E-2</v>
      </c>
      <c r="S2385">
        <v>4.7313879529999996</v>
      </c>
    </row>
    <row r="2386" spans="1:19" x14ac:dyDescent="0.25">
      <c r="A2386" s="12">
        <v>41944</v>
      </c>
      <c r="B2386" t="s">
        <v>2013</v>
      </c>
      <c r="C2386" t="s">
        <v>2014</v>
      </c>
      <c r="D2386">
        <v>451654.69150000002</v>
      </c>
      <c r="E2386">
        <v>99.315027229999998</v>
      </c>
      <c r="F2386">
        <v>-0.30364270399999999</v>
      </c>
      <c r="G2386">
        <v>10.775864350000001</v>
      </c>
      <c r="H2386">
        <v>277082.33390000003</v>
      </c>
      <c r="I2386">
        <v>99.290343559999997</v>
      </c>
      <c r="J2386">
        <v>-0.157775944</v>
      </c>
      <c r="K2386">
        <v>11.097958050000001</v>
      </c>
      <c r="L2386">
        <v>219067.2677</v>
      </c>
      <c r="M2386">
        <v>99.412630390000004</v>
      </c>
      <c r="N2386">
        <v>-0.20390575899999999</v>
      </c>
      <c r="O2386">
        <v>10.69410796</v>
      </c>
      <c r="P2386">
        <v>168496.85690000001</v>
      </c>
      <c r="Q2386">
        <v>99.115486910000001</v>
      </c>
      <c r="R2386">
        <v>-0.15736768400000001</v>
      </c>
      <c r="S2386">
        <v>10.931072929999999</v>
      </c>
    </row>
    <row r="2387" spans="1:19" x14ac:dyDescent="0.25">
      <c r="A2387" s="12">
        <v>41944</v>
      </c>
      <c r="B2387" t="s">
        <v>2015</v>
      </c>
      <c r="C2387" t="s">
        <v>2016</v>
      </c>
      <c r="D2387">
        <v>326536.15830000001</v>
      </c>
      <c r="E2387">
        <v>99.121714030000007</v>
      </c>
      <c r="F2387">
        <v>-0.42246286799999999</v>
      </c>
      <c r="G2387">
        <v>6.6528441779999996</v>
      </c>
      <c r="H2387">
        <v>211348.18299999999</v>
      </c>
      <c r="I2387">
        <v>99.277705650000001</v>
      </c>
      <c r="J2387">
        <v>-0.31757800600000002</v>
      </c>
      <c r="K2387">
        <v>6.7927910550000004</v>
      </c>
      <c r="L2387">
        <v>175481.68780000001</v>
      </c>
      <c r="M2387">
        <v>99.169514829999997</v>
      </c>
      <c r="N2387">
        <v>-0.91992604099999997</v>
      </c>
      <c r="O2387">
        <v>6.7090084790000004</v>
      </c>
      <c r="P2387">
        <v>139412.25</v>
      </c>
      <c r="Q2387">
        <v>98.328120479999995</v>
      </c>
      <c r="R2387">
        <v>-0.89671609699999999</v>
      </c>
      <c r="S2387">
        <v>6.9795496659999996</v>
      </c>
    </row>
    <row r="2388" spans="1:19" x14ac:dyDescent="0.25">
      <c r="A2388" s="12">
        <v>41944</v>
      </c>
      <c r="B2388" t="s">
        <v>2007</v>
      </c>
      <c r="C2388" t="s">
        <v>2008</v>
      </c>
      <c r="D2388">
        <v>743114.7415</v>
      </c>
      <c r="E2388">
        <v>99.952109250000007</v>
      </c>
      <c r="F2388">
        <v>0.27999783499999997</v>
      </c>
      <c r="G2388">
        <v>17.715758959999999</v>
      </c>
      <c r="H2388">
        <v>472027.32819999999</v>
      </c>
      <c r="I2388">
        <v>100.0260735</v>
      </c>
      <c r="J2388">
        <v>0.25024803200000001</v>
      </c>
      <c r="K2388">
        <v>17.57658322</v>
      </c>
      <c r="L2388">
        <v>409211.2732</v>
      </c>
      <c r="M2388">
        <v>100.0637483</v>
      </c>
      <c r="N2388">
        <v>-0.23444247500000001</v>
      </c>
      <c r="O2388">
        <v>17.484461849999999</v>
      </c>
      <c r="P2388">
        <v>358449.51919999998</v>
      </c>
      <c r="Q2388">
        <v>99.063065210000005</v>
      </c>
      <c r="R2388">
        <v>-0.63659575800000001</v>
      </c>
      <c r="S2388">
        <v>15.901940290000001</v>
      </c>
    </row>
    <row r="2389" spans="1:19" x14ac:dyDescent="0.25">
      <c r="A2389" s="12">
        <v>41944</v>
      </c>
      <c r="B2389" t="s">
        <v>2017</v>
      </c>
      <c r="C2389" t="s">
        <v>2018</v>
      </c>
      <c r="D2389">
        <v>262288.48119999998</v>
      </c>
      <c r="E2389">
        <v>100.3900641</v>
      </c>
      <c r="F2389">
        <v>-2.3578122999999999E-2</v>
      </c>
      <c r="G2389">
        <v>5.6398499360000001</v>
      </c>
      <c r="H2389">
        <v>153691.5888</v>
      </c>
      <c r="I2389">
        <v>100.7467678</v>
      </c>
      <c r="J2389">
        <v>1.5792358999999999E-2</v>
      </c>
      <c r="K2389">
        <v>5.4516314970000002</v>
      </c>
      <c r="L2389">
        <v>126034.9607</v>
      </c>
      <c r="M2389">
        <v>101.0429731</v>
      </c>
      <c r="N2389">
        <v>-0.184737861</v>
      </c>
      <c r="O2389">
        <v>5.3729886999999996</v>
      </c>
      <c r="P2389">
        <v>105308.5156</v>
      </c>
      <c r="Q2389">
        <v>100.32145250000001</v>
      </c>
      <c r="R2389">
        <v>-0.29325089100000001</v>
      </c>
      <c r="S2389">
        <v>5.4664486549999998</v>
      </c>
    </row>
    <row r="2390" spans="1:19" x14ac:dyDescent="0.25">
      <c r="A2390" s="12">
        <v>41944</v>
      </c>
      <c r="B2390" t="s">
        <v>2001</v>
      </c>
      <c r="C2390" t="s">
        <v>2002</v>
      </c>
      <c r="D2390">
        <v>225031.7997</v>
      </c>
      <c r="E2390">
        <v>100.3811134</v>
      </c>
      <c r="F2390">
        <v>0.228774952</v>
      </c>
      <c r="G2390">
        <v>7.5300388409999996</v>
      </c>
      <c r="H2390">
        <v>140977.73670000001</v>
      </c>
      <c r="I2390">
        <v>100.2668671</v>
      </c>
      <c r="J2390">
        <v>-5.0571095000000003E-2</v>
      </c>
      <c r="K2390">
        <v>7.311941611</v>
      </c>
      <c r="L2390">
        <v>116585.52</v>
      </c>
      <c r="M2390">
        <v>100.1948737</v>
      </c>
      <c r="N2390">
        <v>-0.42266903</v>
      </c>
      <c r="O2390">
        <v>7.1678633850000004</v>
      </c>
      <c r="P2390">
        <v>93395.506340000007</v>
      </c>
      <c r="Q2390">
        <v>99.205858250000006</v>
      </c>
      <c r="R2390">
        <v>-0.89324051599999998</v>
      </c>
      <c r="S2390">
        <v>6.7838248380000001</v>
      </c>
    </row>
    <row r="2391" spans="1:19" x14ac:dyDescent="0.25">
      <c r="A2391" s="12">
        <v>41944</v>
      </c>
      <c r="B2391" t="s">
        <v>2003</v>
      </c>
      <c r="C2391" t="s">
        <v>2004</v>
      </c>
      <c r="D2391">
        <v>338122.75650000002</v>
      </c>
      <c r="E2391">
        <v>99.042271779999993</v>
      </c>
      <c r="F2391">
        <v>-0.49783561799999998</v>
      </c>
      <c r="G2391">
        <v>11.207689200000001</v>
      </c>
      <c r="H2391">
        <v>227380.2298</v>
      </c>
      <c r="I2391">
        <v>99.097238320000002</v>
      </c>
      <c r="J2391">
        <v>-0.42788821999999999</v>
      </c>
      <c r="K2391">
        <v>11.534745210000001</v>
      </c>
      <c r="L2391">
        <v>190455.15960000001</v>
      </c>
      <c r="M2391">
        <v>99.4562229</v>
      </c>
      <c r="N2391">
        <v>-0.27718306599999998</v>
      </c>
      <c r="O2391">
        <v>11.938554249999999</v>
      </c>
      <c r="P2391">
        <v>153250.21109999999</v>
      </c>
      <c r="Q2391">
        <v>98.946799150000004</v>
      </c>
      <c r="R2391">
        <v>-0.50374419299999995</v>
      </c>
      <c r="S2391">
        <v>12.55126643</v>
      </c>
    </row>
    <row r="2392" spans="1:19" x14ac:dyDescent="0.25">
      <c r="A2392" s="12">
        <v>41974</v>
      </c>
      <c r="B2392" t="s">
        <v>2005</v>
      </c>
      <c r="C2392" t="s">
        <v>2006</v>
      </c>
      <c r="D2392">
        <v>305638.16680000001</v>
      </c>
      <c r="E2392">
        <v>100.0610442</v>
      </c>
      <c r="F2392">
        <v>9.2769365000000006E-2</v>
      </c>
      <c r="G2392">
        <v>7.7685233370000004</v>
      </c>
      <c r="H2392">
        <v>188273.17420000001</v>
      </c>
      <c r="I2392">
        <v>100.2373132</v>
      </c>
      <c r="J2392">
        <v>3.0048766000000001E-2</v>
      </c>
      <c r="K2392">
        <v>6.9553640469999998</v>
      </c>
      <c r="L2392">
        <v>164958.69010000001</v>
      </c>
      <c r="M2392">
        <v>100.50898669999999</v>
      </c>
      <c r="N2392">
        <v>0.35987909299999998</v>
      </c>
      <c r="O2392">
        <v>7.4953183499999998</v>
      </c>
      <c r="P2392">
        <v>190422.61199999999</v>
      </c>
      <c r="Q2392">
        <v>100.0697199</v>
      </c>
      <c r="R2392">
        <v>0.87823627599999998</v>
      </c>
      <c r="S2392">
        <v>9.6147523069999998</v>
      </c>
    </row>
    <row r="2393" spans="1:19" x14ac:dyDescent="0.25">
      <c r="A2393" s="12">
        <v>41974</v>
      </c>
      <c r="B2393" t="s">
        <v>2003</v>
      </c>
      <c r="C2393" t="s">
        <v>2004</v>
      </c>
      <c r="D2393">
        <v>339223.46149999998</v>
      </c>
      <c r="E2393">
        <v>99.364688200000003</v>
      </c>
      <c r="F2393">
        <v>0.32553415600000002</v>
      </c>
      <c r="G2393">
        <v>10.0060349</v>
      </c>
      <c r="H2393">
        <v>228001.10630000001</v>
      </c>
      <c r="I2393">
        <v>99.367829749999999</v>
      </c>
      <c r="J2393">
        <v>0.27305648300000002</v>
      </c>
      <c r="K2393">
        <v>9.5156840159999998</v>
      </c>
      <c r="L2393">
        <v>191251.32269999999</v>
      </c>
      <c r="M2393">
        <v>99.871981520000006</v>
      </c>
      <c r="N2393">
        <v>0.41803178000000002</v>
      </c>
      <c r="O2393">
        <v>9.4734844749999993</v>
      </c>
      <c r="P2393">
        <v>153977.66889999999</v>
      </c>
      <c r="Q2393">
        <v>99.416486079999999</v>
      </c>
      <c r="R2393">
        <v>0.47468633300000002</v>
      </c>
      <c r="S2393">
        <v>9.1436225039999997</v>
      </c>
    </row>
    <row r="2394" spans="1:19" x14ac:dyDescent="0.25">
      <c r="A2394" s="12">
        <v>41974</v>
      </c>
      <c r="B2394" t="s">
        <v>2007</v>
      </c>
      <c r="C2394" t="s">
        <v>2008</v>
      </c>
      <c r="D2394">
        <v>739605.82010000001</v>
      </c>
      <c r="E2394">
        <v>99.480144330000002</v>
      </c>
      <c r="F2394">
        <v>-0.47219106</v>
      </c>
      <c r="G2394">
        <v>16.92525152</v>
      </c>
      <c r="H2394">
        <v>469349.04060000001</v>
      </c>
      <c r="I2394">
        <v>99.458524580000002</v>
      </c>
      <c r="J2394">
        <v>-0.56740095599999996</v>
      </c>
      <c r="K2394">
        <v>15.699926899999999</v>
      </c>
      <c r="L2394">
        <v>409482.28279999999</v>
      </c>
      <c r="M2394">
        <v>100.1300178</v>
      </c>
      <c r="N2394">
        <v>6.6227302000000002E-2</v>
      </c>
      <c r="O2394">
        <v>15.05914697</v>
      </c>
      <c r="P2394">
        <v>362321.88170000003</v>
      </c>
      <c r="Q2394">
        <v>100.1332524</v>
      </c>
      <c r="R2394">
        <v>1.080309022</v>
      </c>
      <c r="S2394">
        <v>13.57734761</v>
      </c>
    </row>
    <row r="2395" spans="1:19" x14ac:dyDescent="0.25">
      <c r="A2395" s="12">
        <v>41974</v>
      </c>
      <c r="B2395" t="s">
        <v>2009</v>
      </c>
      <c r="C2395" t="s">
        <v>2010</v>
      </c>
      <c r="D2395">
        <v>197326.13709999999</v>
      </c>
      <c r="E2395">
        <v>101.4963692</v>
      </c>
      <c r="F2395">
        <v>0.204518159</v>
      </c>
      <c r="G2395">
        <v>2.343432934</v>
      </c>
      <c r="H2395">
        <v>119850.8067</v>
      </c>
      <c r="I2395">
        <v>101.357416</v>
      </c>
      <c r="J2395">
        <v>-0.23380374100000001</v>
      </c>
      <c r="K2395">
        <v>2.3266068099999999</v>
      </c>
      <c r="L2395">
        <v>96675.326700000005</v>
      </c>
      <c r="M2395">
        <v>101.427599</v>
      </c>
      <c r="N2395">
        <v>0.19096215899999999</v>
      </c>
      <c r="O2395">
        <v>1.4700975650000001</v>
      </c>
      <c r="P2395">
        <v>84881.527010000005</v>
      </c>
      <c r="Q2395">
        <v>101.2830428</v>
      </c>
      <c r="R2395">
        <v>-0.110683244</v>
      </c>
      <c r="S2395">
        <v>3.7843083470000001</v>
      </c>
    </row>
    <row r="2396" spans="1:19" x14ac:dyDescent="0.25">
      <c r="A2396" s="12">
        <v>41974</v>
      </c>
      <c r="B2396" t="s">
        <v>2011</v>
      </c>
      <c r="C2396" t="s">
        <v>2012</v>
      </c>
      <c r="D2396">
        <v>236059.587</v>
      </c>
      <c r="E2396">
        <v>100.4505431</v>
      </c>
      <c r="F2396">
        <v>-0.32149769299999997</v>
      </c>
      <c r="G2396">
        <v>4.6163403199999999</v>
      </c>
      <c r="H2396">
        <v>143365.30429999999</v>
      </c>
      <c r="I2396">
        <v>100.32427250000001</v>
      </c>
      <c r="J2396">
        <v>-0.330498403</v>
      </c>
      <c r="K2396">
        <v>3.866513496</v>
      </c>
      <c r="L2396">
        <v>105245.1966</v>
      </c>
      <c r="M2396">
        <v>100.82239850000001</v>
      </c>
      <c r="N2396">
        <v>1.6922758E-2</v>
      </c>
      <c r="O2396">
        <v>3.920940774</v>
      </c>
      <c r="P2396">
        <v>101138.68</v>
      </c>
      <c r="Q2396">
        <v>99.951859319999997</v>
      </c>
      <c r="R2396">
        <v>0.36772182199999998</v>
      </c>
      <c r="S2396">
        <v>4.0790434080000004</v>
      </c>
    </row>
    <row r="2397" spans="1:19" x14ac:dyDescent="0.25">
      <c r="A2397" s="12">
        <v>41974</v>
      </c>
      <c r="B2397" t="s">
        <v>2015</v>
      </c>
      <c r="C2397" t="s">
        <v>2016</v>
      </c>
      <c r="D2397">
        <v>326470.39880000002</v>
      </c>
      <c r="E2397">
        <v>99.10175237</v>
      </c>
      <c r="F2397">
        <v>-2.0138530000000002E-2</v>
      </c>
      <c r="G2397">
        <v>6.7691592629999997</v>
      </c>
      <c r="H2397">
        <v>211362.147</v>
      </c>
      <c r="I2397">
        <v>99.284265020000007</v>
      </c>
      <c r="J2397">
        <v>6.6070900000000004E-3</v>
      </c>
      <c r="K2397">
        <v>6.2553076010000002</v>
      </c>
      <c r="L2397">
        <v>176191.05989999999</v>
      </c>
      <c r="M2397">
        <v>99.570400489999997</v>
      </c>
      <c r="N2397">
        <v>0.40424283300000002</v>
      </c>
      <c r="O2397">
        <v>6.3240098720000004</v>
      </c>
      <c r="P2397">
        <v>141307.61780000001</v>
      </c>
      <c r="Q2397">
        <v>99.664932429999993</v>
      </c>
      <c r="R2397">
        <v>1.359541852</v>
      </c>
      <c r="S2397">
        <v>6.7012455150000001</v>
      </c>
    </row>
    <row r="2398" spans="1:19" x14ac:dyDescent="0.25">
      <c r="A2398" s="12">
        <v>41974</v>
      </c>
      <c r="B2398" t="s">
        <v>2019</v>
      </c>
      <c r="C2398" t="s">
        <v>2020</v>
      </c>
      <c r="D2398">
        <v>222821.33110000001</v>
      </c>
      <c r="E2398">
        <v>102.2662105</v>
      </c>
      <c r="F2398">
        <v>0.29253436100000002</v>
      </c>
      <c r="G2398">
        <v>5.0160071779999997</v>
      </c>
      <c r="H2398">
        <v>136819.82370000001</v>
      </c>
      <c r="I2398">
        <v>102.20444929999999</v>
      </c>
      <c r="J2398">
        <v>0.40666148099999999</v>
      </c>
      <c r="K2398">
        <v>4.2418009689999998</v>
      </c>
      <c r="L2398">
        <v>111267.7501</v>
      </c>
      <c r="M2398">
        <v>102.3064138</v>
      </c>
      <c r="N2398">
        <v>0.98304793300000004</v>
      </c>
      <c r="O2398">
        <v>4.3774313640000004</v>
      </c>
      <c r="P2398">
        <v>101595.94929999999</v>
      </c>
      <c r="Q2398">
        <v>101.9084415</v>
      </c>
      <c r="R2398">
        <v>1.331182541</v>
      </c>
      <c r="S2398">
        <v>4.0040812219999999</v>
      </c>
    </row>
    <row r="2399" spans="1:19" x14ac:dyDescent="0.25">
      <c r="A2399" s="12">
        <v>41974</v>
      </c>
      <c r="B2399" t="s">
        <v>2017</v>
      </c>
      <c r="C2399" t="s">
        <v>2018</v>
      </c>
      <c r="D2399">
        <v>262938.07520000002</v>
      </c>
      <c r="E2399">
        <v>100.6386941</v>
      </c>
      <c r="F2399">
        <v>0.247663947</v>
      </c>
      <c r="G2399">
        <v>6.1788493039999999</v>
      </c>
      <c r="H2399">
        <v>153871.3468</v>
      </c>
      <c r="I2399">
        <v>100.8646014</v>
      </c>
      <c r="J2399">
        <v>0.11696015899999999</v>
      </c>
      <c r="K2399">
        <v>5.1752860710000004</v>
      </c>
      <c r="L2399">
        <v>126627.20600000001</v>
      </c>
      <c r="M2399">
        <v>101.5177796</v>
      </c>
      <c r="N2399">
        <v>0.469905564</v>
      </c>
      <c r="O2399">
        <v>5.3779426209999999</v>
      </c>
      <c r="P2399">
        <v>105868.4406</v>
      </c>
      <c r="Q2399">
        <v>100.8548614</v>
      </c>
      <c r="R2399">
        <v>0.53169970700000002</v>
      </c>
      <c r="S2399">
        <v>4.5199591459999997</v>
      </c>
    </row>
    <row r="2400" spans="1:19" x14ac:dyDescent="0.25">
      <c r="A2400" s="12">
        <v>41974</v>
      </c>
      <c r="B2400" t="s">
        <v>2013</v>
      </c>
      <c r="C2400" t="s">
        <v>2014</v>
      </c>
      <c r="D2400">
        <v>453550.60080000001</v>
      </c>
      <c r="E2400">
        <v>99.731921560000004</v>
      </c>
      <c r="F2400">
        <v>0.41976964</v>
      </c>
      <c r="G2400">
        <v>11.316276009999999</v>
      </c>
      <c r="H2400">
        <v>277813.8518</v>
      </c>
      <c r="I2400">
        <v>99.552477429999996</v>
      </c>
      <c r="J2400">
        <v>0.26400741700000002</v>
      </c>
      <c r="K2400">
        <v>10.53247709</v>
      </c>
      <c r="L2400">
        <v>220136.91589999999</v>
      </c>
      <c r="M2400">
        <v>99.898036300000001</v>
      </c>
      <c r="N2400">
        <v>0.488273876</v>
      </c>
      <c r="O2400">
        <v>10.33378641</v>
      </c>
      <c r="P2400">
        <v>169726.4602</v>
      </c>
      <c r="Q2400">
        <v>99.838780670000006</v>
      </c>
      <c r="R2400">
        <v>0.72974848599999997</v>
      </c>
      <c r="S2400">
        <v>9.8697864279999994</v>
      </c>
    </row>
    <row r="2401" spans="1:19" x14ac:dyDescent="0.25">
      <c r="A2401" s="12">
        <v>41974</v>
      </c>
      <c r="B2401" t="s">
        <v>2001</v>
      </c>
      <c r="C2401" t="s">
        <v>2002</v>
      </c>
      <c r="D2401">
        <v>224125.36540000001</v>
      </c>
      <c r="E2401">
        <v>99.976775529999998</v>
      </c>
      <c r="F2401">
        <v>-0.40280274799999999</v>
      </c>
      <c r="G2401">
        <v>5.9775504399999999</v>
      </c>
      <c r="H2401">
        <v>140873.8193</v>
      </c>
      <c r="I2401">
        <v>100.19295839999999</v>
      </c>
      <c r="J2401">
        <v>-7.3711936000000006E-2</v>
      </c>
      <c r="K2401">
        <v>5.2393272870000001</v>
      </c>
      <c r="L2401">
        <v>116734.9608</v>
      </c>
      <c r="M2401">
        <v>100.3233048</v>
      </c>
      <c r="N2401">
        <v>0.128181293</v>
      </c>
      <c r="O2401">
        <v>5.1336209720000001</v>
      </c>
      <c r="P2401">
        <v>94360.75202</v>
      </c>
      <c r="Q2401">
        <v>100.2311541</v>
      </c>
      <c r="R2401">
        <v>1.033503346</v>
      </c>
      <c r="S2401">
        <v>4.7786927930000003</v>
      </c>
    </row>
    <row r="2402" spans="1:19" x14ac:dyDescent="0.25">
      <c r="A2402" s="12">
        <v>42005</v>
      </c>
      <c r="B2402" t="s">
        <v>2005</v>
      </c>
      <c r="C2402" t="s">
        <v>2006</v>
      </c>
      <c r="D2402">
        <v>305451.70640000002</v>
      </c>
      <c r="E2402">
        <v>100</v>
      </c>
      <c r="F2402">
        <v>-6.1006926000000003E-2</v>
      </c>
      <c r="G2402">
        <v>6.8634173690000004</v>
      </c>
      <c r="H2402">
        <v>187827.435</v>
      </c>
      <c r="I2402">
        <v>100</v>
      </c>
      <c r="J2402">
        <v>-0.23675130899999999</v>
      </c>
      <c r="K2402">
        <v>7.3057289430000001</v>
      </c>
      <c r="L2402">
        <v>164123.3242</v>
      </c>
      <c r="M2402">
        <v>100</v>
      </c>
      <c r="N2402">
        <v>-0.50640919100000004</v>
      </c>
      <c r="O2402">
        <v>7.4987899179999999</v>
      </c>
      <c r="P2402">
        <v>190289.94209999999</v>
      </c>
      <c r="Q2402">
        <v>100</v>
      </c>
      <c r="R2402">
        <v>-6.9671303000000004E-2</v>
      </c>
      <c r="S2402">
        <v>9.7151864690000007</v>
      </c>
    </row>
    <row r="2403" spans="1:19" x14ac:dyDescent="0.25">
      <c r="A2403" s="12">
        <v>42005</v>
      </c>
      <c r="B2403" t="s">
        <v>2019</v>
      </c>
      <c r="C2403" t="s">
        <v>2020</v>
      </c>
      <c r="D2403">
        <v>217883.6293</v>
      </c>
      <c r="E2403">
        <v>100</v>
      </c>
      <c r="F2403">
        <v>-2.2159915039999998</v>
      </c>
      <c r="G2403">
        <v>2.9385603910000002</v>
      </c>
      <c r="H2403">
        <v>133868.7548</v>
      </c>
      <c r="I2403">
        <v>100</v>
      </c>
      <c r="J2403">
        <v>-2.156901526</v>
      </c>
      <c r="K2403">
        <v>3.6750151610000001</v>
      </c>
      <c r="L2403">
        <v>108759.3103</v>
      </c>
      <c r="M2403">
        <v>100</v>
      </c>
      <c r="N2403">
        <v>-2.2544176440000001</v>
      </c>
      <c r="O2403">
        <v>3.6435383909999999</v>
      </c>
      <c r="P2403">
        <v>99693.359790000002</v>
      </c>
      <c r="Q2403">
        <v>100</v>
      </c>
      <c r="R2403">
        <v>-1.8727020919999999</v>
      </c>
      <c r="S2403">
        <v>4.0635069010000002</v>
      </c>
    </row>
    <row r="2404" spans="1:19" x14ac:dyDescent="0.25">
      <c r="A2404" s="12">
        <v>42005</v>
      </c>
      <c r="B2404" t="s">
        <v>2013</v>
      </c>
      <c r="C2404" t="s">
        <v>2014</v>
      </c>
      <c r="D2404">
        <v>454769.74040000001</v>
      </c>
      <c r="E2404">
        <v>100</v>
      </c>
      <c r="F2404">
        <v>0.268799028</v>
      </c>
      <c r="G2404">
        <v>9.3265075950000007</v>
      </c>
      <c r="H2404">
        <v>279062.72039999999</v>
      </c>
      <c r="I2404">
        <v>100</v>
      </c>
      <c r="J2404">
        <v>0.44953433900000001</v>
      </c>
      <c r="K2404">
        <v>10.394829120000001</v>
      </c>
      <c r="L2404">
        <v>220361.6048</v>
      </c>
      <c r="M2404">
        <v>100</v>
      </c>
      <c r="N2404">
        <v>0.102067775</v>
      </c>
      <c r="O2404">
        <v>10.12601409</v>
      </c>
      <c r="P2404">
        <v>170000.53390000001</v>
      </c>
      <c r="Q2404">
        <v>100</v>
      </c>
      <c r="R2404">
        <v>0.16147966599999999</v>
      </c>
      <c r="S2404">
        <v>9.8350619560000005</v>
      </c>
    </row>
    <row r="2405" spans="1:19" x14ac:dyDescent="0.25">
      <c r="A2405" s="12">
        <v>42005</v>
      </c>
      <c r="B2405" t="s">
        <v>2009</v>
      </c>
      <c r="C2405" t="s">
        <v>2010</v>
      </c>
      <c r="D2405">
        <v>194416.94200000001</v>
      </c>
      <c r="E2405">
        <v>100</v>
      </c>
      <c r="F2405">
        <v>-1.474308078</v>
      </c>
      <c r="G2405">
        <v>1.9158740110000001</v>
      </c>
      <c r="H2405">
        <v>118245.7203</v>
      </c>
      <c r="I2405">
        <v>100</v>
      </c>
      <c r="J2405">
        <v>-1.3392370170000001</v>
      </c>
      <c r="K2405">
        <v>2.6712184529999998</v>
      </c>
      <c r="L2405">
        <v>95314.61623</v>
      </c>
      <c r="M2405">
        <v>100</v>
      </c>
      <c r="N2405">
        <v>-1.407505432</v>
      </c>
      <c r="O2405">
        <v>2.3264034869999999</v>
      </c>
      <c r="P2405">
        <v>83806.256909999996</v>
      </c>
      <c r="Q2405">
        <v>100</v>
      </c>
      <c r="R2405">
        <v>-1.2667893029999999</v>
      </c>
      <c r="S2405">
        <v>1.757694254</v>
      </c>
    </row>
    <row r="2406" spans="1:19" x14ac:dyDescent="0.25">
      <c r="A2406" s="12">
        <v>42005</v>
      </c>
      <c r="B2406" t="s">
        <v>2011</v>
      </c>
      <c r="C2406" t="s">
        <v>2012</v>
      </c>
      <c r="D2406">
        <v>235000.807</v>
      </c>
      <c r="E2406">
        <v>100</v>
      </c>
      <c r="F2406">
        <v>-0.44852234800000002</v>
      </c>
      <c r="G2406">
        <v>4.1621053400000001</v>
      </c>
      <c r="H2406">
        <v>142901.91269999999</v>
      </c>
      <c r="I2406">
        <v>100</v>
      </c>
      <c r="J2406">
        <v>-0.32322437900000001</v>
      </c>
      <c r="K2406">
        <v>5.1353096489999999</v>
      </c>
      <c r="L2406">
        <v>104386.7218</v>
      </c>
      <c r="M2406">
        <v>100</v>
      </c>
      <c r="N2406">
        <v>-0.81569028600000004</v>
      </c>
      <c r="O2406">
        <v>4.5886850519999998</v>
      </c>
      <c r="P2406">
        <v>101187.39230000001</v>
      </c>
      <c r="Q2406">
        <v>100</v>
      </c>
      <c r="R2406">
        <v>4.8163869999999998E-2</v>
      </c>
      <c r="S2406">
        <v>5.6994058049999996</v>
      </c>
    </row>
    <row r="2407" spans="1:19" x14ac:dyDescent="0.25">
      <c r="A2407" s="12">
        <v>42005</v>
      </c>
      <c r="B2407" t="s">
        <v>2007</v>
      </c>
      <c r="C2407" t="s">
        <v>2008</v>
      </c>
      <c r="D2407">
        <v>743470.79520000005</v>
      </c>
      <c r="E2407">
        <v>100</v>
      </c>
      <c r="F2407">
        <v>0.52257229400000005</v>
      </c>
      <c r="G2407">
        <v>14.03178572</v>
      </c>
      <c r="H2407">
        <v>471904.28629999998</v>
      </c>
      <c r="I2407">
        <v>100</v>
      </c>
      <c r="J2407">
        <v>0.54442333399999998</v>
      </c>
      <c r="K2407">
        <v>14.049846410000001</v>
      </c>
      <c r="L2407">
        <v>408950.57419999997</v>
      </c>
      <c r="M2407">
        <v>100</v>
      </c>
      <c r="N2407">
        <v>-0.12984900399999999</v>
      </c>
      <c r="O2407">
        <v>13.53948024</v>
      </c>
      <c r="P2407">
        <v>361839.72139999998</v>
      </c>
      <c r="Q2407">
        <v>100</v>
      </c>
      <c r="R2407">
        <v>-0.13307511499999999</v>
      </c>
      <c r="S2407">
        <v>12.797525820000001</v>
      </c>
    </row>
    <row r="2408" spans="1:19" x14ac:dyDescent="0.25">
      <c r="A2408" s="12">
        <v>42005</v>
      </c>
      <c r="B2408" t="s">
        <v>2017</v>
      </c>
      <c r="C2408" t="s">
        <v>2018</v>
      </c>
      <c r="D2408">
        <v>261269.3633</v>
      </c>
      <c r="E2408">
        <v>100</v>
      </c>
      <c r="F2408">
        <v>-0.63464068100000004</v>
      </c>
      <c r="G2408">
        <v>4.3972957700000004</v>
      </c>
      <c r="H2408">
        <v>152552.3768</v>
      </c>
      <c r="I2408">
        <v>100</v>
      </c>
      <c r="J2408">
        <v>-0.85719013200000005</v>
      </c>
      <c r="K2408">
        <v>4.6104478850000001</v>
      </c>
      <c r="L2408">
        <v>124734.01850000001</v>
      </c>
      <c r="M2408">
        <v>100</v>
      </c>
      <c r="N2408">
        <v>-1.4950875100000001</v>
      </c>
      <c r="O2408">
        <v>4.0073107019999998</v>
      </c>
      <c r="P2408">
        <v>104971.0834</v>
      </c>
      <c r="Q2408">
        <v>100</v>
      </c>
      <c r="R2408">
        <v>-0.84761541900000004</v>
      </c>
      <c r="S2408">
        <v>3.8903291790000001</v>
      </c>
    </row>
    <row r="2409" spans="1:19" x14ac:dyDescent="0.25">
      <c r="A2409" s="12">
        <v>42005</v>
      </c>
      <c r="B2409" t="s">
        <v>2001</v>
      </c>
      <c r="C2409" t="s">
        <v>2002</v>
      </c>
      <c r="D2409">
        <v>224177.42939999999</v>
      </c>
      <c r="E2409">
        <v>100</v>
      </c>
      <c r="F2409">
        <v>2.322987E-2</v>
      </c>
      <c r="G2409">
        <v>5.5642726070000004</v>
      </c>
      <c r="H2409">
        <v>140602.51490000001</v>
      </c>
      <c r="I2409">
        <v>100</v>
      </c>
      <c r="J2409">
        <v>-0.19258681899999999</v>
      </c>
      <c r="K2409">
        <v>6.1702869729999996</v>
      </c>
      <c r="L2409">
        <v>116358.7674</v>
      </c>
      <c r="M2409">
        <v>100</v>
      </c>
      <c r="N2409">
        <v>-0.32226286399999998</v>
      </c>
      <c r="O2409">
        <v>5.685686499</v>
      </c>
      <c r="P2409">
        <v>94143.136289999995</v>
      </c>
      <c r="Q2409">
        <v>100</v>
      </c>
      <c r="R2409">
        <v>-0.23062102300000001</v>
      </c>
      <c r="S2409">
        <v>5.6143474299999996</v>
      </c>
    </row>
    <row r="2410" spans="1:19" x14ac:dyDescent="0.25">
      <c r="A2410" s="12">
        <v>42005</v>
      </c>
      <c r="B2410" t="s">
        <v>2003</v>
      </c>
      <c r="C2410" t="s">
        <v>2004</v>
      </c>
      <c r="D2410">
        <v>341392.36749999999</v>
      </c>
      <c r="E2410">
        <v>100</v>
      </c>
      <c r="F2410">
        <v>0.63937381400000004</v>
      </c>
      <c r="G2410">
        <v>10.25632948</v>
      </c>
      <c r="H2410">
        <v>229451.6312</v>
      </c>
      <c r="I2410">
        <v>100</v>
      </c>
      <c r="J2410">
        <v>0.63619206500000003</v>
      </c>
      <c r="K2410">
        <v>11.309045559999999</v>
      </c>
      <c r="L2410">
        <v>191496.4736</v>
      </c>
      <c r="M2410">
        <v>100</v>
      </c>
      <c r="N2410">
        <v>0.12818257999999999</v>
      </c>
      <c r="O2410">
        <v>11.000878869999999</v>
      </c>
      <c r="P2410">
        <v>154881.42360000001</v>
      </c>
      <c r="Q2410">
        <v>100</v>
      </c>
      <c r="R2410">
        <v>0.58693878600000005</v>
      </c>
      <c r="S2410">
        <v>11.37261313</v>
      </c>
    </row>
    <row r="2411" spans="1:19" x14ac:dyDescent="0.25">
      <c r="A2411" s="12">
        <v>42005</v>
      </c>
      <c r="B2411" t="s">
        <v>2015</v>
      </c>
      <c r="C2411" t="s">
        <v>2016</v>
      </c>
      <c r="D2411">
        <v>329429.49129999999</v>
      </c>
      <c r="E2411">
        <v>100</v>
      </c>
      <c r="F2411">
        <v>0.90638924600000004</v>
      </c>
      <c r="G2411">
        <v>7.1552757959999997</v>
      </c>
      <c r="H2411">
        <v>212885.84539999999</v>
      </c>
      <c r="I2411">
        <v>100</v>
      </c>
      <c r="J2411">
        <v>0.72089467699999998</v>
      </c>
      <c r="K2411">
        <v>7.5759112789999996</v>
      </c>
      <c r="L2411">
        <v>176951.24160000001</v>
      </c>
      <c r="M2411">
        <v>100</v>
      </c>
      <c r="N2411">
        <v>0.43145303299999999</v>
      </c>
      <c r="O2411">
        <v>7.1223314139999996</v>
      </c>
      <c r="P2411">
        <v>141782.6856</v>
      </c>
      <c r="Q2411">
        <v>100</v>
      </c>
      <c r="R2411">
        <v>0.33619404600000002</v>
      </c>
      <c r="S2411">
        <v>7.9038348630000002</v>
      </c>
    </row>
    <row r="2412" spans="1:19" x14ac:dyDescent="0.25">
      <c r="A2412" s="12">
        <v>42036</v>
      </c>
      <c r="B2412" t="s">
        <v>2005</v>
      </c>
      <c r="C2412" t="s">
        <v>2006</v>
      </c>
      <c r="D2412">
        <v>306211.45189999999</v>
      </c>
      <c r="E2412">
        <v>100.2487285</v>
      </c>
      <c r="F2412">
        <v>0.248728532</v>
      </c>
      <c r="G2412">
        <v>6.6296359020000004</v>
      </c>
      <c r="H2412">
        <v>188027.18539999999</v>
      </c>
      <c r="I2412">
        <v>100.1063479</v>
      </c>
      <c r="J2412">
        <v>0.10634785200000001</v>
      </c>
      <c r="K2412">
        <v>6.5618363229999996</v>
      </c>
      <c r="L2412">
        <v>164756.29240000001</v>
      </c>
      <c r="M2412">
        <v>100.3856662</v>
      </c>
      <c r="N2412">
        <v>0.38566620099999999</v>
      </c>
      <c r="O2412">
        <v>7.2640827269999999</v>
      </c>
      <c r="P2412">
        <v>191035.7709</v>
      </c>
      <c r="Q2412">
        <v>100.3919434</v>
      </c>
      <c r="R2412">
        <v>0.39194336899999999</v>
      </c>
      <c r="S2412">
        <v>9.753653967</v>
      </c>
    </row>
    <row r="2413" spans="1:19" x14ac:dyDescent="0.25">
      <c r="A2413" s="12">
        <v>42036</v>
      </c>
      <c r="B2413" t="s">
        <v>2015</v>
      </c>
      <c r="C2413" t="s">
        <v>2016</v>
      </c>
      <c r="D2413">
        <v>324821.82539999997</v>
      </c>
      <c r="E2413">
        <v>98.601319529999998</v>
      </c>
      <c r="F2413">
        <v>-1.3986804719999999</v>
      </c>
      <c r="G2413">
        <v>5.0364417169999998</v>
      </c>
      <c r="H2413">
        <v>209842.19649999999</v>
      </c>
      <c r="I2413">
        <v>98.570290619999994</v>
      </c>
      <c r="J2413">
        <v>-1.4297093809999999</v>
      </c>
      <c r="K2413">
        <v>5.351936158</v>
      </c>
      <c r="L2413">
        <v>175039.16279999999</v>
      </c>
      <c r="M2413">
        <v>98.919431810000006</v>
      </c>
      <c r="N2413">
        <v>-1.0805681920000001</v>
      </c>
      <c r="O2413">
        <v>5.6524537219999997</v>
      </c>
      <c r="P2413">
        <v>139642.40849999999</v>
      </c>
      <c r="Q2413">
        <v>98.490452410000003</v>
      </c>
      <c r="R2413">
        <v>-1.509547594</v>
      </c>
      <c r="S2413">
        <v>6.4755895350000001</v>
      </c>
    </row>
    <row r="2414" spans="1:19" x14ac:dyDescent="0.25">
      <c r="A2414" s="12">
        <v>42036</v>
      </c>
      <c r="B2414" t="s">
        <v>2011</v>
      </c>
      <c r="C2414" t="s">
        <v>2012</v>
      </c>
      <c r="D2414">
        <v>237155.58549999999</v>
      </c>
      <c r="E2414">
        <v>100.9169239</v>
      </c>
      <c r="F2414">
        <v>0.91692386699999995</v>
      </c>
      <c r="G2414">
        <v>4.0289586570000004</v>
      </c>
      <c r="H2414">
        <v>143565.73610000001</v>
      </c>
      <c r="I2414">
        <v>100.46453080000001</v>
      </c>
      <c r="J2414">
        <v>0.46453076700000001</v>
      </c>
      <c r="K2414">
        <v>4.1775285139999996</v>
      </c>
      <c r="L2414">
        <v>105402.63860000001</v>
      </c>
      <c r="M2414">
        <v>100.9732241</v>
      </c>
      <c r="N2414">
        <v>0.97322413200000002</v>
      </c>
      <c r="O2414">
        <v>4.4055856220000003</v>
      </c>
      <c r="P2414">
        <v>102330.32829999999</v>
      </c>
      <c r="Q2414">
        <v>101.1295241</v>
      </c>
      <c r="R2414">
        <v>1.129524092</v>
      </c>
      <c r="S2414">
        <v>5.6097229029999998</v>
      </c>
    </row>
    <row r="2415" spans="1:19" x14ac:dyDescent="0.25">
      <c r="A2415" s="12">
        <v>42036</v>
      </c>
      <c r="B2415" t="s">
        <v>2013</v>
      </c>
      <c r="C2415" t="s">
        <v>2014</v>
      </c>
      <c r="D2415">
        <v>455278.16369999998</v>
      </c>
      <c r="E2415">
        <v>100.11179799999999</v>
      </c>
      <c r="F2415">
        <v>0.111797981</v>
      </c>
      <c r="G2415">
        <v>9.4622221609999997</v>
      </c>
      <c r="H2415">
        <v>277827.13740000001</v>
      </c>
      <c r="I2415">
        <v>99.557238229999996</v>
      </c>
      <c r="J2415">
        <v>-0.442761768</v>
      </c>
      <c r="K2415">
        <v>9.5199955749999994</v>
      </c>
      <c r="L2415">
        <v>220045.97829999999</v>
      </c>
      <c r="M2415">
        <v>99.856768840000001</v>
      </c>
      <c r="N2415">
        <v>-0.143231155</v>
      </c>
      <c r="O2415">
        <v>9.6282349089999997</v>
      </c>
      <c r="P2415">
        <v>170062.51699999999</v>
      </c>
      <c r="Q2415">
        <v>100.0364605</v>
      </c>
      <c r="R2415">
        <v>3.6460525000000001E-2</v>
      </c>
      <c r="S2415">
        <v>9.9612238219999991</v>
      </c>
    </row>
    <row r="2416" spans="1:19" x14ac:dyDescent="0.25">
      <c r="A2416" s="12">
        <v>42036</v>
      </c>
      <c r="B2416" t="s">
        <v>2017</v>
      </c>
      <c r="C2416" t="s">
        <v>2018</v>
      </c>
      <c r="D2416">
        <v>263457.91360000003</v>
      </c>
      <c r="E2416">
        <v>100.8376605</v>
      </c>
      <c r="F2416">
        <v>0.83766054499999998</v>
      </c>
      <c r="G2416">
        <v>5.7903049050000002</v>
      </c>
      <c r="H2416">
        <v>153773.7328</v>
      </c>
      <c r="I2416">
        <v>100.80061430000001</v>
      </c>
      <c r="J2416">
        <v>0.80061426199999997</v>
      </c>
      <c r="K2416">
        <v>5.6419814439999998</v>
      </c>
      <c r="L2416">
        <v>126368.2028</v>
      </c>
      <c r="M2416">
        <v>101.3101352</v>
      </c>
      <c r="N2416">
        <v>1.310135198</v>
      </c>
      <c r="O2416">
        <v>6.0785572090000004</v>
      </c>
      <c r="P2416">
        <v>106885.9518</v>
      </c>
      <c r="Q2416">
        <v>101.8241865</v>
      </c>
      <c r="R2416">
        <v>1.824186538</v>
      </c>
      <c r="S2416">
        <v>7.7783781379999999</v>
      </c>
    </row>
    <row r="2417" spans="1:19" x14ac:dyDescent="0.25">
      <c r="A2417" s="12">
        <v>42036</v>
      </c>
      <c r="B2417" t="s">
        <v>2009</v>
      </c>
      <c r="C2417" t="s">
        <v>2010</v>
      </c>
      <c r="D2417">
        <v>196604.47649999999</v>
      </c>
      <c r="E2417">
        <v>101.1251769</v>
      </c>
      <c r="F2417">
        <v>1.125176934</v>
      </c>
      <c r="G2417">
        <v>3.343122669</v>
      </c>
      <c r="H2417">
        <v>119131.3432</v>
      </c>
      <c r="I2417">
        <v>100.74896819999999</v>
      </c>
      <c r="J2417">
        <v>0.74896822500000004</v>
      </c>
      <c r="K2417">
        <v>2.9812100209999999</v>
      </c>
      <c r="L2417">
        <v>96720.537049999999</v>
      </c>
      <c r="M2417">
        <v>101.4750317</v>
      </c>
      <c r="N2417">
        <v>1.4750317209999999</v>
      </c>
      <c r="O2417">
        <v>3.762628984</v>
      </c>
      <c r="P2417">
        <v>85148.98616</v>
      </c>
      <c r="Q2417">
        <v>101.60218260000001</v>
      </c>
      <c r="R2417">
        <v>1.6021825810000001</v>
      </c>
      <c r="S2417">
        <v>2.4370982510000001</v>
      </c>
    </row>
    <row r="2418" spans="1:19" x14ac:dyDescent="0.25">
      <c r="A2418" s="12">
        <v>42036</v>
      </c>
      <c r="B2418" t="s">
        <v>2007</v>
      </c>
      <c r="C2418" t="s">
        <v>2008</v>
      </c>
      <c r="D2418">
        <v>748417.12199999997</v>
      </c>
      <c r="E2418">
        <v>100.66530210000001</v>
      </c>
      <c r="F2418">
        <v>0.66530208999999996</v>
      </c>
      <c r="G2418">
        <v>13.78021317</v>
      </c>
      <c r="H2418">
        <v>473701.90860000002</v>
      </c>
      <c r="I2418">
        <v>100.3809294</v>
      </c>
      <c r="J2418">
        <v>0.38092942299999999</v>
      </c>
      <c r="K2418">
        <v>13.971393089999999</v>
      </c>
      <c r="L2418">
        <v>410965.62910000002</v>
      </c>
      <c r="M2418">
        <v>100.492738</v>
      </c>
      <c r="N2418">
        <v>0.492738014</v>
      </c>
      <c r="O2418">
        <v>13.780334590000001</v>
      </c>
      <c r="P2418">
        <v>363573.54129999998</v>
      </c>
      <c r="Q2418">
        <v>100.47916789999999</v>
      </c>
      <c r="R2418">
        <v>0.479167915</v>
      </c>
      <c r="S2418">
        <v>12.53144885</v>
      </c>
    </row>
    <row r="2419" spans="1:19" x14ac:dyDescent="0.25">
      <c r="A2419" s="12">
        <v>42036</v>
      </c>
      <c r="B2419" t="s">
        <v>2001</v>
      </c>
      <c r="C2419" t="s">
        <v>2002</v>
      </c>
      <c r="D2419">
        <v>224376.09510000001</v>
      </c>
      <c r="E2419">
        <v>100.0886198</v>
      </c>
      <c r="F2419">
        <v>8.8619838000000006E-2</v>
      </c>
      <c r="G2419">
        <v>4.7712242659999999</v>
      </c>
      <c r="H2419">
        <v>140756.00520000001</v>
      </c>
      <c r="I2419">
        <v>100.1091661</v>
      </c>
      <c r="J2419">
        <v>0.109166102</v>
      </c>
      <c r="K2419">
        <v>4.9483097059999999</v>
      </c>
      <c r="L2419">
        <v>117197.5224</v>
      </c>
      <c r="M2419">
        <v>100.7208353</v>
      </c>
      <c r="N2419">
        <v>0.72083531000000001</v>
      </c>
      <c r="O2419">
        <v>5.2587565659999997</v>
      </c>
      <c r="P2419">
        <v>95550.694149999996</v>
      </c>
      <c r="Q2419">
        <v>101.4951253</v>
      </c>
      <c r="R2419">
        <v>1.4951253149999999</v>
      </c>
      <c r="S2419">
        <v>6.8992682419999998</v>
      </c>
    </row>
    <row r="2420" spans="1:19" x14ac:dyDescent="0.25">
      <c r="A2420" s="12">
        <v>42036</v>
      </c>
      <c r="B2420" t="s">
        <v>2003</v>
      </c>
      <c r="C2420" t="s">
        <v>2004</v>
      </c>
      <c r="D2420">
        <v>343205.54960000003</v>
      </c>
      <c r="E2420">
        <v>100.5311138</v>
      </c>
      <c r="F2420">
        <v>0.53111383300000004</v>
      </c>
      <c r="G2420">
        <v>10.20042056</v>
      </c>
      <c r="H2420">
        <v>229899.29740000001</v>
      </c>
      <c r="I2420">
        <v>100.19510270000001</v>
      </c>
      <c r="J2420">
        <v>0.19510265299999999</v>
      </c>
      <c r="K2420">
        <v>10.53414602</v>
      </c>
      <c r="L2420">
        <v>192319.96119999999</v>
      </c>
      <c r="M2420">
        <v>100.4300276</v>
      </c>
      <c r="N2420">
        <v>0.43002755199999998</v>
      </c>
      <c r="O2420">
        <v>10.43075314</v>
      </c>
      <c r="P2420">
        <v>156307.99739999999</v>
      </c>
      <c r="Q2420">
        <v>100.92107489999999</v>
      </c>
      <c r="R2420">
        <v>0.92107487399999999</v>
      </c>
      <c r="S2420">
        <v>11.784399130000001</v>
      </c>
    </row>
    <row r="2421" spans="1:19" x14ac:dyDescent="0.25">
      <c r="A2421" s="12">
        <v>42036</v>
      </c>
      <c r="B2421" t="s">
        <v>2019</v>
      </c>
      <c r="C2421" t="s">
        <v>2020</v>
      </c>
      <c r="D2421">
        <v>220310.82190000001</v>
      </c>
      <c r="E2421">
        <v>101.1139857</v>
      </c>
      <c r="F2421">
        <v>1.113985741</v>
      </c>
      <c r="G2421">
        <v>2.817818505</v>
      </c>
      <c r="H2421">
        <v>134487.4558</v>
      </c>
      <c r="I2421">
        <v>100.46216990000001</v>
      </c>
      <c r="J2421">
        <v>0.46216987500000001</v>
      </c>
      <c r="K2421">
        <v>2.4944262400000001</v>
      </c>
      <c r="L2421">
        <v>109185.02989999999</v>
      </c>
      <c r="M2421">
        <v>100.3914328</v>
      </c>
      <c r="N2421">
        <v>0.39143283200000001</v>
      </c>
      <c r="O2421">
        <v>2.274451988</v>
      </c>
      <c r="P2421">
        <v>100343.0923</v>
      </c>
      <c r="Q2421">
        <v>100.651731</v>
      </c>
      <c r="R2421">
        <v>0.65173097199999996</v>
      </c>
      <c r="S2421">
        <v>3.2678048070000001</v>
      </c>
    </row>
    <row r="2422" spans="1:19" x14ac:dyDescent="0.25">
      <c r="A2422" s="12">
        <v>42064</v>
      </c>
      <c r="B2422" t="s">
        <v>2005</v>
      </c>
      <c r="C2422" t="s">
        <v>2006</v>
      </c>
      <c r="D2422">
        <v>307160.00959999999</v>
      </c>
      <c r="E2422">
        <v>100.5592711</v>
      </c>
      <c r="F2422">
        <v>0.30977211399999999</v>
      </c>
      <c r="G2422">
        <v>7.3218648870000003</v>
      </c>
      <c r="H2422">
        <v>188398.5865</v>
      </c>
      <c r="I2422">
        <v>100.3040831</v>
      </c>
      <c r="J2422">
        <v>0.19752520900000001</v>
      </c>
      <c r="K2422">
        <v>6.3630547279999998</v>
      </c>
      <c r="L2422">
        <v>163969.8499</v>
      </c>
      <c r="M2422">
        <v>99.906488460000006</v>
      </c>
      <c r="N2422">
        <v>-0.47733681300000003</v>
      </c>
      <c r="O2422">
        <v>6.1965000809999999</v>
      </c>
      <c r="P2422">
        <v>190914.34340000001</v>
      </c>
      <c r="Q2422">
        <v>100.3281315</v>
      </c>
      <c r="R2422">
        <v>-6.3562694000000003E-2</v>
      </c>
      <c r="S2422">
        <v>8.6858489520000006</v>
      </c>
    </row>
    <row r="2423" spans="1:19" x14ac:dyDescent="0.25">
      <c r="A2423" s="12">
        <v>42064</v>
      </c>
      <c r="B2423" t="s">
        <v>2001</v>
      </c>
      <c r="C2423" t="s">
        <v>2002</v>
      </c>
      <c r="D2423">
        <v>226534.14629999999</v>
      </c>
      <c r="E2423">
        <v>101.0512731</v>
      </c>
      <c r="F2423">
        <v>0.96180086799999998</v>
      </c>
      <c r="G2423">
        <v>6.6097662709999998</v>
      </c>
      <c r="H2423">
        <v>141514.73550000001</v>
      </c>
      <c r="I2423">
        <v>100.648794</v>
      </c>
      <c r="J2423">
        <v>0.53903942699999996</v>
      </c>
      <c r="K2423">
        <v>5.3459754840000002</v>
      </c>
      <c r="L2423">
        <v>116603.38529999999</v>
      </c>
      <c r="M2423">
        <v>100.2102273</v>
      </c>
      <c r="N2423">
        <v>-0.50695369499999998</v>
      </c>
      <c r="O2423">
        <v>4.7343158919999997</v>
      </c>
      <c r="P2423">
        <v>95060.936239999995</v>
      </c>
      <c r="Q2423">
        <v>100.9748984</v>
      </c>
      <c r="R2423">
        <v>-0.51256342099999996</v>
      </c>
      <c r="S2423">
        <v>5.8132770970000003</v>
      </c>
    </row>
    <row r="2424" spans="1:19" x14ac:dyDescent="0.25">
      <c r="A2424" s="12">
        <v>42064</v>
      </c>
      <c r="B2424" t="s">
        <v>2009</v>
      </c>
      <c r="C2424" t="s">
        <v>2010</v>
      </c>
      <c r="D2424">
        <v>196151.29240000001</v>
      </c>
      <c r="E2424">
        <v>100.8920778</v>
      </c>
      <c r="F2424">
        <v>-0.230505506</v>
      </c>
      <c r="G2424">
        <v>1.6711359219999999</v>
      </c>
      <c r="H2424">
        <v>118675.98639999999</v>
      </c>
      <c r="I2424">
        <v>100.3638746</v>
      </c>
      <c r="J2424">
        <v>-0.38223086899999997</v>
      </c>
      <c r="K2424">
        <v>1.0151066719999999</v>
      </c>
      <c r="L2424">
        <v>95123.241750000001</v>
      </c>
      <c r="M2424">
        <v>99.799218120000006</v>
      </c>
      <c r="N2424">
        <v>-1.651454126</v>
      </c>
      <c r="O2424">
        <v>0.41054078500000002</v>
      </c>
      <c r="P2424">
        <v>84780.146970000002</v>
      </c>
      <c r="Q2424">
        <v>101.16207319999999</v>
      </c>
      <c r="R2424">
        <v>-0.43316920399999997</v>
      </c>
      <c r="S2424">
        <v>2.3483053140000001</v>
      </c>
    </row>
    <row r="2425" spans="1:19" x14ac:dyDescent="0.25">
      <c r="A2425" s="12">
        <v>42064</v>
      </c>
      <c r="B2425" t="s">
        <v>2015</v>
      </c>
      <c r="C2425" t="s">
        <v>2016</v>
      </c>
      <c r="D2425">
        <v>328425.62540000002</v>
      </c>
      <c r="E2425">
        <v>99.695271390000002</v>
      </c>
      <c r="F2425">
        <v>1.109469796</v>
      </c>
      <c r="G2425">
        <v>6.2237872210000003</v>
      </c>
      <c r="H2425">
        <v>212375.87239999999</v>
      </c>
      <c r="I2425">
        <v>99.760447639999995</v>
      </c>
      <c r="J2425">
        <v>1.2074196150000001</v>
      </c>
      <c r="K2425">
        <v>5.6009993429999998</v>
      </c>
      <c r="L2425">
        <v>176038.04569999999</v>
      </c>
      <c r="M2425">
        <v>99.483927940000001</v>
      </c>
      <c r="N2425">
        <v>0.57066252799999995</v>
      </c>
      <c r="O2425">
        <v>5.1552580539999999</v>
      </c>
      <c r="P2425">
        <v>141301.3689</v>
      </c>
      <c r="Q2425">
        <v>99.660525010000001</v>
      </c>
      <c r="R2425">
        <v>1.1880061260000001</v>
      </c>
      <c r="S2425">
        <v>6.0506994269999996</v>
      </c>
    </row>
    <row r="2426" spans="1:19" x14ac:dyDescent="0.25">
      <c r="A2426" s="12">
        <v>42064</v>
      </c>
      <c r="B2426" t="s">
        <v>2003</v>
      </c>
      <c r="C2426" t="s">
        <v>2004</v>
      </c>
      <c r="D2426">
        <v>344270.40419999999</v>
      </c>
      <c r="E2426">
        <v>100.843029</v>
      </c>
      <c r="F2426">
        <v>0.310267297</v>
      </c>
      <c r="G2426">
        <v>10.729453400000001</v>
      </c>
      <c r="H2426">
        <v>230842.07260000001</v>
      </c>
      <c r="I2426">
        <v>100.60598450000001</v>
      </c>
      <c r="J2426">
        <v>0.41008178200000001</v>
      </c>
      <c r="K2426">
        <v>10.18628202</v>
      </c>
      <c r="L2426">
        <v>191833.88130000001</v>
      </c>
      <c r="M2426">
        <v>100.1761952</v>
      </c>
      <c r="N2426">
        <v>-0.25274543300000002</v>
      </c>
      <c r="O2426">
        <v>9.3933227349999999</v>
      </c>
      <c r="P2426">
        <v>155684.23300000001</v>
      </c>
      <c r="Q2426">
        <v>100.51833809999999</v>
      </c>
      <c r="R2426">
        <v>-0.39906112900000001</v>
      </c>
      <c r="S2426">
        <v>10.470353680000001</v>
      </c>
    </row>
    <row r="2427" spans="1:19" x14ac:dyDescent="0.25">
      <c r="A2427" s="12">
        <v>42064</v>
      </c>
      <c r="B2427" t="s">
        <v>2017</v>
      </c>
      <c r="C2427" t="s">
        <v>2018</v>
      </c>
      <c r="D2427">
        <v>262224.80040000001</v>
      </c>
      <c r="E2427">
        <v>100.3656905</v>
      </c>
      <c r="F2427">
        <v>-0.46804940499999997</v>
      </c>
      <c r="G2427">
        <v>4.7117839930000001</v>
      </c>
      <c r="H2427">
        <v>153061.89180000001</v>
      </c>
      <c r="I2427">
        <v>100.33399350000001</v>
      </c>
      <c r="J2427">
        <v>-0.46291459400000001</v>
      </c>
      <c r="K2427">
        <v>3.7979896499999999</v>
      </c>
      <c r="L2427">
        <v>125157.3832</v>
      </c>
      <c r="M2427">
        <v>100.339414</v>
      </c>
      <c r="N2427">
        <v>-0.95816790299999999</v>
      </c>
      <c r="O2427">
        <v>3.3461023399999998</v>
      </c>
      <c r="P2427">
        <v>105718.9727</v>
      </c>
      <c r="Q2427">
        <v>100.71247169999999</v>
      </c>
      <c r="R2427">
        <v>-1.091798381</v>
      </c>
      <c r="S2427">
        <v>4.4330951780000003</v>
      </c>
    </row>
    <row r="2428" spans="1:19" x14ac:dyDescent="0.25">
      <c r="A2428" s="12">
        <v>42064</v>
      </c>
      <c r="B2428" t="s">
        <v>2007</v>
      </c>
      <c r="C2428" t="s">
        <v>2008</v>
      </c>
      <c r="D2428">
        <v>746670.32680000004</v>
      </c>
      <c r="E2428">
        <v>100.43035070000001</v>
      </c>
      <c r="F2428">
        <v>-0.233398613</v>
      </c>
      <c r="G2428">
        <v>13.747641529999999</v>
      </c>
      <c r="H2428">
        <v>474071.62939999998</v>
      </c>
      <c r="I2428">
        <v>100.459276</v>
      </c>
      <c r="J2428">
        <v>7.8049266000000006E-2</v>
      </c>
      <c r="K2428">
        <v>13.509696079999999</v>
      </c>
      <c r="L2428">
        <v>410638.8836</v>
      </c>
      <c r="M2428">
        <v>100.4128395</v>
      </c>
      <c r="N2428">
        <v>-7.9506767000000006E-2</v>
      </c>
      <c r="O2428">
        <v>12.437736080000001</v>
      </c>
      <c r="P2428">
        <v>363615.4583</v>
      </c>
      <c r="Q2428">
        <v>100.4907523</v>
      </c>
      <c r="R2428">
        <v>1.1529180999999999E-2</v>
      </c>
      <c r="S2428">
        <v>11.27281623</v>
      </c>
    </row>
    <row r="2429" spans="1:19" x14ac:dyDescent="0.25">
      <c r="A2429" s="12">
        <v>42064</v>
      </c>
      <c r="B2429" t="s">
        <v>2011</v>
      </c>
      <c r="C2429" t="s">
        <v>2012</v>
      </c>
      <c r="D2429">
        <v>234474.4694</v>
      </c>
      <c r="E2429">
        <v>99.776027319999997</v>
      </c>
      <c r="F2429">
        <v>-1.130530445</v>
      </c>
      <c r="G2429">
        <v>4.3755305499999997</v>
      </c>
      <c r="H2429">
        <v>142214.03229999999</v>
      </c>
      <c r="I2429">
        <v>99.518634550000002</v>
      </c>
      <c r="J2429">
        <v>-0.94152255299999998</v>
      </c>
      <c r="K2429">
        <v>4.1379264899999999</v>
      </c>
      <c r="L2429">
        <v>103442.754</v>
      </c>
      <c r="M2429">
        <v>99.095701309999995</v>
      </c>
      <c r="N2429">
        <v>-1.8594264330000001</v>
      </c>
      <c r="O2429">
        <v>3.3853183800000002</v>
      </c>
      <c r="P2429">
        <v>100731.3686</v>
      </c>
      <c r="Q2429">
        <v>99.549327559999995</v>
      </c>
      <c r="R2429">
        <v>-1.562547184</v>
      </c>
      <c r="S2429">
        <v>4.7625896169999997</v>
      </c>
    </row>
    <row r="2430" spans="1:19" x14ac:dyDescent="0.25">
      <c r="A2430" s="12">
        <v>42064</v>
      </c>
      <c r="B2430" t="s">
        <v>2019</v>
      </c>
      <c r="C2430" t="s">
        <v>2020</v>
      </c>
      <c r="D2430">
        <v>222475.61060000001</v>
      </c>
      <c r="E2430">
        <v>102.1075385</v>
      </c>
      <c r="F2430">
        <v>0.98260663000000004</v>
      </c>
      <c r="G2430">
        <v>5.7343591250000001</v>
      </c>
      <c r="H2430">
        <v>135677.59640000001</v>
      </c>
      <c r="I2430">
        <v>101.3512052</v>
      </c>
      <c r="J2430">
        <v>0.88494537200000001</v>
      </c>
      <c r="K2430">
        <v>4.4206435180000003</v>
      </c>
      <c r="L2430">
        <v>109112.3873</v>
      </c>
      <c r="M2430">
        <v>100.3246407</v>
      </c>
      <c r="N2430">
        <v>-6.6531672E-2</v>
      </c>
      <c r="O2430">
        <v>3.5754647940000002</v>
      </c>
      <c r="P2430">
        <v>100778.6701</v>
      </c>
      <c r="Q2430">
        <v>101.08864850000001</v>
      </c>
      <c r="R2430">
        <v>0.43408843699999999</v>
      </c>
      <c r="S2430">
        <v>5.2016996449999997</v>
      </c>
    </row>
    <row r="2431" spans="1:19" x14ac:dyDescent="0.25">
      <c r="A2431" s="12">
        <v>42064</v>
      </c>
      <c r="B2431" t="s">
        <v>2013</v>
      </c>
      <c r="C2431" t="s">
        <v>2014</v>
      </c>
      <c r="D2431">
        <v>456703.22570000001</v>
      </c>
      <c r="E2431">
        <v>100.425157</v>
      </c>
      <c r="F2431">
        <v>0.313009062</v>
      </c>
      <c r="G2431">
        <v>9.7674032369999999</v>
      </c>
      <c r="H2431">
        <v>279293.658</v>
      </c>
      <c r="I2431">
        <v>100.0827547</v>
      </c>
      <c r="J2431">
        <v>0.52785360699999995</v>
      </c>
      <c r="K2431">
        <v>8.9392234479999999</v>
      </c>
      <c r="L2431">
        <v>219768.88620000001</v>
      </c>
      <c r="M2431">
        <v>99.731024579999996</v>
      </c>
      <c r="N2431">
        <v>-0.12592462700000001</v>
      </c>
      <c r="O2431">
        <v>8.2113909340000006</v>
      </c>
      <c r="P2431">
        <v>170284.07190000001</v>
      </c>
      <c r="Q2431">
        <v>100.1667865</v>
      </c>
      <c r="R2431">
        <v>0.13027851900000001</v>
      </c>
      <c r="S2431">
        <v>8.8403099790000006</v>
      </c>
    </row>
    <row r="2432" spans="1:19" x14ac:dyDescent="0.25">
      <c r="A2432" s="12">
        <v>42095</v>
      </c>
      <c r="B2432" t="s">
        <v>2005</v>
      </c>
      <c r="C2432" t="s">
        <v>2006</v>
      </c>
      <c r="D2432">
        <v>310361.4607</v>
      </c>
      <c r="E2432">
        <v>101.607375</v>
      </c>
      <c r="F2432">
        <v>1.0422746949999999</v>
      </c>
      <c r="G2432">
        <v>6.0676765010000002</v>
      </c>
      <c r="H2432">
        <v>190528.6538</v>
      </c>
      <c r="I2432">
        <v>101.4381386</v>
      </c>
      <c r="J2432">
        <v>1.1306174369999999</v>
      </c>
      <c r="K2432">
        <v>5.5377801270000004</v>
      </c>
      <c r="L2432">
        <v>167022.50940000001</v>
      </c>
      <c r="M2432">
        <v>101.7664675</v>
      </c>
      <c r="N2432">
        <v>1.861719967</v>
      </c>
      <c r="O2432">
        <v>5.5650446259999997</v>
      </c>
      <c r="P2432">
        <v>192450.42739999999</v>
      </c>
      <c r="Q2432">
        <v>101.13536499999999</v>
      </c>
      <c r="R2432">
        <v>0.80459328600000002</v>
      </c>
      <c r="S2432">
        <v>7.1939444589999999</v>
      </c>
    </row>
    <row r="2433" spans="1:19" x14ac:dyDescent="0.25">
      <c r="A2433" s="12">
        <v>42095</v>
      </c>
      <c r="B2433" t="s">
        <v>2017</v>
      </c>
      <c r="C2433" t="s">
        <v>2018</v>
      </c>
      <c r="D2433">
        <v>266621.86070000002</v>
      </c>
      <c r="E2433">
        <v>102.04865100000001</v>
      </c>
      <c r="F2433">
        <v>1.6768285489999999</v>
      </c>
      <c r="G2433">
        <v>4.9359409410000001</v>
      </c>
      <c r="H2433">
        <v>155290.10699999999</v>
      </c>
      <c r="I2433">
        <v>101.7946166</v>
      </c>
      <c r="J2433">
        <v>1.455760902</v>
      </c>
      <c r="K2433">
        <v>4.1341216779999996</v>
      </c>
      <c r="L2433">
        <v>127702.23510000001</v>
      </c>
      <c r="M2433">
        <v>102.3796368</v>
      </c>
      <c r="N2433">
        <v>2.0333214110000002</v>
      </c>
      <c r="O2433">
        <v>3.8864001099999999</v>
      </c>
      <c r="P2433">
        <v>106214.13129999999</v>
      </c>
      <c r="Q2433">
        <v>101.18418130000001</v>
      </c>
      <c r="R2433">
        <v>0.46837257300000001</v>
      </c>
      <c r="S2433">
        <v>3.725640244</v>
      </c>
    </row>
    <row r="2434" spans="1:19" x14ac:dyDescent="0.25">
      <c r="A2434" s="12">
        <v>42095</v>
      </c>
      <c r="B2434" t="s">
        <v>2013</v>
      </c>
      <c r="C2434" t="s">
        <v>2014</v>
      </c>
      <c r="D2434">
        <v>461848.85310000001</v>
      </c>
      <c r="E2434">
        <v>101.5566367</v>
      </c>
      <c r="F2434">
        <v>1.1266895450000001</v>
      </c>
      <c r="G2434">
        <v>8.8869558800000004</v>
      </c>
      <c r="H2434">
        <v>282511.35090000002</v>
      </c>
      <c r="I2434">
        <v>101.23579049999999</v>
      </c>
      <c r="J2434">
        <v>1.1520823549999999</v>
      </c>
      <c r="K2434">
        <v>8.9363535459999994</v>
      </c>
      <c r="L2434">
        <v>223812.26</v>
      </c>
      <c r="M2434">
        <v>101.5659058</v>
      </c>
      <c r="N2434">
        <v>1.8398299229999999</v>
      </c>
      <c r="O2434">
        <v>8.3297498870000002</v>
      </c>
      <c r="P2434">
        <v>171992.924</v>
      </c>
      <c r="Q2434">
        <v>101.17199050000001</v>
      </c>
      <c r="R2434">
        <v>1.003530193</v>
      </c>
      <c r="S2434">
        <v>8.6054438780000009</v>
      </c>
    </row>
    <row r="2435" spans="1:19" x14ac:dyDescent="0.25">
      <c r="A2435" s="12">
        <v>42095</v>
      </c>
      <c r="B2435" t="s">
        <v>2009</v>
      </c>
      <c r="C2435" t="s">
        <v>2010</v>
      </c>
      <c r="D2435">
        <v>202559.1042</v>
      </c>
      <c r="E2435">
        <v>104.18799009999999</v>
      </c>
      <c r="F2435">
        <v>3.2667701180000002</v>
      </c>
      <c r="G2435">
        <v>3.1128263999999999</v>
      </c>
      <c r="H2435">
        <v>122232.01730000001</v>
      </c>
      <c r="I2435">
        <v>103.3711977</v>
      </c>
      <c r="J2435">
        <v>2.996419881</v>
      </c>
      <c r="K2435">
        <v>2.4528750810000002</v>
      </c>
      <c r="L2435">
        <v>99115.349820000003</v>
      </c>
      <c r="M2435">
        <v>103.98756640000001</v>
      </c>
      <c r="N2435">
        <v>4.1967746159999999</v>
      </c>
      <c r="O2435">
        <v>2.3831016389999999</v>
      </c>
      <c r="P2435">
        <v>86936.965719999993</v>
      </c>
      <c r="Q2435">
        <v>103.7356504</v>
      </c>
      <c r="R2435">
        <v>2.5440139290000001</v>
      </c>
      <c r="S2435">
        <v>4.3331831039999997</v>
      </c>
    </row>
    <row r="2436" spans="1:19" x14ac:dyDescent="0.25">
      <c r="A2436" s="12">
        <v>42095</v>
      </c>
      <c r="B2436" t="s">
        <v>2011</v>
      </c>
      <c r="C2436" t="s">
        <v>2012</v>
      </c>
      <c r="D2436">
        <v>238108.02040000001</v>
      </c>
      <c r="E2436">
        <v>101.32221389999999</v>
      </c>
      <c r="F2436">
        <v>1.549657418</v>
      </c>
      <c r="G2436">
        <v>3.1700612960000001</v>
      </c>
      <c r="H2436">
        <v>144094.6704</v>
      </c>
      <c r="I2436">
        <v>100.8346688</v>
      </c>
      <c r="J2436">
        <v>1.322399815</v>
      </c>
      <c r="K2436">
        <v>2.8237539479999998</v>
      </c>
      <c r="L2436">
        <v>105384.8952</v>
      </c>
      <c r="M2436">
        <v>100.95622640000001</v>
      </c>
      <c r="N2436">
        <v>1.8775033569999999</v>
      </c>
      <c r="O2436">
        <v>2.4513115010000002</v>
      </c>
      <c r="P2436">
        <v>101329.7353</v>
      </c>
      <c r="Q2436">
        <v>100.1406727</v>
      </c>
      <c r="R2436">
        <v>0.59402221499999996</v>
      </c>
      <c r="S2436">
        <v>2.4632215300000002</v>
      </c>
    </row>
    <row r="2437" spans="1:19" x14ac:dyDescent="0.25">
      <c r="A2437" s="12">
        <v>42095</v>
      </c>
      <c r="B2437" t="s">
        <v>2015</v>
      </c>
      <c r="C2437" t="s">
        <v>2016</v>
      </c>
      <c r="D2437">
        <v>332246.429</v>
      </c>
      <c r="E2437">
        <v>100.8550958</v>
      </c>
      <c r="F2437">
        <v>1.1633694960000001</v>
      </c>
      <c r="G2437">
        <v>5.4749945860000002</v>
      </c>
      <c r="H2437">
        <v>214647.7512</v>
      </c>
      <c r="I2437">
        <v>100.82762940000001</v>
      </c>
      <c r="J2437">
        <v>1.0697443149999999</v>
      </c>
      <c r="K2437">
        <v>5.1845951079999999</v>
      </c>
      <c r="L2437">
        <v>179130.75219999999</v>
      </c>
      <c r="M2437">
        <v>101.2317012</v>
      </c>
      <c r="N2437">
        <v>1.7568398510000001</v>
      </c>
      <c r="O2437">
        <v>4.8195532920000002</v>
      </c>
      <c r="P2437">
        <v>141552.0336</v>
      </c>
      <c r="Q2437">
        <v>99.837320059999996</v>
      </c>
      <c r="R2437">
        <v>0.177397264</v>
      </c>
      <c r="S2437">
        <v>4.9477648209999998</v>
      </c>
    </row>
    <row r="2438" spans="1:19" x14ac:dyDescent="0.25">
      <c r="A2438" s="12">
        <v>42095</v>
      </c>
      <c r="B2438" t="s">
        <v>2007</v>
      </c>
      <c r="C2438" t="s">
        <v>2008</v>
      </c>
      <c r="D2438">
        <v>759614.03489999997</v>
      </c>
      <c r="E2438">
        <v>102.1713347</v>
      </c>
      <c r="F2438">
        <v>1.7335238369999999</v>
      </c>
      <c r="G2438">
        <v>10.389454389999999</v>
      </c>
      <c r="H2438">
        <v>480437.89970000001</v>
      </c>
      <c r="I2438">
        <v>101.8083357</v>
      </c>
      <c r="J2438">
        <v>1.3428920710000001</v>
      </c>
      <c r="K2438">
        <v>10.28221699</v>
      </c>
      <c r="L2438">
        <v>419153.50339999999</v>
      </c>
      <c r="M2438">
        <v>102.49490520000001</v>
      </c>
      <c r="N2438">
        <v>2.0735055</v>
      </c>
      <c r="O2438">
        <v>9.7913620320000003</v>
      </c>
      <c r="P2438">
        <v>367468.67259999999</v>
      </c>
      <c r="Q2438">
        <v>101.55564769999999</v>
      </c>
      <c r="R2438">
        <v>1.0596948429999999</v>
      </c>
      <c r="S2438">
        <v>8.8028746869999992</v>
      </c>
    </row>
    <row r="2439" spans="1:19" x14ac:dyDescent="0.25">
      <c r="A2439" s="12">
        <v>42095</v>
      </c>
      <c r="B2439" t="s">
        <v>2001</v>
      </c>
      <c r="C2439" t="s">
        <v>2002</v>
      </c>
      <c r="D2439">
        <v>227164.1286</v>
      </c>
      <c r="E2439">
        <v>101.33229249999999</v>
      </c>
      <c r="F2439">
        <v>0.27809593399999999</v>
      </c>
      <c r="G2439">
        <v>4.5380896650000002</v>
      </c>
      <c r="H2439">
        <v>142459.49890000001</v>
      </c>
      <c r="I2439">
        <v>101.3207331</v>
      </c>
      <c r="J2439">
        <v>0.66760774199999995</v>
      </c>
      <c r="K2439">
        <v>4.3153758169999996</v>
      </c>
      <c r="L2439">
        <v>118034.234</v>
      </c>
      <c r="M2439">
        <v>101.43991440000001</v>
      </c>
      <c r="N2439">
        <v>1.2271073509999999</v>
      </c>
      <c r="O2439">
        <v>3.8914464880000001</v>
      </c>
      <c r="P2439">
        <v>94613.199489999999</v>
      </c>
      <c r="Q2439">
        <v>100.49930689999999</v>
      </c>
      <c r="R2439">
        <v>-0.47099973299999998</v>
      </c>
      <c r="S2439">
        <v>3.9281403180000001</v>
      </c>
    </row>
    <row r="2440" spans="1:19" x14ac:dyDescent="0.25">
      <c r="A2440" s="12">
        <v>42095</v>
      </c>
      <c r="B2440" t="s">
        <v>2019</v>
      </c>
      <c r="C2440" t="s">
        <v>2020</v>
      </c>
      <c r="D2440">
        <v>223123.9884</v>
      </c>
      <c r="E2440">
        <v>102.4051183</v>
      </c>
      <c r="F2440">
        <v>0.29143767999999998</v>
      </c>
      <c r="G2440">
        <v>2.7253482099999999</v>
      </c>
      <c r="H2440">
        <v>136210.3279</v>
      </c>
      <c r="I2440">
        <v>101.7491558</v>
      </c>
      <c r="J2440">
        <v>0.39264518599999998</v>
      </c>
      <c r="K2440">
        <v>2.2903072309999999</v>
      </c>
      <c r="L2440">
        <v>110252.4838</v>
      </c>
      <c r="M2440">
        <v>101.3729155</v>
      </c>
      <c r="N2440">
        <v>1.0448826959999999</v>
      </c>
      <c r="O2440">
        <v>1.6299791830000001</v>
      </c>
      <c r="P2440">
        <v>100196.7674</v>
      </c>
      <c r="Q2440">
        <v>100.50495600000001</v>
      </c>
      <c r="R2440">
        <v>-0.57740652299999995</v>
      </c>
      <c r="S2440">
        <v>1.9801324650000001</v>
      </c>
    </row>
    <row r="2441" spans="1:19" x14ac:dyDescent="0.25">
      <c r="A2441" s="12">
        <v>42095</v>
      </c>
      <c r="B2441" t="s">
        <v>2003</v>
      </c>
      <c r="C2441" t="s">
        <v>2004</v>
      </c>
      <c r="D2441">
        <v>346057.99170000001</v>
      </c>
      <c r="E2441">
        <v>101.36664570000001</v>
      </c>
      <c r="F2441">
        <v>0.51923939699999999</v>
      </c>
      <c r="G2441">
        <v>8.9016520670000006</v>
      </c>
      <c r="H2441">
        <v>232639.9914</v>
      </c>
      <c r="I2441">
        <v>101.38955660000001</v>
      </c>
      <c r="J2441">
        <v>0.77885233799999998</v>
      </c>
      <c r="K2441">
        <v>9.1495191170000005</v>
      </c>
      <c r="L2441">
        <v>195377.99470000001</v>
      </c>
      <c r="M2441">
        <v>102.0269413</v>
      </c>
      <c r="N2441">
        <v>1.8474908759999999</v>
      </c>
      <c r="O2441">
        <v>8.9513415490000003</v>
      </c>
      <c r="P2441">
        <v>157268.10279999999</v>
      </c>
      <c r="Q2441">
        <v>101.5409719</v>
      </c>
      <c r="R2441">
        <v>1.0173604489999999</v>
      </c>
      <c r="S2441">
        <v>9.6722048180000009</v>
      </c>
    </row>
    <row r="2442" spans="1:19" x14ac:dyDescent="0.25">
      <c r="A2442" s="12">
        <v>42125</v>
      </c>
      <c r="B2442" t="s">
        <v>2005</v>
      </c>
      <c r="C2442" t="s">
        <v>2006</v>
      </c>
      <c r="D2442">
        <v>312055.84940000001</v>
      </c>
      <c r="E2442">
        <v>102.16209069999999</v>
      </c>
      <c r="F2442">
        <v>0.54594045499999999</v>
      </c>
      <c r="G2442">
        <v>6.2563151389999998</v>
      </c>
      <c r="H2442">
        <v>193135.8089</v>
      </c>
      <c r="I2442">
        <v>102.8261973</v>
      </c>
      <c r="J2442">
        <v>1.3683795320000001</v>
      </c>
      <c r="K2442">
        <v>5.9953094519999999</v>
      </c>
      <c r="L2442">
        <v>168753.31229999999</v>
      </c>
      <c r="M2442">
        <v>102.8210421</v>
      </c>
      <c r="N2442">
        <v>1.0362692790000001</v>
      </c>
      <c r="O2442">
        <v>5.545647507</v>
      </c>
      <c r="P2442">
        <v>195666.484</v>
      </c>
      <c r="Q2442">
        <v>102.8254472</v>
      </c>
      <c r="R2442">
        <v>1.6711091039999999</v>
      </c>
      <c r="S2442">
        <v>7.1814962729999996</v>
      </c>
    </row>
    <row r="2443" spans="1:19" x14ac:dyDescent="0.25">
      <c r="A2443" s="12">
        <v>42125</v>
      </c>
      <c r="B2443" t="s">
        <v>2013</v>
      </c>
      <c r="C2443" t="s">
        <v>2014</v>
      </c>
      <c r="D2443">
        <v>463136.73109999998</v>
      </c>
      <c r="E2443">
        <v>101.8398301</v>
      </c>
      <c r="F2443">
        <v>0.27885269400000001</v>
      </c>
      <c r="G2443">
        <v>7.9270330820000003</v>
      </c>
      <c r="H2443">
        <v>286166.26949999999</v>
      </c>
      <c r="I2443">
        <v>102.5455027</v>
      </c>
      <c r="J2443">
        <v>1.2937245079999999</v>
      </c>
      <c r="K2443">
        <v>8.1497939000000006</v>
      </c>
      <c r="L2443">
        <v>226066.15669999999</v>
      </c>
      <c r="M2443">
        <v>102.5887232</v>
      </c>
      <c r="N2443">
        <v>1.007047952</v>
      </c>
      <c r="O2443">
        <v>7.435569332</v>
      </c>
      <c r="P2443">
        <v>174359.65470000001</v>
      </c>
      <c r="Q2443">
        <v>102.5641806</v>
      </c>
      <c r="R2443">
        <v>1.376062796</v>
      </c>
      <c r="S2443">
        <v>8.0021238350000008</v>
      </c>
    </row>
    <row r="2444" spans="1:19" x14ac:dyDescent="0.25">
      <c r="A2444" s="12">
        <v>42125</v>
      </c>
      <c r="B2444" t="s">
        <v>2011</v>
      </c>
      <c r="C2444" t="s">
        <v>2012</v>
      </c>
      <c r="D2444">
        <v>239525.30919999999</v>
      </c>
      <c r="E2444">
        <v>101.9253135</v>
      </c>
      <c r="F2444">
        <v>0.59522935200000004</v>
      </c>
      <c r="G2444">
        <v>4.1580479400000003</v>
      </c>
      <c r="H2444">
        <v>146801.39240000001</v>
      </c>
      <c r="I2444">
        <v>102.72878059999999</v>
      </c>
      <c r="J2444">
        <v>1.8784331139999999</v>
      </c>
      <c r="K2444">
        <v>4.1737207759999997</v>
      </c>
      <c r="L2444">
        <v>107590.7355</v>
      </c>
      <c r="M2444">
        <v>103.06936899999999</v>
      </c>
      <c r="N2444">
        <v>2.093127532</v>
      </c>
      <c r="O2444">
        <v>3.7962894010000001</v>
      </c>
      <c r="P2444">
        <v>103782.8109</v>
      </c>
      <c r="Q2444">
        <v>102.5649624</v>
      </c>
      <c r="R2444">
        <v>2.4208842160000001</v>
      </c>
      <c r="S2444">
        <v>4.8462172360000002</v>
      </c>
    </row>
    <row r="2445" spans="1:19" x14ac:dyDescent="0.25">
      <c r="A2445" s="12">
        <v>42125</v>
      </c>
      <c r="B2445" t="s">
        <v>2007</v>
      </c>
      <c r="C2445" t="s">
        <v>2008</v>
      </c>
      <c r="D2445">
        <v>758190.19160000002</v>
      </c>
      <c r="E2445">
        <v>101.9798217</v>
      </c>
      <c r="F2445">
        <v>-0.187442991</v>
      </c>
      <c r="G2445">
        <v>9.4879277729999991</v>
      </c>
      <c r="H2445">
        <v>485443.68219999998</v>
      </c>
      <c r="I2445">
        <v>102.8690979</v>
      </c>
      <c r="J2445">
        <v>1.041920803</v>
      </c>
      <c r="K2445">
        <v>10.031632009999999</v>
      </c>
      <c r="L2445">
        <v>422193.06459999998</v>
      </c>
      <c r="M2445">
        <v>103.238164</v>
      </c>
      <c r="N2445">
        <v>0.72516657799999995</v>
      </c>
      <c r="O2445">
        <v>8.742944348</v>
      </c>
      <c r="P2445">
        <v>374212.84460000001</v>
      </c>
      <c r="Q2445">
        <v>103.4195039</v>
      </c>
      <c r="R2445">
        <v>1.835305317</v>
      </c>
      <c r="S2445">
        <v>8.2407747269999998</v>
      </c>
    </row>
    <row r="2446" spans="1:19" x14ac:dyDescent="0.25">
      <c r="A2446" s="12">
        <v>42125</v>
      </c>
      <c r="B2446" t="s">
        <v>2015</v>
      </c>
      <c r="C2446" t="s">
        <v>2016</v>
      </c>
      <c r="D2446">
        <v>332528.42330000002</v>
      </c>
      <c r="E2446">
        <v>100.9406966</v>
      </c>
      <c r="F2446">
        <v>8.4875051000000007E-2</v>
      </c>
      <c r="G2446">
        <v>6.0761921470000004</v>
      </c>
      <c r="H2446">
        <v>215828.1373</v>
      </c>
      <c r="I2446">
        <v>101.3820984</v>
      </c>
      <c r="J2446">
        <v>0.54991776800000003</v>
      </c>
      <c r="K2446">
        <v>5.8318677250000004</v>
      </c>
      <c r="L2446">
        <v>179368.23639999999</v>
      </c>
      <c r="M2446">
        <v>101.36591009999999</v>
      </c>
      <c r="N2446">
        <v>0.132575891</v>
      </c>
      <c r="O2446">
        <v>4.9031455729999998</v>
      </c>
      <c r="P2446">
        <v>143614.1128</v>
      </c>
      <c r="Q2446">
        <v>101.2917142</v>
      </c>
      <c r="R2446">
        <v>1.456764041</v>
      </c>
      <c r="S2446">
        <v>5.6578481180000004</v>
      </c>
    </row>
    <row r="2447" spans="1:19" x14ac:dyDescent="0.25">
      <c r="A2447" s="12">
        <v>42125</v>
      </c>
      <c r="B2447" t="s">
        <v>2003</v>
      </c>
      <c r="C2447" t="s">
        <v>2004</v>
      </c>
      <c r="D2447">
        <v>349886.65749999997</v>
      </c>
      <c r="E2447">
        <v>102.4881312</v>
      </c>
      <c r="F2447">
        <v>1.106365372</v>
      </c>
      <c r="G2447">
        <v>8.6699968740000006</v>
      </c>
      <c r="H2447">
        <v>236505.10509999999</v>
      </c>
      <c r="I2447">
        <v>103.074057</v>
      </c>
      <c r="J2447">
        <v>1.6614141</v>
      </c>
      <c r="K2447">
        <v>8.9389693900000005</v>
      </c>
      <c r="L2447">
        <v>197557.02660000001</v>
      </c>
      <c r="M2447">
        <v>103.16483789999999</v>
      </c>
      <c r="N2447">
        <v>1.1152903439999999</v>
      </c>
      <c r="O2447">
        <v>8.1571156420000008</v>
      </c>
      <c r="P2447">
        <v>159981.0387</v>
      </c>
      <c r="Q2447">
        <v>103.2925932</v>
      </c>
      <c r="R2447">
        <v>1.7250388809999999</v>
      </c>
      <c r="S2447">
        <v>9.4185033889999996</v>
      </c>
    </row>
    <row r="2448" spans="1:19" x14ac:dyDescent="0.25">
      <c r="A2448" s="12">
        <v>42125</v>
      </c>
      <c r="B2448" t="s">
        <v>2017</v>
      </c>
      <c r="C2448" t="s">
        <v>2018</v>
      </c>
      <c r="D2448">
        <v>266419.73229999997</v>
      </c>
      <c r="E2448">
        <v>101.971287</v>
      </c>
      <c r="F2448">
        <v>-7.5810910999999995E-2</v>
      </c>
      <c r="G2448">
        <v>4.7520751939999997</v>
      </c>
      <c r="H2448">
        <v>156624.07440000001</v>
      </c>
      <c r="I2448">
        <v>102.669049</v>
      </c>
      <c r="J2448">
        <v>0.859016377</v>
      </c>
      <c r="K2448">
        <v>4.6490138769999998</v>
      </c>
      <c r="L2448">
        <v>128191.6841</v>
      </c>
      <c r="M2448">
        <v>102.772031</v>
      </c>
      <c r="N2448">
        <v>0.38327366600000001</v>
      </c>
      <c r="O2448">
        <v>3.9254448989999999</v>
      </c>
      <c r="P2448">
        <v>107486.8126</v>
      </c>
      <c r="Q2448">
        <v>102.39659260000001</v>
      </c>
      <c r="R2448">
        <v>1.1982221980000001</v>
      </c>
      <c r="S2448">
        <v>4.4109749330000003</v>
      </c>
    </row>
    <row r="2449" spans="1:19" x14ac:dyDescent="0.25">
      <c r="A2449" s="12">
        <v>42125</v>
      </c>
      <c r="B2449" t="s">
        <v>2009</v>
      </c>
      <c r="C2449" t="s">
        <v>2010</v>
      </c>
      <c r="D2449">
        <v>199462.57370000001</v>
      </c>
      <c r="E2449">
        <v>102.59526339999999</v>
      </c>
      <c r="F2449">
        <v>-1.528704667</v>
      </c>
      <c r="G2449">
        <v>1.7219718589999999</v>
      </c>
      <c r="H2449">
        <v>121654.2066</v>
      </c>
      <c r="I2449">
        <v>102.8825451</v>
      </c>
      <c r="J2449">
        <v>-0.47271631800000002</v>
      </c>
      <c r="K2449">
        <v>1.7369453619999999</v>
      </c>
      <c r="L2449">
        <v>98327.454930000007</v>
      </c>
      <c r="M2449">
        <v>103.1609409</v>
      </c>
      <c r="N2449">
        <v>-0.79492720800000005</v>
      </c>
      <c r="O2449">
        <v>1.1575024460000001</v>
      </c>
      <c r="P2449">
        <v>86448.371870000003</v>
      </c>
      <c r="Q2449">
        <v>103.15264639999999</v>
      </c>
      <c r="R2449">
        <v>-0.56200932400000003</v>
      </c>
      <c r="S2449">
        <v>3.066882965</v>
      </c>
    </row>
    <row r="2450" spans="1:19" x14ac:dyDescent="0.25">
      <c r="A2450" s="12">
        <v>42125</v>
      </c>
      <c r="B2450" t="s">
        <v>2019</v>
      </c>
      <c r="C2450" t="s">
        <v>2020</v>
      </c>
      <c r="D2450">
        <v>226750.79329999999</v>
      </c>
      <c r="E2450">
        <v>104.0696789</v>
      </c>
      <c r="F2450">
        <v>1.625466168</v>
      </c>
      <c r="G2450">
        <v>4.5355601769999998</v>
      </c>
      <c r="H2450">
        <v>139798.01269999999</v>
      </c>
      <c r="I2450">
        <v>104.42915739999999</v>
      </c>
      <c r="J2450">
        <v>2.633930076</v>
      </c>
      <c r="K2450">
        <v>4.1483348170000003</v>
      </c>
      <c r="L2450">
        <v>112909.928</v>
      </c>
      <c r="M2450">
        <v>103.8163333</v>
      </c>
      <c r="N2450">
        <v>2.4103259819999998</v>
      </c>
      <c r="O2450">
        <v>3.207984272</v>
      </c>
      <c r="P2450">
        <v>102862.2632</v>
      </c>
      <c r="Q2450">
        <v>103.1786505</v>
      </c>
      <c r="R2450">
        <v>2.660261255</v>
      </c>
      <c r="S2450">
        <v>3.5871215379999999</v>
      </c>
    </row>
    <row r="2451" spans="1:19" x14ac:dyDescent="0.25">
      <c r="A2451" s="12">
        <v>42125</v>
      </c>
      <c r="B2451" t="s">
        <v>2001</v>
      </c>
      <c r="C2451" t="s">
        <v>2002</v>
      </c>
      <c r="D2451">
        <v>230011.8504</v>
      </c>
      <c r="E2451">
        <v>102.60259069999999</v>
      </c>
      <c r="F2451">
        <v>1.253596631</v>
      </c>
      <c r="G2451">
        <v>5.6789139989999997</v>
      </c>
      <c r="H2451">
        <v>144551.04389999999</v>
      </c>
      <c r="I2451">
        <v>102.8082919</v>
      </c>
      <c r="J2451">
        <v>1.4681682140000001</v>
      </c>
      <c r="K2451">
        <v>5.2743214839999997</v>
      </c>
      <c r="L2451">
        <v>119285.9761</v>
      </c>
      <c r="M2451">
        <v>102.5156753</v>
      </c>
      <c r="N2451">
        <v>1.060490731</v>
      </c>
      <c r="O2451">
        <v>4.317923092</v>
      </c>
      <c r="P2451">
        <v>96377.034580000007</v>
      </c>
      <c r="Q2451">
        <v>102.37287430000001</v>
      </c>
      <c r="R2451">
        <v>1.864259009</v>
      </c>
      <c r="S2451">
        <v>4.8479518439999998</v>
      </c>
    </row>
    <row r="2452" spans="1:19" x14ac:dyDescent="0.25">
      <c r="A2452" s="12">
        <v>42156</v>
      </c>
      <c r="B2452" t="s">
        <v>2005</v>
      </c>
      <c r="C2452" t="s">
        <v>2006</v>
      </c>
      <c r="D2452">
        <v>314483.67200000002</v>
      </c>
      <c r="E2452">
        <v>102.95692099999999</v>
      </c>
      <c r="F2452">
        <v>0.77800900699999997</v>
      </c>
      <c r="G2452">
        <v>6.2466883759999998</v>
      </c>
      <c r="H2452">
        <v>194747.46160000001</v>
      </c>
      <c r="I2452">
        <v>103.684247</v>
      </c>
      <c r="J2452">
        <v>0.83446606599999995</v>
      </c>
      <c r="K2452">
        <v>5.7710439119999997</v>
      </c>
      <c r="L2452">
        <v>171012.96299999999</v>
      </c>
      <c r="M2452">
        <v>104.1978426</v>
      </c>
      <c r="N2452">
        <v>1.33902597</v>
      </c>
      <c r="O2452">
        <v>6.0323939690000001</v>
      </c>
      <c r="P2452">
        <v>195287.7156</v>
      </c>
      <c r="Q2452">
        <v>102.62639919999999</v>
      </c>
      <c r="R2452">
        <v>-0.19357859099999999</v>
      </c>
      <c r="S2452">
        <v>6.0076592829999997</v>
      </c>
    </row>
    <row r="2453" spans="1:19" x14ac:dyDescent="0.25">
      <c r="A2453" s="12">
        <v>42156</v>
      </c>
      <c r="B2453" t="s">
        <v>2001</v>
      </c>
      <c r="C2453" t="s">
        <v>2002</v>
      </c>
      <c r="D2453">
        <v>231543.76699999999</v>
      </c>
      <c r="E2453">
        <v>103.28594080000001</v>
      </c>
      <c r="F2453">
        <v>0.66601637999999996</v>
      </c>
      <c r="G2453">
        <v>5.7688905640000003</v>
      </c>
      <c r="H2453">
        <v>145739.1004</v>
      </c>
      <c r="I2453">
        <v>103.6532672</v>
      </c>
      <c r="J2453">
        <v>0.82189408600000002</v>
      </c>
      <c r="K2453">
        <v>4.8224469189999999</v>
      </c>
      <c r="L2453">
        <v>120750.40820000001</v>
      </c>
      <c r="M2453">
        <v>103.7742243</v>
      </c>
      <c r="N2453">
        <v>1.2276649209999999</v>
      </c>
      <c r="O2453">
        <v>4.2985876359999997</v>
      </c>
      <c r="P2453">
        <v>95802.414839999998</v>
      </c>
      <c r="Q2453">
        <v>101.7625061</v>
      </c>
      <c r="R2453">
        <v>-0.59622060799999999</v>
      </c>
      <c r="S2453">
        <v>3.7130378589999999</v>
      </c>
    </row>
    <row r="2454" spans="1:19" x14ac:dyDescent="0.25">
      <c r="A2454" s="12">
        <v>42156</v>
      </c>
      <c r="B2454" t="s">
        <v>2019</v>
      </c>
      <c r="C2454" t="s">
        <v>2020</v>
      </c>
      <c r="D2454">
        <v>226572.8224</v>
      </c>
      <c r="E2454">
        <v>103.9879972</v>
      </c>
      <c r="F2454">
        <v>-7.8487430999999996E-2</v>
      </c>
      <c r="G2454">
        <v>4.2944274990000002</v>
      </c>
      <c r="H2454">
        <v>139822.3406</v>
      </c>
      <c r="I2454">
        <v>104.4473304</v>
      </c>
      <c r="J2454">
        <v>1.7402192E-2</v>
      </c>
      <c r="K2454">
        <v>4.0011171130000003</v>
      </c>
      <c r="L2454">
        <v>113664.4852</v>
      </c>
      <c r="M2454">
        <v>104.5101196</v>
      </c>
      <c r="N2454">
        <v>0.66828242900000001</v>
      </c>
      <c r="O2454">
        <v>3.8709094099999999</v>
      </c>
      <c r="P2454">
        <v>102151.8602</v>
      </c>
      <c r="Q2454">
        <v>102.4660623</v>
      </c>
      <c r="R2454">
        <v>-0.69063525699999995</v>
      </c>
      <c r="S2454">
        <v>3.7040464860000002</v>
      </c>
    </row>
    <row r="2455" spans="1:19" x14ac:dyDescent="0.25">
      <c r="A2455" s="12">
        <v>42156</v>
      </c>
      <c r="B2455" t="s">
        <v>2003</v>
      </c>
      <c r="C2455" t="s">
        <v>2004</v>
      </c>
      <c r="D2455">
        <v>350518.35239999997</v>
      </c>
      <c r="E2455">
        <v>102.6731661</v>
      </c>
      <c r="F2455">
        <v>0.180542705</v>
      </c>
      <c r="G2455">
        <v>7.8229667530000002</v>
      </c>
      <c r="H2455">
        <v>237820.497</v>
      </c>
      <c r="I2455">
        <v>103.6473333</v>
      </c>
      <c r="J2455">
        <v>0.55617910299999995</v>
      </c>
      <c r="K2455">
        <v>8.4170827389999996</v>
      </c>
      <c r="L2455">
        <v>199724.74799999999</v>
      </c>
      <c r="M2455">
        <v>104.29682819999999</v>
      </c>
      <c r="N2455">
        <v>1.0972636090000001</v>
      </c>
      <c r="O2455">
        <v>8.6685095669999992</v>
      </c>
      <c r="P2455">
        <v>159586.81880000001</v>
      </c>
      <c r="Q2455">
        <v>103.03806299999999</v>
      </c>
      <c r="R2455">
        <v>-0.24641662</v>
      </c>
      <c r="S2455">
        <v>8.3701222380000004</v>
      </c>
    </row>
    <row r="2456" spans="1:19" x14ac:dyDescent="0.25">
      <c r="A2456" s="12">
        <v>42156</v>
      </c>
      <c r="B2456" t="s">
        <v>2017</v>
      </c>
      <c r="C2456" t="s">
        <v>2018</v>
      </c>
      <c r="D2456">
        <v>268939.34590000001</v>
      </c>
      <c r="E2456">
        <v>102.9356609</v>
      </c>
      <c r="F2456">
        <v>0.94573086500000003</v>
      </c>
      <c r="G2456">
        <v>4.7357134800000003</v>
      </c>
      <c r="H2456">
        <v>158503.21729999999</v>
      </c>
      <c r="I2456">
        <v>103.90085070000001</v>
      </c>
      <c r="J2456">
        <v>1.1997790509999999</v>
      </c>
      <c r="K2456">
        <v>4.2992380419999998</v>
      </c>
      <c r="L2456">
        <v>130171.7917</v>
      </c>
      <c r="M2456">
        <v>104.3594949</v>
      </c>
      <c r="N2456">
        <v>1.5446458759999999</v>
      </c>
      <c r="O2456">
        <v>4.0836973040000002</v>
      </c>
      <c r="P2456">
        <v>107310.97199999999</v>
      </c>
      <c r="Q2456">
        <v>102.2290792</v>
      </c>
      <c r="R2456">
        <v>-0.163592769</v>
      </c>
      <c r="S2456">
        <v>3.11509737</v>
      </c>
    </row>
    <row r="2457" spans="1:19" x14ac:dyDescent="0.25">
      <c r="A2457" s="12">
        <v>42156</v>
      </c>
      <c r="B2457" t="s">
        <v>2015</v>
      </c>
      <c r="C2457" t="s">
        <v>2016</v>
      </c>
      <c r="D2457">
        <v>335533.46620000002</v>
      </c>
      <c r="E2457">
        <v>101.8528927</v>
      </c>
      <c r="F2457">
        <v>0.903695056</v>
      </c>
      <c r="G2457">
        <v>6.5900987740000003</v>
      </c>
      <c r="H2457">
        <v>218278.43609999999</v>
      </c>
      <c r="I2457">
        <v>102.5330903</v>
      </c>
      <c r="J2457">
        <v>1.1353008950000001</v>
      </c>
      <c r="K2457">
        <v>6.5342755749999997</v>
      </c>
      <c r="L2457">
        <v>182028.33050000001</v>
      </c>
      <c r="M2457">
        <v>102.8692022</v>
      </c>
      <c r="N2457">
        <v>1.4830351980000001</v>
      </c>
      <c r="O2457">
        <v>6.5304387979999996</v>
      </c>
      <c r="P2457">
        <v>143599.81709999999</v>
      </c>
      <c r="Q2457">
        <v>101.28163139999999</v>
      </c>
      <c r="R2457">
        <v>-9.9542090000000003E-3</v>
      </c>
      <c r="S2457">
        <v>4.9072663070000004</v>
      </c>
    </row>
    <row r="2458" spans="1:19" x14ac:dyDescent="0.25">
      <c r="A2458" s="12">
        <v>42156</v>
      </c>
      <c r="B2458" t="s">
        <v>2009</v>
      </c>
      <c r="C2458" t="s">
        <v>2010</v>
      </c>
      <c r="D2458">
        <v>202839.27239999999</v>
      </c>
      <c r="E2458">
        <v>104.3320969</v>
      </c>
      <c r="F2458">
        <v>1.6928983520000001</v>
      </c>
      <c r="G2458">
        <v>1.3014572440000001</v>
      </c>
      <c r="H2458">
        <v>123714.5638</v>
      </c>
      <c r="I2458">
        <v>104.62498220000001</v>
      </c>
      <c r="J2458">
        <v>1.6936177560000001</v>
      </c>
      <c r="K2458">
        <v>1.223870631</v>
      </c>
      <c r="L2458">
        <v>100393.72100000001</v>
      </c>
      <c r="M2458">
        <v>105.3287785</v>
      </c>
      <c r="N2458">
        <v>2.1014131190000001</v>
      </c>
      <c r="O2458">
        <v>1.138540967</v>
      </c>
      <c r="P2458">
        <v>86314.689350000001</v>
      </c>
      <c r="Q2458">
        <v>102.9931326</v>
      </c>
      <c r="R2458">
        <v>-0.15463856500000001</v>
      </c>
      <c r="S2458">
        <v>0.36855937</v>
      </c>
    </row>
    <row r="2459" spans="1:19" x14ac:dyDescent="0.25">
      <c r="A2459" s="12">
        <v>42156</v>
      </c>
      <c r="B2459" t="s">
        <v>2011</v>
      </c>
      <c r="C2459" t="s">
        <v>2012</v>
      </c>
      <c r="D2459">
        <v>238893.45939999999</v>
      </c>
      <c r="E2459">
        <v>101.6564422</v>
      </c>
      <c r="F2459">
        <v>-0.26379249100000002</v>
      </c>
      <c r="G2459">
        <v>2.7801811139999999</v>
      </c>
      <c r="H2459">
        <v>146596.9472</v>
      </c>
      <c r="I2459">
        <v>102.58571379999999</v>
      </c>
      <c r="J2459">
        <v>-0.13926651100000001</v>
      </c>
      <c r="K2459">
        <v>2.711111421</v>
      </c>
      <c r="L2459">
        <v>107506.5643</v>
      </c>
      <c r="M2459">
        <v>102.98873500000001</v>
      </c>
      <c r="N2459">
        <v>-7.8232732999999999E-2</v>
      </c>
      <c r="O2459">
        <v>2.3231948120000001</v>
      </c>
      <c r="P2459">
        <v>101549.2329</v>
      </c>
      <c r="Q2459">
        <v>100.3575946</v>
      </c>
      <c r="R2459">
        <v>-2.1521656259999999</v>
      </c>
      <c r="S2459">
        <v>1.067198114</v>
      </c>
    </row>
    <row r="2460" spans="1:19" x14ac:dyDescent="0.25">
      <c r="A2460" s="12">
        <v>42156</v>
      </c>
      <c r="B2460" t="s">
        <v>2013</v>
      </c>
      <c r="C2460" t="s">
        <v>2014</v>
      </c>
      <c r="D2460">
        <v>471270.88370000001</v>
      </c>
      <c r="E2460">
        <v>103.6284612</v>
      </c>
      <c r="F2460">
        <v>1.7563177510000001</v>
      </c>
      <c r="G2460">
        <v>8.9078473549999995</v>
      </c>
      <c r="H2460">
        <v>290643.7</v>
      </c>
      <c r="I2460">
        <v>104.1499558</v>
      </c>
      <c r="J2460">
        <v>1.564625537</v>
      </c>
      <c r="K2460">
        <v>8.8044316499999997</v>
      </c>
      <c r="L2460">
        <v>230785.09899999999</v>
      </c>
      <c r="M2460">
        <v>104.73017710000001</v>
      </c>
      <c r="N2460">
        <v>2.0874165140000001</v>
      </c>
      <c r="O2460">
        <v>8.9720801980000005</v>
      </c>
      <c r="P2460">
        <v>175118.3475</v>
      </c>
      <c r="Q2460">
        <v>103.01046909999999</v>
      </c>
      <c r="R2460">
        <v>0.43513093600000002</v>
      </c>
      <c r="S2460">
        <v>7.561210333</v>
      </c>
    </row>
    <row r="2461" spans="1:19" x14ac:dyDescent="0.25">
      <c r="A2461" s="12">
        <v>42156</v>
      </c>
      <c r="B2461" t="s">
        <v>2007</v>
      </c>
      <c r="C2461" t="s">
        <v>2008</v>
      </c>
      <c r="D2461">
        <v>772089.36210000003</v>
      </c>
      <c r="E2461">
        <v>103.8493196</v>
      </c>
      <c r="F2461">
        <v>1.8332036739999999</v>
      </c>
      <c r="G2461">
        <v>10.44062379</v>
      </c>
      <c r="H2461">
        <v>493081.13819999999</v>
      </c>
      <c r="I2461">
        <v>104.48753120000001</v>
      </c>
      <c r="J2461">
        <v>1.573293949</v>
      </c>
      <c r="K2461">
        <v>10.47492375</v>
      </c>
      <c r="L2461">
        <v>431687.03419999999</v>
      </c>
      <c r="M2461">
        <v>105.55970859999999</v>
      </c>
      <c r="N2461">
        <v>2.2487270499999998</v>
      </c>
      <c r="O2461">
        <v>9.5862733410000001</v>
      </c>
      <c r="P2461">
        <v>373768.60950000002</v>
      </c>
      <c r="Q2461">
        <v>103.2967326</v>
      </c>
      <c r="R2461">
        <v>-0.118711896</v>
      </c>
      <c r="S2461">
        <v>6.9861662569999998</v>
      </c>
    </row>
    <row r="2462" spans="1:19" x14ac:dyDescent="0.25">
      <c r="A2462" s="12">
        <v>42186</v>
      </c>
      <c r="B2462" t="s">
        <v>2005</v>
      </c>
      <c r="C2462" t="s">
        <v>2006</v>
      </c>
      <c r="D2462">
        <v>320036.39539999998</v>
      </c>
      <c r="E2462">
        <v>104.7747938</v>
      </c>
      <c r="F2462">
        <v>1.7656634879999999</v>
      </c>
      <c r="G2462">
        <v>6.2120079419999996</v>
      </c>
      <c r="H2462">
        <v>197838.74050000001</v>
      </c>
      <c r="I2462">
        <v>105.330055</v>
      </c>
      <c r="J2462">
        <v>1.58732691</v>
      </c>
      <c r="K2462">
        <v>6.23829631</v>
      </c>
      <c r="L2462">
        <v>173425.40839999999</v>
      </c>
      <c r="M2462">
        <v>105.6677406</v>
      </c>
      <c r="N2462">
        <v>1.4106798570000001</v>
      </c>
      <c r="O2462">
        <v>5.8242537519999997</v>
      </c>
      <c r="P2462">
        <v>200004.0141</v>
      </c>
      <c r="Q2462">
        <v>105.1048794</v>
      </c>
      <c r="R2462">
        <v>2.4150513259999999</v>
      </c>
      <c r="S2462">
        <v>7.2504018830000003</v>
      </c>
    </row>
    <row r="2463" spans="1:19" x14ac:dyDescent="0.25">
      <c r="A2463" s="12">
        <v>42186</v>
      </c>
      <c r="B2463" t="s">
        <v>2017</v>
      </c>
      <c r="C2463" t="s">
        <v>2018</v>
      </c>
      <c r="D2463">
        <v>272177.1116</v>
      </c>
      <c r="E2463">
        <v>104.17490530000001</v>
      </c>
      <c r="F2463">
        <v>1.203901836</v>
      </c>
      <c r="G2463">
        <v>5.0162312370000004</v>
      </c>
      <c r="H2463">
        <v>159724.6134</v>
      </c>
      <c r="I2463">
        <v>104.70149120000001</v>
      </c>
      <c r="J2463">
        <v>0.77058129399999997</v>
      </c>
      <c r="K2463">
        <v>5.2484112469999999</v>
      </c>
      <c r="L2463">
        <v>131123.6268</v>
      </c>
      <c r="M2463">
        <v>105.12258679999999</v>
      </c>
      <c r="N2463">
        <v>0.73121462100000001</v>
      </c>
      <c r="O2463">
        <v>4.6189038050000004</v>
      </c>
      <c r="P2463">
        <v>109226.32490000001</v>
      </c>
      <c r="Q2463">
        <v>104.05372730000001</v>
      </c>
      <c r="R2463">
        <v>1.7848621069999999</v>
      </c>
      <c r="S2463">
        <v>5.4050747379999997</v>
      </c>
    </row>
    <row r="2464" spans="1:19" x14ac:dyDescent="0.25">
      <c r="A2464" s="12">
        <v>42186</v>
      </c>
      <c r="B2464" t="s">
        <v>2007</v>
      </c>
      <c r="C2464" t="s">
        <v>2008</v>
      </c>
      <c r="D2464">
        <v>787782.88150000002</v>
      </c>
      <c r="E2464">
        <v>105.960165</v>
      </c>
      <c r="F2464">
        <v>2.0326040220000001</v>
      </c>
      <c r="G2464">
        <v>8.1390564219999995</v>
      </c>
      <c r="H2464">
        <v>506181.33439999999</v>
      </c>
      <c r="I2464">
        <v>107.26355940000001</v>
      </c>
      <c r="J2464">
        <v>2.656803348</v>
      </c>
      <c r="K2464">
        <v>8.8321550129999995</v>
      </c>
      <c r="L2464">
        <v>443660.97560000001</v>
      </c>
      <c r="M2464">
        <v>108.4876764</v>
      </c>
      <c r="N2464">
        <v>2.7737551499999999</v>
      </c>
      <c r="O2464">
        <v>8.7471909839999995</v>
      </c>
      <c r="P2464">
        <v>385415.86609999998</v>
      </c>
      <c r="Q2464">
        <v>106.515632</v>
      </c>
      <c r="R2464">
        <v>3.116167677</v>
      </c>
      <c r="S2464">
        <v>7.8111162859999999</v>
      </c>
    </row>
    <row r="2465" spans="1:19" x14ac:dyDescent="0.25">
      <c r="A2465" s="12">
        <v>42186</v>
      </c>
      <c r="B2465" t="s">
        <v>2019</v>
      </c>
      <c r="C2465" t="s">
        <v>2020</v>
      </c>
      <c r="D2465">
        <v>231243.47870000001</v>
      </c>
      <c r="E2465">
        <v>106.1316444</v>
      </c>
      <c r="F2465">
        <v>2.0614371440000001</v>
      </c>
      <c r="G2465">
        <v>4.7922994900000004</v>
      </c>
      <c r="H2465">
        <v>142705.28099999999</v>
      </c>
      <c r="I2465">
        <v>106.6008877</v>
      </c>
      <c r="J2465">
        <v>2.0618596149999999</v>
      </c>
      <c r="K2465">
        <v>5.1465073759999997</v>
      </c>
      <c r="L2465">
        <v>115646.9492</v>
      </c>
      <c r="M2465">
        <v>106.3329189</v>
      </c>
      <c r="N2465">
        <v>1.7441366380000001</v>
      </c>
      <c r="O2465">
        <v>4.4206678909999999</v>
      </c>
      <c r="P2465">
        <v>105000.7301</v>
      </c>
      <c r="Q2465">
        <v>105.32369490000001</v>
      </c>
      <c r="R2465">
        <v>2.7888575759999998</v>
      </c>
      <c r="S2465">
        <v>5.2609408249999996</v>
      </c>
    </row>
    <row r="2466" spans="1:19" x14ac:dyDescent="0.25">
      <c r="A2466" s="12">
        <v>42186</v>
      </c>
      <c r="B2466" t="s">
        <v>2001</v>
      </c>
      <c r="C2466" t="s">
        <v>2002</v>
      </c>
      <c r="D2466">
        <v>234902.72440000001</v>
      </c>
      <c r="E2466">
        <v>104.7842885</v>
      </c>
      <c r="F2466">
        <v>1.450679235</v>
      </c>
      <c r="G2466">
        <v>5.7909320449999999</v>
      </c>
      <c r="H2466">
        <v>147743.68650000001</v>
      </c>
      <c r="I2466">
        <v>105.0789786</v>
      </c>
      <c r="J2466">
        <v>1.375462113</v>
      </c>
      <c r="K2466">
        <v>5.910280137</v>
      </c>
      <c r="L2466">
        <v>122149.4394</v>
      </c>
      <c r="M2466">
        <v>104.976567</v>
      </c>
      <c r="N2466">
        <v>1.1586140439999999</v>
      </c>
      <c r="O2466">
        <v>4.9096034949999998</v>
      </c>
      <c r="P2466">
        <v>97994.337100000004</v>
      </c>
      <c r="Q2466">
        <v>104.09079300000001</v>
      </c>
      <c r="R2466">
        <v>2.2879613929999998</v>
      </c>
      <c r="S2466">
        <v>5.5960108269999997</v>
      </c>
    </row>
    <row r="2467" spans="1:19" x14ac:dyDescent="0.25">
      <c r="A2467" s="12">
        <v>42186</v>
      </c>
      <c r="B2467" t="s">
        <v>2003</v>
      </c>
      <c r="C2467" t="s">
        <v>2004</v>
      </c>
      <c r="D2467">
        <v>360371.26510000002</v>
      </c>
      <c r="E2467">
        <v>105.55926239999999</v>
      </c>
      <c r="F2467">
        <v>2.810954883</v>
      </c>
      <c r="G2467">
        <v>8.7163537729999998</v>
      </c>
      <c r="H2467">
        <v>243546.99</v>
      </c>
      <c r="I2467">
        <v>106.1430632</v>
      </c>
      <c r="J2467">
        <v>2.4079055550000001</v>
      </c>
      <c r="K2467">
        <v>9.3528276699999999</v>
      </c>
      <c r="L2467">
        <v>203516.69760000001</v>
      </c>
      <c r="M2467">
        <v>106.276995</v>
      </c>
      <c r="N2467">
        <v>1.898587765</v>
      </c>
      <c r="O2467">
        <v>8.590780552</v>
      </c>
      <c r="P2467">
        <v>163671.54740000001</v>
      </c>
      <c r="Q2467">
        <v>105.6753894</v>
      </c>
      <c r="R2467">
        <v>2.559565155</v>
      </c>
      <c r="S2467">
        <v>9.7346807270000006</v>
      </c>
    </row>
    <row r="2468" spans="1:19" x14ac:dyDescent="0.25">
      <c r="A2468" s="12">
        <v>42186</v>
      </c>
      <c r="B2468" t="s">
        <v>2015</v>
      </c>
      <c r="C2468" t="s">
        <v>2016</v>
      </c>
      <c r="D2468">
        <v>339734.81459999998</v>
      </c>
      <c r="E2468">
        <v>103.1282334</v>
      </c>
      <c r="F2468">
        <v>1.252139884</v>
      </c>
      <c r="G2468">
        <v>5.2422367459999997</v>
      </c>
      <c r="H2468">
        <v>220959.08499999999</v>
      </c>
      <c r="I2468">
        <v>103.7922858</v>
      </c>
      <c r="J2468">
        <v>1.2280869400000001</v>
      </c>
      <c r="K2468">
        <v>5.4428227939999996</v>
      </c>
      <c r="L2468">
        <v>183834.07930000001</v>
      </c>
      <c r="M2468">
        <v>103.8896804</v>
      </c>
      <c r="N2468">
        <v>0.99201524399999996</v>
      </c>
      <c r="O2468">
        <v>4.8023709410000004</v>
      </c>
      <c r="P2468">
        <v>145107.3028</v>
      </c>
      <c r="Q2468">
        <v>102.3448683</v>
      </c>
      <c r="R2468">
        <v>1.0497824659999999</v>
      </c>
      <c r="S2468">
        <v>5.8212823089999999</v>
      </c>
    </row>
    <row r="2469" spans="1:19" x14ac:dyDescent="0.25">
      <c r="A2469" s="12">
        <v>42186</v>
      </c>
      <c r="B2469" t="s">
        <v>2009</v>
      </c>
      <c r="C2469" t="s">
        <v>2010</v>
      </c>
      <c r="D2469">
        <v>203869.22760000001</v>
      </c>
      <c r="E2469">
        <v>104.8618632</v>
      </c>
      <c r="F2469">
        <v>0.50776917200000005</v>
      </c>
      <c r="G2469">
        <v>1.6879377099999999</v>
      </c>
      <c r="H2469">
        <v>123831.32769999999</v>
      </c>
      <c r="I2469">
        <v>104.72372900000001</v>
      </c>
      <c r="J2469">
        <v>9.4381671E-2</v>
      </c>
      <c r="K2469">
        <v>1.4659709409999999</v>
      </c>
      <c r="L2469">
        <v>99903.543030000001</v>
      </c>
      <c r="M2469">
        <v>104.81450479999999</v>
      </c>
      <c r="N2469">
        <v>-0.48825557800000002</v>
      </c>
      <c r="O2469">
        <v>0.57752694599999999</v>
      </c>
      <c r="P2469">
        <v>87159.179510000002</v>
      </c>
      <c r="Q2469">
        <v>104.0008022</v>
      </c>
      <c r="R2469">
        <v>0.97838522400000005</v>
      </c>
      <c r="S2469">
        <v>0.89755943000000005</v>
      </c>
    </row>
    <row r="2470" spans="1:19" x14ac:dyDescent="0.25">
      <c r="A2470" s="12">
        <v>42186</v>
      </c>
      <c r="B2470" t="s">
        <v>2011</v>
      </c>
      <c r="C2470" t="s">
        <v>2012</v>
      </c>
      <c r="D2470">
        <v>243113.87820000001</v>
      </c>
      <c r="E2470">
        <v>103.45235889999999</v>
      </c>
      <c r="F2470">
        <v>1.766653115</v>
      </c>
      <c r="G2470">
        <v>3.3925329660000001</v>
      </c>
      <c r="H2470">
        <v>148795.87220000001</v>
      </c>
      <c r="I2470">
        <v>104.1244791</v>
      </c>
      <c r="J2470">
        <v>1.4999800720000001</v>
      </c>
      <c r="K2470">
        <v>3.8823204599999999</v>
      </c>
      <c r="L2470">
        <v>109020.2466</v>
      </c>
      <c r="M2470">
        <v>104.4388067</v>
      </c>
      <c r="N2470">
        <v>1.4079906129999999</v>
      </c>
      <c r="O2470">
        <v>3.0930469789999999</v>
      </c>
      <c r="P2470">
        <v>104684.4736</v>
      </c>
      <c r="Q2470">
        <v>103.4560445</v>
      </c>
      <c r="R2470">
        <v>3.087409515</v>
      </c>
      <c r="S2470">
        <v>4.3606391950000001</v>
      </c>
    </row>
    <row r="2471" spans="1:19" x14ac:dyDescent="0.25">
      <c r="A2471" s="12">
        <v>42186</v>
      </c>
      <c r="B2471" t="s">
        <v>2013</v>
      </c>
      <c r="C2471" t="s">
        <v>2014</v>
      </c>
      <c r="D2471">
        <v>480280.4572</v>
      </c>
      <c r="E2471">
        <v>105.60958979999999</v>
      </c>
      <c r="F2471">
        <v>1.911761112</v>
      </c>
      <c r="G2471">
        <v>8.5857282549999994</v>
      </c>
      <c r="H2471">
        <v>295649.00319999998</v>
      </c>
      <c r="I2471">
        <v>105.94356809999999</v>
      </c>
      <c r="J2471">
        <v>1.722144052</v>
      </c>
      <c r="K2471">
        <v>8.9391263389999995</v>
      </c>
      <c r="L2471">
        <v>233695.3406</v>
      </c>
      <c r="M2471">
        <v>106.0508435</v>
      </c>
      <c r="N2471">
        <v>1.2610179690000001</v>
      </c>
      <c r="O2471">
        <v>8.2481664370000001</v>
      </c>
      <c r="P2471">
        <v>178513.5416</v>
      </c>
      <c r="Q2471">
        <v>105.0076358</v>
      </c>
      <c r="R2471">
        <v>1.938799771</v>
      </c>
      <c r="S2471">
        <v>8.708234611</v>
      </c>
    </row>
    <row r="2472" spans="1:19" x14ac:dyDescent="0.25">
      <c r="A2472" s="12">
        <v>42217</v>
      </c>
      <c r="B2472" t="s">
        <v>2005</v>
      </c>
      <c r="C2472" t="s">
        <v>2006</v>
      </c>
      <c r="D2472">
        <v>324043.935</v>
      </c>
      <c r="E2472">
        <v>106.0867981</v>
      </c>
      <c r="F2472">
        <v>1.252213698</v>
      </c>
      <c r="G2472">
        <v>6.0590140689999998</v>
      </c>
      <c r="H2472">
        <v>199784.2683</v>
      </c>
      <c r="I2472">
        <v>106.365861</v>
      </c>
      <c r="J2472">
        <v>0.98339071099999997</v>
      </c>
      <c r="K2472">
        <v>5.8866063840000002</v>
      </c>
      <c r="L2472">
        <v>175207.8627</v>
      </c>
      <c r="M2472">
        <v>106.7537863</v>
      </c>
      <c r="N2472">
        <v>1.0277930500000001</v>
      </c>
      <c r="O2472">
        <v>5.6675015220000002</v>
      </c>
      <c r="P2472">
        <v>201842.27280000001</v>
      </c>
      <c r="Q2472">
        <v>106.0709098</v>
      </c>
      <c r="R2472">
        <v>0.91911086099999995</v>
      </c>
      <c r="S2472">
        <v>6.8828308229999999</v>
      </c>
    </row>
    <row r="2473" spans="1:19" x14ac:dyDescent="0.25">
      <c r="A2473" s="12">
        <v>42217</v>
      </c>
      <c r="B2473" t="s">
        <v>2015</v>
      </c>
      <c r="C2473" t="s">
        <v>2016</v>
      </c>
      <c r="D2473">
        <v>344978.84299999999</v>
      </c>
      <c r="E2473">
        <v>104.7200849</v>
      </c>
      <c r="F2473">
        <v>1.5435652280000001</v>
      </c>
      <c r="G2473">
        <v>5.094333614</v>
      </c>
      <c r="H2473">
        <v>223911.1183</v>
      </c>
      <c r="I2473">
        <v>105.17896</v>
      </c>
      <c r="J2473">
        <v>1.336008997</v>
      </c>
      <c r="K2473">
        <v>5.5684919199999996</v>
      </c>
      <c r="L2473">
        <v>186474.19510000001</v>
      </c>
      <c r="M2473">
        <v>105.3816822</v>
      </c>
      <c r="N2473">
        <v>1.4361405860000001</v>
      </c>
      <c r="O2473">
        <v>5.3108629240000003</v>
      </c>
      <c r="P2473">
        <v>147136.81580000001</v>
      </c>
      <c r="Q2473">
        <v>103.77629330000001</v>
      </c>
      <c r="R2473">
        <v>1.398629082</v>
      </c>
      <c r="S2473">
        <v>5.8966336610000001</v>
      </c>
    </row>
    <row r="2474" spans="1:19" x14ac:dyDescent="0.25">
      <c r="A2474" s="12">
        <v>42217</v>
      </c>
      <c r="B2474" t="s">
        <v>2011</v>
      </c>
      <c r="C2474" t="s">
        <v>2012</v>
      </c>
      <c r="D2474">
        <v>245845.99230000001</v>
      </c>
      <c r="E2474">
        <v>104.6149566</v>
      </c>
      <c r="F2474">
        <v>1.123800133</v>
      </c>
      <c r="G2474">
        <v>3.2000723629999999</v>
      </c>
      <c r="H2474">
        <v>149958.4969</v>
      </c>
      <c r="I2474">
        <v>104.9380614</v>
      </c>
      <c r="J2474">
        <v>0.78135545900000003</v>
      </c>
      <c r="K2474">
        <v>3.3594658879999999</v>
      </c>
      <c r="L2474">
        <v>109312.86109999999</v>
      </c>
      <c r="M2474">
        <v>104.71912450000001</v>
      </c>
      <c r="N2474">
        <v>0.268403805</v>
      </c>
      <c r="O2474">
        <v>2.2200124790000002</v>
      </c>
      <c r="P2474">
        <v>105513.9473</v>
      </c>
      <c r="Q2474">
        <v>104.27578459999999</v>
      </c>
      <c r="R2474">
        <v>0.79235598699999998</v>
      </c>
      <c r="S2474">
        <v>4.4328488899999998</v>
      </c>
    </row>
    <row r="2475" spans="1:19" x14ac:dyDescent="0.25">
      <c r="A2475" s="12">
        <v>42217</v>
      </c>
      <c r="B2475" t="s">
        <v>2017</v>
      </c>
      <c r="C2475" t="s">
        <v>2018</v>
      </c>
      <c r="D2475">
        <v>275195.08850000001</v>
      </c>
      <c r="E2475">
        <v>105.3300261</v>
      </c>
      <c r="F2475">
        <v>1.10882832</v>
      </c>
      <c r="G2475">
        <v>4.6235866919999999</v>
      </c>
      <c r="H2475">
        <v>161201.4283</v>
      </c>
      <c r="I2475">
        <v>105.669562</v>
      </c>
      <c r="J2475">
        <v>0.92460071899999996</v>
      </c>
      <c r="K2475">
        <v>4.4629566790000004</v>
      </c>
      <c r="L2475">
        <v>132794.46059999999</v>
      </c>
      <c r="M2475">
        <v>106.4621041</v>
      </c>
      <c r="N2475">
        <v>1.274243069</v>
      </c>
      <c r="O2475">
        <v>4.3558058500000003</v>
      </c>
      <c r="P2475">
        <v>110574.0349</v>
      </c>
      <c r="Q2475">
        <v>105.3376142</v>
      </c>
      <c r="R2475">
        <v>1.2338692309999999</v>
      </c>
      <c r="S2475">
        <v>4.9932047900000001</v>
      </c>
    </row>
    <row r="2476" spans="1:19" x14ac:dyDescent="0.25">
      <c r="A2476" s="12">
        <v>42217</v>
      </c>
      <c r="B2476" t="s">
        <v>2019</v>
      </c>
      <c r="C2476" t="s">
        <v>2020</v>
      </c>
      <c r="D2476">
        <v>232929.69529999999</v>
      </c>
      <c r="E2476">
        <v>106.90555139999999</v>
      </c>
      <c r="F2476">
        <v>0.72919528499999997</v>
      </c>
      <c r="G2476">
        <v>4.3274019670000001</v>
      </c>
      <c r="H2476">
        <v>143019.00589999999</v>
      </c>
      <c r="I2476">
        <v>106.8352403</v>
      </c>
      <c r="J2476">
        <v>0.21984110900000001</v>
      </c>
      <c r="K2476">
        <v>4.0353196980000003</v>
      </c>
      <c r="L2476">
        <v>116092.6658</v>
      </c>
      <c r="M2476">
        <v>106.74273820000001</v>
      </c>
      <c r="N2476">
        <v>0.38541150800000001</v>
      </c>
      <c r="O2476">
        <v>3.5558353509999998</v>
      </c>
      <c r="P2476">
        <v>105311.27959999999</v>
      </c>
      <c r="Q2476">
        <v>105.63519960000001</v>
      </c>
      <c r="R2476">
        <v>0.29575938899999998</v>
      </c>
      <c r="S2476">
        <v>4.4065464680000002</v>
      </c>
    </row>
    <row r="2477" spans="1:19" x14ac:dyDescent="0.25">
      <c r="A2477" s="12">
        <v>42217</v>
      </c>
      <c r="B2477" t="s">
        <v>2001</v>
      </c>
      <c r="C2477" t="s">
        <v>2002</v>
      </c>
      <c r="D2477">
        <v>238542.83530000001</v>
      </c>
      <c r="E2477">
        <v>106.4080518</v>
      </c>
      <c r="F2477">
        <v>1.549624809</v>
      </c>
      <c r="G2477">
        <v>5.6843717160000002</v>
      </c>
      <c r="H2477">
        <v>149384.87700000001</v>
      </c>
      <c r="I2477">
        <v>106.246234</v>
      </c>
      <c r="J2477">
        <v>1.110836285</v>
      </c>
      <c r="K2477">
        <v>5.3200117230000004</v>
      </c>
      <c r="L2477">
        <v>123533.80680000001</v>
      </c>
      <c r="M2477">
        <v>106.1663075</v>
      </c>
      <c r="N2477">
        <v>1.133339149</v>
      </c>
      <c r="O2477">
        <v>4.6730169779999997</v>
      </c>
      <c r="P2477">
        <v>98858.402350000004</v>
      </c>
      <c r="Q2477">
        <v>105.0086137</v>
      </c>
      <c r="R2477">
        <v>0.881750178</v>
      </c>
      <c r="S2477">
        <v>5.2258810899999997</v>
      </c>
    </row>
    <row r="2478" spans="1:19" x14ac:dyDescent="0.25">
      <c r="A2478" s="12">
        <v>42217</v>
      </c>
      <c r="B2478" t="s">
        <v>2003</v>
      </c>
      <c r="C2478" t="s">
        <v>2004</v>
      </c>
      <c r="D2478">
        <v>364251.93640000001</v>
      </c>
      <c r="E2478">
        <v>106.69598120000001</v>
      </c>
      <c r="F2478">
        <v>1.0768536870000001</v>
      </c>
      <c r="G2478">
        <v>8.558989661</v>
      </c>
      <c r="H2478">
        <v>246252.78719999999</v>
      </c>
      <c r="I2478">
        <v>107.3223084</v>
      </c>
      <c r="J2478">
        <v>1.1109959760000001</v>
      </c>
      <c r="K2478">
        <v>9.2849157929999997</v>
      </c>
      <c r="L2478">
        <v>206186.0894</v>
      </c>
      <c r="M2478">
        <v>107.6709589</v>
      </c>
      <c r="N2478">
        <v>1.311632825</v>
      </c>
      <c r="O2478">
        <v>8.9641296940000004</v>
      </c>
      <c r="P2478">
        <v>165203.05710000001</v>
      </c>
      <c r="Q2478">
        <v>106.6642166</v>
      </c>
      <c r="R2478">
        <v>0.93572136699999997</v>
      </c>
      <c r="S2478">
        <v>9.919134305</v>
      </c>
    </row>
    <row r="2479" spans="1:19" x14ac:dyDescent="0.25">
      <c r="A2479" s="12">
        <v>42217</v>
      </c>
      <c r="B2479" t="s">
        <v>2007</v>
      </c>
      <c r="C2479" t="s">
        <v>2008</v>
      </c>
      <c r="D2479">
        <v>805863.79029999999</v>
      </c>
      <c r="E2479">
        <v>108.39212449999999</v>
      </c>
      <c r="F2479">
        <v>2.29516396</v>
      </c>
      <c r="G2479">
        <v>9.0016518730000001</v>
      </c>
      <c r="H2479">
        <v>514996.64970000001</v>
      </c>
      <c r="I2479">
        <v>109.13158970000001</v>
      </c>
      <c r="J2479">
        <v>1.741533051</v>
      </c>
      <c r="K2479">
        <v>9.2131901450000004</v>
      </c>
      <c r="L2479">
        <v>448942.2058</v>
      </c>
      <c r="M2479">
        <v>109.7790868</v>
      </c>
      <c r="N2479">
        <v>1.190375202</v>
      </c>
      <c r="O2479">
        <v>8.2598802409999994</v>
      </c>
      <c r="P2479">
        <v>387977.54379999998</v>
      </c>
      <c r="Q2479">
        <v>107.2235912</v>
      </c>
      <c r="R2479">
        <v>0.66465290300000002</v>
      </c>
      <c r="S2479">
        <v>6.9493560499999996</v>
      </c>
    </row>
    <row r="2480" spans="1:19" x14ac:dyDescent="0.25">
      <c r="A2480" s="12">
        <v>42217</v>
      </c>
      <c r="B2480" t="s">
        <v>2009</v>
      </c>
      <c r="C2480" t="s">
        <v>2010</v>
      </c>
      <c r="D2480">
        <v>205569.57670000001</v>
      </c>
      <c r="E2480">
        <v>105.73645209999999</v>
      </c>
      <c r="F2480">
        <v>0.83403908100000002</v>
      </c>
      <c r="G2480">
        <v>2.5495084800000001</v>
      </c>
      <c r="H2480">
        <v>124498.77619999999</v>
      </c>
      <c r="I2480">
        <v>105.2881879</v>
      </c>
      <c r="J2480">
        <v>0.53899807799999999</v>
      </c>
      <c r="K2480">
        <v>1.949678424</v>
      </c>
      <c r="L2480">
        <v>100830.4342</v>
      </c>
      <c r="M2480">
        <v>105.7869592</v>
      </c>
      <c r="N2480">
        <v>0.92778607300000004</v>
      </c>
      <c r="O2480">
        <v>1.3316150870000001</v>
      </c>
      <c r="P2480">
        <v>87965.822310000003</v>
      </c>
      <c r="Q2480">
        <v>104.9633113</v>
      </c>
      <c r="R2480">
        <v>0.92548231800000003</v>
      </c>
      <c r="S2480">
        <v>2.1718956459999998</v>
      </c>
    </row>
    <row r="2481" spans="1:19" x14ac:dyDescent="0.25">
      <c r="A2481" s="12">
        <v>42217</v>
      </c>
      <c r="B2481" t="s">
        <v>2013</v>
      </c>
      <c r="C2481" t="s">
        <v>2014</v>
      </c>
      <c r="D2481">
        <v>486484.56880000001</v>
      </c>
      <c r="E2481">
        <v>106.9738212</v>
      </c>
      <c r="F2481">
        <v>1.291768483</v>
      </c>
      <c r="G2481">
        <v>8.3660649500000002</v>
      </c>
      <c r="H2481">
        <v>299268.68589999998</v>
      </c>
      <c r="I2481">
        <v>107.2406538</v>
      </c>
      <c r="J2481">
        <v>1.224317557</v>
      </c>
      <c r="K2481">
        <v>8.7080232039999999</v>
      </c>
      <c r="L2481">
        <v>236714.98920000001</v>
      </c>
      <c r="M2481">
        <v>107.42115870000001</v>
      </c>
      <c r="N2481">
        <v>1.2921304339999999</v>
      </c>
      <c r="O2481">
        <v>8.3570507630000002</v>
      </c>
      <c r="P2481">
        <v>180600.30129999999</v>
      </c>
      <c r="Q2481">
        <v>106.2351377</v>
      </c>
      <c r="R2481">
        <v>1.168964364</v>
      </c>
      <c r="S2481">
        <v>8.4463870520000004</v>
      </c>
    </row>
    <row r="2482" spans="1:19" x14ac:dyDescent="0.25">
      <c r="A2482" s="12">
        <v>42248</v>
      </c>
      <c r="B2482" t="s">
        <v>2005</v>
      </c>
      <c r="C2482" t="s">
        <v>2006</v>
      </c>
      <c r="D2482">
        <v>326952.34509999998</v>
      </c>
      <c r="E2482">
        <v>107.038965</v>
      </c>
      <c r="F2482">
        <v>0.89753573499999995</v>
      </c>
      <c r="G2482">
        <v>6.9336324390000001</v>
      </c>
      <c r="H2482">
        <v>199459.8653</v>
      </c>
      <c r="I2482">
        <v>106.1931476</v>
      </c>
      <c r="J2482">
        <v>-0.162376674</v>
      </c>
      <c r="K2482">
        <v>5.8929041880000002</v>
      </c>
      <c r="L2482">
        <v>175126.02739999999</v>
      </c>
      <c r="M2482">
        <v>106.7039242</v>
      </c>
      <c r="N2482">
        <v>-4.6707536000000001E-2</v>
      </c>
      <c r="O2482">
        <v>5.5785403919999998</v>
      </c>
      <c r="P2482">
        <v>203091.3175</v>
      </c>
      <c r="Q2482">
        <v>106.72730009999999</v>
      </c>
      <c r="R2482">
        <v>0.61882219599999999</v>
      </c>
      <c r="S2482">
        <v>6.8618644030000002</v>
      </c>
    </row>
    <row r="2483" spans="1:19" x14ac:dyDescent="0.25">
      <c r="A2483" s="12">
        <v>42248</v>
      </c>
      <c r="B2483" t="s">
        <v>2019</v>
      </c>
      <c r="C2483" t="s">
        <v>2020</v>
      </c>
      <c r="D2483">
        <v>234002.701</v>
      </c>
      <c r="E2483">
        <v>107.39801869999999</v>
      </c>
      <c r="F2483">
        <v>0.46065646399999999</v>
      </c>
      <c r="G2483">
        <v>6.4804249140000003</v>
      </c>
      <c r="H2483">
        <v>142044.9975</v>
      </c>
      <c r="I2483">
        <v>106.1076557</v>
      </c>
      <c r="J2483">
        <v>-0.68103424499999998</v>
      </c>
      <c r="K2483">
        <v>4.940581764</v>
      </c>
      <c r="L2483">
        <v>115143.3688</v>
      </c>
      <c r="M2483">
        <v>105.86989610000001</v>
      </c>
      <c r="N2483">
        <v>-0.81770627100000004</v>
      </c>
      <c r="O2483">
        <v>4.0354982780000004</v>
      </c>
      <c r="P2483">
        <v>104561.952</v>
      </c>
      <c r="Q2483">
        <v>104.8835672</v>
      </c>
      <c r="R2483">
        <v>-0.71153589100000003</v>
      </c>
      <c r="S2483">
        <v>4.4379718529999996</v>
      </c>
    </row>
    <row r="2484" spans="1:19" x14ac:dyDescent="0.25">
      <c r="A2484" s="12">
        <v>42248</v>
      </c>
      <c r="B2484" t="s">
        <v>2017</v>
      </c>
      <c r="C2484" t="s">
        <v>2018</v>
      </c>
      <c r="D2484">
        <v>276734.0013</v>
      </c>
      <c r="E2484">
        <v>105.91904</v>
      </c>
      <c r="F2484">
        <v>0.55920792399999997</v>
      </c>
      <c r="G2484">
        <v>5.4097438789999996</v>
      </c>
      <c r="H2484">
        <v>160596.9117</v>
      </c>
      <c r="I2484">
        <v>105.2732937</v>
      </c>
      <c r="J2484">
        <v>-0.37500700199999998</v>
      </c>
      <c r="K2484">
        <v>4.6071582449999999</v>
      </c>
      <c r="L2484">
        <v>132028.068</v>
      </c>
      <c r="M2484">
        <v>105.8476826</v>
      </c>
      <c r="N2484">
        <v>-0.57712693299999995</v>
      </c>
      <c r="O2484">
        <v>4.1394293009999998</v>
      </c>
      <c r="P2484">
        <v>110473.3674</v>
      </c>
      <c r="Q2484">
        <v>105.241714</v>
      </c>
      <c r="R2484">
        <v>-9.1040815999999997E-2</v>
      </c>
      <c r="S2484">
        <v>5.0951712540000003</v>
      </c>
    </row>
    <row r="2485" spans="1:19" x14ac:dyDescent="0.25">
      <c r="A2485" s="12">
        <v>42248</v>
      </c>
      <c r="B2485" t="s">
        <v>2001</v>
      </c>
      <c r="C2485" t="s">
        <v>2002</v>
      </c>
      <c r="D2485">
        <v>237893.50140000001</v>
      </c>
      <c r="E2485">
        <v>106.1184001</v>
      </c>
      <c r="F2485">
        <v>-0.272208489</v>
      </c>
      <c r="G2485">
        <v>5.4651760820000002</v>
      </c>
      <c r="H2485">
        <v>147914.973</v>
      </c>
      <c r="I2485">
        <v>105.20080179999999</v>
      </c>
      <c r="J2485">
        <v>-0.98397109100000002</v>
      </c>
      <c r="K2485">
        <v>4.2936845300000002</v>
      </c>
      <c r="L2485">
        <v>122633.29889999999</v>
      </c>
      <c r="M2485">
        <v>105.39240119999999</v>
      </c>
      <c r="N2485">
        <v>-0.72895662900000002</v>
      </c>
      <c r="O2485">
        <v>3.466567451</v>
      </c>
      <c r="P2485">
        <v>98374.696179999999</v>
      </c>
      <c r="Q2485">
        <v>104.4948151</v>
      </c>
      <c r="R2485">
        <v>-0.48929191100000002</v>
      </c>
      <c r="S2485">
        <v>3.7293433710000001</v>
      </c>
    </row>
    <row r="2486" spans="1:19" x14ac:dyDescent="0.25">
      <c r="A2486" s="12">
        <v>42248</v>
      </c>
      <c r="B2486" t="s">
        <v>2013</v>
      </c>
      <c r="C2486" t="s">
        <v>2014</v>
      </c>
      <c r="D2486">
        <v>491790.92540000001</v>
      </c>
      <c r="E2486">
        <v>108.1406439</v>
      </c>
      <c r="F2486">
        <v>1.0907553679999999</v>
      </c>
      <c r="G2486">
        <v>9.0246640530000004</v>
      </c>
      <c r="H2486">
        <v>299144.23810000002</v>
      </c>
      <c r="I2486">
        <v>107.1960589</v>
      </c>
      <c r="J2486">
        <v>-4.1583948000000003E-2</v>
      </c>
      <c r="K2486">
        <v>8.1838265379999999</v>
      </c>
      <c r="L2486">
        <v>236881.03940000001</v>
      </c>
      <c r="M2486">
        <v>107.4965122</v>
      </c>
      <c r="N2486">
        <v>7.0147731000000005E-2</v>
      </c>
      <c r="O2486">
        <v>7.6423242839999999</v>
      </c>
      <c r="P2486">
        <v>181094.76939999999</v>
      </c>
      <c r="Q2486">
        <v>106.5260004</v>
      </c>
      <c r="R2486">
        <v>0.27379144500000002</v>
      </c>
      <c r="S2486">
        <v>7.3370452970000004</v>
      </c>
    </row>
    <row r="2487" spans="1:19" x14ac:dyDescent="0.25">
      <c r="A2487" s="12">
        <v>42248</v>
      </c>
      <c r="B2487" t="s">
        <v>2015</v>
      </c>
      <c r="C2487" t="s">
        <v>2016</v>
      </c>
      <c r="D2487">
        <v>349108.09570000001</v>
      </c>
      <c r="E2487">
        <v>105.97354060000001</v>
      </c>
      <c r="F2487">
        <v>1.196958247</v>
      </c>
      <c r="G2487">
        <v>5.8715085509999998</v>
      </c>
      <c r="H2487">
        <v>224285.53229999999</v>
      </c>
      <c r="I2487">
        <v>105.35483549999999</v>
      </c>
      <c r="J2487">
        <v>0.16721546700000001</v>
      </c>
      <c r="K2487">
        <v>5.1341331889999999</v>
      </c>
      <c r="L2487">
        <v>186805.22039999999</v>
      </c>
      <c r="M2487">
        <v>105.5687537</v>
      </c>
      <c r="N2487">
        <v>0.177518024</v>
      </c>
      <c r="O2487">
        <v>4.4967827280000003</v>
      </c>
      <c r="P2487">
        <v>148007.02230000001</v>
      </c>
      <c r="Q2487">
        <v>104.39005419999999</v>
      </c>
      <c r="R2487">
        <v>0.591426805</v>
      </c>
      <c r="S2487">
        <v>5.0893720250000003</v>
      </c>
    </row>
    <row r="2488" spans="1:19" x14ac:dyDescent="0.25">
      <c r="A2488" s="12">
        <v>42248</v>
      </c>
      <c r="B2488" t="s">
        <v>2011</v>
      </c>
      <c r="C2488" t="s">
        <v>2012</v>
      </c>
      <c r="D2488">
        <v>247751.45499999999</v>
      </c>
      <c r="E2488">
        <v>105.42578899999999</v>
      </c>
      <c r="F2488">
        <v>0.77506357100000001</v>
      </c>
      <c r="G2488">
        <v>4.265629981</v>
      </c>
      <c r="H2488">
        <v>149682.0956</v>
      </c>
      <c r="I2488">
        <v>104.7446411</v>
      </c>
      <c r="J2488">
        <v>-0.184318491</v>
      </c>
      <c r="K2488">
        <v>3.5228484330000001</v>
      </c>
      <c r="L2488">
        <v>109534.00900000001</v>
      </c>
      <c r="M2488">
        <v>104.9309789</v>
      </c>
      <c r="N2488">
        <v>0.20230727900000001</v>
      </c>
      <c r="O2488">
        <v>2.6304805099999999</v>
      </c>
      <c r="P2488">
        <v>105988.49400000001</v>
      </c>
      <c r="Q2488">
        <v>104.7447627</v>
      </c>
      <c r="R2488">
        <v>0.44974783400000001</v>
      </c>
      <c r="S2488">
        <v>3.963598068</v>
      </c>
    </row>
    <row r="2489" spans="1:19" x14ac:dyDescent="0.25">
      <c r="A2489" s="12">
        <v>42248</v>
      </c>
      <c r="B2489" t="s">
        <v>2003</v>
      </c>
      <c r="C2489" t="s">
        <v>2004</v>
      </c>
      <c r="D2489">
        <v>371222.77779999998</v>
      </c>
      <c r="E2489">
        <v>108.73786680000001</v>
      </c>
      <c r="F2489">
        <v>1.913741758</v>
      </c>
      <c r="G2489">
        <v>9.661135153</v>
      </c>
      <c r="H2489">
        <v>248061.62950000001</v>
      </c>
      <c r="I2489">
        <v>108.1106411</v>
      </c>
      <c r="J2489">
        <v>0.734546908</v>
      </c>
      <c r="K2489">
        <v>9.3475616479999992</v>
      </c>
      <c r="L2489">
        <v>207419.77660000001</v>
      </c>
      <c r="M2489">
        <v>108.3151938</v>
      </c>
      <c r="N2489">
        <v>0.59833674599999997</v>
      </c>
      <c r="O2489">
        <v>8.8118300699999992</v>
      </c>
      <c r="P2489">
        <v>167222.02960000001</v>
      </c>
      <c r="Q2489">
        <v>107.9677768</v>
      </c>
      <c r="R2489">
        <v>1.2221157300000001</v>
      </c>
      <c r="S2489">
        <v>9.425711197</v>
      </c>
    </row>
    <row r="2490" spans="1:19" x14ac:dyDescent="0.25">
      <c r="A2490" s="12">
        <v>42248</v>
      </c>
      <c r="B2490" t="s">
        <v>2009</v>
      </c>
      <c r="C2490" t="s">
        <v>2010</v>
      </c>
      <c r="D2490">
        <v>206473.76329999999</v>
      </c>
      <c r="E2490">
        <v>106.2015282</v>
      </c>
      <c r="F2490">
        <v>0.43984459199999998</v>
      </c>
      <c r="G2490">
        <v>3.947823627</v>
      </c>
      <c r="H2490">
        <v>123874.079</v>
      </c>
      <c r="I2490">
        <v>104.7598837</v>
      </c>
      <c r="J2490">
        <v>-0.50176970600000004</v>
      </c>
      <c r="K2490">
        <v>2.2852140670000001</v>
      </c>
      <c r="L2490">
        <v>100248.5788</v>
      </c>
      <c r="M2490">
        <v>105.1765015</v>
      </c>
      <c r="N2490">
        <v>-0.57706325800000002</v>
      </c>
      <c r="O2490">
        <v>1.9440309950000001</v>
      </c>
      <c r="P2490">
        <v>88168.801600000006</v>
      </c>
      <c r="Q2490">
        <v>105.2055119</v>
      </c>
      <c r="R2490">
        <v>0.23074790000000001</v>
      </c>
      <c r="S2490">
        <v>2.5670656350000001</v>
      </c>
    </row>
    <row r="2491" spans="1:19" x14ac:dyDescent="0.25">
      <c r="A2491" s="12">
        <v>42248</v>
      </c>
      <c r="B2491" t="s">
        <v>2007</v>
      </c>
      <c r="C2491" t="s">
        <v>2008</v>
      </c>
      <c r="D2491">
        <v>820565.09329999995</v>
      </c>
      <c r="E2491">
        <v>110.36951259999999</v>
      </c>
      <c r="F2491">
        <v>1.8242912979999999</v>
      </c>
      <c r="G2491">
        <v>11.06314839</v>
      </c>
      <c r="H2491">
        <v>517030.38400000002</v>
      </c>
      <c r="I2491">
        <v>109.5625531</v>
      </c>
      <c r="J2491">
        <v>0.39490244600000002</v>
      </c>
      <c r="K2491">
        <v>10.33854084</v>
      </c>
      <c r="L2491">
        <v>450734.39529999997</v>
      </c>
      <c r="M2491">
        <v>110.2173279</v>
      </c>
      <c r="N2491">
        <v>0.39920271800000001</v>
      </c>
      <c r="O2491">
        <v>9.4441832580000007</v>
      </c>
      <c r="P2491">
        <v>392126.7648</v>
      </c>
      <c r="Q2491">
        <v>108.3702926</v>
      </c>
      <c r="R2491">
        <v>1.0694487420000001</v>
      </c>
      <c r="S2491">
        <v>8.0961620740000004</v>
      </c>
    </row>
    <row r="2492" spans="1:19" x14ac:dyDescent="0.25">
      <c r="A2492" s="12">
        <v>42278</v>
      </c>
      <c r="B2492" t="s">
        <v>2005</v>
      </c>
      <c r="C2492" t="s">
        <v>2006</v>
      </c>
      <c r="D2492">
        <v>326397.63140000001</v>
      </c>
      <c r="E2492">
        <v>106.8573695</v>
      </c>
      <c r="F2492">
        <v>-0.16964425299999999</v>
      </c>
      <c r="G2492">
        <v>6.6531048640000003</v>
      </c>
      <c r="H2492">
        <v>200651.41209999999</v>
      </c>
      <c r="I2492">
        <v>106.8275362</v>
      </c>
      <c r="J2492">
        <v>0.59739694200000004</v>
      </c>
      <c r="K2492">
        <v>6.4698187279999999</v>
      </c>
      <c r="L2492">
        <v>175715.3161</v>
      </c>
      <c r="M2492">
        <v>107.0630458</v>
      </c>
      <c r="N2492">
        <v>0.33656723999999999</v>
      </c>
      <c r="O2492">
        <v>6.4910981259999998</v>
      </c>
      <c r="P2492">
        <v>202376.03450000001</v>
      </c>
      <c r="Q2492">
        <v>106.3511735</v>
      </c>
      <c r="R2492">
        <v>-0.352404677</v>
      </c>
      <c r="S2492">
        <v>6.7019780530000004</v>
      </c>
    </row>
    <row r="2493" spans="1:19" x14ac:dyDescent="0.25">
      <c r="A2493" s="12">
        <v>42278</v>
      </c>
      <c r="B2493" t="s">
        <v>2011</v>
      </c>
      <c r="C2493" t="s">
        <v>2012</v>
      </c>
      <c r="D2493">
        <v>246305.35279999999</v>
      </c>
      <c r="E2493">
        <v>104.8104405</v>
      </c>
      <c r="F2493">
        <v>-0.58366704700000005</v>
      </c>
      <c r="G2493">
        <v>3.7920550390000001</v>
      </c>
      <c r="H2493">
        <v>149838.41500000001</v>
      </c>
      <c r="I2493">
        <v>104.85403410000001</v>
      </c>
      <c r="J2493">
        <v>0.104443465</v>
      </c>
      <c r="K2493">
        <v>4.0495405209999999</v>
      </c>
      <c r="L2493">
        <v>108762.3469</v>
      </c>
      <c r="M2493">
        <v>104.1917455</v>
      </c>
      <c r="N2493">
        <v>-0.70449077599999999</v>
      </c>
      <c r="O2493">
        <v>2.7678625210000001</v>
      </c>
      <c r="P2493">
        <v>104580.9837</v>
      </c>
      <c r="Q2493">
        <v>103.3537772</v>
      </c>
      <c r="R2493">
        <v>-1.327961527</v>
      </c>
      <c r="S2493">
        <v>2.8877310889999999</v>
      </c>
    </row>
    <row r="2494" spans="1:19" x14ac:dyDescent="0.25">
      <c r="A2494" s="12">
        <v>42278</v>
      </c>
      <c r="B2494" t="s">
        <v>2013</v>
      </c>
      <c r="C2494" t="s">
        <v>2014</v>
      </c>
      <c r="D2494">
        <v>493292.49410000001</v>
      </c>
      <c r="E2494">
        <v>108.4708306</v>
      </c>
      <c r="F2494">
        <v>0.30533810500000003</v>
      </c>
      <c r="G2494">
        <v>8.8873123530000004</v>
      </c>
      <c r="H2494">
        <v>302516.23139999999</v>
      </c>
      <c r="I2494">
        <v>108.4043923</v>
      </c>
      <c r="J2494">
        <v>1.1272241009999999</v>
      </c>
      <c r="K2494">
        <v>9.0069280690000006</v>
      </c>
      <c r="L2494">
        <v>239236.05170000001</v>
      </c>
      <c r="M2494">
        <v>108.5652199</v>
      </c>
      <c r="N2494">
        <v>0.99418419999999996</v>
      </c>
      <c r="O2494">
        <v>8.9839847010000007</v>
      </c>
      <c r="P2494">
        <v>181978.0362</v>
      </c>
      <c r="Q2494">
        <v>107.04478090000001</v>
      </c>
      <c r="R2494">
        <v>0.48701815399999998</v>
      </c>
      <c r="S2494">
        <v>7.8300940270000003</v>
      </c>
    </row>
    <row r="2495" spans="1:19" x14ac:dyDescent="0.25">
      <c r="A2495" s="12">
        <v>42278</v>
      </c>
      <c r="B2495" t="s">
        <v>2001</v>
      </c>
      <c r="C2495" t="s">
        <v>2002</v>
      </c>
      <c r="D2495">
        <v>239681.41649999999</v>
      </c>
      <c r="E2495">
        <v>106.91595599999999</v>
      </c>
      <c r="F2495">
        <v>0.75158274800000002</v>
      </c>
      <c r="G2495">
        <v>6.7536950899999999</v>
      </c>
      <c r="H2495">
        <v>149894.6122</v>
      </c>
      <c r="I2495">
        <v>106.60877549999999</v>
      </c>
      <c r="J2495">
        <v>1.338374046</v>
      </c>
      <c r="K2495">
        <v>6.2712567229999996</v>
      </c>
      <c r="L2495">
        <v>123835.4323</v>
      </c>
      <c r="M2495">
        <v>106.42553169999999</v>
      </c>
      <c r="N2495">
        <v>0.98027534699999996</v>
      </c>
      <c r="O2495">
        <v>5.7695834560000003</v>
      </c>
      <c r="P2495">
        <v>98906.805630000003</v>
      </c>
      <c r="Q2495">
        <v>105.060035</v>
      </c>
      <c r="R2495">
        <v>0.54091929000000005</v>
      </c>
      <c r="S2495">
        <v>4.9550801089999998</v>
      </c>
    </row>
    <row r="2496" spans="1:19" x14ac:dyDescent="0.25">
      <c r="A2496" s="12">
        <v>42278</v>
      </c>
      <c r="B2496" t="s">
        <v>2019</v>
      </c>
      <c r="C2496" t="s">
        <v>2020</v>
      </c>
      <c r="D2496">
        <v>232511.04029999999</v>
      </c>
      <c r="E2496">
        <v>106.7134164</v>
      </c>
      <c r="F2496">
        <v>-0.63743379300000003</v>
      </c>
      <c r="G2496">
        <v>4.3709222749999999</v>
      </c>
      <c r="H2496">
        <v>142464.14129999999</v>
      </c>
      <c r="I2496">
        <v>106.420761</v>
      </c>
      <c r="J2496">
        <v>0.29508774700000001</v>
      </c>
      <c r="K2496">
        <v>4.3079169610000001</v>
      </c>
      <c r="L2496">
        <v>114860.80959999999</v>
      </c>
      <c r="M2496">
        <v>105.610097</v>
      </c>
      <c r="N2496">
        <v>-0.24539045400000001</v>
      </c>
      <c r="O2496">
        <v>3.8771183979999999</v>
      </c>
      <c r="P2496">
        <v>103557.9607</v>
      </c>
      <c r="Q2496">
        <v>103.8764968</v>
      </c>
      <c r="R2496">
        <v>-0.96016701000000004</v>
      </c>
      <c r="S2496">
        <v>3.3826486999999998</v>
      </c>
    </row>
    <row r="2497" spans="1:19" x14ac:dyDescent="0.25">
      <c r="A2497" s="12">
        <v>42278</v>
      </c>
      <c r="B2497" t="s">
        <v>2015</v>
      </c>
      <c r="C2497" t="s">
        <v>2016</v>
      </c>
      <c r="D2497">
        <v>347041.54729999998</v>
      </c>
      <c r="E2497">
        <v>105.3462358</v>
      </c>
      <c r="F2497">
        <v>-0.59193720599999999</v>
      </c>
      <c r="G2497">
        <v>5.8306789759999997</v>
      </c>
      <c r="H2497">
        <v>224937.3352</v>
      </c>
      <c r="I2497">
        <v>105.66101740000001</v>
      </c>
      <c r="J2497">
        <v>0.29062623100000001</v>
      </c>
      <c r="K2497">
        <v>6.0917513000000003</v>
      </c>
      <c r="L2497">
        <v>187346.6606</v>
      </c>
      <c r="M2497">
        <v>105.874741</v>
      </c>
      <c r="N2497">
        <v>0.28985138999999999</v>
      </c>
      <c r="O2497">
        <v>5.7792485500000002</v>
      </c>
      <c r="P2497">
        <v>147422.02350000001</v>
      </c>
      <c r="Q2497">
        <v>103.9774572</v>
      </c>
      <c r="R2497">
        <v>-0.39523424000000001</v>
      </c>
      <c r="S2497">
        <v>4.7969875750000002</v>
      </c>
    </row>
    <row r="2498" spans="1:19" x14ac:dyDescent="0.25">
      <c r="A2498" s="12">
        <v>42278</v>
      </c>
      <c r="B2498" t="s">
        <v>2017</v>
      </c>
      <c r="C2498" t="s">
        <v>2018</v>
      </c>
      <c r="D2498">
        <v>275580.55550000002</v>
      </c>
      <c r="E2498">
        <v>105.477572</v>
      </c>
      <c r="F2498">
        <v>-0.41678536199999999</v>
      </c>
      <c r="G2498">
        <v>5.0429630379999999</v>
      </c>
      <c r="H2498">
        <v>161166.37770000001</v>
      </c>
      <c r="I2498">
        <v>105.64659</v>
      </c>
      <c r="J2498">
        <v>0.354604853</v>
      </c>
      <c r="K2498">
        <v>4.8800612709999998</v>
      </c>
      <c r="L2498">
        <v>132427.18470000001</v>
      </c>
      <c r="M2498">
        <v>106.16765940000001</v>
      </c>
      <c r="N2498">
        <v>0.302304927</v>
      </c>
      <c r="O2498">
        <v>4.877679026</v>
      </c>
      <c r="P2498">
        <v>109230.09970000001</v>
      </c>
      <c r="Q2498">
        <v>104.057327</v>
      </c>
      <c r="R2498">
        <v>-1.125385477</v>
      </c>
      <c r="S2498">
        <v>3.4197259350000002</v>
      </c>
    </row>
    <row r="2499" spans="1:19" x14ac:dyDescent="0.25">
      <c r="A2499" s="12">
        <v>42278</v>
      </c>
      <c r="B2499" t="s">
        <v>2009</v>
      </c>
      <c r="C2499" t="s">
        <v>2010</v>
      </c>
      <c r="D2499">
        <v>202034.3132</v>
      </c>
      <c r="E2499">
        <v>103.9180855</v>
      </c>
      <c r="F2499">
        <v>-2.1500859769999998</v>
      </c>
      <c r="G2499">
        <v>2.2845117529999999</v>
      </c>
      <c r="H2499">
        <v>122523.26210000001</v>
      </c>
      <c r="I2499">
        <v>103.6175087</v>
      </c>
      <c r="J2499">
        <v>-1.090464646</v>
      </c>
      <c r="K2499">
        <v>2.2679195550000002</v>
      </c>
      <c r="L2499">
        <v>98668.092990000005</v>
      </c>
      <c r="M2499">
        <v>103.518327</v>
      </c>
      <c r="N2499">
        <v>-1.5765608280000001</v>
      </c>
      <c r="O2499">
        <v>2.03077745</v>
      </c>
      <c r="P2499">
        <v>87422.123600000006</v>
      </c>
      <c r="Q2499">
        <v>104.3145519</v>
      </c>
      <c r="R2499">
        <v>-0.84686835199999999</v>
      </c>
      <c r="S2499">
        <v>4.5522821000000002</v>
      </c>
    </row>
    <row r="2500" spans="1:19" x14ac:dyDescent="0.25">
      <c r="A2500" s="12">
        <v>42278</v>
      </c>
      <c r="B2500" t="s">
        <v>2007</v>
      </c>
      <c r="C2500" t="s">
        <v>2008</v>
      </c>
      <c r="D2500">
        <v>824799.32279999997</v>
      </c>
      <c r="E2500">
        <v>110.93903539999999</v>
      </c>
      <c r="F2500">
        <v>0.51601894599999998</v>
      </c>
      <c r="G2500">
        <v>11.30296648</v>
      </c>
      <c r="H2500">
        <v>525228.04090000002</v>
      </c>
      <c r="I2500">
        <v>111.29969699999999</v>
      </c>
      <c r="J2500">
        <v>1.5855297500000001</v>
      </c>
      <c r="K2500">
        <v>11.5491382</v>
      </c>
      <c r="L2500">
        <v>455397.4559</v>
      </c>
      <c r="M2500">
        <v>111.3575807</v>
      </c>
      <c r="N2500">
        <v>1.034551859</v>
      </c>
      <c r="O2500">
        <v>11.025732659999999</v>
      </c>
      <c r="P2500">
        <v>389399.54700000002</v>
      </c>
      <c r="Q2500">
        <v>107.6165984</v>
      </c>
      <c r="R2500">
        <v>-0.69546491200000005</v>
      </c>
      <c r="S2500">
        <v>7.942863461</v>
      </c>
    </row>
    <row r="2501" spans="1:19" x14ac:dyDescent="0.25">
      <c r="A2501" s="12">
        <v>42278</v>
      </c>
      <c r="B2501" t="s">
        <v>2003</v>
      </c>
      <c r="C2501" t="s">
        <v>2004</v>
      </c>
      <c r="D2501">
        <v>370828.26429999998</v>
      </c>
      <c r="E2501">
        <v>108.6223145</v>
      </c>
      <c r="F2501">
        <v>-0.10625970699999999</v>
      </c>
      <c r="G2501">
        <v>9.1266866659999994</v>
      </c>
      <c r="H2501">
        <v>250241.83660000001</v>
      </c>
      <c r="I2501">
        <v>109.0608288</v>
      </c>
      <c r="J2501">
        <v>0.87890775200000004</v>
      </c>
      <c r="K2501">
        <v>9.5834442909999993</v>
      </c>
      <c r="L2501">
        <v>209195.49919999999</v>
      </c>
      <c r="M2501">
        <v>109.242487</v>
      </c>
      <c r="N2501">
        <v>0.856092941</v>
      </c>
      <c r="O2501">
        <v>9.5353091180000007</v>
      </c>
      <c r="P2501">
        <v>167645.47870000001</v>
      </c>
      <c r="Q2501">
        <v>108.24119039999999</v>
      </c>
      <c r="R2501">
        <v>0.25324911100000003</v>
      </c>
      <c r="S2501">
        <v>8.8425750260000004</v>
      </c>
    </row>
    <row r="2502" spans="1:19" x14ac:dyDescent="0.25">
      <c r="A2502" s="12">
        <v>42309</v>
      </c>
      <c r="B2502" t="s">
        <v>2005</v>
      </c>
      <c r="C2502" t="s">
        <v>2006</v>
      </c>
      <c r="D2502">
        <v>328956.88299999997</v>
      </c>
      <c r="E2502">
        <v>107.6952276</v>
      </c>
      <c r="F2502">
        <v>0.78409012199999994</v>
      </c>
      <c r="G2502">
        <v>7.7293689050000003</v>
      </c>
      <c r="H2502">
        <v>202220.5478</v>
      </c>
      <c r="I2502">
        <v>107.6629497</v>
      </c>
      <c r="J2502">
        <v>0.78202077400000003</v>
      </c>
      <c r="K2502">
        <v>7.4403285070000003</v>
      </c>
      <c r="L2502">
        <v>176902.68669999999</v>
      </c>
      <c r="M2502">
        <v>107.78650879999999</v>
      </c>
      <c r="N2502">
        <v>0.67573544699999999</v>
      </c>
      <c r="O2502">
        <v>7.6266021520000002</v>
      </c>
      <c r="P2502">
        <v>204910.14309999999</v>
      </c>
      <c r="Q2502">
        <v>107.6828797</v>
      </c>
      <c r="R2502">
        <v>1.2521781910000001</v>
      </c>
      <c r="S2502">
        <v>8.5528514599999994</v>
      </c>
    </row>
    <row r="2503" spans="1:19" x14ac:dyDescent="0.25">
      <c r="A2503" s="12">
        <v>42309</v>
      </c>
      <c r="B2503" t="s">
        <v>2003</v>
      </c>
      <c r="C2503" t="s">
        <v>2004</v>
      </c>
      <c r="D2503">
        <v>375589.18790000002</v>
      </c>
      <c r="E2503">
        <v>110.0168753</v>
      </c>
      <c r="F2503">
        <v>1.283862104</v>
      </c>
      <c r="G2503">
        <v>11.080722379999999</v>
      </c>
      <c r="H2503">
        <v>253837.5252</v>
      </c>
      <c r="I2503">
        <v>110.6279081</v>
      </c>
      <c r="J2503">
        <v>1.436885475</v>
      </c>
      <c r="K2503">
        <v>11.635708899999999</v>
      </c>
      <c r="L2503">
        <v>211608.0546</v>
      </c>
      <c r="M2503">
        <v>110.5023303</v>
      </c>
      <c r="N2503">
        <v>1.1532539909999999</v>
      </c>
      <c r="O2503">
        <v>11.106498009999999</v>
      </c>
      <c r="P2503">
        <v>170365.3045</v>
      </c>
      <c r="Q2503">
        <v>109.9972602</v>
      </c>
      <c r="R2503">
        <v>1.6223674880000001</v>
      </c>
      <c r="S2503">
        <v>11.16825111</v>
      </c>
    </row>
    <row r="2504" spans="1:19" x14ac:dyDescent="0.25">
      <c r="A2504" s="12">
        <v>42309</v>
      </c>
      <c r="B2504" t="s">
        <v>2013</v>
      </c>
      <c r="C2504" t="s">
        <v>2014</v>
      </c>
      <c r="D2504">
        <v>496220.37520000001</v>
      </c>
      <c r="E2504">
        <v>109.11464669999999</v>
      </c>
      <c r="F2504">
        <v>0.59353854500000003</v>
      </c>
      <c r="G2504">
        <v>9.8672048379999993</v>
      </c>
      <c r="H2504">
        <v>304903.48220000003</v>
      </c>
      <c r="I2504">
        <v>109.2598455</v>
      </c>
      <c r="J2504">
        <v>0.78913146700000003</v>
      </c>
      <c r="K2504">
        <v>10.04075461</v>
      </c>
      <c r="L2504">
        <v>240489.59270000001</v>
      </c>
      <c r="M2504">
        <v>109.1340763</v>
      </c>
      <c r="N2504">
        <v>0.52397666300000001</v>
      </c>
      <c r="O2504">
        <v>9.7788819629999999</v>
      </c>
      <c r="P2504">
        <v>183850.49050000001</v>
      </c>
      <c r="Q2504">
        <v>108.1462131</v>
      </c>
      <c r="R2504">
        <v>1.0289452180000001</v>
      </c>
      <c r="S2504">
        <v>9.1113138639999995</v>
      </c>
    </row>
    <row r="2505" spans="1:19" x14ac:dyDescent="0.25">
      <c r="A2505" s="12">
        <v>42309</v>
      </c>
      <c r="B2505" t="s">
        <v>2001</v>
      </c>
      <c r="C2505" t="s">
        <v>2002</v>
      </c>
      <c r="D2505">
        <v>241057.37650000001</v>
      </c>
      <c r="E2505">
        <v>107.5297377</v>
      </c>
      <c r="F2505">
        <v>0.57407869300000003</v>
      </c>
      <c r="G2505">
        <v>7.1214779799999999</v>
      </c>
      <c r="H2505">
        <v>150676.9883</v>
      </c>
      <c r="I2505">
        <v>107.1652208</v>
      </c>
      <c r="J2505">
        <v>0.52195073400000003</v>
      </c>
      <c r="K2505">
        <v>6.8799899560000002</v>
      </c>
      <c r="L2505">
        <v>124026.9795</v>
      </c>
      <c r="M2505">
        <v>106.5901495</v>
      </c>
      <c r="N2505">
        <v>0.15467887599999999</v>
      </c>
      <c r="O2505">
        <v>6.3828333690000001</v>
      </c>
      <c r="P2505">
        <v>99123.810200000007</v>
      </c>
      <c r="Q2505">
        <v>105.29053999999999</v>
      </c>
      <c r="R2505">
        <v>0.219403077</v>
      </c>
      <c r="S2505">
        <v>6.1333817159999997</v>
      </c>
    </row>
    <row r="2506" spans="1:19" x14ac:dyDescent="0.25">
      <c r="A2506" s="12">
        <v>42309</v>
      </c>
      <c r="B2506" t="s">
        <v>2019</v>
      </c>
      <c r="C2506" t="s">
        <v>2020</v>
      </c>
      <c r="D2506">
        <v>233797.13070000001</v>
      </c>
      <c r="E2506">
        <v>107.30368129999999</v>
      </c>
      <c r="F2506">
        <v>0.55313088399999999</v>
      </c>
      <c r="G2506">
        <v>5.2327795630000002</v>
      </c>
      <c r="H2506">
        <v>142990.9571</v>
      </c>
      <c r="I2506">
        <v>106.81429249999999</v>
      </c>
      <c r="J2506">
        <v>0.36978834100000002</v>
      </c>
      <c r="K2506">
        <v>4.9354142699999999</v>
      </c>
      <c r="L2506">
        <v>115367.2145</v>
      </c>
      <c r="M2506">
        <v>106.0757169</v>
      </c>
      <c r="N2506">
        <v>0.44088572700000001</v>
      </c>
      <c r="O2506">
        <v>4.7035908969999998</v>
      </c>
      <c r="P2506">
        <v>104610.9356</v>
      </c>
      <c r="Q2506">
        <v>104.93271059999999</v>
      </c>
      <c r="R2506">
        <v>1.0167976379999999</v>
      </c>
      <c r="S2506">
        <v>4.3383158709999998</v>
      </c>
    </row>
    <row r="2507" spans="1:19" x14ac:dyDescent="0.25">
      <c r="A2507" s="12">
        <v>42309</v>
      </c>
      <c r="B2507" t="s">
        <v>2007</v>
      </c>
      <c r="C2507" t="s">
        <v>2008</v>
      </c>
      <c r="D2507">
        <v>828661.36710000003</v>
      </c>
      <c r="E2507">
        <v>111.4584969</v>
      </c>
      <c r="F2507">
        <v>0.46824047200000002</v>
      </c>
      <c r="G2507">
        <v>11.51190081</v>
      </c>
      <c r="H2507">
        <v>528317.95290000003</v>
      </c>
      <c r="I2507">
        <v>111.9544722</v>
      </c>
      <c r="J2507">
        <v>0.58829913499999997</v>
      </c>
      <c r="K2507">
        <v>11.92528995</v>
      </c>
      <c r="L2507">
        <v>458453.79479999997</v>
      </c>
      <c r="M2507">
        <v>112.1049421</v>
      </c>
      <c r="N2507">
        <v>0.67113657299999996</v>
      </c>
      <c r="O2507">
        <v>12.033522100000001</v>
      </c>
      <c r="P2507">
        <v>395611.77519999997</v>
      </c>
      <c r="Q2507">
        <v>109.333444</v>
      </c>
      <c r="R2507">
        <v>1.595335248</v>
      </c>
      <c r="S2507">
        <v>10.367511090000001</v>
      </c>
    </row>
    <row r="2508" spans="1:19" x14ac:dyDescent="0.25">
      <c r="A2508" s="12">
        <v>42309</v>
      </c>
      <c r="B2508" t="s">
        <v>2017</v>
      </c>
      <c r="C2508" t="s">
        <v>2018</v>
      </c>
      <c r="D2508">
        <v>276943.19939999998</v>
      </c>
      <c r="E2508">
        <v>105.9991196</v>
      </c>
      <c r="F2508">
        <v>0.49446300100000001</v>
      </c>
      <c r="G2508">
        <v>5.5872583899999997</v>
      </c>
      <c r="H2508">
        <v>162526.28099999999</v>
      </c>
      <c r="I2508">
        <v>106.5380238</v>
      </c>
      <c r="J2508">
        <v>0.84378848100000003</v>
      </c>
      <c r="K2508">
        <v>5.7483277529999999</v>
      </c>
      <c r="L2508">
        <v>133238.16680000001</v>
      </c>
      <c r="M2508">
        <v>106.8178285</v>
      </c>
      <c r="N2508">
        <v>0.61239848100000005</v>
      </c>
      <c r="O2508">
        <v>5.7152453899999998</v>
      </c>
      <c r="P2508">
        <v>111237.47070000001</v>
      </c>
      <c r="Q2508">
        <v>105.9696356</v>
      </c>
      <c r="R2508">
        <v>1.8377452489999999</v>
      </c>
      <c r="S2508">
        <v>5.6300801299999996</v>
      </c>
    </row>
    <row r="2509" spans="1:19" x14ac:dyDescent="0.25">
      <c r="A2509" s="12">
        <v>42309</v>
      </c>
      <c r="B2509" t="s">
        <v>2015</v>
      </c>
      <c r="C2509" t="s">
        <v>2016</v>
      </c>
      <c r="D2509">
        <v>351637.701</v>
      </c>
      <c r="E2509">
        <v>106.7414217</v>
      </c>
      <c r="F2509">
        <v>1.3243814030000001</v>
      </c>
      <c r="G2509">
        <v>7.6872195190000001</v>
      </c>
      <c r="H2509">
        <v>227344.8518</v>
      </c>
      <c r="I2509">
        <v>106.7919131</v>
      </c>
      <c r="J2509">
        <v>1.070305469</v>
      </c>
      <c r="K2509">
        <v>7.5688726480000001</v>
      </c>
      <c r="L2509">
        <v>188584.15640000001</v>
      </c>
      <c r="M2509">
        <v>106.57408390000001</v>
      </c>
      <c r="N2509">
        <v>0.66053798500000005</v>
      </c>
      <c r="O2509">
        <v>7.4665741739999998</v>
      </c>
      <c r="P2509">
        <v>148913.86420000001</v>
      </c>
      <c r="Q2509">
        <v>105.0296596</v>
      </c>
      <c r="R2509">
        <v>1.01195243</v>
      </c>
      <c r="S2509">
        <v>6.8149172770000002</v>
      </c>
    </row>
    <row r="2510" spans="1:19" x14ac:dyDescent="0.25">
      <c r="A2510" s="12">
        <v>42309</v>
      </c>
      <c r="B2510" t="s">
        <v>2009</v>
      </c>
      <c r="C2510" t="s">
        <v>2010</v>
      </c>
      <c r="D2510">
        <v>205033.22949999999</v>
      </c>
      <c r="E2510">
        <v>105.4606039</v>
      </c>
      <c r="F2510">
        <v>1.4843599009999999</v>
      </c>
      <c r="G2510">
        <v>4.1182840829999998</v>
      </c>
      <c r="H2510">
        <v>124523.13770000001</v>
      </c>
      <c r="I2510">
        <v>105.3087967</v>
      </c>
      <c r="J2510">
        <v>1.632241544</v>
      </c>
      <c r="K2510">
        <v>3.6555391529999999</v>
      </c>
      <c r="L2510">
        <v>99863.760580000002</v>
      </c>
      <c r="M2510">
        <v>104.7727701</v>
      </c>
      <c r="N2510">
        <v>1.211807743</v>
      </c>
      <c r="O2510">
        <v>3.495343708</v>
      </c>
      <c r="P2510">
        <v>87175.833180000001</v>
      </c>
      <c r="Q2510">
        <v>104.0206712</v>
      </c>
      <c r="R2510">
        <v>-0.28172550200000002</v>
      </c>
      <c r="S2510">
        <v>2.5892717119999999</v>
      </c>
    </row>
    <row r="2511" spans="1:19" x14ac:dyDescent="0.25">
      <c r="A2511" s="12">
        <v>42309</v>
      </c>
      <c r="B2511" t="s">
        <v>2011</v>
      </c>
      <c r="C2511" t="s">
        <v>2012</v>
      </c>
      <c r="D2511">
        <v>246937.1686</v>
      </c>
      <c r="E2511">
        <v>105.0792974</v>
      </c>
      <c r="F2511">
        <v>0.25651727800000002</v>
      </c>
      <c r="G2511">
        <v>4.2716750379999997</v>
      </c>
      <c r="H2511">
        <v>150346.32860000001</v>
      </c>
      <c r="I2511">
        <v>105.2094623</v>
      </c>
      <c r="J2511">
        <v>0.33897423700000001</v>
      </c>
      <c r="K2511">
        <v>4.5228061359999998</v>
      </c>
      <c r="L2511">
        <v>109641.3916</v>
      </c>
      <c r="M2511">
        <v>105.03384939999999</v>
      </c>
      <c r="N2511">
        <v>0.80822520399999997</v>
      </c>
      <c r="O2511">
        <v>4.1947266240000003</v>
      </c>
      <c r="P2511">
        <v>105309.3318</v>
      </c>
      <c r="Q2511">
        <v>104.0735784</v>
      </c>
      <c r="R2511">
        <v>0.69644405600000003</v>
      </c>
      <c r="S2511">
        <v>4.5065832500000003</v>
      </c>
    </row>
    <row r="2512" spans="1:19" x14ac:dyDescent="0.25">
      <c r="A2512" s="12">
        <v>42339</v>
      </c>
      <c r="B2512" t="s">
        <v>2005</v>
      </c>
      <c r="C2512" t="s">
        <v>2006</v>
      </c>
      <c r="D2512">
        <v>331013.04700000002</v>
      </c>
      <c r="E2512">
        <v>108.36838280000001</v>
      </c>
      <c r="F2512">
        <v>0.62505578500000003</v>
      </c>
      <c r="G2512">
        <v>8.3022633040000002</v>
      </c>
      <c r="H2512">
        <v>203031.2801</v>
      </c>
      <c r="I2512">
        <v>108.09458650000001</v>
      </c>
      <c r="J2512">
        <v>0.400914875</v>
      </c>
      <c r="K2512">
        <v>7.8386671029999997</v>
      </c>
      <c r="L2512">
        <v>177738.90580000001</v>
      </c>
      <c r="M2512">
        <v>108.2960156</v>
      </c>
      <c r="N2512">
        <v>0.47270004100000002</v>
      </c>
      <c r="O2512">
        <v>7.7475904550000001</v>
      </c>
      <c r="P2512">
        <v>205939.31210000001</v>
      </c>
      <c r="Q2512">
        <v>108.22372110000001</v>
      </c>
      <c r="R2512">
        <v>0.50225383800000001</v>
      </c>
      <c r="S2512">
        <v>8.1482755959999995</v>
      </c>
    </row>
    <row r="2513" spans="1:19" x14ac:dyDescent="0.25">
      <c r="A2513" s="12">
        <v>42339</v>
      </c>
      <c r="B2513" t="s">
        <v>2013</v>
      </c>
      <c r="C2513" t="s">
        <v>2014</v>
      </c>
      <c r="D2513">
        <v>501997.67460000003</v>
      </c>
      <c r="E2513">
        <v>110.38502579999999</v>
      </c>
      <c r="F2513">
        <v>1.164260836</v>
      </c>
      <c r="G2513">
        <v>10.681734860000001</v>
      </c>
      <c r="H2513">
        <v>308025.64439999999</v>
      </c>
      <c r="I2513">
        <v>110.37864860000001</v>
      </c>
      <c r="J2513">
        <v>1.0239837860000001</v>
      </c>
      <c r="K2513">
        <v>10.87483441</v>
      </c>
      <c r="L2513">
        <v>242853.94140000001</v>
      </c>
      <c r="M2513">
        <v>110.2070167</v>
      </c>
      <c r="N2513">
        <v>0.98313971700000002</v>
      </c>
      <c r="O2513">
        <v>10.3194982</v>
      </c>
      <c r="P2513">
        <v>185071.16810000001</v>
      </c>
      <c r="Q2513">
        <v>108.8642512</v>
      </c>
      <c r="R2513">
        <v>0.66395123700000003</v>
      </c>
      <c r="S2513">
        <v>9.0400395729999996</v>
      </c>
    </row>
    <row r="2514" spans="1:19" x14ac:dyDescent="0.25">
      <c r="A2514" s="12">
        <v>42339</v>
      </c>
      <c r="B2514" t="s">
        <v>2001</v>
      </c>
      <c r="C2514" t="s">
        <v>2002</v>
      </c>
      <c r="D2514">
        <v>242177.9749</v>
      </c>
      <c r="E2514">
        <v>108.02960899999999</v>
      </c>
      <c r="F2514">
        <v>0.46486793300000001</v>
      </c>
      <c r="G2514">
        <v>8.0546957670000001</v>
      </c>
      <c r="H2514">
        <v>150856.26879999999</v>
      </c>
      <c r="I2514">
        <v>107.2927296</v>
      </c>
      <c r="J2514">
        <v>0.118983333</v>
      </c>
      <c r="K2514">
        <v>7.0860934919999998</v>
      </c>
      <c r="L2514">
        <v>124700.099</v>
      </c>
      <c r="M2514">
        <v>107.1686358</v>
      </c>
      <c r="N2514">
        <v>0.54272024600000002</v>
      </c>
      <c r="O2514">
        <v>6.8232659079999998</v>
      </c>
      <c r="P2514">
        <v>99572.758499999996</v>
      </c>
      <c r="Q2514">
        <v>105.7674184</v>
      </c>
      <c r="R2514">
        <v>0.452916708</v>
      </c>
      <c r="S2514">
        <v>5.5234859270000003</v>
      </c>
    </row>
    <row r="2515" spans="1:19" x14ac:dyDescent="0.25">
      <c r="A2515" s="12">
        <v>42339</v>
      </c>
      <c r="B2515" t="s">
        <v>2009</v>
      </c>
      <c r="C2515" t="s">
        <v>2010</v>
      </c>
      <c r="D2515">
        <v>207395.2678</v>
      </c>
      <c r="E2515">
        <v>106.6755386</v>
      </c>
      <c r="F2515">
        <v>1.1520270669999999</v>
      </c>
      <c r="G2515">
        <v>5.1027944300000003</v>
      </c>
      <c r="H2515">
        <v>124701.56630000001</v>
      </c>
      <c r="I2515">
        <v>105.4596932</v>
      </c>
      <c r="J2515">
        <v>0.14328953699999999</v>
      </c>
      <c r="K2515">
        <v>4.0473309019999997</v>
      </c>
      <c r="L2515">
        <v>100402.776</v>
      </c>
      <c r="M2515">
        <v>105.3382819</v>
      </c>
      <c r="N2515">
        <v>0.53975075100000003</v>
      </c>
      <c r="O2515">
        <v>3.8556334739999998</v>
      </c>
      <c r="P2515">
        <v>87065.782470000006</v>
      </c>
      <c r="Q2515">
        <v>103.8893556</v>
      </c>
      <c r="R2515">
        <v>-0.126239932</v>
      </c>
      <c r="S2515">
        <v>2.5732927970000001</v>
      </c>
    </row>
    <row r="2516" spans="1:19" x14ac:dyDescent="0.25">
      <c r="A2516" s="12">
        <v>42339</v>
      </c>
      <c r="B2516" t="s">
        <v>2011</v>
      </c>
      <c r="C2516" t="s">
        <v>2012</v>
      </c>
      <c r="D2516">
        <v>247268.05850000001</v>
      </c>
      <c r="E2516">
        <v>105.2201012</v>
      </c>
      <c r="F2516">
        <v>0.13399760299999999</v>
      </c>
      <c r="G2516">
        <v>4.7481557729999997</v>
      </c>
      <c r="H2516">
        <v>150412.69289999999</v>
      </c>
      <c r="I2516">
        <v>105.25590269999999</v>
      </c>
      <c r="J2516">
        <v>4.4140936999999998E-2</v>
      </c>
      <c r="K2516">
        <v>4.9156868600000001</v>
      </c>
      <c r="L2516">
        <v>109626.75840000001</v>
      </c>
      <c r="M2516">
        <v>105.0198311</v>
      </c>
      <c r="N2516">
        <v>-1.3346426E-2</v>
      </c>
      <c r="O2516">
        <v>4.1631916919999998</v>
      </c>
      <c r="P2516">
        <v>105205.1266</v>
      </c>
      <c r="Q2516">
        <v>103.97059609999999</v>
      </c>
      <c r="R2516">
        <v>-9.8951448999999997E-2</v>
      </c>
      <c r="S2516">
        <v>4.020662894</v>
      </c>
    </row>
    <row r="2517" spans="1:19" x14ac:dyDescent="0.25">
      <c r="A2517" s="12">
        <v>42339</v>
      </c>
      <c r="B2517" t="s">
        <v>2007</v>
      </c>
      <c r="C2517" t="s">
        <v>2008</v>
      </c>
      <c r="D2517">
        <v>844884.13520000002</v>
      </c>
      <c r="E2517">
        <v>113.6405285</v>
      </c>
      <c r="F2517">
        <v>1.9577077919999999</v>
      </c>
      <c r="G2517">
        <v>14.234381709999999</v>
      </c>
      <c r="H2517">
        <v>536464.78020000004</v>
      </c>
      <c r="I2517">
        <v>113.68084500000001</v>
      </c>
      <c r="J2517">
        <v>1.542031116</v>
      </c>
      <c r="K2517">
        <v>14.29975031</v>
      </c>
      <c r="L2517">
        <v>462911.95549999998</v>
      </c>
      <c r="M2517">
        <v>113.1950887</v>
      </c>
      <c r="N2517">
        <v>0.97243402899999998</v>
      </c>
      <c r="O2517">
        <v>13.048104500000001</v>
      </c>
      <c r="P2517">
        <v>398893.10820000002</v>
      </c>
      <c r="Q2517">
        <v>110.2402912</v>
      </c>
      <c r="R2517">
        <v>0.829432583</v>
      </c>
      <c r="S2517">
        <v>10.09358173</v>
      </c>
    </row>
    <row r="2518" spans="1:19" x14ac:dyDescent="0.25">
      <c r="A2518" s="12">
        <v>42339</v>
      </c>
      <c r="B2518" t="s">
        <v>2003</v>
      </c>
      <c r="C2518" t="s">
        <v>2004</v>
      </c>
      <c r="D2518">
        <v>377170.20649999997</v>
      </c>
      <c r="E2518">
        <v>110.4799842</v>
      </c>
      <c r="F2518">
        <v>0.420943597</v>
      </c>
      <c r="G2518">
        <v>11.186357559999999</v>
      </c>
      <c r="H2518">
        <v>254599.54790000001</v>
      </c>
      <c r="I2518">
        <v>110.9600141</v>
      </c>
      <c r="J2518">
        <v>0.30020093399999997</v>
      </c>
      <c r="K2518">
        <v>11.66592788</v>
      </c>
      <c r="L2518">
        <v>212679.21900000001</v>
      </c>
      <c r="M2518">
        <v>111.0616954</v>
      </c>
      <c r="N2518">
        <v>0.50620206700000003</v>
      </c>
      <c r="O2518">
        <v>11.204051339999999</v>
      </c>
      <c r="P2518">
        <v>171344.86060000001</v>
      </c>
      <c r="Q2518">
        <v>110.6297158</v>
      </c>
      <c r="R2518">
        <v>0.57497394899999998</v>
      </c>
      <c r="S2518">
        <v>11.27908058</v>
      </c>
    </row>
    <row r="2519" spans="1:19" x14ac:dyDescent="0.25">
      <c r="A2519" s="12">
        <v>42339</v>
      </c>
      <c r="B2519" t="s">
        <v>2017</v>
      </c>
      <c r="C2519" t="s">
        <v>2018</v>
      </c>
      <c r="D2519">
        <v>279027.40620000003</v>
      </c>
      <c r="E2519">
        <v>106.796843</v>
      </c>
      <c r="F2519">
        <v>0.75257555099999995</v>
      </c>
      <c r="G2519">
        <v>6.1190599099999998</v>
      </c>
      <c r="H2519">
        <v>162942.2071</v>
      </c>
      <c r="I2519">
        <v>106.8106686</v>
      </c>
      <c r="J2519">
        <v>0.255913159</v>
      </c>
      <c r="K2519">
        <v>5.8950947100000004</v>
      </c>
      <c r="L2519">
        <v>133377.2403</v>
      </c>
      <c r="M2519">
        <v>106.9293246</v>
      </c>
      <c r="N2519">
        <v>0.10437962000000001</v>
      </c>
      <c r="O2519">
        <v>5.3306342659999997</v>
      </c>
      <c r="P2519">
        <v>110556.6572</v>
      </c>
      <c r="Q2519">
        <v>105.3210632</v>
      </c>
      <c r="R2519">
        <v>-0.61203607599999998</v>
      </c>
      <c r="S2519">
        <v>4.428337849</v>
      </c>
    </row>
    <row r="2520" spans="1:19" x14ac:dyDescent="0.25">
      <c r="A2520" s="12">
        <v>42339</v>
      </c>
      <c r="B2520" t="s">
        <v>2019</v>
      </c>
      <c r="C2520" t="s">
        <v>2020</v>
      </c>
      <c r="D2520">
        <v>234771.78049999999</v>
      </c>
      <c r="E2520">
        <v>107.7510072</v>
      </c>
      <c r="F2520">
        <v>0.41687841599999997</v>
      </c>
      <c r="G2520">
        <v>5.363245762</v>
      </c>
      <c r="H2520">
        <v>143455.473</v>
      </c>
      <c r="I2520">
        <v>107.161286</v>
      </c>
      <c r="J2520">
        <v>0.32485678699999998</v>
      </c>
      <c r="K2520">
        <v>4.8499190539999999</v>
      </c>
      <c r="L2520">
        <v>115761.03109999999</v>
      </c>
      <c r="M2520">
        <v>106.4378162</v>
      </c>
      <c r="N2520">
        <v>0.34135926799999999</v>
      </c>
      <c r="O2520">
        <v>4.038259354</v>
      </c>
      <c r="P2520">
        <v>104824.31329999999</v>
      </c>
      <c r="Q2520">
        <v>105.1467447</v>
      </c>
      <c r="R2520">
        <v>0.20397270300000001</v>
      </c>
      <c r="S2520">
        <v>3.1776530680000001</v>
      </c>
    </row>
    <row r="2521" spans="1:19" x14ac:dyDescent="0.25">
      <c r="A2521" s="12">
        <v>42339</v>
      </c>
      <c r="B2521" t="s">
        <v>2015</v>
      </c>
      <c r="C2521" t="s">
        <v>2016</v>
      </c>
      <c r="D2521">
        <v>352573.77169999998</v>
      </c>
      <c r="E2521">
        <v>107.0255707</v>
      </c>
      <c r="F2521">
        <v>0.26620316300000002</v>
      </c>
      <c r="G2521">
        <v>7.9956324939999996</v>
      </c>
      <c r="H2521">
        <v>227339.04689999999</v>
      </c>
      <c r="I2521">
        <v>106.7891863</v>
      </c>
      <c r="J2521">
        <v>-2.5533539999999999E-3</v>
      </c>
      <c r="K2521">
        <v>7.5590172930000001</v>
      </c>
      <c r="L2521">
        <v>188798.20509999999</v>
      </c>
      <c r="M2521">
        <v>106.6950487</v>
      </c>
      <c r="N2521">
        <v>0.113503014</v>
      </c>
      <c r="O2521">
        <v>7.155381974</v>
      </c>
      <c r="P2521">
        <v>149320.42129999999</v>
      </c>
      <c r="Q2521">
        <v>105.3164063</v>
      </c>
      <c r="R2521">
        <v>0.27301494999999998</v>
      </c>
      <c r="S2521">
        <v>5.6701418060000002</v>
      </c>
    </row>
    <row r="2522" spans="1:19" x14ac:dyDescent="0.25">
      <c r="A2522" s="12">
        <v>42370</v>
      </c>
      <c r="B2522" t="s">
        <v>2005</v>
      </c>
      <c r="C2522" t="s">
        <v>2006</v>
      </c>
      <c r="D2522">
        <v>330358.45500000002</v>
      </c>
      <c r="E2522">
        <v>108.1540799</v>
      </c>
      <c r="F2522">
        <v>-0.19775413999999999</v>
      </c>
      <c r="G2522">
        <v>8.1540798649999999</v>
      </c>
      <c r="H2522">
        <v>204389.74189999999</v>
      </c>
      <c r="I2522">
        <v>108.8178365</v>
      </c>
      <c r="J2522">
        <v>0.66908991900000003</v>
      </c>
      <c r="K2522">
        <v>8.8178365050000007</v>
      </c>
      <c r="L2522">
        <v>177948.46489999999</v>
      </c>
      <c r="M2522">
        <v>108.42369960000001</v>
      </c>
      <c r="N2522">
        <v>0.117902774</v>
      </c>
      <c r="O2522">
        <v>8.4236996390000005</v>
      </c>
      <c r="P2522">
        <v>207940.9547</v>
      </c>
      <c r="Q2522">
        <v>109.2756097</v>
      </c>
      <c r="R2522">
        <v>0.97195751399999997</v>
      </c>
      <c r="S2522">
        <v>9.2756097010000005</v>
      </c>
    </row>
    <row r="2523" spans="1:19" x14ac:dyDescent="0.25">
      <c r="A2523" s="12">
        <v>42370</v>
      </c>
      <c r="B2523" t="s">
        <v>2013</v>
      </c>
      <c r="C2523" t="s">
        <v>2014</v>
      </c>
      <c r="D2523">
        <v>504661.61920000002</v>
      </c>
      <c r="E2523">
        <v>110.97080459999999</v>
      </c>
      <c r="F2523">
        <v>0.53066870300000002</v>
      </c>
      <c r="G2523">
        <v>10.97080463</v>
      </c>
      <c r="H2523">
        <v>312100.34120000002</v>
      </c>
      <c r="I2523">
        <v>111.8387852</v>
      </c>
      <c r="J2523">
        <v>1.3228433530000001</v>
      </c>
      <c r="K2523">
        <v>11.8387852</v>
      </c>
      <c r="L2523">
        <v>244154.61569999999</v>
      </c>
      <c r="M2523">
        <v>110.79726220000001</v>
      </c>
      <c r="N2523">
        <v>0.53557880499999999</v>
      </c>
      <c r="O2523">
        <v>10.797262160000001</v>
      </c>
      <c r="P2523">
        <v>186887.4283</v>
      </c>
      <c r="Q2523">
        <v>109.9326283</v>
      </c>
      <c r="R2523">
        <v>0.981384747</v>
      </c>
      <c r="S2523">
        <v>9.9326283459999996</v>
      </c>
    </row>
    <row r="2524" spans="1:19" x14ac:dyDescent="0.25">
      <c r="A2524" s="12">
        <v>42370</v>
      </c>
      <c r="B2524" t="s">
        <v>2015</v>
      </c>
      <c r="C2524" t="s">
        <v>2016</v>
      </c>
      <c r="D2524">
        <v>349664.06069999997</v>
      </c>
      <c r="E2524">
        <v>106.1423131</v>
      </c>
      <c r="F2524">
        <v>-0.82527721099999996</v>
      </c>
      <c r="G2524">
        <v>6.1423131040000003</v>
      </c>
      <c r="H2524">
        <v>228676.76550000001</v>
      </c>
      <c r="I2524">
        <v>107.41755999999999</v>
      </c>
      <c r="J2524">
        <v>0.588424481</v>
      </c>
      <c r="K2524">
        <v>7.4175600350000002</v>
      </c>
      <c r="L2524">
        <v>188602.74340000001</v>
      </c>
      <c r="M2524">
        <v>106.5845879</v>
      </c>
      <c r="N2524">
        <v>-0.103529475</v>
      </c>
      <c r="O2524">
        <v>6.5845878859999996</v>
      </c>
      <c r="P2524">
        <v>149403.18799999999</v>
      </c>
      <c r="Q2524">
        <v>105.3747821</v>
      </c>
      <c r="R2524">
        <v>5.5428924999999997E-2</v>
      </c>
      <c r="S2524">
        <v>5.3747820649999998</v>
      </c>
    </row>
    <row r="2525" spans="1:19" x14ac:dyDescent="0.25">
      <c r="A2525" s="12">
        <v>42370</v>
      </c>
      <c r="B2525" t="s">
        <v>2011</v>
      </c>
      <c r="C2525" t="s">
        <v>2012</v>
      </c>
      <c r="D2525">
        <v>247384.6502</v>
      </c>
      <c r="E2525">
        <v>105.26971450000001</v>
      </c>
      <c r="F2525">
        <v>4.7151918000000001E-2</v>
      </c>
      <c r="G2525">
        <v>5.269714456</v>
      </c>
      <c r="H2525">
        <v>151338.14619999999</v>
      </c>
      <c r="I2525">
        <v>105.9035171</v>
      </c>
      <c r="J2525">
        <v>0.61527603099999995</v>
      </c>
      <c r="K2525">
        <v>5.9035170690000003</v>
      </c>
      <c r="L2525">
        <v>109363.2032</v>
      </c>
      <c r="M2525">
        <v>104.7673515</v>
      </c>
      <c r="N2525">
        <v>-0.24041142400000001</v>
      </c>
      <c r="O2525">
        <v>4.7673514749999999</v>
      </c>
      <c r="P2525">
        <v>105732.2216</v>
      </c>
      <c r="Q2525">
        <v>104.49150590000001</v>
      </c>
      <c r="R2525">
        <v>0.50101644300000003</v>
      </c>
      <c r="S2525">
        <v>4.4915058979999998</v>
      </c>
    </row>
    <row r="2526" spans="1:19" x14ac:dyDescent="0.25">
      <c r="A2526" s="12">
        <v>42370</v>
      </c>
      <c r="B2526" t="s">
        <v>2009</v>
      </c>
      <c r="C2526" t="s">
        <v>2010</v>
      </c>
      <c r="D2526">
        <v>200845.1574</v>
      </c>
      <c r="E2526">
        <v>103.306433</v>
      </c>
      <c r="F2526">
        <v>-3.1582738149999998</v>
      </c>
      <c r="G2526">
        <v>3.306432955</v>
      </c>
      <c r="H2526">
        <v>122779.2145</v>
      </c>
      <c r="I2526">
        <v>103.8339668</v>
      </c>
      <c r="J2526">
        <v>-1.5415618799999999</v>
      </c>
      <c r="K2526">
        <v>3.8339667940000002</v>
      </c>
      <c r="L2526">
        <v>98244.707620000001</v>
      </c>
      <c r="M2526">
        <v>103.0741292</v>
      </c>
      <c r="N2526">
        <v>-2.1494110499999999</v>
      </c>
      <c r="O2526">
        <v>3.0741292370000002</v>
      </c>
      <c r="P2526">
        <v>86253.178530000005</v>
      </c>
      <c r="Q2526">
        <v>102.91973350000001</v>
      </c>
      <c r="R2526">
        <v>-0.93332181599999997</v>
      </c>
      <c r="S2526">
        <v>2.9197335450000002</v>
      </c>
    </row>
    <row r="2527" spans="1:19" x14ac:dyDescent="0.25">
      <c r="A2527" s="12">
        <v>42370</v>
      </c>
      <c r="B2527" t="s">
        <v>2007</v>
      </c>
      <c r="C2527" t="s">
        <v>2008</v>
      </c>
      <c r="D2527">
        <v>846955.50260000001</v>
      </c>
      <c r="E2527">
        <v>113.91913630000001</v>
      </c>
      <c r="F2527">
        <v>0.24516585299999999</v>
      </c>
      <c r="G2527">
        <v>13.919136310000001</v>
      </c>
      <c r="H2527">
        <v>546757.78509999998</v>
      </c>
      <c r="I2527">
        <v>115.8620087</v>
      </c>
      <c r="J2527">
        <v>1.918673013</v>
      </c>
      <c r="K2527">
        <v>15.86200867</v>
      </c>
      <c r="L2527">
        <v>470317.33740000002</v>
      </c>
      <c r="M2527">
        <v>115.00591439999999</v>
      </c>
      <c r="N2527">
        <v>1.5997387430000001</v>
      </c>
      <c r="O2527">
        <v>15.005914430000001</v>
      </c>
      <c r="P2527">
        <v>405792.66090000002</v>
      </c>
      <c r="Q2527">
        <v>112.14708950000001</v>
      </c>
      <c r="R2527">
        <v>1.7296745760000001</v>
      </c>
      <c r="S2527">
        <v>12.147089449999999</v>
      </c>
    </row>
    <row r="2528" spans="1:19" x14ac:dyDescent="0.25">
      <c r="A2528" s="12">
        <v>42370</v>
      </c>
      <c r="B2528" t="s">
        <v>2017</v>
      </c>
      <c r="C2528" t="s">
        <v>2018</v>
      </c>
      <c r="D2528">
        <v>279213.62449999998</v>
      </c>
      <c r="E2528">
        <v>106.8681175</v>
      </c>
      <c r="F2528">
        <v>6.6738338999999994E-2</v>
      </c>
      <c r="G2528">
        <v>6.8681174790000004</v>
      </c>
      <c r="H2528">
        <v>163836.90059999999</v>
      </c>
      <c r="I2528">
        <v>107.3971514</v>
      </c>
      <c r="J2528">
        <v>0.54908638499999995</v>
      </c>
      <c r="K2528">
        <v>7.397151418</v>
      </c>
      <c r="L2528">
        <v>133361.4081</v>
      </c>
      <c r="M2528">
        <v>106.9166318</v>
      </c>
      <c r="N2528">
        <v>-1.1870255E-2</v>
      </c>
      <c r="O2528">
        <v>6.9166317859999999</v>
      </c>
      <c r="P2528">
        <v>111377.61840000001</v>
      </c>
      <c r="Q2528">
        <v>106.1031464</v>
      </c>
      <c r="R2528">
        <v>0.74257052800000001</v>
      </c>
      <c r="S2528">
        <v>6.103146358</v>
      </c>
    </row>
    <row r="2529" spans="1:19" x14ac:dyDescent="0.25">
      <c r="A2529" s="12">
        <v>42370</v>
      </c>
      <c r="B2529" t="s">
        <v>2001</v>
      </c>
      <c r="C2529" t="s">
        <v>2002</v>
      </c>
      <c r="D2529">
        <v>241186.88159999999</v>
      </c>
      <c r="E2529">
        <v>107.5875068</v>
      </c>
      <c r="F2529">
        <v>-0.40924171399999998</v>
      </c>
      <c r="G2529">
        <v>7.5875067950000004</v>
      </c>
      <c r="H2529">
        <v>151351.86910000001</v>
      </c>
      <c r="I2529">
        <v>107.6452128</v>
      </c>
      <c r="J2529">
        <v>0.32852483300000002</v>
      </c>
      <c r="K2529">
        <v>7.6452128190000002</v>
      </c>
      <c r="L2529">
        <v>124436.9745</v>
      </c>
      <c r="M2529">
        <v>106.9425037</v>
      </c>
      <c r="N2529">
        <v>-0.21100586800000001</v>
      </c>
      <c r="O2529">
        <v>6.9425037100000004</v>
      </c>
      <c r="P2529">
        <v>99884.346669999999</v>
      </c>
      <c r="Q2529">
        <v>106.0983913</v>
      </c>
      <c r="R2529">
        <v>0.312925114</v>
      </c>
      <c r="S2529">
        <v>6.0983912570000003</v>
      </c>
    </row>
    <row r="2530" spans="1:19" x14ac:dyDescent="0.25">
      <c r="A2530" s="12">
        <v>42370</v>
      </c>
      <c r="B2530" t="s">
        <v>2003</v>
      </c>
      <c r="C2530" t="s">
        <v>2004</v>
      </c>
      <c r="D2530">
        <v>379199.3566</v>
      </c>
      <c r="E2530">
        <v>111.0743591</v>
      </c>
      <c r="F2530">
        <v>0.53799320799999995</v>
      </c>
      <c r="G2530">
        <v>11.074359060000001</v>
      </c>
      <c r="H2530">
        <v>258405.85079999999</v>
      </c>
      <c r="I2530">
        <v>112.6188836</v>
      </c>
      <c r="J2530">
        <v>1.4950155919999999</v>
      </c>
      <c r="K2530">
        <v>12.61888358</v>
      </c>
      <c r="L2530">
        <v>214095.3058</v>
      </c>
      <c r="M2530">
        <v>111.80118</v>
      </c>
      <c r="N2530">
        <v>0.66583223400000002</v>
      </c>
      <c r="O2530">
        <v>11.801179960000001</v>
      </c>
      <c r="P2530">
        <v>173298.58600000001</v>
      </c>
      <c r="Q2530">
        <v>111.891149</v>
      </c>
      <c r="R2530">
        <v>1.140229978</v>
      </c>
      <c r="S2530">
        <v>11.89114902</v>
      </c>
    </row>
    <row r="2531" spans="1:19" x14ac:dyDescent="0.25">
      <c r="A2531" s="12">
        <v>42370</v>
      </c>
      <c r="B2531" t="s">
        <v>2019</v>
      </c>
      <c r="C2531" t="s">
        <v>2020</v>
      </c>
      <c r="D2531">
        <v>231914.00339999999</v>
      </c>
      <c r="E2531">
        <v>106.43940000000001</v>
      </c>
      <c r="F2531">
        <v>-1.217257488</v>
      </c>
      <c r="G2531">
        <v>6.4393999790000001</v>
      </c>
      <c r="H2531">
        <v>143213.201</v>
      </c>
      <c r="I2531">
        <v>106.9803088</v>
      </c>
      <c r="J2531">
        <v>-0.16888304800000001</v>
      </c>
      <c r="K2531">
        <v>6.9803087709999998</v>
      </c>
      <c r="L2531">
        <v>114951.38800000001</v>
      </c>
      <c r="M2531">
        <v>105.6933805</v>
      </c>
      <c r="N2531">
        <v>-0.69940902999999999</v>
      </c>
      <c r="O2531">
        <v>5.6933804649999997</v>
      </c>
      <c r="P2531">
        <v>104036.8567</v>
      </c>
      <c r="Q2531">
        <v>104.3568659</v>
      </c>
      <c r="R2531">
        <v>-0.75121564299999999</v>
      </c>
      <c r="S2531">
        <v>4.3568658969999996</v>
      </c>
    </row>
    <row r="2532" spans="1:19" x14ac:dyDescent="0.25">
      <c r="A2532" s="12">
        <v>42401</v>
      </c>
      <c r="B2532" t="s">
        <v>2005</v>
      </c>
      <c r="C2532" t="s">
        <v>2006</v>
      </c>
      <c r="D2532">
        <v>331269.57659999997</v>
      </c>
      <c r="E2532">
        <v>108.4523665</v>
      </c>
      <c r="F2532">
        <v>0.275797876</v>
      </c>
      <c r="G2532">
        <v>8.1832833409999992</v>
      </c>
      <c r="H2532">
        <v>204072.41029999999</v>
      </c>
      <c r="I2532">
        <v>108.648888</v>
      </c>
      <c r="J2532">
        <v>-0.155258058</v>
      </c>
      <c r="K2532">
        <v>8.5334648319999999</v>
      </c>
      <c r="L2532">
        <v>178610.2078</v>
      </c>
      <c r="M2532">
        <v>108.8268985</v>
      </c>
      <c r="N2532">
        <v>0.37187334</v>
      </c>
      <c r="O2532">
        <v>8.4087822449999994</v>
      </c>
      <c r="P2532">
        <v>207770.7383</v>
      </c>
      <c r="Q2532">
        <v>109.1861588</v>
      </c>
      <c r="R2532">
        <v>-8.1858076000000002E-2</v>
      </c>
      <c r="S2532">
        <v>8.75987063</v>
      </c>
    </row>
    <row r="2533" spans="1:19" x14ac:dyDescent="0.25">
      <c r="A2533" s="12">
        <v>42401</v>
      </c>
      <c r="B2533" t="s">
        <v>2017</v>
      </c>
      <c r="C2533" t="s">
        <v>2018</v>
      </c>
      <c r="D2533">
        <v>276917.19290000002</v>
      </c>
      <c r="E2533">
        <v>105.9891657</v>
      </c>
      <c r="F2533">
        <v>-0.82246402699999999</v>
      </c>
      <c r="G2533">
        <v>5.1087112340000003</v>
      </c>
      <c r="H2533">
        <v>162584.4148</v>
      </c>
      <c r="I2533">
        <v>106.57613120000001</v>
      </c>
      <c r="J2533">
        <v>-0.76447115099999996</v>
      </c>
      <c r="K2533">
        <v>5.7296446950000002</v>
      </c>
      <c r="L2533">
        <v>132960.495</v>
      </c>
      <c r="M2533">
        <v>106.5952174</v>
      </c>
      <c r="N2533">
        <v>-0.30062151199999998</v>
      </c>
      <c r="O2533">
        <v>5.2167353390000004</v>
      </c>
      <c r="P2533">
        <v>110697.87760000001</v>
      </c>
      <c r="Q2533">
        <v>105.45559590000001</v>
      </c>
      <c r="R2533">
        <v>-0.61030282000000002</v>
      </c>
      <c r="S2533">
        <v>3.5663513089999999</v>
      </c>
    </row>
    <row r="2534" spans="1:19" x14ac:dyDescent="0.25">
      <c r="A2534" s="12">
        <v>42401</v>
      </c>
      <c r="B2534" t="s">
        <v>2013</v>
      </c>
      <c r="C2534" t="s">
        <v>2014</v>
      </c>
      <c r="D2534">
        <v>508772.73719999997</v>
      </c>
      <c r="E2534">
        <v>111.8748046</v>
      </c>
      <c r="F2534">
        <v>0.81462862199999997</v>
      </c>
      <c r="G2534">
        <v>11.74987018</v>
      </c>
      <c r="H2534">
        <v>312803.6335</v>
      </c>
      <c r="I2534">
        <v>112.09080470000001</v>
      </c>
      <c r="J2534">
        <v>0.22534174800000001</v>
      </c>
      <c r="K2534">
        <v>12.589307099999999</v>
      </c>
      <c r="L2534">
        <v>246413.4222</v>
      </c>
      <c r="M2534">
        <v>111.8223076</v>
      </c>
      <c r="N2534">
        <v>0.925154158</v>
      </c>
      <c r="O2534">
        <v>11.98270166</v>
      </c>
      <c r="P2534">
        <v>187995.38699999999</v>
      </c>
      <c r="Q2534">
        <v>110.5843619</v>
      </c>
      <c r="R2534">
        <v>0.59284817099999998</v>
      </c>
      <c r="S2534">
        <v>10.544022010000001</v>
      </c>
    </row>
    <row r="2535" spans="1:19" x14ac:dyDescent="0.25">
      <c r="A2535" s="12">
        <v>42401</v>
      </c>
      <c r="B2535" t="s">
        <v>2015</v>
      </c>
      <c r="C2535" t="s">
        <v>2016</v>
      </c>
      <c r="D2535">
        <v>352056.25520000001</v>
      </c>
      <c r="E2535">
        <v>106.868476</v>
      </c>
      <c r="F2535">
        <v>0.68414080899999996</v>
      </c>
      <c r="G2535">
        <v>8.384427788</v>
      </c>
      <c r="H2535">
        <v>228974.6735</v>
      </c>
      <c r="I2535">
        <v>107.5574979</v>
      </c>
      <c r="J2535">
        <v>0.13027469</v>
      </c>
      <c r="K2535">
        <v>9.1175617960000004</v>
      </c>
      <c r="L2535">
        <v>189854.076</v>
      </c>
      <c r="M2535">
        <v>107.2917503</v>
      </c>
      <c r="N2535">
        <v>0.66347534200000002</v>
      </c>
      <c r="O2535">
        <v>8.4637748259999999</v>
      </c>
      <c r="P2535">
        <v>149389.50469999999</v>
      </c>
      <c r="Q2535">
        <v>105.3651311</v>
      </c>
      <c r="R2535">
        <v>-9.1586629999999992E-3</v>
      </c>
      <c r="S2535">
        <v>6.9800453840000003</v>
      </c>
    </row>
    <row r="2536" spans="1:19" x14ac:dyDescent="0.25">
      <c r="A2536" s="12">
        <v>42401</v>
      </c>
      <c r="B2536" t="s">
        <v>2011</v>
      </c>
      <c r="C2536" t="s">
        <v>2012</v>
      </c>
      <c r="D2536">
        <v>247488.1053</v>
      </c>
      <c r="E2536">
        <v>105.3137378</v>
      </c>
      <c r="F2536">
        <v>4.1819569000000001E-2</v>
      </c>
      <c r="G2536">
        <v>4.3568630070000003</v>
      </c>
      <c r="H2536">
        <v>150668.6735</v>
      </c>
      <c r="I2536">
        <v>105.435033</v>
      </c>
      <c r="J2536">
        <v>-0.44236873500000001</v>
      </c>
      <c r="K2536">
        <v>4.9475182010000003</v>
      </c>
      <c r="L2536">
        <v>109589.2059</v>
      </c>
      <c r="M2536">
        <v>104.9838567</v>
      </c>
      <c r="N2536">
        <v>0.206653374</v>
      </c>
      <c r="O2536">
        <v>3.971974839</v>
      </c>
      <c r="P2536">
        <v>105540.5257</v>
      </c>
      <c r="Q2536">
        <v>104.3020594</v>
      </c>
      <c r="R2536">
        <v>-0.18130323300000001</v>
      </c>
      <c r="S2536">
        <v>3.1370978850000002</v>
      </c>
    </row>
    <row r="2537" spans="1:19" x14ac:dyDescent="0.25">
      <c r="A2537" s="12">
        <v>42401</v>
      </c>
      <c r="B2537" t="s">
        <v>2009</v>
      </c>
      <c r="C2537" t="s">
        <v>2010</v>
      </c>
      <c r="D2537">
        <v>201127.6777</v>
      </c>
      <c r="E2537">
        <v>103.45174969999999</v>
      </c>
      <c r="F2537">
        <v>0.14066572099999999</v>
      </c>
      <c r="G2537">
        <v>2.3006854360000002</v>
      </c>
      <c r="H2537">
        <v>122488.7834</v>
      </c>
      <c r="I2537">
        <v>103.58835019999999</v>
      </c>
      <c r="J2537">
        <v>-0.23654745099999999</v>
      </c>
      <c r="K2537">
        <v>2.8182745059999998</v>
      </c>
      <c r="L2537">
        <v>98525.668460000001</v>
      </c>
      <c r="M2537">
        <v>103.3689013</v>
      </c>
      <c r="N2537">
        <v>0.28598063200000001</v>
      </c>
      <c r="O2537">
        <v>1.866340648</v>
      </c>
      <c r="P2537">
        <v>85796.409480000002</v>
      </c>
      <c r="Q2537">
        <v>102.37470380000001</v>
      </c>
      <c r="R2537">
        <v>-0.52956778199999999</v>
      </c>
      <c r="S2537">
        <v>0.76034101200000004</v>
      </c>
    </row>
    <row r="2538" spans="1:19" x14ac:dyDescent="0.25">
      <c r="A2538" s="12">
        <v>42401</v>
      </c>
      <c r="B2538" t="s">
        <v>2007</v>
      </c>
      <c r="C2538" t="s">
        <v>2008</v>
      </c>
      <c r="D2538">
        <v>863896.14009999996</v>
      </c>
      <c r="E2538">
        <v>116.19772450000001</v>
      </c>
      <c r="F2538">
        <v>2.0001803370000002</v>
      </c>
      <c r="G2538">
        <v>15.42976833</v>
      </c>
      <c r="H2538">
        <v>550399.74329999997</v>
      </c>
      <c r="I2538">
        <v>116.63376649999999</v>
      </c>
      <c r="J2538">
        <v>0.66610082800000003</v>
      </c>
      <c r="K2538">
        <v>16.191160499999999</v>
      </c>
      <c r="L2538">
        <v>472650.75420000002</v>
      </c>
      <c r="M2538">
        <v>115.5765009</v>
      </c>
      <c r="N2538">
        <v>0.496136668</v>
      </c>
      <c r="O2538">
        <v>15.009803270000001</v>
      </c>
      <c r="P2538">
        <v>403745.0944</v>
      </c>
      <c r="Q2538">
        <v>111.58121269999999</v>
      </c>
      <c r="R2538">
        <v>-0.50458440800000004</v>
      </c>
      <c r="S2538">
        <v>11.04909904</v>
      </c>
    </row>
    <row r="2539" spans="1:19" x14ac:dyDescent="0.25">
      <c r="A2539" s="12">
        <v>42401</v>
      </c>
      <c r="B2539" t="s">
        <v>2001</v>
      </c>
      <c r="C2539" t="s">
        <v>2002</v>
      </c>
      <c r="D2539">
        <v>239665.52100000001</v>
      </c>
      <c r="E2539">
        <v>106.9088654</v>
      </c>
      <c r="F2539">
        <v>-0.63078083500000004</v>
      </c>
      <c r="G2539">
        <v>6.8142062619999999</v>
      </c>
      <c r="H2539">
        <v>150743.0765</v>
      </c>
      <c r="I2539">
        <v>107.2122244</v>
      </c>
      <c r="J2539">
        <v>-0.40223659299999998</v>
      </c>
      <c r="K2539">
        <v>7.0953124000000001</v>
      </c>
      <c r="L2539">
        <v>124500.3217</v>
      </c>
      <c r="M2539">
        <v>106.9969449</v>
      </c>
      <c r="N2539">
        <v>5.0907017999999998E-2</v>
      </c>
      <c r="O2539">
        <v>6.2311919720000004</v>
      </c>
      <c r="P2539">
        <v>99777.830820000003</v>
      </c>
      <c r="Q2539">
        <v>105.98524879999999</v>
      </c>
      <c r="R2539">
        <v>-0.106639177</v>
      </c>
      <c r="S2539">
        <v>4.4239781090000001</v>
      </c>
    </row>
    <row r="2540" spans="1:19" x14ac:dyDescent="0.25">
      <c r="A2540" s="12">
        <v>42401</v>
      </c>
      <c r="B2540" t="s">
        <v>2003</v>
      </c>
      <c r="C2540" t="s">
        <v>2004</v>
      </c>
      <c r="D2540">
        <v>379952.23019999999</v>
      </c>
      <c r="E2540">
        <v>111.2948894</v>
      </c>
      <c r="F2540">
        <v>0.198542939</v>
      </c>
      <c r="G2540">
        <v>10.706908889999999</v>
      </c>
      <c r="H2540">
        <v>257710.19020000001</v>
      </c>
      <c r="I2540">
        <v>112.3156996</v>
      </c>
      <c r="J2540">
        <v>-0.26921240000000002</v>
      </c>
      <c r="K2540">
        <v>12.096994860000001</v>
      </c>
      <c r="L2540">
        <v>214576.3377</v>
      </c>
      <c r="M2540">
        <v>112.0523762</v>
      </c>
      <c r="N2540">
        <v>0.22468122200000001</v>
      </c>
      <c r="O2540">
        <v>11.572413579999999</v>
      </c>
      <c r="P2540">
        <v>173594.7745</v>
      </c>
      <c r="Q2540">
        <v>112.08238470000001</v>
      </c>
      <c r="R2540">
        <v>0.17091224599999999</v>
      </c>
      <c r="S2540">
        <v>11.05944315</v>
      </c>
    </row>
    <row r="2541" spans="1:19" x14ac:dyDescent="0.25">
      <c r="A2541" s="12">
        <v>42401</v>
      </c>
      <c r="B2541" t="s">
        <v>2019</v>
      </c>
      <c r="C2541" t="s">
        <v>2020</v>
      </c>
      <c r="D2541">
        <v>234195.44500000001</v>
      </c>
      <c r="E2541">
        <v>107.4864919</v>
      </c>
      <c r="F2541">
        <v>0.98374464100000003</v>
      </c>
      <c r="G2541">
        <v>6.3022993219999996</v>
      </c>
      <c r="H2541">
        <v>143162.13519999999</v>
      </c>
      <c r="I2541">
        <v>106.9421626</v>
      </c>
      <c r="J2541">
        <v>-3.5657185000000001E-2</v>
      </c>
      <c r="K2541">
        <v>6.4501822000000004</v>
      </c>
      <c r="L2541">
        <v>115271.00079999999</v>
      </c>
      <c r="M2541">
        <v>105.98725210000001</v>
      </c>
      <c r="N2541">
        <v>0.27804168299999998</v>
      </c>
      <c r="O2541">
        <v>5.574000742</v>
      </c>
      <c r="P2541">
        <v>104220.4767</v>
      </c>
      <c r="Q2541">
        <v>104.5410507</v>
      </c>
      <c r="R2541">
        <v>0.176495179</v>
      </c>
      <c r="S2541">
        <v>3.8641349979999999</v>
      </c>
    </row>
    <row r="2542" spans="1:19" x14ac:dyDescent="0.25">
      <c r="A2542" s="12">
        <v>42430</v>
      </c>
      <c r="B2542" t="s">
        <v>2005</v>
      </c>
      <c r="C2542" t="s">
        <v>2006</v>
      </c>
      <c r="D2542">
        <v>335971.85100000002</v>
      </c>
      <c r="E2542">
        <v>109.991816</v>
      </c>
      <c r="F2542">
        <v>1.41947066</v>
      </c>
      <c r="G2542">
        <v>9.3800795939999997</v>
      </c>
      <c r="H2542">
        <v>204332.22010000001</v>
      </c>
      <c r="I2542">
        <v>108.7872117</v>
      </c>
      <c r="J2542">
        <v>0.12731252400000001</v>
      </c>
      <c r="K2542">
        <v>8.4574082070000003</v>
      </c>
      <c r="L2542">
        <v>179607.17430000001</v>
      </c>
      <c r="M2542">
        <v>109.4343485</v>
      </c>
      <c r="N2542">
        <v>0.55818002200000005</v>
      </c>
      <c r="O2542">
        <v>9.5367715959999995</v>
      </c>
      <c r="P2542">
        <v>211890.54329999999</v>
      </c>
      <c r="Q2542">
        <v>111.35116859999999</v>
      </c>
      <c r="R2542">
        <v>1.982861035</v>
      </c>
      <c r="S2542">
        <v>10.98696268</v>
      </c>
    </row>
    <row r="2543" spans="1:19" x14ac:dyDescent="0.25">
      <c r="A2543" s="12">
        <v>42430</v>
      </c>
      <c r="B2543" t="s">
        <v>2015</v>
      </c>
      <c r="C2543" t="s">
        <v>2016</v>
      </c>
      <c r="D2543">
        <v>362958.45049999998</v>
      </c>
      <c r="E2543">
        <v>110.17789310000001</v>
      </c>
      <c r="F2543">
        <v>3.0967196669999999</v>
      </c>
      <c r="G2543">
        <v>10.5146581</v>
      </c>
      <c r="H2543">
        <v>233273.579</v>
      </c>
      <c r="I2543">
        <v>109.5768458</v>
      </c>
      <c r="J2543">
        <v>1.877458939</v>
      </c>
      <c r="K2543">
        <v>9.8399660630000003</v>
      </c>
      <c r="L2543">
        <v>194144.8879</v>
      </c>
      <c r="M2543">
        <v>109.7166059</v>
      </c>
      <c r="N2543">
        <v>2.2600578200000001</v>
      </c>
      <c r="O2543">
        <v>10.28575708</v>
      </c>
      <c r="P2543">
        <v>154895.24799999999</v>
      </c>
      <c r="Q2543">
        <v>109.2483582</v>
      </c>
      <c r="R2543">
        <v>3.685495397</v>
      </c>
      <c r="S2543">
        <v>9.6204882939999994</v>
      </c>
    </row>
    <row r="2544" spans="1:19" x14ac:dyDescent="0.25">
      <c r="A2544" s="12">
        <v>42430</v>
      </c>
      <c r="B2544" t="s">
        <v>2009</v>
      </c>
      <c r="C2544" t="s">
        <v>2010</v>
      </c>
      <c r="D2544">
        <v>205416.1692</v>
      </c>
      <c r="E2544">
        <v>105.6575722</v>
      </c>
      <c r="F2544">
        <v>2.1322234799999999</v>
      </c>
      <c r="G2544">
        <v>4.7233447990000004</v>
      </c>
      <c r="H2544">
        <v>123557.81909999999</v>
      </c>
      <c r="I2544">
        <v>104.49243010000001</v>
      </c>
      <c r="J2544">
        <v>0.872762115</v>
      </c>
      <c r="K2544">
        <v>4.1135822070000003</v>
      </c>
      <c r="L2544">
        <v>99781.264320000002</v>
      </c>
      <c r="M2544">
        <v>104.6862186</v>
      </c>
      <c r="N2544">
        <v>1.274384518</v>
      </c>
      <c r="O2544">
        <v>4.8968281610000002</v>
      </c>
      <c r="P2544">
        <v>87969.036389999994</v>
      </c>
      <c r="Q2544">
        <v>104.96714369999999</v>
      </c>
      <c r="R2544">
        <v>2.5323051579999998</v>
      </c>
      <c r="S2544">
        <v>3.7613598960000001</v>
      </c>
    </row>
    <row r="2545" spans="1:19" x14ac:dyDescent="0.25">
      <c r="A2545" s="12">
        <v>42430</v>
      </c>
      <c r="B2545" t="s">
        <v>2007</v>
      </c>
      <c r="C2545" t="s">
        <v>2008</v>
      </c>
      <c r="D2545">
        <v>873391.04879999999</v>
      </c>
      <c r="E2545">
        <v>117.47483029999999</v>
      </c>
      <c r="F2545">
        <v>1.0990798939999999</v>
      </c>
      <c r="G2545">
        <v>16.971441330000001</v>
      </c>
      <c r="H2545">
        <v>549954.43180000002</v>
      </c>
      <c r="I2545">
        <v>116.5394017</v>
      </c>
      <c r="J2545">
        <v>-8.0906913999999996E-2</v>
      </c>
      <c r="K2545">
        <v>16.006610949999999</v>
      </c>
      <c r="L2545">
        <v>477329.41529999999</v>
      </c>
      <c r="M2545">
        <v>116.7205661</v>
      </c>
      <c r="N2545">
        <v>0.98987699900000004</v>
      </c>
      <c r="O2545">
        <v>16.240677989999998</v>
      </c>
      <c r="P2545">
        <v>412841.9621</v>
      </c>
      <c r="Q2545">
        <v>114.0952731</v>
      </c>
      <c r="R2545">
        <v>2.2531215480000002</v>
      </c>
      <c r="S2545">
        <v>13.53807656</v>
      </c>
    </row>
    <row r="2546" spans="1:19" x14ac:dyDescent="0.25">
      <c r="A2546" s="12">
        <v>42430</v>
      </c>
      <c r="B2546" t="s">
        <v>2011</v>
      </c>
      <c r="C2546" t="s">
        <v>2012</v>
      </c>
      <c r="D2546">
        <v>246258.35070000001</v>
      </c>
      <c r="E2546">
        <v>104.79043969999999</v>
      </c>
      <c r="F2546">
        <v>-0.49689443100000003</v>
      </c>
      <c r="G2546">
        <v>5.0256622999999996</v>
      </c>
      <c r="H2546">
        <v>148564.49369999999</v>
      </c>
      <c r="I2546">
        <v>103.9625686</v>
      </c>
      <c r="J2546">
        <v>-1.3965608970000001</v>
      </c>
      <c r="K2546">
        <v>4.4654269380000002</v>
      </c>
      <c r="L2546">
        <v>107950.54270000001</v>
      </c>
      <c r="M2546">
        <v>103.4140563</v>
      </c>
      <c r="N2546">
        <v>-1.495277923</v>
      </c>
      <c r="O2546">
        <v>4.3577609549999998</v>
      </c>
      <c r="P2546">
        <v>105517.33990000001</v>
      </c>
      <c r="Q2546">
        <v>104.2791457</v>
      </c>
      <c r="R2546">
        <v>-2.1968624999999999E-2</v>
      </c>
      <c r="S2546">
        <v>4.7512251919999997</v>
      </c>
    </row>
    <row r="2547" spans="1:19" x14ac:dyDescent="0.25">
      <c r="A2547" s="12">
        <v>42430</v>
      </c>
      <c r="B2547" t="s">
        <v>2001</v>
      </c>
      <c r="C2547" t="s">
        <v>2002</v>
      </c>
      <c r="D2547">
        <v>242496.6588</v>
      </c>
      <c r="E2547">
        <v>108.17176600000001</v>
      </c>
      <c r="F2547">
        <v>1.181287086</v>
      </c>
      <c r="G2547">
        <v>7.0464093859999997</v>
      </c>
      <c r="H2547">
        <v>150634.77100000001</v>
      </c>
      <c r="I2547">
        <v>107.13519479999999</v>
      </c>
      <c r="J2547">
        <v>-7.1847738999999994E-2</v>
      </c>
      <c r="K2547">
        <v>6.4445852280000002</v>
      </c>
      <c r="L2547">
        <v>124612.0361</v>
      </c>
      <c r="M2547">
        <v>107.0929536</v>
      </c>
      <c r="N2547">
        <v>8.9730249999999998E-2</v>
      </c>
      <c r="O2547">
        <v>6.8682841440000004</v>
      </c>
      <c r="P2547">
        <v>100844.7093</v>
      </c>
      <c r="Q2547">
        <v>107.1185004</v>
      </c>
      <c r="R2547">
        <v>1.069254073</v>
      </c>
      <c r="S2547">
        <v>6.0842815630000002</v>
      </c>
    </row>
    <row r="2548" spans="1:19" x14ac:dyDescent="0.25">
      <c r="A2548" s="12">
        <v>42430</v>
      </c>
      <c r="B2548" t="s">
        <v>2003</v>
      </c>
      <c r="C2548" t="s">
        <v>2004</v>
      </c>
      <c r="D2548">
        <v>388199.3873</v>
      </c>
      <c r="E2548">
        <v>113.71063100000001</v>
      </c>
      <c r="F2548">
        <v>2.1705773810000002</v>
      </c>
      <c r="G2548">
        <v>12.76002675</v>
      </c>
      <c r="H2548">
        <v>260632.6012</v>
      </c>
      <c r="I2548">
        <v>113.58934979999999</v>
      </c>
      <c r="J2548">
        <v>1.133991253</v>
      </c>
      <c r="K2548">
        <v>12.905158930000001</v>
      </c>
      <c r="L2548">
        <v>217631.02979999999</v>
      </c>
      <c r="M2548">
        <v>113.6475451</v>
      </c>
      <c r="N2548">
        <v>1.423592218</v>
      </c>
      <c r="O2548">
        <v>13.44760591</v>
      </c>
      <c r="P2548">
        <v>176991.17129999999</v>
      </c>
      <c r="Q2548">
        <v>114.2752862</v>
      </c>
      <c r="R2548">
        <v>1.9565086330000001</v>
      </c>
      <c r="S2548">
        <v>13.68600249</v>
      </c>
    </row>
    <row r="2549" spans="1:19" x14ac:dyDescent="0.25">
      <c r="A2549" s="12">
        <v>42430</v>
      </c>
      <c r="B2549" t="s">
        <v>2013</v>
      </c>
      <c r="C2549" t="s">
        <v>2014</v>
      </c>
      <c r="D2549">
        <v>518487.47859999997</v>
      </c>
      <c r="E2549">
        <v>114.0109937</v>
      </c>
      <c r="F2549">
        <v>1.9094461469999999</v>
      </c>
      <c r="G2549">
        <v>13.52831724</v>
      </c>
      <c r="H2549">
        <v>316161.3247</v>
      </c>
      <c r="I2549">
        <v>113.2940078</v>
      </c>
      <c r="J2549">
        <v>1.073418207</v>
      </c>
      <c r="K2549">
        <v>13.200327010000001</v>
      </c>
      <c r="L2549">
        <v>249717.6347</v>
      </c>
      <c r="M2549">
        <v>113.32175789999999</v>
      </c>
      <c r="N2549">
        <v>1.3409222620000001</v>
      </c>
      <c r="O2549">
        <v>13.627386189999999</v>
      </c>
      <c r="P2549">
        <v>191559.08919999999</v>
      </c>
      <c r="Q2549">
        <v>112.68063530000001</v>
      </c>
      <c r="R2549">
        <v>1.895632752</v>
      </c>
      <c r="S2549">
        <v>12.492930230000001</v>
      </c>
    </row>
    <row r="2550" spans="1:19" x14ac:dyDescent="0.25">
      <c r="A2550" s="12">
        <v>42430</v>
      </c>
      <c r="B2550" t="s">
        <v>2017</v>
      </c>
      <c r="C2550" t="s">
        <v>2018</v>
      </c>
      <c r="D2550">
        <v>279254.41019999998</v>
      </c>
      <c r="E2550">
        <v>106.8837281</v>
      </c>
      <c r="F2550">
        <v>0.84401309199999996</v>
      </c>
      <c r="G2550">
        <v>6.494283544</v>
      </c>
      <c r="H2550">
        <v>162230.76199999999</v>
      </c>
      <c r="I2550">
        <v>106.34430740000001</v>
      </c>
      <c r="J2550">
        <v>-0.217519463</v>
      </c>
      <c r="K2550">
        <v>5.9903041860000004</v>
      </c>
      <c r="L2550">
        <v>133163.7941</v>
      </c>
      <c r="M2550">
        <v>106.75820349999999</v>
      </c>
      <c r="N2550">
        <v>0.152901868</v>
      </c>
      <c r="O2550">
        <v>6.3970748029999998</v>
      </c>
      <c r="P2550">
        <v>112407.3241</v>
      </c>
      <c r="Q2550">
        <v>107.0840887</v>
      </c>
      <c r="R2550">
        <v>1.5442450700000001</v>
      </c>
      <c r="S2550">
        <v>6.3265391949999996</v>
      </c>
    </row>
    <row r="2551" spans="1:19" x14ac:dyDescent="0.25">
      <c r="A2551" s="12">
        <v>42430</v>
      </c>
      <c r="B2551" t="s">
        <v>2019</v>
      </c>
      <c r="C2551" t="s">
        <v>2020</v>
      </c>
      <c r="D2551">
        <v>232834.44820000001</v>
      </c>
      <c r="E2551">
        <v>106.8618479</v>
      </c>
      <c r="F2551">
        <v>-0.58113715600000004</v>
      </c>
      <c r="G2551">
        <v>4.6561724260000004</v>
      </c>
      <c r="H2551">
        <v>141359.12969999999</v>
      </c>
      <c r="I2551">
        <v>105.5953169</v>
      </c>
      <c r="J2551">
        <v>-1.2594150630000001</v>
      </c>
      <c r="K2551">
        <v>4.1875262339999999</v>
      </c>
      <c r="L2551">
        <v>114200.17049999999</v>
      </c>
      <c r="M2551">
        <v>105.00266480000001</v>
      </c>
      <c r="N2551">
        <v>-0.92896765000000003</v>
      </c>
      <c r="O2551">
        <v>4.6628836790000001</v>
      </c>
      <c r="P2551">
        <v>104540.60060000001</v>
      </c>
      <c r="Q2551">
        <v>104.86215919999999</v>
      </c>
      <c r="R2551">
        <v>0.307160194</v>
      </c>
      <c r="S2551">
        <v>3.7328671459999998</v>
      </c>
    </row>
    <row r="2552" spans="1:19" x14ac:dyDescent="0.25">
      <c r="A2552" s="12">
        <v>42461</v>
      </c>
      <c r="B2552" t="s">
        <v>2005</v>
      </c>
      <c r="C2552" t="s">
        <v>2006</v>
      </c>
      <c r="D2552">
        <v>334112.6128</v>
      </c>
      <c r="E2552">
        <v>109.3831311</v>
      </c>
      <c r="F2552">
        <v>-0.55339108699999995</v>
      </c>
      <c r="G2552">
        <v>7.6527451859999998</v>
      </c>
      <c r="H2552">
        <v>207296.22279999999</v>
      </c>
      <c r="I2552">
        <v>110.3652574</v>
      </c>
      <c r="J2552">
        <v>1.450580175</v>
      </c>
      <c r="K2552">
        <v>8.8005535399999992</v>
      </c>
      <c r="L2552">
        <v>181913.7219</v>
      </c>
      <c r="M2552">
        <v>110.8397241</v>
      </c>
      <c r="N2552">
        <v>1.2842179789999999</v>
      </c>
      <c r="O2552">
        <v>8.9157535899999996</v>
      </c>
      <c r="P2552">
        <v>210424.1918</v>
      </c>
      <c r="Q2552">
        <v>110.5805823</v>
      </c>
      <c r="R2552">
        <v>-0.69203255500000005</v>
      </c>
      <c r="S2552">
        <v>9.3391926160000001</v>
      </c>
    </row>
    <row r="2553" spans="1:19" x14ac:dyDescent="0.25">
      <c r="A2553" s="12">
        <v>42461</v>
      </c>
      <c r="B2553" t="s">
        <v>2013</v>
      </c>
      <c r="C2553" t="s">
        <v>2014</v>
      </c>
      <c r="D2553">
        <v>508035.97019999998</v>
      </c>
      <c r="E2553">
        <v>111.71279579999999</v>
      </c>
      <c r="F2553">
        <v>-2.0157687260000001</v>
      </c>
      <c r="G2553">
        <v>10.00048649</v>
      </c>
      <c r="H2553">
        <v>315243.06</v>
      </c>
      <c r="I2553">
        <v>112.9649546</v>
      </c>
      <c r="J2553">
        <v>-0.29044180800000002</v>
      </c>
      <c r="K2553">
        <v>11.585984979999999</v>
      </c>
      <c r="L2553">
        <v>249536.6966</v>
      </c>
      <c r="M2553">
        <v>113.2396482</v>
      </c>
      <c r="N2553">
        <v>-7.2457062000000003E-2</v>
      </c>
      <c r="O2553">
        <v>11.49376049</v>
      </c>
      <c r="P2553">
        <v>189745.2003</v>
      </c>
      <c r="Q2553">
        <v>111.613653</v>
      </c>
      <c r="R2553">
        <v>-0.94690829099999996</v>
      </c>
      <c r="S2553">
        <v>10.32075616</v>
      </c>
    </row>
    <row r="2554" spans="1:19" x14ac:dyDescent="0.25">
      <c r="A2554" s="12">
        <v>42461</v>
      </c>
      <c r="B2554" t="s">
        <v>2011</v>
      </c>
      <c r="C2554" t="s">
        <v>2012</v>
      </c>
      <c r="D2554">
        <v>252039.94699999999</v>
      </c>
      <c r="E2554">
        <v>107.2506853</v>
      </c>
      <c r="F2554">
        <v>2.3477767209999998</v>
      </c>
      <c r="G2554">
        <v>5.8511037400000001</v>
      </c>
      <c r="H2554">
        <v>154566.55319999999</v>
      </c>
      <c r="I2554">
        <v>108.1626941</v>
      </c>
      <c r="J2554">
        <v>4.0400362630000002</v>
      </c>
      <c r="K2554">
        <v>7.2673656419999997</v>
      </c>
      <c r="L2554">
        <v>112686.8239</v>
      </c>
      <c r="M2554">
        <v>107.9513012</v>
      </c>
      <c r="N2554">
        <v>4.3874546800000003</v>
      </c>
      <c r="O2554">
        <v>6.9288187450000001</v>
      </c>
      <c r="P2554">
        <v>108710.6152</v>
      </c>
      <c r="Q2554">
        <v>107.43494939999999</v>
      </c>
      <c r="R2554">
        <v>3.0263037989999999</v>
      </c>
      <c r="S2554">
        <v>7.2840272629999996</v>
      </c>
    </row>
    <row r="2555" spans="1:19" x14ac:dyDescent="0.25">
      <c r="A2555" s="12">
        <v>42461</v>
      </c>
      <c r="B2555" t="s">
        <v>2009</v>
      </c>
      <c r="C2555" t="s">
        <v>2010</v>
      </c>
      <c r="D2555">
        <v>203662.43</v>
      </c>
      <c r="E2555">
        <v>104.75552140000001</v>
      </c>
      <c r="F2555">
        <v>-0.85374935500000004</v>
      </c>
      <c r="G2555">
        <v>0.544712223</v>
      </c>
      <c r="H2555">
        <v>124181.69289999999</v>
      </c>
      <c r="I2555">
        <v>105.020038</v>
      </c>
      <c r="J2555">
        <v>0.50492454799999997</v>
      </c>
      <c r="K2555">
        <v>1.5950656990000001</v>
      </c>
      <c r="L2555">
        <v>99582.78026</v>
      </c>
      <c r="M2555">
        <v>104.4779776</v>
      </c>
      <c r="N2555">
        <v>-0.19891916800000001</v>
      </c>
      <c r="O2555">
        <v>0.47160424099999998</v>
      </c>
      <c r="P2555">
        <v>86210.600959999996</v>
      </c>
      <c r="Q2555">
        <v>102.86892880000001</v>
      </c>
      <c r="R2555">
        <v>-1.9989254219999999</v>
      </c>
      <c r="S2555">
        <v>-0.835509002</v>
      </c>
    </row>
    <row r="2556" spans="1:19" x14ac:dyDescent="0.25">
      <c r="A2556" s="12">
        <v>42461</v>
      </c>
      <c r="B2556" t="s">
        <v>2007</v>
      </c>
      <c r="C2556" t="s">
        <v>2008</v>
      </c>
      <c r="D2556">
        <v>859832.34510000004</v>
      </c>
      <c r="E2556">
        <v>115.65112670000001</v>
      </c>
      <c r="F2556">
        <v>-1.5524207400000001</v>
      </c>
      <c r="G2556">
        <v>13.19332118</v>
      </c>
      <c r="H2556">
        <v>551600.05799999996</v>
      </c>
      <c r="I2556">
        <v>116.888122</v>
      </c>
      <c r="J2556">
        <v>0.299229562</v>
      </c>
      <c r="K2556">
        <v>14.81193749</v>
      </c>
      <c r="L2556">
        <v>477312.88319999998</v>
      </c>
      <c r="M2556">
        <v>116.7165236</v>
      </c>
      <c r="N2556">
        <v>-3.4634499999999999E-3</v>
      </c>
      <c r="O2556">
        <v>13.87543887</v>
      </c>
      <c r="P2556">
        <v>407094.14720000001</v>
      </c>
      <c r="Q2556">
        <v>112.5067754</v>
      </c>
      <c r="R2556">
        <v>-1.392255499</v>
      </c>
      <c r="S2556">
        <v>10.78337346</v>
      </c>
    </row>
    <row r="2557" spans="1:19" x14ac:dyDescent="0.25">
      <c r="A2557" s="12">
        <v>42461</v>
      </c>
      <c r="B2557" t="s">
        <v>2003</v>
      </c>
      <c r="C2557" t="s">
        <v>2004</v>
      </c>
      <c r="D2557">
        <v>383401.66450000001</v>
      </c>
      <c r="E2557">
        <v>112.3052912</v>
      </c>
      <c r="F2557">
        <v>-1.2358913929999999</v>
      </c>
      <c r="G2557">
        <v>10.791165400000001</v>
      </c>
      <c r="H2557">
        <v>261639.4472</v>
      </c>
      <c r="I2557">
        <v>114.0281552</v>
      </c>
      <c r="J2557">
        <v>0.386308551</v>
      </c>
      <c r="K2557">
        <v>12.46538318</v>
      </c>
      <c r="L2557">
        <v>219729.99650000001</v>
      </c>
      <c r="M2557">
        <v>114.7436316</v>
      </c>
      <c r="N2557">
        <v>0.96446115399999999</v>
      </c>
      <c r="O2557">
        <v>12.463972569999999</v>
      </c>
      <c r="P2557">
        <v>177034.89619999999</v>
      </c>
      <c r="Q2557">
        <v>114.3035175</v>
      </c>
      <c r="R2557">
        <v>2.4704579000000001E-2</v>
      </c>
      <c r="S2557">
        <v>12.568859310000001</v>
      </c>
    </row>
    <row r="2558" spans="1:19" x14ac:dyDescent="0.25">
      <c r="A2558" s="12">
        <v>42461</v>
      </c>
      <c r="B2558" t="s">
        <v>2017</v>
      </c>
      <c r="C2558" t="s">
        <v>2018</v>
      </c>
      <c r="D2558">
        <v>282019.61589999998</v>
      </c>
      <c r="E2558">
        <v>107.94210169999999</v>
      </c>
      <c r="F2558">
        <v>0.99021019200000004</v>
      </c>
      <c r="G2558">
        <v>5.775136174</v>
      </c>
      <c r="H2558">
        <v>167042.3063</v>
      </c>
      <c r="I2558">
        <v>109.4983352</v>
      </c>
      <c r="J2558">
        <v>2.9658642880000001</v>
      </c>
      <c r="K2558">
        <v>7.5679036699999997</v>
      </c>
      <c r="L2558">
        <v>136982.1318</v>
      </c>
      <c r="M2558">
        <v>109.8193875</v>
      </c>
      <c r="N2558">
        <v>2.867399314</v>
      </c>
      <c r="O2558">
        <v>7.266825989</v>
      </c>
      <c r="P2558">
        <v>113079.4927</v>
      </c>
      <c r="Q2558">
        <v>107.7244256</v>
      </c>
      <c r="R2558">
        <v>0.59797574899999995</v>
      </c>
      <c r="S2558">
        <v>6.4637004820000001</v>
      </c>
    </row>
    <row r="2559" spans="1:19" x14ac:dyDescent="0.25">
      <c r="A2559" s="12">
        <v>42461</v>
      </c>
      <c r="B2559" t="s">
        <v>2001</v>
      </c>
      <c r="C2559" t="s">
        <v>2002</v>
      </c>
      <c r="D2559">
        <v>245216.57579999999</v>
      </c>
      <c r="E2559">
        <v>109.38505379999999</v>
      </c>
      <c r="F2559">
        <v>1.1216306899999999</v>
      </c>
      <c r="G2559">
        <v>7.9468818780000001</v>
      </c>
      <c r="H2559">
        <v>153893.6764</v>
      </c>
      <c r="I2559">
        <v>109.4530094</v>
      </c>
      <c r="J2559">
        <v>2.1634482849999999</v>
      </c>
      <c r="K2559">
        <v>8.0262691949999994</v>
      </c>
      <c r="L2559">
        <v>127164.8493</v>
      </c>
      <c r="M2559">
        <v>109.28686930000001</v>
      </c>
      <c r="N2559">
        <v>2.0486088549999999</v>
      </c>
      <c r="O2559">
        <v>7.735567981</v>
      </c>
      <c r="P2559">
        <v>101257.33349999999</v>
      </c>
      <c r="Q2559">
        <v>107.5567949</v>
      </c>
      <c r="R2559">
        <v>0.40916786100000002</v>
      </c>
      <c r="S2559">
        <v>7.0224222579999998</v>
      </c>
    </row>
    <row r="2560" spans="1:19" x14ac:dyDescent="0.25">
      <c r="A2560" s="12">
        <v>42461</v>
      </c>
      <c r="B2560" t="s">
        <v>2019</v>
      </c>
      <c r="C2560" t="s">
        <v>2020</v>
      </c>
      <c r="D2560">
        <v>237436.5759</v>
      </c>
      <c r="E2560">
        <v>108.9740434</v>
      </c>
      <c r="F2560">
        <v>1.976566507</v>
      </c>
      <c r="G2560">
        <v>6.4146417199999997</v>
      </c>
      <c r="H2560">
        <v>146086.4235</v>
      </c>
      <c r="I2560">
        <v>109.12660700000001</v>
      </c>
      <c r="J2560">
        <v>3.3441729740000001</v>
      </c>
      <c r="K2560">
        <v>7.2506243550000002</v>
      </c>
      <c r="L2560">
        <v>118423.2479</v>
      </c>
      <c r="M2560">
        <v>108.88562210000001</v>
      </c>
      <c r="N2560">
        <v>3.6979606820000002</v>
      </c>
      <c r="O2560">
        <v>7.4109580780000002</v>
      </c>
      <c r="P2560">
        <v>106358.7383</v>
      </c>
      <c r="Q2560">
        <v>106.68588939999999</v>
      </c>
      <c r="R2560">
        <v>1.7391690319999999</v>
      </c>
      <c r="S2560">
        <v>6.149875529</v>
      </c>
    </row>
    <row r="2561" spans="1:19" x14ac:dyDescent="0.25">
      <c r="A2561" s="12">
        <v>42461</v>
      </c>
      <c r="B2561" t="s">
        <v>2015</v>
      </c>
      <c r="C2561" t="s">
        <v>2016</v>
      </c>
      <c r="D2561">
        <v>349677.62420000002</v>
      </c>
      <c r="E2561">
        <v>106.1464304</v>
      </c>
      <c r="F2561">
        <v>-3.659048662</v>
      </c>
      <c r="G2561">
        <v>5.2464702499999998</v>
      </c>
      <c r="H2561">
        <v>228944.61170000001</v>
      </c>
      <c r="I2561">
        <v>107.5433768</v>
      </c>
      <c r="J2561">
        <v>-1.8557469360000001</v>
      </c>
      <c r="K2561">
        <v>6.6606207079999997</v>
      </c>
      <c r="L2561">
        <v>190414.21419999999</v>
      </c>
      <c r="M2561">
        <v>107.6082998</v>
      </c>
      <c r="N2561">
        <v>-1.921592594</v>
      </c>
      <c r="O2561">
        <v>6.2990121270000001</v>
      </c>
      <c r="P2561">
        <v>150760.88680000001</v>
      </c>
      <c r="Q2561">
        <v>106.3323735</v>
      </c>
      <c r="R2561">
        <v>-2.6691336780000001</v>
      </c>
      <c r="S2561">
        <v>6.505634766</v>
      </c>
    </row>
    <row r="2562" spans="1:19" x14ac:dyDescent="0.25">
      <c r="A2562" s="12">
        <v>42491</v>
      </c>
      <c r="B2562" t="s">
        <v>2005</v>
      </c>
      <c r="C2562" t="s">
        <v>2006</v>
      </c>
      <c r="D2562">
        <v>335333.5062</v>
      </c>
      <c r="E2562">
        <v>109.78283209999999</v>
      </c>
      <c r="F2562">
        <v>0.36541374199999999</v>
      </c>
      <c r="G2562">
        <v>7.459459668</v>
      </c>
      <c r="H2562">
        <v>209006.2598</v>
      </c>
      <c r="I2562">
        <v>111.2756873</v>
      </c>
      <c r="J2562">
        <v>0.82492438000000001</v>
      </c>
      <c r="K2562">
        <v>8.2172536249999997</v>
      </c>
      <c r="L2562">
        <v>184129.91099999999</v>
      </c>
      <c r="M2562">
        <v>112.1900443</v>
      </c>
      <c r="N2562">
        <v>1.218263791</v>
      </c>
      <c r="O2562">
        <v>9.1119413569999992</v>
      </c>
      <c r="P2562">
        <v>215654.01550000001</v>
      </c>
      <c r="Q2562">
        <v>113.32892099999999</v>
      </c>
      <c r="R2562">
        <v>2.4853719110000001</v>
      </c>
      <c r="S2562">
        <v>10.214854450000001</v>
      </c>
    </row>
    <row r="2563" spans="1:19" x14ac:dyDescent="0.25">
      <c r="A2563" s="12">
        <v>42491</v>
      </c>
      <c r="B2563" t="s">
        <v>2003</v>
      </c>
      <c r="C2563" t="s">
        <v>2004</v>
      </c>
      <c r="D2563">
        <v>387279.2046</v>
      </c>
      <c r="E2563">
        <v>113.4410929</v>
      </c>
      <c r="F2563">
        <v>1.011351917</v>
      </c>
      <c r="G2563">
        <v>10.687052230000001</v>
      </c>
      <c r="H2563">
        <v>265838.20789999998</v>
      </c>
      <c r="I2563">
        <v>115.8580663</v>
      </c>
      <c r="J2563">
        <v>1.6047888269999999</v>
      </c>
      <c r="K2563">
        <v>12.402740659999999</v>
      </c>
      <c r="L2563">
        <v>223388.21429999999</v>
      </c>
      <c r="M2563">
        <v>116.65396339999999</v>
      </c>
      <c r="N2563">
        <v>1.6648695650000001</v>
      </c>
      <c r="O2563">
        <v>13.07522709</v>
      </c>
      <c r="P2563">
        <v>183375.88089999999</v>
      </c>
      <c r="Q2563">
        <v>118.3976078</v>
      </c>
      <c r="R2563">
        <v>3.5817710549999999</v>
      </c>
      <c r="S2563">
        <v>14.623518819999999</v>
      </c>
    </row>
    <row r="2564" spans="1:19" x14ac:dyDescent="0.25">
      <c r="A2564" s="12">
        <v>42491</v>
      </c>
      <c r="B2564" t="s">
        <v>2007</v>
      </c>
      <c r="C2564" t="s">
        <v>2008</v>
      </c>
      <c r="D2564">
        <v>864839.06180000002</v>
      </c>
      <c r="E2564">
        <v>116.3245515</v>
      </c>
      <c r="F2564">
        <v>0.58228987700000001</v>
      </c>
      <c r="G2564">
        <v>14.066243910000001</v>
      </c>
      <c r="H2564">
        <v>557920.05559999996</v>
      </c>
      <c r="I2564">
        <v>118.2273761</v>
      </c>
      <c r="J2564">
        <v>1.145757229</v>
      </c>
      <c r="K2564">
        <v>14.92992486</v>
      </c>
      <c r="L2564">
        <v>481745.28879999998</v>
      </c>
      <c r="M2564">
        <v>117.80037230000001</v>
      </c>
      <c r="N2564">
        <v>0.92861638499999999</v>
      </c>
      <c r="O2564">
        <v>14.10545061</v>
      </c>
      <c r="P2564">
        <v>414351.25939999998</v>
      </c>
      <c r="Q2564">
        <v>114.51239080000001</v>
      </c>
      <c r="R2564">
        <v>1.782661885</v>
      </c>
      <c r="S2564">
        <v>10.7261045</v>
      </c>
    </row>
    <row r="2565" spans="1:19" x14ac:dyDescent="0.25">
      <c r="A2565" s="12">
        <v>42491</v>
      </c>
      <c r="B2565" t="s">
        <v>2013</v>
      </c>
      <c r="C2565" t="s">
        <v>2014</v>
      </c>
      <c r="D2565">
        <v>509294.00839999999</v>
      </c>
      <c r="E2565">
        <v>111.98942769999999</v>
      </c>
      <c r="F2565">
        <v>0.24762779500000001</v>
      </c>
      <c r="G2565">
        <v>9.9662353459999995</v>
      </c>
      <c r="H2565">
        <v>317598.03810000001</v>
      </c>
      <c r="I2565">
        <v>113.8088431</v>
      </c>
      <c r="J2565">
        <v>0.74703565599999999</v>
      </c>
      <c r="K2565">
        <v>10.983748370000001</v>
      </c>
      <c r="L2565">
        <v>252591.1355</v>
      </c>
      <c r="M2565">
        <v>114.6257513</v>
      </c>
      <c r="N2565">
        <v>1.224043958</v>
      </c>
      <c r="O2565">
        <v>11.733285459999999</v>
      </c>
      <c r="P2565">
        <v>194705.43040000001</v>
      </c>
      <c r="Q2565">
        <v>114.5314049</v>
      </c>
      <c r="R2565">
        <v>2.6141531690000002</v>
      </c>
      <c r="S2565">
        <v>11.66803193</v>
      </c>
    </row>
    <row r="2566" spans="1:19" x14ac:dyDescent="0.25">
      <c r="A2566" s="12">
        <v>42491</v>
      </c>
      <c r="B2566" t="s">
        <v>2015</v>
      </c>
      <c r="C2566" t="s">
        <v>2016</v>
      </c>
      <c r="D2566">
        <v>352126.5048</v>
      </c>
      <c r="E2566">
        <v>106.8898006</v>
      </c>
      <c r="F2566">
        <v>0.70032522799999997</v>
      </c>
      <c r="G2566">
        <v>5.8936616429999997</v>
      </c>
      <c r="H2566">
        <v>232002.30300000001</v>
      </c>
      <c r="I2566">
        <v>108.9796825</v>
      </c>
      <c r="J2566">
        <v>1.3355594209999999</v>
      </c>
      <c r="K2566">
        <v>7.4940086920000004</v>
      </c>
      <c r="L2566">
        <v>193770.66149999999</v>
      </c>
      <c r="M2566">
        <v>109.5051203</v>
      </c>
      <c r="N2566">
        <v>1.7627084230000001</v>
      </c>
      <c r="O2566">
        <v>8.0295333259999992</v>
      </c>
      <c r="P2566">
        <v>155670.473</v>
      </c>
      <c r="Q2566">
        <v>109.7951281</v>
      </c>
      <c r="R2566">
        <v>3.2565384220000002</v>
      </c>
      <c r="S2566">
        <v>8.3949742749999992</v>
      </c>
    </row>
    <row r="2567" spans="1:19" x14ac:dyDescent="0.25">
      <c r="A2567" s="12">
        <v>42491</v>
      </c>
      <c r="B2567" t="s">
        <v>2009</v>
      </c>
      <c r="C2567" t="s">
        <v>2010</v>
      </c>
      <c r="D2567">
        <v>205881.04670000001</v>
      </c>
      <c r="E2567">
        <v>105.89668589999999</v>
      </c>
      <c r="F2567">
        <v>1.089359805</v>
      </c>
      <c r="G2567">
        <v>3.2179042440000001</v>
      </c>
      <c r="H2567">
        <v>125825.3784</v>
      </c>
      <c r="I2567">
        <v>106.4100973</v>
      </c>
      <c r="J2567">
        <v>1.323613428</v>
      </c>
      <c r="K2567">
        <v>3.4287163700000001</v>
      </c>
      <c r="L2567">
        <v>101493.0632</v>
      </c>
      <c r="M2567">
        <v>106.4821645</v>
      </c>
      <c r="N2567">
        <v>1.9182864470000001</v>
      </c>
      <c r="O2567">
        <v>3.2194572570000002</v>
      </c>
      <c r="P2567">
        <v>90023.220610000004</v>
      </c>
      <c r="Q2567">
        <v>107.4182545</v>
      </c>
      <c r="R2567">
        <v>4.4224487620000001</v>
      </c>
      <c r="S2567">
        <v>4.1352398380000004</v>
      </c>
    </row>
    <row r="2568" spans="1:19" x14ac:dyDescent="0.25">
      <c r="A2568" s="12">
        <v>42491</v>
      </c>
      <c r="B2568" t="s">
        <v>2017</v>
      </c>
      <c r="C2568" t="s">
        <v>2018</v>
      </c>
      <c r="D2568">
        <v>283048.22509999998</v>
      </c>
      <c r="E2568">
        <v>108.3357986</v>
      </c>
      <c r="F2568">
        <v>0.364729688</v>
      </c>
      <c r="G2568">
        <v>6.2414733990000002</v>
      </c>
      <c r="H2568">
        <v>168259.64139999999</v>
      </c>
      <c r="I2568">
        <v>110.2963137</v>
      </c>
      <c r="J2568">
        <v>0.72875858900000001</v>
      </c>
      <c r="K2568">
        <v>7.42898193</v>
      </c>
      <c r="L2568">
        <v>138806.67050000001</v>
      </c>
      <c r="M2568">
        <v>111.28213100000001</v>
      </c>
      <c r="N2568">
        <v>1.3319538019999999</v>
      </c>
      <c r="O2568">
        <v>8.2805604509999995</v>
      </c>
      <c r="P2568">
        <v>116197.8916</v>
      </c>
      <c r="Q2568">
        <v>110.6951475</v>
      </c>
      <c r="R2568">
        <v>2.7577050519999999</v>
      </c>
      <c r="S2568">
        <v>8.1043269470000006</v>
      </c>
    </row>
    <row r="2569" spans="1:19" x14ac:dyDescent="0.25">
      <c r="A2569" s="12">
        <v>42491</v>
      </c>
      <c r="B2569" t="s">
        <v>2001</v>
      </c>
      <c r="C2569" t="s">
        <v>2002</v>
      </c>
      <c r="D2569">
        <v>244478.03580000001</v>
      </c>
      <c r="E2569">
        <v>109.0556093</v>
      </c>
      <c r="F2569">
        <v>-0.30117865799999999</v>
      </c>
      <c r="G2569">
        <v>6.289330487</v>
      </c>
      <c r="H2569">
        <v>154591.68150000001</v>
      </c>
      <c r="I2569">
        <v>109.949448</v>
      </c>
      <c r="J2569">
        <v>0.45356323399999998</v>
      </c>
      <c r="K2569">
        <v>6.946088434</v>
      </c>
      <c r="L2569">
        <v>128673.3069</v>
      </c>
      <c r="M2569">
        <v>110.5832544</v>
      </c>
      <c r="N2569">
        <v>1.1862221470000001</v>
      </c>
      <c r="O2569">
        <v>7.8696042000000004</v>
      </c>
      <c r="P2569">
        <v>103842.9952</v>
      </c>
      <c r="Q2569">
        <v>110.3033168</v>
      </c>
      <c r="R2569">
        <v>2.5535549930000001</v>
      </c>
      <c r="S2569">
        <v>7.7466229169999998</v>
      </c>
    </row>
    <row r="2570" spans="1:19" x14ac:dyDescent="0.25">
      <c r="A2570" s="12">
        <v>42491</v>
      </c>
      <c r="B2570" t="s">
        <v>2019</v>
      </c>
      <c r="C2570" t="s">
        <v>2020</v>
      </c>
      <c r="D2570">
        <v>236587.37770000001</v>
      </c>
      <c r="E2570">
        <v>108.5842949</v>
      </c>
      <c r="F2570">
        <v>-0.35765265000000002</v>
      </c>
      <c r="G2570">
        <v>4.3380682449999997</v>
      </c>
      <c r="H2570">
        <v>146403.29999999999</v>
      </c>
      <c r="I2570">
        <v>109.3633138</v>
      </c>
      <c r="J2570">
        <v>0.21691032299999999</v>
      </c>
      <c r="K2570">
        <v>4.7248826260000003</v>
      </c>
      <c r="L2570">
        <v>119139.2662</v>
      </c>
      <c r="M2570">
        <v>109.5439734</v>
      </c>
      <c r="N2570">
        <v>0.60462647899999999</v>
      </c>
      <c r="O2570">
        <v>5.5170886079999999</v>
      </c>
      <c r="P2570">
        <v>108665.099</v>
      </c>
      <c r="Q2570">
        <v>108.9993443</v>
      </c>
      <c r="R2570">
        <v>2.168473133</v>
      </c>
      <c r="S2570">
        <v>5.6413723259999999</v>
      </c>
    </row>
    <row r="2571" spans="1:19" x14ac:dyDescent="0.25">
      <c r="A2571" s="12">
        <v>42491</v>
      </c>
      <c r="B2571" t="s">
        <v>2011</v>
      </c>
      <c r="C2571" t="s">
        <v>2012</v>
      </c>
      <c r="D2571">
        <v>252950.19099999999</v>
      </c>
      <c r="E2571">
        <v>107.6380219</v>
      </c>
      <c r="F2571">
        <v>0.36115070100000002</v>
      </c>
      <c r="G2571">
        <v>5.6047968770000001</v>
      </c>
      <c r="H2571">
        <v>155297.20269999999</v>
      </c>
      <c r="I2571">
        <v>108.67398849999999</v>
      </c>
      <c r="J2571">
        <v>0.472708666</v>
      </c>
      <c r="K2571">
        <v>5.7872854279999997</v>
      </c>
      <c r="L2571">
        <v>113559.83839999999</v>
      </c>
      <c r="M2571">
        <v>108.7876284</v>
      </c>
      <c r="N2571">
        <v>0.77472639899999995</v>
      </c>
      <c r="O2571">
        <v>5.5479721240000002</v>
      </c>
      <c r="P2571">
        <v>110875.7245</v>
      </c>
      <c r="Q2571">
        <v>109.5746523</v>
      </c>
      <c r="R2571">
        <v>1.9916264370000001</v>
      </c>
      <c r="S2571">
        <v>6.8343891479999996</v>
      </c>
    </row>
    <row r="2572" spans="1:19" x14ac:dyDescent="0.25">
      <c r="A2572" s="12">
        <v>42522</v>
      </c>
      <c r="B2572" t="s">
        <v>2005</v>
      </c>
      <c r="C2572" t="s">
        <v>2006</v>
      </c>
      <c r="D2572">
        <v>342169.89150000003</v>
      </c>
      <c r="E2572">
        <v>112.0209555</v>
      </c>
      <c r="F2572">
        <v>2.03868245</v>
      </c>
      <c r="G2572">
        <v>8.8037136589999996</v>
      </c>
      <c r="H2572">
        <v>210755.7059</v>
      </c>
      <c r="I2572">
        <v>112.2070987</v>
      </c>
      <c r="J2572">
        <v>0.83703044999999998</v>
      </c>
      <c r="K2572">
        <v>8.2200057980000008</v>
      </c>
      <c r="L2572">
        <v>185472.09400000001</v>
      </c>
      <c r="M2572">
        <v>113.0078342</v>
      </c>
      <c r="N2572">
        <v>0.72893265399999996</v>
      </c>
      <c r="O2572">
        <v>8.4550464959999996</v>
      </c>
      <c r="P2572">
        <v>215499.6617</v>
      </c>
      <c r="Q2572">
        <v>113.24780610000001</v>
      </c>
      <c r="R2572">
        <v>-7.1574755000000004E-2</v>
      </c>
      <c r="S2572">
        <v>10.34959447</v>
      </c>
    </row>
    <row r="2573" spans="1:19" x14ac:dyDescent="0.25">
      <c r="A2573" s="12">
        <v>42522</v>
      </c>
      <c r="B2573" t="s">
        <v>2015</v>
      </c>
      <c r="C2573" t="s">
        <v>2016</v>
      </c>
      <c r="D2573">
        <v>359140.71659999999</v>
      </c>
      <c r="E2573">
        <v>109.0190005</v>
      </c>
      <c r="F2573">
        <v>1.9919579190000001</v>
      </c>
      <c r="G2573">
        <v>7.0357417279999996</v>
      </c>
      <c r="H2573">
        <v>234404.06630000001</v>
      </c>
      <c r="I2573">
        <v>110.10787569999999</v>
      </c>
      <c r="J2573">
        <v>1.0352325440000001</v>
      </c>
      <c r="K2573">
        <v>7.3876483889999998</v>
      </c>
      <c r="L2573">
        <v>195240.52009999999</v>
      </c>
      <c r="M2573">
        <v>110.3357778</v>
      </c>
      <c r="N2573">
        <v>0.75855578700000004</v>
      </c>
      <c r="O2573">
        <v>7.2583180369999996</v>
      </c>
      <c r="P2573">
        <v>155528.94829999999</v>
      </c>
      <c r="Q2573">
        <v>109.6953101</v>
      </c>
      <c r="R2573">
        <v>-9.0912988E-2</v>
      </c>
      <c r="S2573">
        <v>8.3072112090000001</v>
      </c>
    </row>
    <row r="2574" spans="1:19" x14ac:dyDescent="0.25">
      <c r="A2574" s="12">
        <v>42522</v>
      </c>
      <c r="B2574" t="s">
        <v>2013</v>
      </c>
      <c r="C2574" t="s">
        <v>2014</v>
      </c>
      <c r="D2574">
        <v>522095.30410000001</v>
      </c>
      <c r="E2574">
        <v>114.8043239</v>
      </c>
      <c r="F2574">
        <v>2.5135374499999998</v>
      </c>
      <c r="G2574">
        <v>10.78454966</v>
      </c>
      <c r="H2574">
        <v>321590.3321</v>
      </c>
      <c r="I2574">
        <v>115.2394513</v>
      </c>
      <c r="J2574">
        <v>1.2570272920000001</v>
      </c>
      <c r="K2574">
        <v>10.647624199999999</v>
      </c>
      <c r="L2574">
        <v>255173.3573</v>
      </c>
      <c r="M2574">
        <v>115.7975625</v>
      </c>
      <c r="N2574">
        <v>1.0222931200000001</v>
      </c>
      <c r="O2574">
        <v>10.5675229</v>
      </c>
      <c r="P2574">
        <v>195339.51850000001</v>
      </c>
      <c r="Q2574">
        <v>114.9043939</v>
      </c>
      <c r="R2574">
        <v>0.32566531300000001</v>
      </c>
      <c r="S2574">
        <v>11.546357889999999</v>
      </c>
    </row>
    <row r="2575" spans="1:19" x14ac:dyDescent="0.25">
      <c r="A2575" s="12">
        <v>42522</v>
      </c>
      <c r="B2575" t="s">
        <v>2007</v>
      </c>
      <c r="C2575" t="s">
        <v>2008</v>
      </c>
      <c r="D2575">
        <v>885120.89260000002</v>
      </c>
      <c r="E2575">
        <v>119.0525444</v>
      </c>
      <c r="F2575">
        <v>2.3451566540000002</v>
      </c>
      <c r="G2575">
        <v>14.639697290000001</v>
      </c>
      <c r="H2575">
        <v>560280.71880000003</v>
      </c>
      <c r="I2575">
        <v>118.7276181</v>
      </c>
      <c r="J2575">
        <v>0.42311853599999999</v>
      </c>
      <c r="K2575">
        <v>13.62850489</v>
      </c>
      <c r="L2575">
        <v>483455.1888</v>
      </c>
      <c r="M2575">
        <v>118.2184913</v>
      </c>
      <c r="N2575">
        <v>0.35493860500000002</v>
      </c>
      <c r="O2575">
        <v>11.99205939</v>
      </c>
      <c r="P2575">
        <v>413274.60979999998</v>
      </c>
      <c r="Q2575">
        <v>114.214842</v>
      </c>
      <c r="R2575">
        <v>-0.259839826</v>
      </c>
      <c r="S2575">
        <v>10.56965567</v>
      </c>
    </row>
    <row r="2576" spans="1:19" x14ac:dyDescent="0.25">
      <c r="A2576" s="12">
        <v>42522</v>
      </c>
      <c r="B2576" t="s">
        <v>2003</v>
      </c>
      <c r="C2576" t="s">
        <v>2004</v>
      </c>
      <c r="D2576">
        <v>396583.93440000003</v>
      </c>
      <c r="E2576">
        <v>116.1666168</v>
      </c>
      <c r="F2576">
        <v>2.402589587</v>
      </c>
      <c r="G2576">
        <v>13.14213638</v>
      </c>
      <c r="H2576">
        <v>268161.28100000002</v>
      </c>
      <c r="I2576">
        <v>116.87051200000001</v>
      </c>
      <c r="J2576">
        <v>0.87386729900000004</v>
      </c>
      <c r="K2576">
        <v>12.75785503</v>
      </c>
      <c r="L2576">
        <v>224954.86189999999</v>
      </c>
      <c r="M2576">
        <v>117.4720712</v>
      </c>
      <c r="N2576">
        <v>0.70131162999999996</v>
      </c>
      <c r="O2576">
        <v>12.63232125</v>
      </c>
      <c r="P2576">
        <v>183446.7115</v>
      </c>
      <c r="Q2576">
        <v>118.4433399</v>
      </c>
      <c r="R2576">
        <v>3.8625912999999998E-2</v>
      </c>
      <c r="S2576">
        <v>14.951052199999999</v>
      </c>
    </row>
    <row r="2577" spans="1:19" x14ac:dyDescent="0.25">
      <c r="A2577" s="12">
        <v>42522</v>
      </c>
      <c r="B2577" t="s">
        <v>2017</v>
      </c>
      <c r="C2577" t="s">
        <v>2018</v>
      </c>
      <c r="D2577">
        <v>288199.78139999998</v>
      </c>
      <c r="E2577">
        <v>110.30754020000001</v>
      </c>
      <c r="F2577">
        <v>1.8200277490000001</v>
      </c>
      <c r="G2577">
        <v>7.1616372579999998</v>
      </c>
      <c r="H2577">
        <v>169943.6924</v>
      </c>
      <c r="I2577">
        <v>111.4002303</v>
      </c>
      <c r="J2577">
        <v>1.000864457</v>
      </c>
      <c r="K2577">
        <v>7.2178241109999997</v>
      </c>
      <c r="L2577">
        <v>140134.65580000001</v>
      </c>
      <c r="M2577">
        <v>112.34678460000001</v>
      </c>
      <c r="N2577">
        <v>0.95671572199999999</v>
      </c>
      <c r="O2577">
        <v>7.653630347</v>
      </c>
      <c r="P2577">
        <v>116678.42200000001</v>
      </c>
      <c r="Q2577">
        <v>111.1529216</v>
      </c>
      <c r="R2577">
        <v>0.41354487200000001</v>
      </c>
      <c r="S2577">
        <v>8.7292616980000002</v>
      </c>
    </row>
    <row r="2578" spans="1:19" x14ac:dyDescent="0.25">
      <c r="A2578" s="12">
        <v>42522</v>
      </c>
      <c r="B2578" t="s">
        <v>2009</v>
      </c>
      <c r="C2578" t="s">
        <v>2010</v>
      </c>
      <c r="D2578">
        <v>211378.45379999999</v>
      </c>
      <c r="E2578">
        <v>108.72432449999999</v>
      </c>
      <c r="F2578">
        <v>2.6701861099999999</v>
      </c>
      <c r="G2578">
        <v>4.2098447419999996</v>
      </c>
      <c r="H2578">
        <v>127780.6388</v>
      </c>
      <c r="I2578">
        <v>108.0636544</v>
      </c>
      <c r="J2578">
        <v>1.5539475220000001</v>
      </c>
      <c r="K2578">
        <v>3.286661096</v>
      </c>
      <c r="L2578">
        <v>103478.0197</v>
      </c>
      <c r="M2578">
        <v>108.56469559999999</v>
      </c>
      <c r="N2578">
        <v>1.9557557860000001</v>
      </c>
      <c r="O2578">
        <v>3.0722022280000001</v>
      </c>
      <c r="P2578">
        <v>90113.572010000004</v>
      </c>
      <c r="Q2578">
        <v>107.5260643</v>
      </c>
      <c r="R2578">
        <v>0.100364545</v>
      </c>
      <c r="S2578">
        <v>4.4011979439999998</v>
      </c>
    </row>
    <row r="2579" spans="1:19" x14ac:dyDescent="0.25">
      <c r="A2579" s="12">
        <v>42522</v>
      </c>
      <c r="B2579" t="s">
        <v>2011</v>
      </c>
      <c r="C2579" t="s">
        <v>2012</v>
      </c>
      <c r="D2579">
        <v>255555.69130000001</v>
      </c>
      <c r="E2579">
        <v>108.7467417</v>
      </c>
      <c r="F2579">
        <v>1.0300448</v>
      </c>
      <c r="G2579">
        <v>6.9747643720000001</v>
      </c>
      <c r="H2579">
        <v>155601.7052</v>
      </c>
      <c r="I2579">
        <v>108.8870735</v>
      </c>
      <c r="J2579">
        <v>0.19607728899999999</v>
      </c>
      <c r="K2579">
        <v>6.1425313560000001</v>
      </c>
      <c r="L2579">
        <v>113957.6606</v>
      </c>
      <c r="M2579">
        <v>109.1687326</v>
      </c>
      <c r="N2579">
        <v>0.350319449</v>
      </c>
      <c r="O2579">
        <v>6.000654033</v>
      </c>
      <c r="P2579">
        <v>109866.87209999999</v>
      </c>
      <c r="Q2579">
        <v>108.5776383</v>
      </c>
      <c r="R2579">
        <v>-0.90989472500000002</v>
      </c>
      <c r="S2579">
        <v>8.1907538899999999</v>
      </c>
    </row>
    <row r="2580" spans="1:19" x14ac:dyDescent="0.25">
      <c r="A2580" s="12">
        <v>42522</v>
      </c>
      <c r="B2580" t="s">
        <v>2019</v>
      </c>
      <c r="C2580" t="s">
        <v>2020</v>
      </c>
      <c r="D2580">
        <v>241811.78390000001</v>
      </c>
      <c r="E2580">
        <v>110.9820917</v>
      </c>
      <c r="F2580">
        <v>2.2082353659999998</v>
      </c>
      <c r="G2580">
        <v>6.7258649410000002</v>
      </c>
      <c r="H2580">
        <v>147827.4681</v>
      </c>
      <c r="I2580">
        <v>110.4271679</v>
      </c>
      <c r="J2580">
        <v>0.97277049400000004</v>
      </c>
      <c r="K2580">
        <v>5.7252173940000004</v>
      </c>
      <c r="L2580">
        <v>120000.3189</v>
      </c>
      <c r="M2580">
        <v>110.3356782</v>
      </c>
      <c r="N2580">
        <v>0.72272786200000005</v>
      </c>
      <c r="O2580">
        <v>5.5741564590000001</v>
      </c>
      <c r="P2580">
        <v>108828.4759</v>
      </c>
      <c r="Q2580">
        <v>109.1632237</v>
      </c>
      <c r="R2580">
        <v>0.15034902999999999</v>
      </c>
      <c r="S2580">
        <v>6.5359794549999997</v>
      </c>
    </row>
    <row r="2581" spans="1:19" x14ac:dyDescent="0.25">
      <c r="A2581" s="12">
        <v>42522</v>
      </c>
      <c r="B2581" t="s">
        <v>2001</v>
      </c>
      <c r="C2581" t="s">
        <v>2002</v>
      </c>
      <c r="D2581">
        <v>248321.9216</v>
      </c>
      <c r="E2581">
        <v>110.7702718</v>
      </c>
      <c r="F2581">
        <v>1.572282655</v>
      </c>
      <c r="G2581">
        <v>7.2462207000000003</v>
      </c>
      <c r="H2581">
        <v>155361.7401</v>
      </c>
      <c r="I2581">
        <v>110.4971328</v>
      </c>
      <c r="J2581">
        <v>0.49812424</v>
      </c>
      <c r="K2581">
        <v>6.6026514519999999</v>
      </c>
      <c r="L2581">
        <v>129104.03350000001</v>
      </c>
      <c r="M2581">
        <v>110.95342549999999</v>
      </c>
      <c r="N2581">
        <v>0.33474432199999998</v>
      </c>
      <c r="O2581">
        <v>6.9180946700000003</v>
      </c>
      <c r="P2581">
        <v>103510.9388</v>
      </c>
      <c r="Q2581">
        <v>109.95060239999999</v>
      </c>
      <c r="R2581">
        <v>-0.31976770399999999</v>
      </c>
      <c r="S2581">
        <v>8.0462787910000007</v>
      </c>
    </row>
    <row r="2582" spans="1:19" x14ac:dyDescent="0.25">
      <c r="A2582" s="12">
        <v>42552</v>
      </c>
      <c r="B2582" t="s">
        <v>2005</v>
      </c>
      <c r="C2582" t="s">
        <v>2006</v>
      </c>
      <c r="D2582">
        <v>344249.73690000002</v>
      </c>
      <c r="E2582">
        <v>112.7018636</v>
      </c>
      <c r="F2582">
        <v>0.60783996200000001</v>
      </c>
      <c r="G2582">
        <v>7.5658287440000001</v>
      </c>
      <c r="H2582">
        <v>213331.2599</v>
      </c>
      <c r="I2582">
        <v>113.578333</v>
      </c>
      <c r="J2582">
        <v>1.2220566159999999</v>
      </c>
      <c r="K2582">
        <v>7.8308940299999996</v>
      </c>
      <c r="L2582">
        <v>187858.7714</v>
      </c>
      <c r="M2582">
        <v>114.4620326</v>
      </c>
      <c r="N2582">
        <v>1.286812104</v>
      </c>
      <c r="O2582">
        <v>8.3225971580000007</v>
      </c>
      <c r="P2582">
        <v>217820.09109999999</v>
      </c>
      <c r="Q2582">
        <v>114.4672212</v>
      </c>
      <c r="R2582">
        <v>1.076767078</v>
      </c>
      <c r="S2582">
        <v>8.907628828</v>
      </c>
    </row>
    <row r="2583" spans="1:19" x14ac:dyDescent="0.25">
      <c r="A2583" s="12">
        <v>42552</v>
      </c>
      <c r="B2583" t="s">
        <v>2011</v>
      </c>
      <c r="C2583" t="s">
        <v>2012</v>
      </c>
      <c r="D2583">
        <v>257918.03630000001</v>
      </c>
      <c r="E2583">
        <v>109.7519915</v>
      </c>
      <c r="F2583">
        <v>0.92439537199999999</v>
      </c>
      <c r="G2583">
        <v>6.089418277</v>
      </c>
      <c r="H2583">
        <v>158000.32139999999</v>
      </c>
      <c r="I2583">
        <v>110.5655788</v>
      </c>
      <c r="J2583">
        <v>1.5415102089999999</v>
      </c>
      <c r="K2583">
        <v>6.1859670329999998</v>
      </c>
      <c r="L2583">
        <v>115821.5677</v>
      </c>
      <c r="M2583">
        <v>110.9543113</v>
      </c>
      <c r="N2583">
        <v>1.6356136509999999</v>
      </c>
      <c r="O2583">
        <v>6.238589825</v>
      </c>
      <c r="P2583">
        <v>111663.69590000001</v>
      </c>
      <c r="Q2583">
        <v>110.3533772</v>
      </c>
      <c r="R2583">
        <v>1.6354554379999999</v>
      </c>
      <c r="S2583">
        <v>6.6669347989999999</v>
      </c>
    </row>
    <row r="2584" spans="1:19" x14ac:dyDescent="0.25">
      <c r="A2584" s="12">
        <v>42552</v>
      </c>
      <c r="B2584" t="s">
        <v>2019</v>
      </c>
      <c r="C2584" t="s">
        <v>2020</v>
      </c>
      <c r="D2584">
        <v>241724.25260000001</v>
      </c>
      <c r="E2584">
        <v>110.9419182</v>
      </c>
      <c r="F2584">
        <v>-3.6198125999999997E-2</v>
      </c>
      <c r="G2584">
        <v>4.532376899</v>
      </c>
      <c r="H2584">
        <v>149112.4706</v>
      </c>
      <c r="I2584">
        <v>111.3870652</v>
      </c>
      <c r="J2584">
        <v>0.86925826399999995</v>
      </c>
      <c r="K2584">
        <v>4.4898158480000001</v>
      </c>
      <c r="L2584">
        <v>120999.5246</v>
      </c>
      <c r="M2584">
        <v>111.2544094</v>
      </c>
      <c r="N2584">
        <v>0.83266917900000004</v>
      </c>
      <c r="O2584">
        <v>4.628383897</v>
      </c>
      <c r="P2584">
        <v>109887.8345</v>
      </c>
      <c r="Q2584">
        <v>110.22584089999999</v>
      </c>
      <c r="R2584">
        <v>0.97342044299999997</v>
      </c>
      <c r="S2584">
        <v>4.6543751340000004</v>
      </c>
    </row>
    <row r="2585" spans="1:19" x14ac:dyDescent="0.25">
      <c r="A2585" s="12">
        <v>42552</v>
      </c>
      <c r="B2585" t="s">
        <v>2001</v>
      </c>
      <c r="C2585" t="s">
        <v>2002</v>
      </c>
      <c r="D2585">
        <v>250053.07079999999</v>
      </c>
      <c r="E2585">
        <v>111.54249470000001</v>
      </c>
      <c r="F2585">
        <v>0.69713912099999997</v>
      </c>
      <c r="G2585">
        <v>6.4496495740000004</v>
      </c>
      <c r="H2585">
        <v>157165.78810000001</v>
      </c>
      <c r="I2585">
        <v>111.7802166</v>
      </c>
      <c r="J2585">
        <v>1.161191884</v>
      </c>
      <c r="K2585">
        <v>6.37734194</v>
      </c>
      <c r="L2585">
        <v>130621.4013</v>
      </c>
      <c r="M2585">
        <v>112.2574681</v>
      </c>
      <c r="N2585">
        <v>1.1753062839999999</v>
      </c>
      <c r="O2585">
        <v>6.9357457120000001</v>
      </c>
      <c r="P2585">
        <v>104605.47530000001</v>
      </c>
      <c r="Q2585">
        <v>111.1132326</v>
      </c>
      <c r="R2585">
        <v>1.057411366</v>
      </c>
      <c r="S2585">
        <v>6.7464690159999998</v>
      </c>
    </row>
    <row r="2586" spans="1:19" x14ac:dyDescent="0.25">
      <c r="A2586" s="12">
        <v>42552</v>
      </c>
      <c r="B2586" t="s">
        <v>2017</v>
      </c>
      <c r="C2586" t="s">
        <v>2018</v>
      </c>
      <c r="D2586">
        <v>288421.68199999997</v>
      </c>
      <c r="E2586">
        <v>110.3924719</v>
      </c>
      <c r="F2586">
        <v>7.6995405000000003E-2</v>
      </c>
      <c r="G2586">
        <v>5.9684052510000001</v>
      </c>
      <c r="H2586">
        <v>170387.7934</v>
      </c>
      <c r="I2586">
        <v>111.69134409999999</v>
      </c>
      <c r="J2586">
        <v>0.261322465</v>
      </c>
      <c r="K2586">
        <v>6.6759902980000003</v>
      </c>
      <c r="L2586">
        <v>140310.79029999999</v>
      </c>
      <c r="M2586">
        <v>112.48799270000001</v>
      </c>
      <c r="N2586">
        <v>0.12568948899999999</v>
      </c>
      <c r="O2586">
        <v>7.0064983720000003</v>
      </c>
      <c r="P2586">
        <v>116430.5217</v>
      </c>
      <c r="Q2586">
        <v>110.9167611</v>
      </c>
      <c r="R2586">
        <v>-0.21246453200000001</v>
      </c>
      <c r="S2586">
        <v>6.5956746920000002</v>
      </c>
    </row>
    <row r="2587" spans="1:19" x14ac:dyDescent="0.25">
      <c r="A2587" s="12">
        <v>42552</v>
      </c>
      <c r="B2587" t="s">
        <v>2003</v>
      </c>
      <c r="C2587" t="s">
        <v>2004</v>
      </c>
      <c r="D2587">
        <v>399400.11440000002</v>
      </c>
      <c r="E2587">
        <v>116.9915269</v>
      </c>
      <c r="F2587">
        <v>0.71010944899999995</v>
      </c>
      <c r="G2587">
        <v>10.83019414</v>
      </c>
      <c r="H2587">
        <v>272525.55560000002</v>
      </c>
      <c r="I2587">
        <v>118.77255769999999</v>
      </c>
      <c r="J2587">
        <v>1.6274812670000001</v>
      </c>
      <c r="K2587">
        <v>11.89856372</v>
      </c>
      <c r="L2587">
        <v>228540.7942</v>
      </c>
      <c r="M2587">
        <v>119.3446553</v>
      </c>
      <c r="N2587">
        <v>1.594067509</v>
      </c>
      <c r="O2587">
        <v>12.29585675</v>
      </c>
      <c r="P2587">
        <v>185360.7542</v>
      </c>
      <c r="Q2587">
        <v>119.67915170000001</v>
      </c>
      <c r="R2587">
        <v>1.0433780100000001</v>
      </c>
      <c r="S2587">
        <v>13.251690310000001</v>
      </c>
    </row>
    <row r="2588" spans="1:19" x14ac:dyDescent="0.25">
      <c r="A2588" s="12">
        <v>42552</v>
      </c>
      <c r="B2588" t="s">
        <v>2013</v>
      </c>
      <c r="C2588" t="s">
        <v>2014</v>
      </c>
      <c r="D2588">
        <v>527444.51890000002</v>
      </c>
      <c r="E2588">
        <v>115.9805708</v>
      </c>
      <c r="F2588">
        <v>1.024566734</v>
      </c>
      <c r="G2588">
        <v>9.8201222159999997</v>
      </c>
      <c r="H2588">
        <v>326736.84139999998</v>
      </c>
      <c r="I2588">
        <v>117.0836638</v>
      </c>
      <c r="J2588">
        <v>1.600330853</v>
      </c>
      <c r="K2588">
        <v>10.51512995</v>
      </c>
      <c r="L2588">
        <v>258819.66390000001</v>
      </c>
      <c r="M2588">
        <v>117.4522549</v>
      </c>
      <c r="N2588">
        <v>1.4289527040000001</v>
      </c>
      <c r="O2588">
        <v>10.75089878</v>
      </c>
      <c r="P2588">
        <v>197521.18410000001</v>
      </c>
      <c r="Q2588">
        <v>116.1877132</v>
      </c>
      <c r="R2588">
        <v>1.11685831</v>
      </c>
      <c r="S2588">
        <v>10.646920209999999</v>
      </c>
    </row>
    <row r="2589" spans="1:19" x14ac:dyDescent="0.25">
      <c r="A2589" s="12">
        <v>42552</v>
      </c>
      <c r="B2589" t="s">
        <v>2015</v>
      </c>
      <c r="C2589" t="s">
        <v>2016</v>
      </c>
      <c r="D2589">
        <v>360493.86959999998</v>
      </c>
      <c r="E2589">
        <v>109.429757</v>
      </c>
      <c r="F2589">
        <v>0.37677514600000001</v>
      </c>
      <c r="G2589">
        <v>6.1103869319999999</v>
      </c>
      <c r="H2589">
        <v>236543.77179999999</v>
      </c>
      <c r="I2589">
        <v>111.11297089999999</v>
      </c>
      <c r="J2589">
        <v>0.91282777199999998</v>
      </c>
      <c r="K2589">
        <v>7.0532162840000003</v>
      </c>
      <c r="L2589">
        <v>197646.94020000001</v>
      </c>
      <c r="M2589">
        <v>111.6957118</v>
      </c>
      <c r="N2589">
        <v>1.232541324</v>
      </c>
      <c r="O2589">
        <v>7.5137769270000003</v>
      </c>
      <c r="P2589">
        <v>156854.76019999999</v>
      </c>
      <c r="Q2589">
        <v>110.63041149999999</v>
      </c>
      <c r="R2589">
        <v>0.85245342700000004</v>
      </c>
      <c r="S2589">
        <v>8.0957214690000008</v>
      </c>
    </row>
    <row r="2590" spans="1:19" x14ac:dyDescent="0.25">
      <c r="A2590" s="12">
        <v>42552</v>
      </c>
      <c r="B2590" t="s">
        <v>2007</v>
      </c>
      <c r="C2590" t="s">
        <v>2008</v>
      </c>
      <c r="D2590">
        <v>893102.83470000001</v>
      </c>
      <c r="E2590">
        <v>120.12614979999999</v>
      </c>
      <c r="F2590">
        <v>0.901791177</v>
      </c>
      <c r="G2590">
        <v>13.36916454</v>
      </c>
      <c r="H2590">
        <v>572687.59459999995</v>
      </c>
      <c r="I2590">
        <v>121.3567266</v>
      </c>
      <c r="J2590">
        <v>2.2144034929999998</v>
      </c>
      <c r="K2590">
        <v>13.13882304</v>
      </c>
      <c r="L2590">
        <v>493363.31420000002</v>
      </c>
      <c r="M2590">
        <v>120.6413087</v>
      </c>
      <c r="N2590">
        <v>2.0494402850000002</v>
      </c>
      <c r="O2590">
        <v>11.20277836</v>
      </c>
      <c r="P2590">
        <v>418346.79989999998</v>
      </c>
      <c r="Q2590">
        <v>115.61662029999999</v>
      </c>
      <c r="R2590">
        <v>1.227317129</v>
      </c>
      <c r="S2590">
        <v>8.5442894890000005</v>
      </c>
    </row>
    <row r="2591" spans="1:19" x14ac:dyDescent="0.25">
      <c r="A2591" s="12">
        <v>42552</v>
      </c>
      <c r="B2591" t="s">
        <v>2009</v>
      </c>
      <c r="C2591" t="s">
        <v>2010</v>
      </c>
      <c r="D2591">
        <v>212371.78330000001</v>
      </c>
      <c r="E2591">
        <v>109.2352521</v>
      </c>
      <c r="F2591">
        <v>0.46992940100000002</v>
      </c>
      <c r="G2591">
        <v>4.1706398069999997</v>
      </c>
      <c r="H2591">
        <v>128497.2295</v>
      </c>
      <c r="I2591">
        <v>108.66967270000001</v>
      </c>
      <c r="J2591">
        <v>0.56079757100000005</v>
      </c>
      <c r="K2591">
        <v>3.7679629270000001</v>
      </c>
      <c r="L2591">
        <v>104208.1675</v>
      </c>
      <c r="M2591">
        <v>109.3307353</v>
      </c>
      <c r="N2591">
        <v>0.70560667499999996</v>
      </c>
      <c r="O2591">
        <v>4.3087885259999998</v>
      </c>
      <c r="P2591">
        <v>91021.890329999995</v>
      </c>
      <c r="Q2591">
        <v>108.6098954</v>
      </c>
      <c r="R2591">
        <v>1.007970609</v>
      </c>
      <c r="S2591">
        <v>4.4317946670000001</v>
      </c>
    </row>
    <row r="2592" spans="1:19" x14ac:dyDescent="0.25">
      <c r="A2592" s="12">
        <v>42583</v>
      </c>
      <c r="B2592" t="s">
        <v>2005</v>
      </c>
      <c r="C2592" t="s">
        <v>2006</v>
      </c>
      <c r="D2592">
        <v>345627.9952</v>
      </c>
      <c r="E2592">
        <v>113.1530834</v>
      </c>
      <c r="F2592">
        <v>0.400365837</v>
      </c>
      <c r="G2592">
        <v>6.6608612010000003</v>
      </c>
      <c r="H2592">
        <v>213584.2218</v>
      </c>
      <c r="I2592">
        <v>113.71301080000001</v>
      </c>
      <c r="J2592">
        <v>0.118577027</v>
      </c>
      <c r="K2592">
        <v>6.9074375689999998</v>
      </c>
      <c r="L2592">
        <v>187742.31899999999</v>
      </c>
      <c r="M2592">
        <v>114.3910784</v>
      </c>
      <c r="N2592">
        <v>-6.1989332000000001E-2</v>
      </c>
      <c r="O2592">
        <v>7.1541306880000004</v>
      </c>
      <c r="P2592">
        <v>218109.43479999999</v>
      </c>
      <c r="Q2592">
        <v>114.619275</v>
      </c>
      <c r="R2592">
        <v>0.13283608299999999</v>
      </c>
      <c r="S2592">
        <v>8.0591085170000003</v>
      </c>
    </row>
    <row r="2593" spans="1:19" x14ac:dyDescent="0.25">
      <c r="A2593" s="12">
        <v>42583</v>
      </c>
      <c r="B2593" t="s">
        <v>2007</v>
      </c>
      <c r="C2593" t="s">
        <v>2008</v>
      </c>
      <c r="D2593">
        <v>889074.98120000004</v>
      </c>
      <c r="E2593">
        <v>119.58438630000001</v>
      </c>
      <c r="F2593">
        <v>-0.45099548699999997</v>
      </c>
      <c r="G2593">
        <v>10.32571873</v>
      </c>
      <c r="H2593">
        <v>568551.78220000002</v>
      </c>
      <c r="I2593">
        <v>120.4803174</v>
      </c>
      <c r="J2593">
        <v>-0.72217600500000001</v>
      </c>
      <c r="K2593">
        <v>10.39912494</v>
      </c>
      <c r="L2593">
        <v>488355.25559999997</v>
      </c>
      <c r="M2593">
        <v>119.4166965</v>
      </c>
      <c r="N2593">
        <v>-1.015085325</v>
      </c>
      <c r="O2593">
        <v>8.7790967710000007</v>
      </c>
      <c r="P2593">
        <v>415648.16879999998</v>
      </c>
      <c r="Q2593">
        <v>114.8708118</v>
      </c>
      <c r="R2593">
        <v>-0.64507031999999997</v>
      </c>
      <c r="S2593">
        <v>7.132042309</v>
      </c>
    </row>
    <row r="2594" spans="1:19" x14ac:dyDescent="0.25">
      <c r="A2594" s="12">
        <v>42583</v>
      </c>
      <c r="B2594" t="s">
        <v>2009</v>
      </c>
      <c r="C2594" t="s">
        <v>2010</v>
      </c>
      <c r="D2594">
        <v>209489.23920000001</v>
      </c>
      <c r="E2594">
        <v>107.7525907</v>
      </c>
      <c r="F2594">
        <v>-1.3573103070000001</v>
      </c>
      <c r="G2594">
        <v>1.906774196</v>
      </c>
      <c r="H2594">
        <v>126887.55560000001</v>
      </c>
      <c r="I2594">
        <v>107.30837699999999</v>
      </c>
      <c r="J2594">
        <v>-1.2526915300000001</v>
      </c>
      <c r="K2594">
        <v>1.9187296199999999</v>
      </c>
      <c r="L2594">
        <v>102683.6097</v>
      </c>
      <c r="M2594">
        <v>107.7312347</v>
      </c>
      <c r="N2594">
        <v>-1.462992654</v>
      </c>
      <c r="O2594">
        <v>1.8379200200000001</v>
      </c>
      <c r="P2594">
        <v>90728.869839999999</v>
      </c>
      <c r="Q2594">
        <v>108.26025509999999</v>
      </c>
      <c r="R2594">
        <v>-0.32192309499999999</v>
      </c>
      <c r="S2594">
        <v>3.1410513880000002</v>
      </c>
    </row>
    <row r="2595" spans="1:19" x14ac:dyDescent="0.25">
      <c r="A2595" s="12">
        <v>42583</v>
      </c>
      <c r="B2595" t="s">
        <v>2011</v>
      </c>
      <c r="C2595" t="s">
        <v>2012</v>
      </c>
      <c r="D2595">
        <v>257662.19649999999</v>
      </c>
      <c r="E2595">
        <v>109.64312390000001</v>
      </c>
      <c r="F2595">
        <v>-9.9194222999999998E-2</v>
      </c>
      <c r="G2595">
        <v>4.8063663529999996</v>
      </c>
      <c r="H2595">
        <v>158048.77239999999</v>
      </c>
      <c r="I2595">
        <v>110.599484</v>
      </c>
      <c r="J2595">
        <v>3.0665159000000001E-2</v>
      </c>
      <c r="K2595">
        <v>5.3950177760000004</v>
      </c>
      <c r="L2595">
        <v>115290.8106</v>
      </c>
      <c r="M2595">
        <v>110.4458587</v>
      </c>
      <c r="N2595">
        <v>-0.45825407000000001</v>
      </c>
      <c r="O2595">
        <v>5.4686643659999996</v>
      </c>
      <c r="P2595">
        <v>112213.821</v>
      </c>
      <c r="Q2595">
        <v>110.89704690000001</v>
      </c>
      <c r="R2595">
        <v>0.49266244199999998</v>
      </c>
      <c r="S2595">
        <v>6.3497693240000004</v>
      </c>
    </row>
    <row r="2596" spans="1:19" x14ac:dyDescent="0.25">
      <c r="A2596" s="12">
        <v>42583</v>
      </c>
      <c r="B2596" t="s">
        <v>2019</v>
      </c>
      <c r="C2596" t="s">
        <v>2020</v>
      </c>
      <c r="D2596">
        <v>242607.07639999999</v>
      </c>
      <c r="E2596">
        <v>111.34709960000001</v>
      </c>
      <c r="F2596">
        <v>0.36521938700000001</v>
      </c>
      <c r="G2596">
        <v>4.154655891</v>
      </c>
      <c r="H2596">
        <v>149123.1691</v>
      </c>
      <c r="I2596">
        <v>111.3950569</v>
      </c>
      <c r="J2596">
        <v>7.1747740000000001E-3</v>
      </c>
      <c r="K2596">
        <v>4.2680876469999998</v>
      </c>
      <c r="L2596">
        <v>120990.0834</v>
      </c>
      <c r="M2596">
        <v>111.24572860000001</v>
      </c>
      <c r="N2596">
        <v>-7.8026659999999998E-3</v>
      </c>
      <c r="O2596">
        <v>4.2185487310000003</v>
      </c>
      <c r="P2596">
        <v>110085.5004</v>
      </c>
      <c r="Q2596">
        <v>110.4241148</v>
      </c>
      <c r="R2596">
        <v>0.17987966999999999</v>
      </c>
      <c r="S2596">
        <v>4.5334551980000004</v>
      </c>
    </row>
    <row r="2597" spans="1:19" x14ac:dyDescent="0.25">
      <c r="A2597" s="12">
        <v>42583</v>
      </c>
      <c r="B2597" t="s">
        <v>2001</v>
      </c>
      <c r="C2597" t="s">
        <v>2002</v>
      </c>
      <c r="D2597">
        <v>251640.61610000001</v>
      </c>
      <c r="E2597">
        <v>112.2506594</v>
      </c>
      <c r="F2597">
        <v>0.63488333299999999</v>
      </c>
      <c r="G2597">
        <v>5.490765627</v>
      </c>
      <c r="H2597">
        <v>157757.2475</v>
      </c>
      <c r="I2597">
        <v>112.2008773</v>
      </c>
      <c r="J2597">
        <v>0.37632839600000001</v>
      </c>
      <c r="K2597">
        <v>5.6045736750000001</v>
      </c>
      <c r="L2597">
        <v>131119.33549999999</v>
      </c>
      <c r="M2597">
        <v>112.68539819999999</v>
      </c>
      <c r="N2597">
        <v>0.38120410399999999</v>
      </c>
      <c r="O2597">
        <v>6.1404552990000001</v>
      </c>
      <c r="P2597">
        <v>105620.9826</v>
      </c>
      <c r="Q2597">
        <v>112.1919171</v>
      </c>
      <c r="R2597">
        <v>0.97079750099999995</v>
      </c>
      <c r="S2597">
        <v>6.8406880130000003</v>
      </c>
    </row>
    <row r="2598" spans="1:19" x14ac:dyDescent="0.25">
      <c r="A2598" s="12">
        <v>42583</v>
      </c>
      <c r="B2598" t="s">
        <v>2017</v>
      </c>
      <c r="C2598" t="s">
        <v>2018</v>
      </c>
      <c r="D2598">
        <v>291735.31150000001</v>
      </c>
      <c r="E2598">
        <v>111.66075290000001</v>
      </c>
      <c r="F2598">
        <v>1.1488836419999999</v>
      </c>
      <c r="G2598">
        <v>6.0103827030000003</v>
      </c>
      <c r="H2598">
        <v>172149.37719999999</v>
      </c>
      <c r="I2598">
        <v>112.8460845</v>
      </c>
      <c r="J2598">
        <v>1.033867377</v>
      </c>
      <c r="K2598">
        <v>6.7914818329999997</v>
      </c>
      <c r="L2598">
        <v>141612.85219999999</v>
      </c>
      <c r="M2598">
        <v>113.5318635</v>
      </c>
      <c r="N2598">
        <v>0.92798419700000001</v>
      </c>
      <c r="O2598">
        <v>6.6406390819999999</v>
      </c>
      <c r="P2598">
        <v>118811.57640000001</v>
      </c>
      <c r="Q2598">
        <v>113.185057</v>
      </c>
      <c r="R2598">
        <v>2.0450433750000001</v>
      </c>
      <c r="S2598">
        <v>7.4498085820000002</v>
      </c>
    </row>
    <row r="2599" spans="1:19" x14ac:dyDescent="0.25">
      <c r="A2599" s="12">
        <v>42583</v>
      </c>
      <c r="B2599" t="s">
        <v>2003</v>
      </c>
      <c r="C2599" t="s">
        <v>2004</v>
      </c>
      <c r="D2599">
        <v>400872.58189999999</v>
      </c>
      <c r="E2599">
        <v>117.42283930000001</v>
      </c>
      <c r="F2599">
        <v>0.36866976200000001</v>
      </c>
      <c r="G2599">
        <v>10.05367341</v>
      </c>
      <c r="H2599">
        <v>272785.59299999999</v>
      </c>
      <c r="I2599">
        <v>118.8858877</v>
      </c>
      <c r="J2599">
        <v>9.5417619999999995E-2</v>
      </c>
      <c r="K2599">
        <v>10.7746326</v>
      </c>
      <c r="L2599">
        <v>228418.1709</v>
      </c>
      <c r="M2599">
        <v>119.280621</v>
      </c>
      <c r="N2599">
        <v>-5.3654897999999999E-2</v>
      </c>
      <c r="O2599">
        <v>10.78258211</v>
      </c>
      <c r="P2599">
        <v>186005.76500000001</v>
      </c>
      <c r="Q2599">
        <v>120.0956063</v>
      </c>
      <c r="R2599">
        <v>0.34797593599999999</v>
      </c>
      <c r="S2599">
        <v>12.59222677</v>
      </c>
    </row>
    <row r="2600" spans="1:19" x14ac:dyDescent="0.25">
      <c r="A2600" s="12">
        <v>42583</v>
      </c>
      <c r="B2600" t="s">
        <v>2013</v>
      </c>
      <c r="C2600" t="s">
        <v>2014</v>
      </c>
      <c r="D2600">
        <v>529348.48329999996</v>
      </c>
      <c r="E2600">
        <v>116.39923640000001</v>
      </c>
      <c r="F2600">
        <v>0.36097909</v>
      </c>
      <c r="G2600">
        <v>8.8109626260000002</v>
      </c>
      <c r="H2600">
        <v>327040.76260000002</v>
      </c>
      <c r="I2600">
        <v>117.1925717</v>
      </c>
      <c r="J2600">
        <v>9.3017134000000001E-2</v>
      </c>
      <c r="K2600">
        <v>9.2799926189999997</v>
      </c>
      <c r="L2600">
        <v>259416.0497</v>
      </c>
      <c r="M2600">
        <v>117.7228945</v>
      </c>
      <c r="N2600">
        <v>0.23042522800000001</v>
      </c>
      <c r="O2600">
        <v>9.590049295</v>
      </c>
      <c r="P2600">
        <v>198522.16800000001</v>
      </c>
      <c r="Q2600">
        <v>116.7765211</v>
      </c>
      <c r="R2600">
        <v>0.50677290900000005</v>
      </c>
      <c r="S2600">
        <v>9.9226700090000008</v>
      </c>
    </row>
    <row r="2601" spans="1:19" x14ac:dyDescent="0.25">
      <c r="A2601" s="12">
        <v>42583</v>
      </c>
      <c r="B2601" t="s">
        <v>2015</v>
      </c>
      <c r="C2601" t="s">
        <v>2016</v>
      </c>
      <c r="D2601">
        <v>363087.26899999997</v>
      </c>
      <c r="E2601">
        <v>110.2169966</v>
      </c>
      <c r="F2601">
        <v>0.719401819</v>
      </c>
      <c r="G2601">
        <v>5.2491551699999999</v>
      </c>
      <c r="H2601">
        <v>237632.47769999999</v>
      </c>
      <c r="I2601">
        <v>111.6243746</v>
      </c>
      <c r="J2601">
        <v>0.460255578</v>
      </c>
      <c r="K2601">
        <v>6.1280522729999998</v>
      </c>
      <c r="L2601">
        <v>198391.59359999999</v>
      </c>
      <c r="M2601">
        <v>112.1165359</v>
      </c>
      <c r="N2601">
        <v>0.37675937100000001</v>
      </c>
      <c r="O2601">
        <v>6.3909201260000001</v>
      </c>
      <c r="P2601">
        <v>157436.4981</v>
      </c>
      <c r="Q2601">
        <v>111.0407141</v>
      </c>
      <c r="R2601">
        <v>0.37087683799999999</v>
      </c>
      <c r="S2601">
        <v>7.0000856200000001</v>
      </c>
    </row>
    <row r="2602" spans="1:19" x14ac:dyDescent="0.25">
      <c r="A2602" s="12">
        <v>42614</v>
      </c>
      <c r="B2602" t="s">
        <v>2005</v>
      </c>
      <c r="C2602" t="s">
        <v>2006</v>
      </c>
      <c r="D2602">
        <v>346812.85519999999</v>
      </c>
      <c r="E2602">
        <v>113.54098759999999</v>
      </c>
      <c r="F2602">
        <v>0.34281367299999999</v>
      </c>
      <c r="G2602">
        <v>6.074454544</v>
      </c>
      <c r="H2602">
        <v>213476.1274</v>
      </c>
      <c r="I2602">
        <v>113.655461</v>
      </c>
      <c r="J2602">
        <v>-5.0609709000000003E-2</v>
      </c>
      <c r="K2602">
        <v>7.0271198510000001</v>
      </c>
      <c r="L2602">
        <v>186666.6563</v>
      </c>
      <c r="M2602">
        <v>113.7356789</v>
      </c>
      <c r="N2602">
        <v>-0.57294630599999996</v>
      </c>
      <c r="O2602">
        <v>6.5899770540000002</v>
      </c>
      <c r="P2602">
        <v>217712.74799999999</v>
      </c>
      <c r="Q2602">
        <v>114.4108111</v>
      </c>
      <c r="R2602">
        <v>-0.18187508499999999</v>
      </c>
      <c r="S2602">
        <v>7.1992139140000004</v>
      </c>
    </row>
    <row r="2603" spans="1:19" x14ac:dyDescent="0.25">
      <c r="A2603" s="12">
        <v>42614</v>
      </c>
      <c r="B2603" t="s">
        <v>2017</v>
      </c>
      <c r="C2603" t="s">
        <v>2018</v>
      </c>
      <c r="D2603">
        <v>293131.3321</v>
      </c>
      <c r="E2603">
        <v>112.1950753</v>
      </c>
      <c r="F2603">
        <v>0.47852300800000003</v>
      </c>
      <c r="G2603">
        <v>5.9253266309999999</v>
      </c>
      <c r="H2603">
        <v>172332.5497</v>
      </c>
      <c r="I2603">
        <v>112.96615629999999</v>
      </c>
      <c r="J2603">
        <v>0.10640319099999999</v>
      </c>
      <c r="K2603">
        <v>7.3075238990000004</v>
      </c>
      <c r="L2603">
        <v>140912.52480000001</v>
      </c>
      <c r="M2603">
        <v>112.97040680000001</v>
      </c>
      <c r="N2603">
        <v>-0.49453665099999999</v>
      </c>
      <c r="O2603">
        <v>6.7292267590000003</v>
      </c>
      <c r="P2603">
        <v>117955.44680000001</v>
      </c>
      <c r="Q2603">
        <v>112.3694708</v>
      </c>
      <c r="R2603">
        <v>-0.72057755999999995</v>
      </c>
      <c r="S2603">
        <v>6.7727610670000002</v>
      </c>
    </row>
    <row r="2604" spans="1:19" x14ac:dyDescent="0.25">
      <c r="A2604" s="12">
        <v>42614</v>
      </c>
      <c r="B2604" t="s">
        <v>2001</v>
      </c>
      <c r="C2604" t="s">
        <v>2002</v>
      </c>
      <c r="D2604">
        <v>253192.57380000001</v>
      </c>
      <c r="E2604">
        <v>112.9429493</v>
      </c>
      <c r="F2604">
        <v>0.61673575999999997</v>
      </c>
      <c r="G2604">
        <v>6.4310822050000001</v>
      </c>
      <c r="H2604">
        <v>158410.60070000001</v>
      </c>
      <c r="I2604">
        <v>112.6655583</v>
      </c>
      <c r="J2604">
        <v>0.414150986</v>
      </c>
      <c r="K2604">
        <v>7.0957285910000003</v>
      </c>
      <c r="L2604">
        <v>131160.24220000001</v>
      </c>
      <c r="M2604">
        <v>112.7205539</v>
      </c>
      <c r="N2604">
        <v>3.1198098E-2</v>
      </c>
      <c r="O2604">
        <v>6.9532130849999998</v>
      </c>
      <c r="P2604">
        <v>105719.76579999999</v>
      </c>
      <c r="Q2604">
        <v>112.2968458</v>
      </c>
      <c r="R2604">
        <v>9.3526149000000003E-2</v>
      </c>
      <c r="S2604">
        <v>7.4664415240000004</v>
      </c>
    </row>
    <row r="2605" spans="1:19" x14ac:dyDescent="0.25">
      <c r="A2605" s="12">
        <v>42614</v>
      </c>
      <c r="B2605" t="s">
        <v>2019</v>
      </c>
      <c r="C2605" t="s">
        <v>2020</v>
      </c>
      <c r="D2605">
        <v>241975.96179999999</v>
      </c>
      <c r="E2605">
        <v>111.0574429</v>
      </c>
      <c r="F2605">
        <v>-0.26013859099999997</v>
      </c>
      <c r="G2605">
        <v>3.4073585780000002</v>
      </c>
      <c r="H2605">
        <v>148613.31400000001</v>
      </c>
      <c r="I2605">
        <v>111.014195</v>
      </c>
      <c r="J2605">
        <v>-0.341902019</v>
      </c>
      <c r="K2605">
        <v>4.6241196240000004</v>
      </c>
      <c r="L2605">
        <v>119687.6395</v>
      </c>
      <c r="M2605">
        <v>110.0481815</v>
      </c>
      <c r="N2605">
        <v>-1.07648817</v>
      </c>
      <c r="O2605">
        <v>3.9466271119999998</v>
      </c>
      <c r="P2605">
        <v>108879.0246</v>
      </c>
      <c r="Q2605">
        <v>109.2139279</v>
      </c>
      <c r="R2605">
        <v>-1.0959443630000001</v>
      </c>
      <c r="S2605">
        <v>4.1287443000000001</v>
      </c>
    </row>
    <row r="2606" spans="1:19" x14ac:dyDescent="0.25">
      <c r="A2606" s="12">
        <v>42614</v>
      </c>
      <c r="B2606" t="s">
        <v>2015</v>
      </c>
      <c r="C2606" t="s">
        <v>2016</v>
      </c>
      <c r="D2606">
        <v>366226.9314</v>
      </c>
      <c r="E2606">
        <v>111.1700572</v>
      </c>
      <c r="F2606">
        <v>0.86471288099999999</v>
      </c>
      <c r="G2606">
        <v>4.9036061520000001</v>
      </c>
      <c r="H2606">
        <v>238112.50760000001</v>
      </c>
      <c r="I2606">
        <v>111.8498616</v>
      </c>
      <c r="J2606">
        <v>0.20200517600000001</v>
      </c>
      <c r="K2606">
        <v>6.1649124210000004</v>
      </c>
      <c r="L2606">
        <v>197260.0998</v>
      </c>
      <c r="M2606">
        <v>111.4770977</v>
      </c>
      <c r="N2606">
        <v>-0.570333537</v>
      </c>
      <c r="O2606">
        <v>5.5966838709999998</v>
      </c>
      <c r="P2606">
        <v>157517.68350000001</v>
      </c>
      <c r="Q2606">
        <v>111.09797450000001</v>
      </c>
      <c r="R2606">
        <v>5.1567048999999997E-2</v>
      </c>
      <c r="S2606">
        <v>6.4258351530000004</v>
      </c>
    </row>
    <row r="2607" spans="1:19" x14ac:dyDescent="0.25">
      <c r="A2607" s="12">
        <v>42614</v>
      </c>
      <c r="B2607" t="s">
        <v>2013</v>
      </c>
      <c r="C2607" t="s">
        <v>2014</v>
      </c>
      <c r="D2607">
        <v>527197.44440000004</v>
      </c>
      <c r="E2607">
        <v>115.92624120000001</v>
      </c>
      <c r="F2607">
        <v>-0.40635591700000001</v>
      </c>
      <c r="G2607">
        <v>7.1995186359999996</v>
      </c>
      <c r="H2607">
        <v>325098.35190000001</v>
      </c>
      <c r="I2607">
        <v>116.4965236</v>
      </c>
      <c r="J2607">
        <v>-0.59393535600000003</v>
      </c>
      <c r="K2607">
        <v>8.6761319790000009</v>
      </c>
      <c r="L2607">
        <v>255985.4241</v>
      </c>
      <c r="M2607">
        <v>116.16607809999999</v>
      </c>
      <c r="N2607">
        <v>-1.322441515</v>
      </c>
      <c r="O2607">
        <v>8.0649797519999993</v>
      </c>
      <c r="P2607">
        <v>196714.15340000001</v>
      </c>
      <c r="Q2607">
        <v>115.7129942</v>
      </c>
      <c r="R2607">
        <v>-0.91073686899999995</v>
      </c>
      <c r="S2607">
        <v>8.6242005660000007</v>
      </c>
    </row>
    <row r="2608" spans="1:19" x14ac:dyDescent="0.25">
      <c r="A2608" s="12">
        <v>42614</v>
      </c>
      <c r="B2608" t="s">
        <v>2003</v>
      </c>
      <c r="C2608" t="s">
        <v>2004</v>
      </c>
      <c r="D2608">
        <v>405841.86550000001</v>
      </c>
      <c r="E2608">
        <v>118.87843239999999</v>
      </c>
      <c r="F2608">
        <v>1.2396167419999999</v>
      </c>
      <c r="G2608">
        <v>9.3257063030000005</v>
      </c>
      <c r="H2608">
        <v>275134.01899999997</v>
      </c>
      <c r="I2608">
        <v>119.90938269999999</v>
      </c>
      <c r="J2608">
        <v>0.86090542800000003</v>
      </c>
      <c r="K2608">
        <v>10.91358542</v>
      </c>
      <c r="L2608">
        <v>229009.10519999999</v>
      </c>
      <c r="M2608">
        <v>119.58920860000001</v>
      </c>
      <c r="N2608">
        <v>0.25870723400000001</v>
      </c>
      <c r="O2608">
        <v>10.40851114</v>
      </c>
      <c r="P2608">
        <v>186766.38690000001</v>
      </c>
      <c r="Q2608">
        <v>120.5867059</v>
      </c>
      <c r="R2608">
        <v>0.40892385799999997</v>
      </c>
      <c r="S2608">
        <v>11.68769511</v>
      </c>
    </row>
    <row r="2609" spans="1:19" x14ac:dyDescent="0.25">
      <c r="A2609" s="12">
        <v>42614</v>
      </c>
      <c r="B2609" t="s">
        <v>2007</v>
      </c>
      <c r="C2609" t="s">
        <v>2008</v>
      </c>
      <c r="D2609">
        <v>883706.12470000004</v>
      </c>
      <c r="E2609">
        <v>118.86225210000001</v>
      </c>
      <c r="F2609">
        <v>-0.60386993499999997</v>
      </c>
      <c r="G2609">
        <v>7.6948284410000003</v>
      </c>
      <c r="H2609">
        <v>565375.94330000004</v>
      </c>
      <c r="I2609">
        <v>119.80733379999999</v>
      </c>
      <c r="J2609">
        <v>-0.55858393100000003</v>
      </c>
      <c r="K2609">
        <v>9.3506253099999999</v>
      </c>
      <c r="L2609">
        <v>486660.27970000001</v>
      </c>
      <c r="M2609">
        <v>119.0022269</v>
      </c>
      <c r="N2609">
        <v>-0.347078473</v>
      </c>
      <c r="O2609">
        <v>7.9705269039999997</v>
      </c>
      <c r="P2609">
        <v>416967.24089999998</v>
      </c>
      <c r="Q2609">
        <v>115.2353578</v>
      </c>
      <c r="R2609">
        <v>0.31735301900000001</v>
      </c>
      <c r="S2609">
        <v>6.3348386430000003</v>
      </c>
    </row>
    <row r="2610" spans="1:19" x14ac:dyDescent="0.25">
      <c r="A2610" s="12">
        <v>42614</v>
      </c>
      <c r="B2610" t="s">
        <v>2009</v>
      </c>
      <c r="C2610" t="s">
        <v>2010</v>
      </c>
      <c r="D2610">
        <v>208117.17389999999</v>
      </c>
      <c r="E2610">
        <v>107.0468571</v>
      </c>
      <c r="F2610">
        <v>-0.65495741399999996</v>
      </c>
      <c r="G2610">
        <v>0.79598484599999997</v>
      </c>
      <c r="H2610">
        <v>125683.338</v>
      </c>
      <c r="I2610">
        <v>106.2899742</v>
      </c>
      <c r="J2610">
        <v>-0.94904312099999999</v>
      </c>
      <c r="K2610">
        <v>1.460574475</v>
      </c>
      <c r="L2610">
        <v>101385.68859999999</v>
      </c>
      <c r="M2610">
        <v>106.3695116</v>
      </c>
      <c r="N2610">
        <v>-1.264000236</v>
      </c>
      <c r="O2610">
        <v>1.1342963319999999</v>
      </c>
      <c r="P2610">
        <v>89361.514120000007</v>
      </c>
      <c r="Q2610">
        <v>106.6286875</v>
      </c>
      <c r="R2610">
        <v>-1.5070789739999999</v>
      </c>
      <c r="S2610">
        <v>1.352765284</v>
      </c>
    </row>
    <row r="2611" spans="1:19" x14ac:dyDescent="0.25">
      <c r="A2611" s="12">
        <v>42614</v>
      </c>
      <c r="B2611" t="s">
        <v>2011</v>
      </c>
      <c r="C2611" t="s">
        <v>2012</v>
      </c>
      <c r="D2611">
        <v>258657.9184</v>
      </c>
      <c r="E2611">
        <v>110.066834</v>
      </c>
      <c r="F2611">
        <v>0.38644470600000003</v>
      </c>
      <c r="G2611">
        <v>4.4022041710000002</v>
      </c>
      <c r="H2611">
        <v>158034.4748</v>
      </c>
      <c r="I2611">
        <v>110.5894787</v>
      </c>
      <c r="J2611">
        <v>-9.0463539999999995E-3</v>
      </c>
      <c r="K2611">
        <v>5.5800886810000003</v>
      </c>
      <c r="L2611">
        <v>114895.4436</v>
      </c>
      <c r="M2611">
        <v>110.0671064</v>
      </c>
      <c r="N2611">
        <v>-0.34293025500000002</v>
      </c>
      <c r="O2611">
        <v>4.8947719330000004</v>
      </c>
      <c r="P2611">
        <v>111773.30409999999</v>
      </c>
      <c r="Q2611">
        <v>110.4616992</v>
      </c>
      <c r="R2611">
        <v>-0.392569157</v>
      </c>
      <c r="S2611">
        <v>5.4579845440000003</v>
      </c>
    </row>
    <row r="2612" spans="1:19" x14ac:dyDescent="0.25">
      <c r="A2612" s="12">
        <v>42644</v>
      </c>
      <c r="B2612" t="s">
        <v>2005</v>
      </c>
      <c r="C2612" t="s">
        <v>2006</v>
      </c>
      <c r="D2612">
        <v>346216.97399999999</v>
      </c>
      <c r="E2612">
        <v>113.34590559999999</v>
      </c>
      <c r="F2612">
        <v>-0.171816364</v>
      </c>
      <c r="G2612">
        <v>6.0721465730000004</v>
      </c>
      <c r="H2612">
        <v>212661.2812</v>
      </c>
      <c r="I2612">
        <v>113.2216339</v>
      </c>
      <c r="J2612">
        <v>-0.38170366300000003</v>
      </c>
      <c r="K2612">
        <v>5.9854396379999999</v>
      </c>
      <c r="L2612">
        <v>184853.7249</v>
      </c>
      <c r="M2612">
        <v>112.6310629</v>
      </c>
      <c r="N2612">
        <v>-0.97121329999999995</v>
      </c>
      <c r="O2612">
        <v>5.2006899620000002</v>
      </c>
      <c r="P2612">
        <v>218226.18950000001</v>
      </c>
      <c r="Q2612">
        <v>114.6806311</v>
      </c>
      <c r="R2612">
        <v>0.23583436899999999</v>
      </c>
      <c r="S2612">
        <v>7.832031626</v>
      </c>
    </row>
    <row r="2613" spans="1:19" x14ac:dyDescent="0.25">
      <c r="A2613" s="12">
        <v>42644</v>
      </c>
      <c r="B2613" t="s">
        <v>2009</v>
      </c>
      <c r="C2613" t="s">
        <v>2010</v>
      </c>
      <c r="D2613">
        <v>208519.1158</v>
      </c>
      <c r="E2613">
        <v>107.2535994</v>
      </c>
      <c r="F2613">
        <v>0.19313250000000001</v>
      </c>
      <c r="G2613">
        <v>3.209753079</v>
      </c>
      <c r="H2613">
        <v>125464.3201</v>
      </c>
      <c r="I2613">
        <v>106.10475150000001</v>
      </c>
      <c r="J2613">
        <v>-0.17426169899999999</v>
      </c>
      <c r="K2613">
        <v>2.4004077989999999</v>
      </c>
      <c r="L2613">
        <v>99998.54363</v>
      </c>
      <c r="M2613">
        <v>104.91417869999999</v>
      </c>
      <c r="N2613">
        <v>-1.3681861749999999</v>
      </c>
      <c r="O2613">
        <v>1.3484102060000001</v>
      </c>
      <c r="P2613">
        <v>89716.485079999999</v>
      </c>
      <c r="Q2613">
        <v>107.0522489</v>
      </c>
      <c r="R2613">
        <v>0.39723024699999998</v>
      </c>
      <c r="S2613">
        <v>2.6244632239999999</v>
      </c>
    </row>
    <row r="2614" spans="1:19" x14ac:dyDescent="0.25">
      <c r="A2614" s="12">
        <v>42644</v>
      </c>
      <c r="B2614" t="s">
        <v>2015</v>
      </c>
      <c r="C2614" t="s">
        <v>2016</v>
      </c>
      <c r="D2614">
        <v>362947.15269999998</v>
      </c>
      <c r="E2614">
        <v>110.1744636</v>
      </c>
      <c r="F2614">
        <v>-0.89555911899999996</v>
      </c>
      <c r="G2614">
        <v>4.5831992069999998</v>
      </c>
      <c r="H2614">
        <v>236751.65359999999</v>
      </c>
      <c r="I2614">
        <v>111.2106204</v>
      </c>
      <c r="J2614">
        <v>-0.57151722199999999</v>
      </c>
      <c r="K2614">
        <v>5.2522709540000001</v>
      </c>
      <c r="L2614">
        <v>195449.68520000001</v>
      </c>
      <c r="M2614">
        <v>110.4539827</v>
      </c>
      <c r="N2614">
        <v>-0.91778043200000003</v>
      </c>
      <c r="O2614">
        <v>4.325150271</v>
      </c>
      <c r="P2614">
        <v>157743.8376</v>
      </c>
      <c r="Q2614">
        <v>111.2574821</v>
      </c>
      <c r="R2614">
        <v>0.14357381299999999</v>
      </c>
      <c r="S2614">
        <v>7.0015415120000002</v>
      </c>
    </row>
    <row r="2615" spans="1:19" x14ac:dyDescent="0.25">
      <c r="A2615" s="12">
        <v>42644</v>
      </c>
      <c r="B2615" t="s">
        <v>2011</v>
      </c>
      <c r="C2615" t="s">
        <v>2012</v>
      </c>
      <c r="D2615">
        <v>257093.7678</v>
      </c>
      <c r="E2615">
        <v>109.4012402</v>
      </c>
      <c r="F2615">
        <v>-0.60471783999999995</v>
      </c>
      <c r="G2615">
        <v>4.3800976509999998</v>
      </c>
      <c r="H2615">
        <v>156836.04370000001</v>
      </c>
      <c r="I2615">
        <v>109.75083979999999</v>
      </c>
      <c r="J2615">
        <v>-0.75833521999999998</v>
      </c>
      <c r="K2615">
        <v>4.6701165869999999</v>
      </c>
      <c r="L2615">
        <v>112523.7548</v>
      </c>
      <c r="M2615">
        <v>107.79508490000001</v>
      </c>
      <c r="N2615">
        <v>-2.0642148090000001</v>
      </c>
      <c r="O2615">
        <v>3.4583732139999999</v>
      </c>
      <c r="P2615">
        <v>111361.08530000001</v>
      </c>
      <c r="Q2615">
        <v>110.0543176</v>
      </c>
      <c r="R2615">
        <v>-0.368799023</v>
      </c>
      <c r="S2615">
        <v>6.4831112769999999</v>
      </c>
    </row>
    <row r="2616" spans="1:19" x14ac:dyDescent="0.25">
      <c r="A2616" s="12">
        <v>42644</v>
      </c>
      <c r="B2616" t="s">
        <v>2019</v>
      </c>
      <c r="C2616" t="s">
        <v>2020</v>
      </c>
      <c r="D2616">
        <v>242695.66409999999</v>
      </c>
      <c r="E2616">
        <v>111.3877579</v>
      </c>
      <c r="F2616">
        <v>0.29742719099999998</v>
      </c>
      <c r="G2616">
        <v>4.3802753279999997</v>
      </c>
      <c r="H2616">
        <v>148355.77170000001</v>
      </c>
      <c r="I2616">
        <v>110.82181079999999</v>
      </c>
      <c r="J2616">
        <v>-0.17329688700000001</v>
      </c>
      <c r="K2616">
        <v>4.1355181280000002</v>
      </c>
      <c r="L2616">
        <v>119180.95570000001</v>
      </c>
      <c r="M2616">
        <v>109.5823053</v>
      </c>
      <c r="N2616">
        <v>-0.42333838600000001</v>
      </c>
      <c r="O2616">
        <v>3.7612012209999999</v>
      </c>
      <c r="P2616">
        <v>109218.3135</v>
      </c>
      <c r="Q2616">
        <v>109.5542604</v>
      </c>
      <c r="R2616">
        <v>0.31162010600000001</v>
      </c>
      <c r="S2616">
        <v>5.4658789800000003</v>
      </c>
    </row>
    <row r="2617" spans="1:19" x14ac:dyDescent="0.25">
      <c r="A2617" s="12">
        <v>42644</v>
      </c>
      <c r="B2617" t="s">
        <v>2001</v>
      </c>
      <c r="C2617" t="s">
        <v>2002</v>
      </c>
      <c r="D2617">
        <v>253113.5644</v>
      </c>
      <c r="E2617">
        <v>112.9077052</v>
      </c>
      <c r="F2617">
        <v>-3.1205245999999999E-2</v>
      </c>
      <c r="G2617">
        <v>5.6041674199999996</v>
      </c>
      <c r="H2617">
        <v>157769.07639999999</v>
      </c>
      <c r="I2617">
        <v>112.20929030000001</v>
      </c>
      <c r="J2617">
        <v>-0.40497562199999998</v>
      </c>
      <c r="K2617">
        <v>5.2533336979999996</v>
      </c>
      <c r="L2617">
        <v>129650.2951</v>
      </c>
      <c r="M2617">
        <v>111.4228888</v>
      </c>
      <c r="N2617">
        <v>-1.1512231660000001</v>
      </c>
      <c r="O2617">
        <v>4.6956373960000004</v>
      </c>
      <c r="P2617">
        <v>105677.9102</v>
      </c>
      <c r="Q2617">
        <v>112.2523863</v>
      </c>
      <c r="R2617">
        <v>-3.9591070999999999E-2</v>
      </c>
      <c r="S2617">
        <v>6.8459440870000003</v>
      </c>
    </row>
    <row r="2618" spans="1:19" x14ac:dyDescent="0.25">
      <c r="A2618" s="12">
        <v>42644</v>
      </c>
      <c r="B2618" t="s">
        <v>2017</v>
      </c>
      <c r="C2618" t="s">
        <v>2018</v>
      </c>
      <c r="D2618">
        <v>291204.55339999998</v>
      </c>
      <c r="E2618">
        <v>111.457607</v>
      </c>
      <c r="F2618">
        <v>-0.65730900400000003</v>
      </c>
      <c r="G2618">
        <v>5.6694848660000003</v>
      </c>
      <c r="H2618">
        <v>170387.64019999999</v>
      </c>
      <c r="I2618">
        <v>111.6912437</v>
      </c>
      <c r="J2618">
        <v>-1.1285792750000001</v>
      </c>
      <c r="K2618">
        <v>5.7215795719999996</v>
      </c>
      <c r="L2618">
        <v>138928.84409999999</v>
      </c>
      <c r="M2618">
        <v>111.38007829999999</v>
      </c>
      <c r="N2618">
        <v>-1.4077390590000001</v>
      </c>
      <c r="O2618">
        <v>4.9096108239999996</v>
      </c>
      <c r="P2618">
        <v>117725.9394</v>
      </c>
      <c r="Q2618">
        <v>112.1508321</v>
      </c>
      <c r="R2618">
        <v>-0.194571257</v>
      </c>
      <c r="S2618">
        <v>7.7779291260000001</v>
      </c>
    </row>
    <row r="2619" spans="1:19" x14ac:dyDescent="0.25">
      <c r="A2619" s="12">
        <v>42644</v>
      </c>
      <c r="B2619" t="s">
        <v>2003</v>
      </c>
      <c r="C2619" t="s">
        <v>2004</v>
      </c>
      <c r="D2619">
        <v>406573.83620000002</v>
      </c>
      <c r="E2619">
        <v>119.0928399</v>
      </c>
      <c r="F2619">
        <v>0.18035858199999999</v>
      </c>
      <c r="G2619">
        <v>9.6393870889999995</v>
      </c>
      <c r="H2619">
        <v>274703.60489999998</v>
      </c>
      <c r="I2619">
        <v>119.7217989</v>
      </c>
      <c r="J2619">
        <v>-0.15643797800000001</v>
      </c>
      <c r="K2619">
        <v>9.7752512589999991</v>
      </c>
      <c r="L2619">
        <v>227212.61499999999</v>
      </c>
      <c r="M2619">
        <v>118.6510763</v>
      </c>
      <c r="N2619">
        <v>-0.78446236300000005</v>
      </c>
      <c r="O2619">
        <v>8.6125733499999999</v>
      </c>
      <c r="P2619">
        <v>187073.24830000001</v>
      </c>
      <c r="Q2619">
        <v>120.7848326</v>
      </c>
      <c r="R2619">
        <v>0.164302226</v>
      </c>
      <c r="S2619">
        <v>11.58860333</v>
      </c>
    </row>
    <row r="2620" spans="1:19" x14ac:dyDescent="0.25">
      <c r="A2620" s="12">
        <v>42644</v>
      </c>
      <c r="B2620" t="s">
        <v>2007</v>
      </c>
      <c r="C2620" t="s">
        <v>2008</v>
      </c>
      <c r="D2620">
        <v>883336.14139999996</v>
      </c>
      <c r="E2620">
        <v>118.8124878</v>
      </c>
      <c r="F2620">
        <v>-4.1867227999999999E-2</v>
      </c>
      <c r="G2620">
        <v>7.0970982840000003</v>
      </c>
      <c r="H2620">
        <v>565976.72519999999</v>
      </c>
      <c r="I2620">
        <v>119.9346439</v>
      </c>
      <c r="J2620">
        <v>0.106262383</v>
      </c>
      <c r="K2620">
        <v>7.7582842359999997</v>
      </c>
      <c r="L2620">
        <v>482452.3198</v>
      </c>
      <c r="M2620">
        <v>117.9732614</v>
      </c>
      <c r="N2620">
        <v>-0.86466063800000004</v>
      </c>
      <c r="O2620">
        <v>5.9409343510000001</v>
      </c>
      <c r="P2620">
        <v>417531.82329999999</v>
      </c>
      <c r="Q2620">
        <v>115.3913889</v>
      </c>
      <c r="R2620">
        <v>0.13540210699999999</v>
      </c>
      <c r="S2620">
        <v>7.2245272189999996</v>
      </c>
    </row>
    <row r="2621" spans="1:19" x14ac:dyDescent="0.25">
      <c r="A2621" s="12">
        <v>42644</v>
      </c>
      <c r="B2621" t="s">
        <v>2013</v>
      </c>
      <c r="C2621" t="s">
        <v>2014</v>
      </c>
      <c r="D2621">
        <v>528135.78319999995</v>
      </c>
      <c r="E2621">
        <v>116.13257400000001</v>
      </c>
      <c r="F2621">
        <v>0.177986212</v>
      </c>
      <c r="G2621">
        <v>7.0634135999999996</v>
      </c>
      <c r="H2621">
        <v>325291.9828</v>
      </c>
      <c r="I2621">
        <v>116.56590970000001</v>
      </c>
      <c r="J2621">
        <v>5.9560712000000002E-2</v>
      </c>
      <c r="K2621">
        <v>7.528770046</v>
      </c>
      <c r="L2621">
        <v>255471.28700000001</v>
      </c>
      <c r="M2621">
        <v>115.9327629</v>
      </c>
      <c r="N2621">
        <v>-0.20084626</v>
      </c>
      <c r="O2621">
        <v>6.7862829290000004</v>
      </c>
      <c r="P2621">
        <v>198278.35579999999</v>
      </c>
      <c r="Q2621">
        <v>116.6331036</v>
      </c>
      <c r="R2621">
        <v>0.79516514500000002</v>
      </c>
      <c r="S2621">
        <v>8.9573005139999999</v>
      </c>
    </row>
    <row r="2622" spans="1:19" x14ac:dyDescent="0.25">
      <c r="A2622" s="12">
        <v>42675</v>
      </c>
      <c r="B2622" t="s">
        <v>2005</v>
      </c>
      <c r="C2622" t="s">
        <v>2006</v>
      </c>
      <c r="D2622">
        <v>349672.44300000003</v>
      </c>
      <c r="E2622">
        <v>114.477171</v>
      </c>
      <c r="F2622">
        <v>0.99806459000000003</v>
      </c>
      <c r="G2622">
        <v>6.2973481019999999</v>
      </c>
      <c r="H2622">
        <v>213385.0569</v>
      </c>
      <c r="I2622">
        <v>113.60697469999999</v>
      </c>
      <c r="J2622">
        <v>0.340342009</v>
      </c>
      <c r="K2622">
        <v>5.5209568090000003</v>
      </c>
      <c r="L2622">
        <v>185434.10939999999</v>
      </c>
      <c r="M2622">
        <v>112.9846902</v>
      </c>
      <c r="N2622">
        <v>0.31396960400000001</v>
      </c>
      <c r="O2622">
        <v>4.8226642530000001</v>
      </c>
      <c r="P2622">
        <v>218906.09529999999</v>
      </c>
      <c r="Q2622">
        <v>115.03793020000001</v>
      </c>
      <c r="R2622">
        <v>0.31156013100000002</v>
      </c>
      <c r="S2622">
        <v>6.8302876809999997</v>
      </c>
    </row>
    <row r="2623" spans="1:19" x14ac:dyDescent="0.25">
      <c r="A2623" s="12">
        <v>42675</v>
      </c>
      <c r="B2623" t="s">
        <v>2019</v>
      </c>
      <c r="C2623" t="s">
        <v>2020</v>
      </c>
      <c r="D2623">
        <v>245728.33369999999</v>
      </c>
      <c r="E2623">
        <v>112.77963389999999</v>
      </c>
      <c r="F2623">
        <v>1.2495771849999999</v>
      </c>
      <c r="G2623">
        <v>5.1032290150000001</v>
      </c>
      <c r="H2623">
        <v>149078.171</v>
      </c>
      <c r="I2623">
        <v>111.3614433</v>
      </c>
      <c r="J2623">
        <v>0.48693709000000002</v>
      </c>
      <c r="K2623">
        <v>4.2570621290000004</v>
      </c>
      <c r="L2623">
        <v>119346.4773</v>
      </c>
      <c r="M2623">
        <v>109.7344961</v>
      </c>
      <c r="N2623">
        <v>0.13888260699999999</v>
      </c>
      <c r="O2623">
        <v>3.4492146610000001</v>
      </c>
      <c r="P2623">
        <v>110103.46400000001</v>
      </c>
      <c r="Q2623">
        <v>110.44213360000001</v>
      </c>
      <c r="R2623">
        <v>0.81044142699999999</v>
      </c>
      <c r="S2623">
        <v>5.2504342260000003</v>
      </c>
    </row>
    <row r="2624" spans="1:19" x14ac:dyDescent="0.25">
      <c r="A2624" s="12">
        <v>42675</v>
      </c>
      <c r="B2624" t="s">
        <v>2001</v>
      </c>
      <c r="C2624" t="s">
        <v>2002</v>
      </c>
      <c r="D2624">
        <v>256399.0387</v>
      </c>
      <c r="E2624">
        <v>114.3732741</v>
      </c>
      <c r="F2624">
        <v>1.2980237830000001</v>
      </c>
      <c r="G2624">
        <v>6.3643197320000002</v>
      </c>
      <c r="H2624">
        <v>158723.51560000001</v>
      </c>
      <c r="I2624">
        <v>112.8881111</v>
      </c>
      <c r="J2624">
        <v>0.60495959799999999</v>
      </c>
      <c r="K2624">
        <v>5.3402496360000002</v>
      </c>
      <c r="L2624">
        <v>130259.08689999999</v>
      </c>
      <c r="M2624">
        <v>111.9460911</v>
      </c>
      <c r="N2624">
        <v>0.469564494</v>
      </c>
      <c r="O2624">
        <v>5.0247997560000002</v>
      </c>
      <c r="P2624">
        <v>106242.3931</v>
      </c>
      <c r="Q2624">
        <v>112.85198699999999</v>
      </c>
      <c r="R2624">
        <v>0.53415406700000001</v>
      </c>
      <c r="S2624">
        <v>7.181506519</v>
      </c>
    </row>
    <row r="2625" spans="1:19" x14ac:dyDescent="0.25">
      <c r="A2625" s="12">
        <v>42675</v>
      </c>
      <c r="B2625" t="s">
        <v>2003</v>
      </c>
      <c r="C2625" t="s">
        <v>2004</v>
      </c>
      <c r="D2625">
        <v>408206.69140000001</v>
      </c>
      <c r="E2625">
        <v>119.57113270000001</v>
      </c>
      <c r="F2625">
        <v>0.40161344900000001</v>
      </c>
      <c r="G2625">
        <v>8.6843563479999997</v>
      </c>
      <c r="H2625">
        <v>274903.52970000001</v>
      </c>
      <c r="I2625">
        <v>119.8089305</v>
      </c>
      <c r="J2625">
        <v>7.2778364999999998E-2</v>
      </c>
      <c r="K2625">
        <v>8.2990111310000003</v>
      </c>
      <c r="L2625">
        <v>227796.92139999999</v>
      </c>
      <c r="M2625">
        <v>118.9562028</v>
      </c>
      <c r="N2625">
        <v>0.25716283299999998</v>
      </c>
      <c r="O2625">
        <v>7.6504019640000003</v>
      </c>
      <c r="P2625">
        <v>187968.83679999999</v>
      </c>
      <c r="Q2625">
        <v>121.363074</v>
      </c>
      <c r="R2625">
        <v>0.47873683900000003</v>
      </c>
      <c r="S2625">
        <v>10.33281536</v>
      </c>
    </row>
    <row r="2626" spans="1:19" x14ac:dyDescent="0.25">
      <c r="A2626" s="12">
        <v>42675</v>
      </c>
      <c r="B2626" t="s">
        <v>2017</v>
      </c>
      <c r="C2626" t="s">
        <v>2018</v>
      </c>
      <c r="D2626">
        <v>295637.51250000001</v>
      </c>
      <c r="E2626">
        <v>113.1543078</v>
      </c>
      <c r="F2626">
        <v>1.522283574</v>
      </c>
      <c r="G2626">
        <v>6.750233669</v>
      </c>
      <c r="H2626">
        <v>172430.85260000001</v>
      </c>
      <c r="I2626">
        <v>113.03059519999999</v>
      </c>
      <c r="J2626">
        <v>1.199155295</v>
      </c>
      <c r="K2626">
        <v>6.0941353979999997</v>
      </c>
      <c r="L2626">
        <v>140335.82519999999</v>
      </c>
      <c r="M2626">
        <v>112.5080634</v>
      </c>
      <c r="N2626">
        <v>1.0127350230000001</v>
      </c>
      <c r="O2626">
        <v>5.327045966</v>
      </c>
      <c r="P2626">
        <v>119197.8097</v>
      </c>
      <c r="Q2626">
        <v>113.5529995</v>
      </c>
      <c r="R2626">
        <v>1.250251416</v>
      </c>
      <c r="S2626">
        <v>7.1561668450000004</v>
      </c>
    </row>
    <row r="2627" spans="1:19" x14ac:dyDescent="0.25">
      <c r="A2627" s="12">
        <v>42675</v>
      </c>
      <c r="B2627" t="s">
        <v>2013</v>
      </c>
      <c r="C2627" t="s">
        <v>2014</v>
      </c>
      <c r="D2627">
        <v>531277.24439999997</v>
      </c>
      <c r="E2627">
        <v>116.8233546</v>
      </c>
      <c r="F2627">
        <v>0.59482074799999995</v>
      </c>
      <c r="G2627">
        <v>7.0647782709999998</v>
      </c>
      <c r="H2627">
        <v>324686.09490000003</v>
      </c>
      <c r="I2627">
        <v>116.3487944</v>
      </c>
      <c r="J2627">
        <v>-0.18625972700000001</v>
      </c>
      <c r="K2627">
        <v>6.4881557069999998</v>
      </c>
      <c r="L2627">
        <v>255056.78700000001</v>
      </c>
      <c r="M2627">
        <v>115.74466289999999</v>
      </c>
      <c r="N2627">
        <v>-0.162249166</v>
      </c>
      <c r="O2627">
        <v>6.0573075349999996</v>
      </c>
      <c r="P2627">
        <v>197356.02919999999</v>
      </c>
      <c r="Q2627">
        <v>116.0905643</v>
      </c>
      <c r="R2627">
        <v>-0.465167569</v>
      </c>
      <c r="S2627">
        <v>7.3459356160000002</v>
      </c>
    </row>
    <row r="2628" spans="1:19" x14ac:dyDescent="0.25">
      <c r="A2628" s="12">
        <v>42675</v>
      </c>
      <c r="B2628" t="s">
        <v>2015</v>
      </c>
      <c r="C2628" t="s">
        <v>2016</v>
      </c>
      <c r="D2628">
        <v>368767.48060000001</v>
      </c>
      <c r="E2628">
        <v>111.94125390000001</v>
      </c>
      <c r="F2628">
        <v>1.603629588</v>
      </c>
      <c r="G2628">
        <v>4.871428635</v>
      </c>
      <c r="H2628">
        <v>237683.2488</v>
      </c>
      <c r="I2628">
        <v>111.64822359999999</v>
      </c>
      <c r="J2628">
        <v>0.39349046900000001</v>
      </c>
      <c r="K2628">
        <v>4.5474515179999999</v>
      </c>
      <c r="L2628">
        <v>195720.45480000001</v>
      </c>
      <c r="M2628">
        <v>110.60700199999999</v>
      </c>
      <c r="N2628">
        <v>0.13853674899999999</v>
      </c>
      <c r="O2628">
        <v>3.78414524</v>
      </c>
      <c r="P2628">
        <v>158186.7121</v>
      </c>
      <c r="Q2628">
        <v>111.5698435</v>
      </c>
      <c r="R2628">
        <v>0.28075544499999999</v>
      </c>
      <c r="S2628">
        <v>6.2269875849999998</v>
      </c>
    </row>
    <row r="2629" spans="1:19" x14ac:dyDescent="0.25">
      <c r="A2629" s="12">
        <v>42675</v>
      </c>
      <c r="B2629" t="s">
        <v>2011</v>
      </c>
      <c r="C2629" t="s">
        <v>2012</v>
      </c>
      <c r="D2629">
        <v>259290.48509999999</v>
      </c>
      <c r="E2629">
        <v>110.33601040000001</v>
      </c>
      <c r="F2629">
        <v>0.85444205699999998</v>
      </c>
      <c r="G2629">
        <v>5.0026152540000002</v>
      </c>
      <c r="H2629">
        <v>157668.7867</v>
      </c>
      <c r="I2629">
        <v>110.3335773</v>
      </c>
      <c r="J2629">
        <v>0.53096407599999995</v>
      </c>
      <c r="K2629">
        <v>4.870393687</v>
      </c>
      <c r="L2629">
        <v>113849.5359</v>
      </c>
      <c r="M2629">
        <v>109.0651517</v>
      </c>
      <c r="N2629">
        <v>1.1782233049999999</v>
      </c>
      <c r="O2629">
        <v>3.8380981969999999</v>
      </c>
      <c r="P2629">
        <v>113084.26420000001</v>
      </c>
      <c r="Q2629">
        <v>111.7572758</v>
      </c>
      <c r="R2629">
        <v>1.5473797600000001</v>
      </c>
      <c r="S2629">
        <v>7.3829472349999996</v>
      </c>
    </row>
    <row r="2630" spans="1:19" x14ac:dyDescent="0.25">
      <c r="A2630" s="12">
        <v>42675</v>
      </c>
      <c r="B2630" t="s">
        <v>2009</v>
      </c>
      <c r="C2630" t="s">
        <v>2010</v>
      </c>
      <c r="D2630">
        <v>210555.49479999999</v>
      </c>
      <c r="E2630">
        <v>108.3010285</v>
      </c>
      <c r="F2630">
        <v>0.97659103300000005</v>
      </c>
      <c r="G2630">
        <v>2.6933513439999999</v>
      </c>
      <c r="H2630">
        <v>126082.109</v>
      </c>
      <c r="I2630">
        <v>106.6272135</v>
      </c>
      <c r="J2630">
        <v>0.49240208800000002</v>
      </c>
      <c r="K2630">
        <v>1.251953103</v>
      </c>
      <c r="L2630">
        <v>100433.81080000001</v>
      </c>
      <c r="M2630">
        <v>105.37084230000001</v>
      </c>
      <c r="N2630">
        <v>0.43527347100000002</v>
      </c>
      <c r="O2630">
        <v>0.57082786900000004</v>
      </c>
      <c r="P2630">
        <v>90065.717390000005</v>
      </c>
      <c r="Q2630">
        <v>107.4689628</v>
      </c>
      <c r="R2630">
        <v>0.38926214100000001</v>
      </c>
      <c r="S2630">
        <v>3.3150061270000002</v>
      </c>
    </row>
    <row r="2631" spans="1:19" x14ac:dyDescent="0.25">
      <c r="A2631" s="12">
        <v>42675</v>
      </c>
      <c r="B2631" t="s">
        <v>2007</v>
      </c>
      <c r="C2631" t="s">
        <v>2008</v>
      </c>
      <c r="D2631">
        <v>886552.84180000005</v>
      </c>
      <c r="E2631">
        <v>119.2451477</v>
      </c>
      <c r="F2631">
        <v>0.36415359600000002</v>
      </c>
      <c r="G2631">
        <v>6.9861437930000001</v>
      </c>
      <c r="H2631">
        <v>562092.61990000005</v>
      </c>
      <c r="I2631">
        <v>119.1115733</v>
      </c>
      <c r="J2631">
        <v>-0.68626590399999998</v>
      </c>
      <c r="K2631">
        <v>6.3928675530000003</v>
      </c>
      <c r="L2631">
        <v>480835.88540000003</v>
      </c>
      <c r="M2631">
        <v>117.5779974</v>
      </c>
      <c r="N2631">
        <v>-0.33504540999999999</v>
      </c>
      <c r="O2631">
        <v>4.882082102</v>
      </c>
      <c r="P2631">
        <v>418659.51799999998</v>
      </c>
      <c r="Q2631">
        <v>115.7030448</v>
      </c>
      <c r="R2631">
        <v>0.270085941</v>
      </c>
      <c r="S2631">
        <v>5.8258485289999999</v>
      </c>
    </row>
    <row r="2632" spans="1:19" x14ac:dyDescent="0.25">
      <c r="A2632" s="12">
        <v>42705</v>
      </c>
      <c r="B2632" t="s">
        <v>2005</v>
      </c>
      <c r="C2632" t="s">
        <v>2006</v>
      </c>
      <c r="D2632">
        <v>349408.45250000001</v>
      </c>
      <c r="E2632">
        <v>114.3907447</v>
      </c>
      <c r="F2632">
        <v>-7.5496522999999996E-2</v>
      </c>
      <c r="G2632">
        <v>5.5573052570000003</v>
      </c>
      <c r="H2632">
        <v>213877.95939999999</v>
      </c>
      <c r="I2632">
        <v>113.8693978</v>
      </c>
      <c r="J2632">
        <v>0.23099204000000001</v>
      </c>
      <c r="K2632">
        <v>5.3423685939999999</v>
      </c>
      <c r="L2632">
        <v>186866.85250000001</v>
      </c>
      <c r="M2632">
        <v>113.85765809999999</v>
      </c>
      <c r="N2632">
        <v>0.77264267600000003</v>
      </c>
      <c r="O2632">
        <v>5.1355929009999999</v>
      </c>
      <c r="P2632">
        <v>220017.9204</v>
      </c>
      <c r="Q2632">
        <v>115.62220840000001</v>
      </c>
      <c r="R2632">
        <v>0.50790046799999999</v>
      </c>
      <c r="S2632">
        <v>6.8362898459999997</v>
      </c>
    </row>
    <row r="2633" spans="1:19" x14ac:dyDescent="0.25">
      <c r="A2633" s="12">
        <v>42705</v>
      </c>
      <c r="B2633" t="s">
        <v>2009</v>
      </c>
      <c r="C2633" t="s">
        <v>2010</v>
      </c>
      <c r="D2633">
        <v>211728.7243</v>
      </c>
      <c r="E2633">
        <v>108.9044892</v>
      </c>
      <c r="F2633">
        <v>0.55720683000000004</v>
      </c>
      <c r="G2633">
        <v>2.089467414</v>
      </c>
      <c r="H2633">
        <v>127186.0647</v>
      </c>
      <c r="I2633">
        <v>107.5608251</v>
      </c>
      <c r="J2633">
        <v>0.87558475199999997</v>
      </c>
      <c r="K2633">
        <v>1.9923553919999999</v>
      </c>
      <c r="L2633">
        <v>102150.7545</v>
      </c>
      <c r="M2633">
        <v>107.1721859</v>
      </c>
      <c r="N2633">
        <v>1.7095276070000001</v>
      </c>
      <c r="O2633">
        <v>1.7409663070000001</v>
      </c>
      <c r="P2633">
        <v>91195.501189999995</v>
      </c>
      <c r="Q2633">
        <v>108.8170528</v>
      </c>
      <c r="R2633">
        <v>1.2543993760000001</v>
      </c>
      <c r="S2633">
        <v>4.7432166840000001</v>
      </c>
    </row>
    <row r="2634" spans="1:19" x14ac:dyDescent="0.25">
      <c r="A2634" s="12">
        <v>42705</v>
      </c>
      <c r="B2634" t="s">
        <v>2011</v>
      </c>
      <c r="C2634" t="s">
        <v>2012</v>
      </c>
      <c r="D2634">
        <v>258008.8847</v>
      </c>
      <c r="E2634">
        <v>109.7906503</v>
      </c>
      <c r="F2634">
        <v>-0.494272037</v>
      </c>
      <c r="G2634">
        <v>4.3437985000000001</v>
      </c>
      <c r="H2634">
        <v>157199.6875</v>
      </c>
      <c r="I2634">
        <v>110.0053107</v>
      </c>
      <c r="J2634">
        <v>-0.29752192199999999</v>
      </c>
      <c r="K2634">
        <v>4.5122485899999996</v>
      </c>
      <c r="L2634">
        <v>114227.4014</v>
      </c>
      <c r="M2634">
        <v>109.42713790000001</v>
      </c>
      <c r="N2634">
        <v>0.33189904100000001</v>
      </c>
      <c r="O2634">
        <v>4.1966423769999999</v>
      </c>
      <c r="P2634">
        <v>112851.7219</v>
      </c>
      <c r="Q2634">
        <v>111.5274623</v>
      </c>
      <c r="R2634">
        <v>-0.205636291</v>
      </c>
      <c r="S2634">
        <v>7.2682724350000001</v>
      </c>
    </row>
    <row r="2635" spans="1:19" x14ac:dyDescent="0.25">
      <c r="A2635" s="12">
        <v>42705</v>
      </c>
      <c r="B2635" t="s">
        <v>2019</v>
      </c>
      <c r="C2635" t="s">
        <v>2020</v>
      </c>
      <c r="D2635">
        <v>246480.23629999999</v>
      </c>
      <c r="E2635">
        <v>113.1247276</v>
      </c>
      <c r="F2635">
        <v>0.30598936700000001</v>
      </c>
      <c r="G2635">
        <v>4.9871648909999999</v>
      </c>
      <c r="H2635">
        <v>150102.24799999999</v>
      </c>
      <c r="I2635">
        <v>112.1264292</v>
      </c>
      <c r="J2635">
        <v>0.686939619</v>
      </c>
      <c r="K2635">
        <v>4.6333367000000001</v>
      </c>
      <c r="L2635">
        <v>121108.083</v>
      </c>
      <c r="M2635">
        <v>111.3542247</v>
      </c>
      <c r="N2635">
        <v>1.47604325</v>
      </c>
      <c r="O2635">
        <v>4.6190430109999996</v>
      </c>
      <c r="P2635">
        <v>111327.6253</v>
      </c>
      <c r="Q2635">
        <v>111.6700603</v>
      </c>
      <c r="R2635">
        <v>1.1118281539999999</v>
      </c>
      <c r="S2635">
        <v>6.2040109939999999</v>
      </c>
    </row>
    <row r="2636" spans="1:19" x14ac:dyDescent="0.25">
      <c r="A2636" s="12">
        <v>42705</v>
      </c>
      <c r="B2636" t="s">
        <v>2001</v>
      </c>
      <c r="C2636" t="s">
        <v>2002</v>
      </c>
      <c r="D2636">
        <v>256072.68410000001</v>
      </c>
      <c r="E2636">
        <v>114.2276954</v>
      </c>
      <c r="F2636">
        <v>-0.127283858</v>
      </c>
      <c r="G2636">
        <v>5.7373958759999999</v>
      </c>
      <c r="H2636">
        <v>159433.34599999999</v>
      </c>
      <c r="I2636">
        <v>113.3929602</v>
      </c>
      <c r="J2636">
        <v>0.44721187400000001</v>
      </c>
      <c r="K2636">
        <v>5.6855954960000004</v>
      </c>
      <c r="L2636">
        <v>131625.9761</v>
      </c>
      <c r="M2636">
        <v>113.12081070000001</v>
      </c>
      <c r="N2636">
        <v>1.0493618689999999</v>
      </c>
      <c r="O2636">
        <v>5.5540268829999997</v>
      </c>
      <c r="P2636">
        <v>107565.524</v>
      </c>
      <c r="Q2636">
        <v>114.2574331</v>
      </c>
      <c r="R2636">
        <v>1.2453888719999999</v>
      </c>
      <c r="S2636">
        <v>8.0270604680000002</v>
      </c>
    </row>
    <row r="2637" spans="1:19" x14ac:dyDescent="0.25">
      <c r="A2637" s="12">
        <v>42705</v>
      </c>
      <c r="B2637" t="s">
        <v>2017</v>
      </c>
      <c r="C2637" t="s">
        <v>2018</v>
      </c>
      <c r="D2637">
        <v>294605.17420000001</v>
      </c>
      <c r="E2637">
        <v>112.7591836</v>
      </c>
      <c r="F2637">
        <v>-0.34919059099999999</v>
      </c>
      <c r="G2637">
        <v>5.5828809489999998</v>
      </c>
      <c r="H2637">
        <v>172722.2818</v>
      </c>
      <c r="I2637">
        <v>113.22163070000001</v>
      </c>
      <c r="J2637">
        <v>0.16901218400000001</v>
      </c>
      <c r="K2637">
        <v>6.0021739009999999</v>
      </c>
      <c r="L2637">
        <v>141307.01319999999</v>
      </c>
      <c r="M2637">
        <v>113.28667059999999</v>
      </c>
      <c r="N2637">
        <v>0.69204568700000002</v>
      </c>
      <c r="O2637">
        <v>5.9453718679999996</v>
      </c>
      <c r="P2637">
        <v>119877.7064</v>
      </c>
      <c r="Q2637">
        <v>114.2006986</v>
      </c>
      <c r="R2637">
        <v>0.57039366999999996</v>
      </c>
      <c r="S2637">
        <v>8.4310157720000003</v>
      </c>
    </row>
    <row r="2638" spans="1:19" x14ac:dyDescent="0.25">
      <c r="A2638" s="12">
        <v>42705</v>
      </c>
      <c r="B2638" t="s">
        <v>2003</v>
      </c>
      <c r="C2638" t="s">
        <v>2004</v>
      </c>
      <c r="D2638">
        <v>411744.89</v>
      </c>
      <c r="E2638">
        <v>120.6075352</v>
      </c>
      <c r="F2638">
        <v>0.86676645500000005</v>
      </c>
      <c r="G2638">
        <v>9.166864962</v>
      </c>
      <c r="H2638">
        <v>276943.74430000002</v>
      </c>
      <c r="I2638">
        <v>120.69810029999999</v>
      </c>
      <c r="J2638">
        <v>0.74215654799999997</v>
      </c>
      <c r="K2638">
        <v>8.7762121279999992</v>
      </c>
      <c r="L2638">
        <v>230313.09390000001</v>
      </c>
      <c r="M2638">
        <v>120.2701552</v>
      </c>
      <c r="N2638">
        <v>1.104568268</v>
      </c>
      <c r="O2638">
        <v>8.2913013380000002</v>
      </c>
      <c r="P2638">
        <v>189962.02309999999</v>
      </c>
      <c r="Q2638">
        <v>122.6499853</v>
      </c>
      <c r="R2638">
        <v>1.060381252</v>
      </c>
      <c r="S2638">
        <v>10.86531716</v>
      </c>
    </row>
    <row r="2639" spans="1:19" x14ac:dyDescent="0.25">
      <c r="A2639" s="12">
        <v>42705</v>
      </c>
      <c r="B2639" t="s">
        <v>2007</v>
      </c>
      <c r="C2639" t="s">
        <v>2008</v>
      </c>
      <c r="D2639">
        <v>887004.70330000005</v>
      </c>
      <c r="E2639">
        <v>119.305925</v>
      </c>
      <c r="F2639">
        <v>5.0968370999999998E-2</v>
      </c>
      <c r="G2639">
        <v>4.985366194</v>
      </c>
      <c r="H2639">
        <v>562271.875</v>
      </c>
      <c r="I2639">
        <v>119.14955879999999</v>
      </c>
      <c r="J2639">
        <v>3.1890661000000001E-2</v>
      </c>
      <c r="K2639">
        <v>4.8105851069999996</v>
      </c>
      <c r="L2639">
        <v>483478.82699999999</v>
      </c>
      <c r="M2639">
        <v>118.22427159999999</v>
      </c>
      <c r="N2639">
        <v>0.54965564499999997</v>
      </c>
      <c r="O2639">
        <v>4.4429337579999997</v>
      </c>
      <c r="P2639">
        <v>419936.66749999998</v>
      </c>
      <c r="Q2639">
        <v>116.0560048</v>
      </c>
      <c r="R2639">
        <v>0.30505684199999999</v>
      </c>
      <c r="S2639">
        <v>5.2754883189999999</v>
      </c>
    </row>
    <row r="2640" spans="1:19" x14ac:dyDescent="0.25">
      <c r="A2640" s="12">
        <v>42705</v>
      </c>
      <c r="B2640" t="s">
        <v>2013</v>
      </c>
      <c r="C2640" t="s">
        <v>2014</v>
      </c>
      <c r="D2640">
        <v>530752.54020000005</v>
      </c>
      <c r="E2640">
        <v>116.70797659999999</v>
      </c>
      <c r="F2640">
        <v>-9.8762778999999995E-2</v>
      </c>
      <c r="G2640">
        <v>5.7280874070000003</v>
      </c>
      <c r="H2640">
        <v>325632.83130000002</v>
      </c>
      <c r="I2640">
        <v>116.68805020000001</v>
      </c>
      <c r="J2640">
        <v>0.29158516200000001</v>
      </c>
      <c r="K2640">
        <v>5.7161432029999997</v>
      </c>
      <c r="L2640">
        <v>257083.66320000001</v>
      </c>
      <c r="M2640">
        <v>116.66445849999999</v>
      </c>
      <c r="N2640">
        <v>0.79467646400000003</v>
      </c>
      <c r="O2640">
        <v>5.8593744430000001</v>
      </c>
      <c r="P2640">
        <v>198772.33790000001</v>
      </c>
      <c r="Q2640">
        <v>116.92367830000001</v>
      </c>
      <c r="R2640">
        <v>0.71764146699999998</v>
      </c>
      <c r="S2640">
        <v>7.4031897549999996</v>
      </c>
    </row>
    <row r="2641" spans="1:19" x14ac:dyDescent="0.25">
      <c r="A2641" s="12">
        <v>42705</v>
      </c>
      <c r="B2641" t="s">
        <v>2015</v>
      </c>
      <c r="C2641" t="s">
        <v>2016</v>
      </c>
      <c r="D2641">
        <v>365481.78590000002</v>
      </c>
      <c r="E2641">
        <v>110.9438645</v>
      </c>
      <c r="F2641">
        <v>-0.89099362100000001</v>
      </c>
      <c r="G2641">
        <v>3.6610818169999999</v>
      </c>
      <c r="H2641">
        <v>236369.01550000001</v>
      </c>
      <c r="I2641">
        <v>111.03088169999999</v>
      </c>
      <c r="J2641">
        <v>-0.55293476399999997</v>
      </c>
      <c r="K2641">
        <v>3.9720270879999999</v>
      </c>
      <c r="L2641">
        <v>195804.8051</v>
      </c>
      <c r="M2641">
        <v>110.6546707</v>
      </c>
      <c r="N2641">
        <v>4.3097318000000003E-2</v>
      </c>
      <c r="O2641">
        <v>3.7111581330000001</v>
      </c>
      <c r="P2641">
        <v>158274.0803</v>
      </c>
      <c r="Q2641">
        <v>111.6314648</v>
      </c>
      <c r="R2641">
        <v>5.5231106000000002E-2</v>
      </c>
      <c r="S2641">
        <v>5.9962722550000001</v>
      </c>
    </row>
    <row r="2642" spans="1:19" x14ac:dyDescent="0.25">
      <c r="A2642" s="12">
        <v>42736</v>
      </c>
      <c r="B2642" t="s">
        <v>2005</v>
      </c>
      <c r="C2642" t="s">
        <v>2006</v>
      </c>
      <c r="D2642">
        <v>349733.32069999998</v>
      </c>
      <c r="E2642">
        <v>114.4971013</v>
      </c>
      <c r="F2642">
        <v>9.2976642999999998E-2</v>
      </c>
      <c r="G2642">
        <v>5.8648009219999997</v>
      </c>
      <c r="H2642">
        <v>213610.62820000001</v>
      </c>
      <c r="I2642">
        <v>113.7270697</v>
      </c>
      <c r="J2642">
        <v>-0.124992405</v>
      </c>
      <c r="K2642">
        <v>4.5114232369999998</v>
      </c>
      <c r="L2642">
        <v>185996.48629999999</v>
      </c>
      <c r="M2642">
        <v>113.32734550000001</v>
      </c>
      <c r="N2642">
        <v>-0.46576809200000002</v>
      </c>
      <c r="O2642">
        <v>4.5226697280000003</v>
      </c>
      <c r="P2642">
        <v>220139.4106</v>
      </c>
      <c r="Q2642">
        <v>115.686053</v>
      </c>
      <c r="R2642">
        <v>5.5218325999999998E-2</v>
      </c>
      <c r="S2642">
        <v>5.8663075249999999</v>
      </c>
    </row>
    <row r="2643" spans="1:19" x14ac:dyDescent="0.25">
      <c r="A2643" s="12">
        <v>42736</v>
      </c>
      <c r="B2643" t="s">
        <v>2017</v>
      </c>
      <c r="C2643" t="s">
        <v>2018</v>
      </c>
      <c r="D2643">
        <v>294141.45079999999</v>
      </c>
      <c r="E2643">
        <v>112.581695</v>
      </c>
      <c r="F2643">
        <v>-0.157405031</v>
      </c>
      <c r="G2643">
        <v>5.3463817569999996</v>
      </c>
      <c r="H2643">
        <v>171658.94349999999</v>
      </c>
      <c r="I2643">
        <v>112.52459899999999</v>
      </c>
      <c r="J2643">
        <v>-0.61563468099999996</v>
      </c>
      <c r="K2643">
        <v>4.7742864149999997</v>
      </c>
      <c r="L2643">
        <v>139989.76550000001</v>
      </c>
      <c r="M2643">
        <v>112.2306253</v>
      </c>
      <c r="N2643">
        <v>-0.93218848700000001</v>
      </c>
      <c r="O2643">
        <v>4.970221542</v>
      </c>
      <c r="P2643">
        <v>118455.72139999999</v>
      </c>
      <c r="Q2643">
        <v>112.8460541</v>
      </c>
      <c r="R2643">
        <v>-1.1861963630000001</v>
      </c>
      <c r="S2643">
        <v>6.3550497510000001</v>
      </c>
    </row>
    <row r="2644" spans="1:19" x14ac:dyDescent="0.25">
      <c r="A2644" s="12">
        <v>42736</v>
      </c>
      <c r="B2644" t="s">
        <v>2003</v>
      </c>
      <c r="C2644" t="s">
        <v>2004</v>
      </c>
      <c r="D2644">
        <v>410560.01899999997</v>
      </c>
      <c r="E2644">
        <v>120.260465</v>
      </c>
      <c r="F2644">
        <v>-0.28776823400000001</v>
      </c>
      <c r="G2644">
        <v>8.2702309150000008</v>
      </c>
      <c r="H2644">
        <v>277070.80680000002</v>
      </c>
      <c r="I2644">
        <v>120.7534769</v>
      </c>
      <c r="J2644">
        <v>4.5880260999999999E-2</v>
      </c>
      <c r="K2644">
        <v>7.2231166269999996</v>
      </c>
      <c r="L2644">
        <v>229362.97880000001</v>
      </c>
      <c r="M2644">
        <v>119.7740024</v>
      </c>
      <c r="N2644">
        <v>-0.412531973</v>
      </c>
      <c r="O2644">
        <v>7.1312506960000004</v>
      </c>
      <c r="P2644">
        <v>188491.75020000001</v>
      </c>
      <c r="Q2644">
        <v>121.7006959</v>
      </c>
      <c r="R2644">
        <v>-0.77398254300000002</v>
      </c>
      <c r="S2644">
        <v>8.7670445069999996</v>
      </c>
    </row>
    <row r="2645" spans="1:19" x14ac:dyDescent="0.25">
      <c r="A2645" s="12">
        <v>42736</v>
      </c>
      <c r="B2645" t="s">
        <v>2007</v>
      </c>
      <c r="C2645" t="s">
        <v>2008</v>
      </c>
      <c r="D2645">
        <v>893279.17729999998</v>
      </c>
      <c r="E2645">
        <v>120.1498686</v>
      </c>
      <c r="F2645">
        <v>0.70737776500000005</v>
      </c>
      <c r="G2645">
        <v>5.4694342919999999</v>
      </c>
      <c r="H2645">
        <v>568910.78980000003</v>
      </c>
      <c r="I2645">
        <v>120.5563938</v>
      </c>
      <c r="J2645">
        <v>1.180730383</v>
      </c>
      <c r="K2645">
        <v>4.0517035740000003</v>
      </c>
      <c r="L2645">
        <v>487710.18839999998</v>
      </c>
      <c r="M2645">
        <v>119.2589593</v>
      </c>
      <c r="N2645">
        <v>0.87519063100000005</v>
      </c>
      <c r="O2645">
        <v>3.6981096920000001</v>
      </c>
      <c r="P2645">
        <v>421833.84740000003</v>
      </c>
      <c r="Q2645">
        <v>116.58031990000001</v>
      </c>
      <c r="R2645">
        <v>0.45177760900000002</v>
      </c>
      <c r="S2645">
        <v>3.9530499269999999</v>
      </c>
    </row>
    <row r="2646" spans="1:19" x14ac:dyDescent="0.25">
      <c r="A2646" s="12">
        <v>42736</v>
      </c>
      <c r="B2646" t="s">
        <v>2013</v>
      </c>
      <c r="C2646" t="s">
        <v>2014</v>
      </c>
      <c r="D2646">
        <v>537855.67570000002</v>
      </c>
      <c r="E2646">
        <v>118.2698958</v>
      </c>
      <c r="F2646">
        <v>1.3383139770000001</v>
      </c>
      <c r="G2646">
        <v>6.5774878059999997</v>
      </c>
      <c r="H2646">
        <v>330327.77039999998</v>
      </c>
      <c r="I2646">
        <v>118.37044590000001</v>
      </c>
      <c r="J2646">
        <v>1.4417892219999999</v>
      </c>
      <c r="K2646">
        <v>5.8402464959999998</v>
      </c>
      <c r="L2646">
        <v>259964.18909999999</v>
      </c>
      <c r="M2646">
        <v>117.97163999999999</v>
      </c>
      <c r="N2646">
        <v>1.120462442</v>
      </c>
      <c r="O2646">
        <v>6.4752302090000002</v>
      </c>
      <c r="P2646">
        <v>200549.5387</v>
      </c>
      <c r="Q2646">
        <v>117.9690796</v>
      </c>
      <c r="R2646">
        <v>0.89408860999999995</v>
      </c>
      <c r="S2646">
        <v>7.3103421119999998</v>
      </c>
    </row>
    <row r="2647" spans="1:19" x14ac:dyDescent="0.25">
      <c r="A2647" s="12">
        <v>42736</v>
      </c>
      <c r="B2647" t="s">
        <v>2015</v>
      </c>
      <c r="C2647" t="s">
        <v>2016</v>
      </c>
      <c r="D2647">
        <v>369559.05540000001</v>
      </c>
      <c r="E2647">
        <v>112.1815405</v>
      </c>
      <c r="F2647">
        <v>1.115587602</v>
      </c>
      <c r="G2647">
        <v>5.6897453760000003</v>
      </c>
      <c r="H2647">
        <v>239541.7482</v>
      </c>
      <c r="I2647">
        <v>112.5212265</v>
      </c>
      <c r="J2647">
        <v>1.3422794680000001</v>
      </c>
      <c r="K2647">
        <v>4.7512403169999997</v>
      </c>
      <c r="L2647">
        <v>197661.27830000001</v>
      </c>
      <c r="M2647">
        <v>111.7038147</v>
      </c>
      <c r="N2647">
        <v>0.94812446299999997</v>
      </c>
      <c r="O2647">
        <v>4.8029709599999997</v>
      </c>
      <c r="P2647">
        <v>159690.66339999999</v>
      </c>
      <c r="Q2647">
        <v>112.6305876</v>
      </c>
      <c r="R2647">
        <v>0.89501900999999995</v>
      </c>
      <c r="S2647">
        <v>6.8857134389999999</v>
      </c>
    </row>
    <row r="2648" spans="1:19" x14ac:dyDescent="0.25">
      <c r="A2648" s="12">
        <v>42736</v>
      </c>
      <c r="B2648" t="s">
        <v>2009</v>
      </c>
      <c r="C2648" t="s">
        <v>2010</v>
      </c>
      <c r="D2648">
        <v>205942.70989999999</v>
      </c>
      <c r="E2648">
        <v>105.92840289999999</v>
      </c>
      <c r="F2648">
        <v>-2.7327489389999999</v>
      </c>
      <c r="G2648">
        <v>2.5380509920000001</v>
      </c>
      <c r="H2648">
        <v>123088.45329999999</v>
      </c>
      <c r="I2648">
        <v>104.095489</v>
      </c>
      <c r="J2648">
        <v>-3.2217455990000001</v>
      </c>
      <c r="K2648">
        <v>0.25186571699999999</v>
      </c>
      <c r="L2648">
        <v>98112.301319999999</v>
      </c>
      <c r="M2648">
        <v>102.9352142</v>
      </c>
      <c r="N2648">
        <v>-3.9534247009999999</v>
      </c>
      <c r="O2648">
        <v>-0.13477193900000001</v>
      </c>
      <c r="P2648">
        <v>88170.432140000004</v>
      </c>
      <c r="Q2648">
        <v>105.20745479999999</v>
      </c>
      <c r="R2648">
        <v>-3.3171253140000001</v>
      </c>
      <c r="S2648">
        <v>2.222820816</v>
      </c>
    </row>
    <row r="2649" spans="1:19" x14ac:dyDescent="0.25">
      <c r="A2649" s="12">
        <v>42736</v>
      </c>
      <c r="B2649" t="s">
        <v>2011</v>
      </c>
      <c r="C2649" t="s">
        <v>2012</v>
      </c>
      <c r="D2649">
        <v>258860.36369999999</v>
      </c>
      <c r="E2649">
        <v>110.15298060000001</v>
      </c>
      <c r="F2649">
        <v>0.33001924300000002</v>
      </c>
      <c r="G2649">
        <v>4.6388139060000002</v>
      </c>
      <c r="H2649">
        <v>157402.96710000001</v>
      </c>
      <c r="I2649">
        <v>110.14756180000001</v>
      </c>
      <c r="J2649">
        <v>0.12931293799999999</v>
      </c>
      <c r="K2649">
        <v>4.007463456</v>
      </c>
      <c r="L2649">
        <v>113496.0295</v>
      </c>
      <c r="M2649">
        <v>108.726501</v>
      </c>
      <c r="N2649">
        <v>-0.64027712699999995</v>
      </c>
      <c r="O2649">
        <v>3.77899166</v>
      </c>
      <c r="P2649">
        <v>112719.276</v>
      </c>
      <c r="Q2649">
        <v>111.3965706</v>
      </c>
      <c r="R2649">
        <v>-0.11736272</v>
      </c>
      <c r="S2649">
        <v>6.6082545880000003</v>
      </c>
    </row>
    <row r="2650" spans="1:19" x14ac:dyDescent="0.25">
      <c r="A2650" s="12">
        <v>42736</v>
      </c>
      <c r="B2650" t="s">
        <v>2019</v>
      </c>
      <c r="C2650" t="s">
        <v>2020</v>
      </c>
      <c r="D2650">
        <v>241975.41250000001</v>
      </c>
      <c r="E2650">
        <v>111.0571908</v>
      </c>
      <c r="F2650">
        <v>-1.8276612489999999</v>
      </c>
      <c r="G2650">
        <v>4.3384224209999998</v>
      </c>
      <c r="H2650">
        <v>146964.43400000001</v>
      </c>
      <c r="I2650">
        <v>109.7824811</v>
      </c>
      <c r="J2650">
        <v>-2.0904510420000002</v>
      </c>
      <c r="K2650">
        <v>2.6193346819999999</v>
      </c>
      <c r="L2650">
        <v>117390.429</v>
      </c>
      <c r="M2650">
        <v>107.9359848</v>
      </c>
      <c r="N2650">
        <v>-3.0696993140000002</v>
      </c>
      <c r="O2650">
        <v>2.1218020700000002</v>
      </c>
      <c r="P2650">
        <v>108476.2985</v>
      </c>
      <c r="Q2650">
        <v>108.8099631</v>
      </c>
      <c r="R2650">
        <v>-2.5612032500000002</v>
      </c>
      <c r="S2650">
        <v>4.2671817929999998</v>
      </c>
    </row>
    <row r="2651" spans="1:19" x14ac:dyDescent="0.25">
      <c r="A2651" s="12">
        <v>42736</v>
      </c>
      <c r="B2651" t="s">
        <v>2001</v>
      </c>
      <c r="C2651" t="s">
        <v>2002</v>
      </c>
      <c r="D2651">
        <v>254846.85149999999</v>
      </c>
      <c r="E2651">
        <v>113.6808817</v>
      </c>
      <c r="F2651">
        <v>-0.478704937</v>
      </c>
      <c r="G2651">
        <v>5.6636454540000001</v>
      </c>
      <c r="H2651">
        <v>158021.41440000001</v>
      </c>
      <c r="I2651">
        <v>112.3887593</v>
      </c>
      <c r="J2651">
        <v>-0.88559365300000004</v>
      </c>
      <c r="K2651">
        <v>4.4066488020000003</v>
      </c>
      <c r="L2651">
        <v>129572.995</v>
      </c>
      <c r="M2651">
        <v>111.3564562</v>
      </c>
      <c r="N2651">
        <v>-1.5597081580000001</v>
      </c>
      <c r="O2651">
        <v>4.1274070529999998</v>
      </c>
      <c r="P2651">
        <v>105732.0816</v>
      </c>
      <c r="Q2651">
        <v>112.3099278</v>
      </c>
      <c r="R2651">
        <v>-1.7044888890000001</v>
      </c>
      <c r="S2651">
        <v>5.8545058909999996</v>
      </c>
    </row>
    <row r="2652" spans="1:19" x14ac:dyDescent="0.25">
      <c r="A2652" s="12">
        <v>42767</v>
      </c>
      <c r="B2652" t="s">
        <v>2005</v>
      </c>
      <c r="C2652" t="s">
        <v>2006</v>
      </c>
      <c r="D2652">
        <v>349568.86090000003</v>
      </c>
      <c r="E2652">
        <v>114.44325980000001</v>
      </c>
      <c r="F2652">
        <v>-4.7024347000000001E-2</v>
      </c>
      <c r="G2652">
        <v>5.5239857810000004</v>
      </c>
      <c r="H2652">
        <v>213592.54180000001</v>
      </c>
      <c r="I2652">
        <v>113.7174404</v>
      </c>
      <c r="J2652">
        <v>-8.4669830000000008E-3</v>
      </c>
      <c r="K2652">
        <v>4.6650752359999998</v>
      </c>
      <c r="L2652">
        <v>186974.2623</v>
      </c>
      <c r="M2652">
        <v>113.9231028</v>
      </c>
      <c r="N2652">
        <v>0.52569597899999998</v>
      </c>
      <c r="O2652">
        <v>4.6828535770000004</v>
      </c>
      <c r="P2652">
        <v>223872.9296</v>
      </c>
      <c r="Q2652">
        <v>117.6480646</v>
      </c>
      <c r="R2652">
        <v>1.695979356</v>
      </c>
      <c r="S2652">
        <v>7.7499803050000002</v>
      </c>
    </row>
    <row r="2653" spans="1:19" x14ac:dyDescent="0.25">
      <c r="A2653" s="12">
        <v>42767</v>
      </c>
      <c r="B2653" t="s">
        <v>2003</v>
      </c>
      <c r="C2653" t="s">
        <v>2004</v>
      </c>
      <c r="D2653">
        <v>411944.66950000002</v>
      </c>
      <c r="E2653">
        <v>120.6660542</v>
      </c>
      <c r="F2653">
        <v>0.33725896</v>
      </c>
      <c r="G2653">
        <v>8.4201214740000001</v>
      </c>
      <c r="H2653">
        <v>277346.78639999998</v>
      </c>
      <c r="I2653">
        <v>120.8737548</v>
      </c>
      <c r="J2653">
        <v>9.9606164999999997E-2</v>
      </c>
      <c r="K2653">
        <v>7.6196428860000003</v>
      </c>
      <c r="L2653">
        <v>230877.69649999999</v>
      </c>
      <c r="M2653">
        <v>120.5649923</v>
      </c>
      <c r="N2653">
        <v>0.660402029</v>
      </c>
      <c r="O2653">
        <v>7.5969974000000002</v>
      </c>
      <c r="P2653">
        <v>193682.85029999999</v>
      </c>
      <c r="Q2653">
        <v>125.05235709999999</v>
      </c>
      <c r="R2653">
        <v>2.7540197549999998</v>
      </c>
      <c r="S2653">
        <v>11.571820499999999</v>
      </c>
    </row>
    <row r="2654" spans="1:19" x14ac:dyDescent="0.25">
      <c r="A2654" s="12">
        <v>42767</v>
      </c>
      <c r="B2654" t="s">
        <v>2007</v>
      </c>
      <c r="C2654" t="s">
        <v>2008</v>
      </c>
      <c r="D2654">
        <v>887958.78399999999</v>
      </c>
      <c r="E2654">
        <v>119.434253</v>
      </c>
      <c r="F2654">
        <v>-0.59560252499999999</v>
      </c>
      <c r="G2654">
        <v>2.7853630570000001</v>
      </c>
      <c r="H2654">
        <v>563241.77989999996</v>
      </c>
      <c r="I2654">
        <v>119.3550888</v>
      </c>
      <c r="J2654">
        <v>-0.99646728500000004</v>
      </c>
      <c r="K2654">
        <v>2.3332199629999999</v>
      </c>
      <c r="L2654">
        <v>482630.64569999999</v>
      </c>
      <c r="M2654">
        <v>118.01686719999999</v>
      </c>
      <c r="N2654">
        <v>-1.0415084379999999</v>
      </c>
      <c r="O2654">
        <v>2.111472671</v>
      </c>
      <c r="P2654">
        <v>427256.1776</v>
      </c>
      <c r="Q2654">
        <v>118.0788649</v>
      </c>
      <c r="R2654">
        <v>1.2854184740000001</v>
      </c>
      <c r="S2654">
        <v>5.823249251</v>
      </c>
    </row>
    <row r="2655" spans="1:19" x14ac:dyDescent="0.25">
      <c r="A2655" s="12">
        <v>42767</v>
      </c>
      <c r="B2655" t="s">
        <v>2013</v>
      </c>
      <c r="C2655" t="s">
        <v>2014</v>
      </c>
      <c r="D2655">
        <v>529118.85800000001</v>
      </c>
      <c r="E2655">
        <v>116.34874379999999</v>
      </c>
      <c r="F2655">
        <v>-1.624379553</v>
      </c>
      <c r="G2655">
        <v>3.999058786</v>
      </c>
      <c r="H2655">
        <v>324599.92450000002</v>
      </c>
      <c r="I2655">
        <v>116.3179159</v>
      </c>
      <c r="J2655">
        <v>-1.733988603</v>
      </c>
      <c r="K2655">
        <v>3.771148964</v>
      </c>
      <c r="L2655">
        <v>257314.103</v>
      </c>
      <c r="M2655">
        <v>116.769032</v>
      </c>
      <c r="N2655">
        <v>-1.0194043020000001</v>
      </c>
      <c r="O2655">
        <v>4.4237365909999999</v>
      </c>
      <c r="P2655">
        <v>202070.90210000001</v>
      </c>
      <c r="Q2655">
        <v>118.8639898</v>
      </c>
      <c r="R2655">
        <v>0.75859727700000001</v>
      </c>
      <c r="S2655">
        <v>7.4871597840000002</v>
      </c>
    </row>
    <row r="2656" spans="1:19" x14ac:dyDescent="0.25">
      <c r="A2656" s="12">
        <v>42767</v>
      </c>
      <c r="B2656" t="s">
        <v>2015</v>
      </c>
      <c r="C2656" t="s">
        <v>2016</v>
      </c>
      <c r="D2656">
        <v>368844.69189999998</v>
      </c>
      <c r="E2656">
        <v>111.9646918</v>
      </c>
      <c r="F2656">
        <v>-0.193301584</v>
      </c>
      <c r="G2656">
        <v>4.7686801279999997</v>
      </c>
      <c r="H2656">
        <v>238353.5852</v>
      </c>
      <c r="I2656">
        <v>111.9631043</v>
      </c>
      <c r="J2656">
        <v>-0.49601499500000001</v>
      </c>
      <c r="K2656">
        <v>4.0960476549999996</v>
      </c>
      <c r="L2656">
        <v>197754.8063</v>
      </c>
      <c r="M2656">
        <v>111.75666990000001</v>
      </c>
      <c r="N2656">
        <v>4.7317310000000001E-2</v>
      </c>
      <c r="O2656">
        <v>4.1614752030000002</v>
      </c>
      <c r="P2656">
        <v>162071.7985</v>
      </c>
      <c r="Q2656">
        <v>114.3100135</v>
      </c>
      <c r="R2656">
        <v>1.491092208</v>
      </c>
      <c r="S2656">
        <v>8.4894141639999994</v>
      </c>
    </row>
    <row r="2657" spans="1:19" x14ac:dyDescent="0.25">
      <c r="A2657" s="12">
        <v>42767</v>
      </c>
      <c r="B2657" t="s">
        <v>2009</v>
      </c>
      <c r="C2657" t="s">
        <v>2010</v>
      </c>
      <c r="D2657">
        <v>209000.7787</v>
      </c>
      <c r="E2657">
        <v>107.5013469</v>
      </c>
      <c r="F2657">
        <v>1.4849123980000001</v>
      </c>
      <c r="G2657">
        <v>3.9144791720000001</v>
      </c>
      <c r="H2657">
        <v>124807.7211</v>
      </c>
      <c r="I2657">
        <v>105.5494679</v>
      </c>
      <c r="J2657">
        <v>1.396774234</v>
      </c>
      <c r="K2657">
        <v>1.8931836740000001</v>
      </c>
      <c r="L2657">
        <v>100053.5076</v>
      </c>
      <c r="M2657">
        <v>104.9718445</v>
      </c>
      <c r="N2657">
        <v>1.9785554599999999</v>
      </c>
      <c r="O2657">
        <v>1.550701645</v>
      </c>
      <c r="P2657">
        <v>89782.915569999997</v>
      </c>
      <c r="Q2657">
        <v>107.13151569999999</v>
      </c>
      <c r="R2657">
        <v>1.8288256000000001</v>
      </c>
      <c r="S2657">
        <v>4.6464719319999999</v>
      </c>
    </row>
    <row r="2658" spans="1:19" x14ac:dyDescent="0.25">
      <c r="A2658" s="12">
        <v>42767</v>
      </c>
      <c r="B2658" t="s">
        <v>2011</v>
      </c>
      <c r="C2658" t="s">
        <v>2012</v>
      </c>
      <c r="D2658">
        <v>260254.79319999999</v>
      </c>
      <c r="E2658">
        <v>110.74635290000001</v>
      </c>
      <c r="F2658">
        <v>0.538680194</v>
      </c>
      <c r="G2658">
        <v>5.1585056390000004</v>
      </c>
      <c r="H2658">
        <v>158073.16800000001</v>
      </c>
      <c r="I2658">
        <v>110.6165555</v>
      </c>
      <c r="J2658">
        <v>0.42578669499999999</v>
      </c>
      <c r="K2658">
        <v>4.9144219979999999</v>
      </c>
      <c r="L2658">
        <v>115090.11010000001</v>
      </c>
      <c r="M2658">
        <v>110.25359229999999</v>
      </c>
      <c r="N2658">
        <v>1.4045254089999999</v>
      </c>
      <c r="O2658">
        <v>5.0195674879999999</v>
      </c>
      <c r="P2658">
        <v>115891.4804</v>
      </c>
      <c r="Q2658">
        <v>114.53155080000001</v>
      </c>
      <c r="R2658">
        <v>2.8142519090000002</v>
      </c>
      <c r="S2658">
        <v>9.8075640919999998</v>
      </c>
    </row>
    <row r="2659" spans="1:19" x14ac:dyDescent="0.25">
      <c r="A2659" s="12">
        <v>42767</v>
      </c>
      <c r="B2659" t="s">
        <v>2019</v>
      </c>
      <c r="C2659" t="s">
        <v>2020</v>
      </c>
      <c r="D2659">
        <v>242962.8627</v>
      </c>
      <c r="E2659">
        <v>111.5103915</v>
      </c>
      <c r="F2659">
        <v>0.408078724</v>
      </c>
      <c r="G2659">
        <v>3.7436328959999998</v>
      </c>
      <c r="H2659">
        <v>147895.94620000001</v>
      </c>
      <c r="I2659">
        <v>110.47832099999999</v>
      </c>
      <c r="J2659">
        <v>0.63383511400000003</v>
      </c>
      <c r="K2659">
        <v>3.306608287</v>
      </c>
      <c r="L2659">
        <v>119603.7071</v>
      </c>
      <c r="M2659">
        <v>109.9710089</v>
      </c>
      <c r="N2659">
        <v>1.885399134</v>
      </c>
      <c r="O2659">
        <v>3.758713169</v>
      </c>
      <c r="P2659">
        <v>111712.969</v>
      </c>
      <c r="Q2659">
        <v>112.05658939999999</v>
      </c>
      <c r="R2659">
        <v>2.9837582739999999</v>
      </c>
      <c r="S2659">
        <v>7.1890789000000002</v>
      </c>
    </row>
    <row r="2660" spans="1:19" x14ac:dyDescent="0.25">
      <c r="A2660" s="12">
        <v>42767</v>
      </c>
      <c r="B2660" t="s">
        <v>2001</v>
      </c>
      <c r="C2660" t="s">
        <v>2002</v>
      </c>
      <c r="D2660">
        <v>256861.65410000001</v>
      </c>
      <c r="E2660">
        <v>114.5796354</v>
      </c>
      <c r="F2660">
        <v>0.79059349000000001</v>
      </c>
      <c r="G2660">
        <v>7.1750550640000004</v>
      </c>
      <c r="H2660">
        <v>159387.43919999999</v>
      </c>
      <c r="I2660">
        <v>113.36031010000001</v>
      </c>
      <c r="J2660">
        <v>0.86445547199999995</v>
      </c>
      <c r="K2660">
        <v>5.7345006439999997</v>
      </c>
      <c r="L2660">
        <v>131889.39199999999</v>
      </c>
      <c r="M2660">
        <v>113.34719320000001</v>
      </c>
      <c r="N2660">
        <v>1.787715892</v>
      </c>
      <c r="O2660">
        <v>5.9349809159999998</v>
      </c>
      <c r="P2660">
        <v>109102.89659999999</v>
      </c>
      <c r="Q2660">
        <v>115.89044920000001</v>
      </c>
      <c r="R2660">
        <v>3.1880720400000002</v>
      </c>
      <c r="S2660">
        <v>9.3458292889999992</v>
      </c>
    </row>
    <row r="2661" spans="1:19" x14ac:dyDescent="0.25">
      <c r="A2661" s="12">
        <v>42767</v>
      </c>
      <c r="B2661" t="s">
        <v>2017</v>
      </c>
      <c r="C2661" t="s">
        <v>2018</v>
      </c>
      <c r="D2661">
        <v>294116.92489999998</v>
      </c>
      <c r="E2661">
        <v>112.5723078</v>
      </c>
      <c r="F2661">
        <v>-8.3381229999999994E-3</v>
      </c>
      <c r="G2661">
        <v>6.2111463169999999</v>
      </c>
      <c r="H2661">
        <v>172292.35380000001</v>
      </c>
      <c r="I2661">
        <v>112.9398075</v>
      </c>
      <c r="J2661">
        <v>0.36899347500000002</v>
      </c>
      <c r="K2661">
        <v>5.9710145299999997</v>
      </c>
      <c r="L2661">
        <v>140905.8971</v>
      </c>
      <c r="M2661">
        <v>112.9650934</v>
      </c>
      <c r="N2661">
        <v>0.65442753899999995</v>
      </c>
      <c r="O2661">
        <v>5.9757615160000004</v>
      </c>
      <c r="P2661">
        <v>121197.9967</v>
      </c>
      <c r="Q2661">
        <v>115.4584643</v>
      </c>
      <c r="R2661">
        <v>2.3150213420000001</v>
      </c>
      <c r="S2661">
        <v>9.485384238</v>
      </c>
    </row>
    <row r="2662" spans="1:19" x14ac:dyDescent="0.25">
      <c r="A2662" s="12">
        <v>42795</v>
      </c>
      <c r="B2662" t="s">
        <v>2005</v>
      </c>
      <c r="C2662" t="s">
        <v>2006</v>
      </c>
      <c r="D2662">
        <v>350078.5969</v>
      </c>
      <c r="E2662">
        <v>114.6101393</v>
      </c>
      <c r="F2662">
        <v>0.145818489</v>
      </c>
      <c r="G2662">
        <v>4.198788038</v>
      </c>
      <c r="H2662">
        <v>213544.3389</v>
      </c>
      <c r="I2662">
        <v>113.691777</v>
      </c>
      <c r="J2662">
        <v>-2.2567701999999999E-2</v>
      </c>
      <c r="K2662">
        <v>4.5084024490000001</v>
      </c>
      <c r="L2662">
        <v>185775.10829999999</v>
      </c>
      <c r="M2662">
        <v>113.19246029999999</v>
      </c>
      <c r="N2662">
        <v>-0.64134709099999998</v>
      </c>
      <c r="O2662">
        <v>3.4341245219999998</v>
      </c>
      <c r="P2662">
        <v>221171.6243</v>
      </c>
      <c r="Q2662">
        <v>116.2284944</v>
      </c>
      <c r="R2662">
        <v>-1.2066243619999999</v>
      </c>
      <c r="S2662">
        <v>4.3801298690000001</v>
      </c>
    </row>
    <row r="2663" spans="1:19" x14ac:dyDescent="0.25">
      <c r="A2663" s="12">
        <v>42795</v>
      </c>
      <c r="B2663" t="s">
        <v>2017</v>
      </c>
      <c r="C2663" t="s">
        <v>2018</v>
      </c>
      <c r="D2663">
        <v>295564.04489999998</v>
      </c>
      <c r="E2663">
        <v>113.1261883</v>
      </c>
      <c r="F2663">
        <v>0.49202199899999999</v>
      </c>
      <c r="G2663">
        <v>5.8404215070000003</v>
      </c>
      <c r="H2663">
        <v>172765.5583</v>
      </c>
      <c r="I2663">
        <v>113.249999</v>
      </c>
      <c r="J2663">
        <v>0.27465204799999998</v>
      </c>
      <c r="K2663">
        <v>6.4937106379999996</v>
      </c>
      <c r="L2663">
        <v>140570.84789999999</v>
      </c>
      <c r="M2663">
        <v>112.6964825</v>
      </c>
      <c r="N2663">
        <v>-0.23778220999999999</v>
      </c>
      <c r="O2663">
        <v>5.5623631839999996</v>
      </c>
      <c r="P2663">
        <v>119751.673</v>
      </c>
      <c r="Q2663">
        <v>114.0806338</v>
      </c>
      <c r="R2663">
        <v>-1.1933560439999999</v>
      </c>
      <c r="S2663">
        <v>6.5336924940000003</v>
      </c>
    </row>
    <row r="2664" spans="1:19" x14ac:dyDescent="0.25">
      <c r="A2664" s="12">
        <v>42795</v>
      </c>
      <c r="B2664" t="s">
        <v>2009</v>
      </c>
      <c r="C2664" t="s">
        <v>2010</v>
      </c>
      <c r="D2664">
        <v>206299.9682</v>
      </c>
      <c r="E2664">
        <v>106.1121618</v>
      </c>
      <c r="F2664">
        <v>-1.2922490390000001</v>
      </c>
      <c r="G2664">
        <v>0.430247985</v>
      </c>
      <c r="H2664">
        <v>122821.08100000001</v>
      </c>
      <c r="I2664">
        <v>103.8693731</v>
      </c>
      <c r="J2664">
        <v>-1.591760582</v>
      </c>
      <c r="K2664">
        <v>-0.59626995599999999</v>
      </c>
      <c r="L2664">
        <v>97968.715379999994</v>
      </c>
      <c r="M2664">
        <v>102.78457</v>
      </c>
      <c r="N2664">
        <v>-2.0836773119999998</v>
      </c>
      <c r="O2664">
        <v>-1.8165223239999999</v>
      </c>
      <c r="P2664">
        <v>87609.582049999997</v>
      </c>
      <c r="Q2664">
        <v>104.5382326</v>
      </c>
      <c r="R2664">
        <v>-2.4206537539999999</v>
      </c>
      <c r="S2664">
        <v>-0.40861460900000002</v>
      </c>
    </row>
    <row r="2665" spans="1:19" x14ac:dyDescent="0.25">
      <c r="A2665" s="12">
        <v>42795</v>
      </c>
      <c r="B2665" t="s">
        <v>2011</v>
      </c>
      <c r="C2665" t="s">
        <v>2012</v>
      </c>
      <c r="D2665">
        <v>259462.3536</v>
      </c>
      <c r="E2665">
        <v>110.4091457</v>
      </c>
      <c r="F2665">
        <v>-0.30448607500000002</v>
      </c>
      <c r="G2665">
        <v>5.3618497969999996</v>
      </c>
      <c r="H2665">
        <v>157477.1826</v>
      </c>
      <c r="I2665">
        <v>110.1994964</v>
      </c>
      <c r="J2665">
        <v>-0.37703130899999998</v>
      </c>
      <c r="K2665">
        <v>5.9992052310000004</v>
      </c>
      <c r="L2665">
        <v>113399.5816</v>
      </c>
      <c r="M2665">
        <v>108.63410620000001</v>
      </c>
      <c r="N2665">
        <v>-1.468873764</v>
      </c>
      <c r="O2665">
        <v>5.04771795</v>
      </c>
      <c r="P2665">
        <v>113975.1952</v>
      </c>
      <c r="Q2665">
        <v>112.63775219999999</v>
      </c>
      <c r="R2665">
        <v>-1.653516867</v>
      </c>
      <c r="S2665">
        <v>8.0156070419999992</v>
      </c>
    </row>
    <row r="2666" spans="1:19" x14ac:dyDescent="0.25">
      <c r="A2666" s="12">
        <v>42795</v>
      </c>
      <c r="B2666" t="s">
        <v>2015</v>
      </c>
      <c r="C2666" t="s">
        <v>2016</v>
      </c>
      <c r="D2666">
        <v>368883.85</v>
      </c>
      <c r="E2666">
        <v>111.97657839999999</v>
      </c>
      <c r="F2666">
        <v>1.0616426999999999E-2</v>
      </c>
      <c r="G2666">
        <v>1.6325283260000001</v>
      </c>
      <c r="H2666">
        <v>238393.19209999999</v>
      </c>
      <c r="I2666">
        <v>111.9817091</v>
      </c>
      <c r="J2666">
        <v>1.6616858000000002E-2</v>
      </c>
      <c r="K2666">
        <v>2.1946819560000002</v>
      </c>
      <c r="L2666">
        <v>196419.8437</v>
      </c>
      <c r="M2666">
        <v>111.00224590000001</v>
      </c>
      <c r="N2666">
        <v>-0.67505952599999997</v>
      </c>
      <c r="O2666">
        <v>1.1717824610000001</v>
      </c>
      <c r="P2666">
        <v>160567.51629999999</v>
      </c>
      <c r="Q2666">
        <v>113.2490361</v>
      </c>
      <c r="R2666">
        <v>-0.92815785900000003</v>
      </c>
      <c r="S2666">
        <v>3.6620027980000001</v>
      </c>
    </row>
    <row r="2667" spans="1:19" x14ac:dyDescent="0.25">
      <c r="A2667" s="12">
        <v>42795</v>
      </c>
      <c r="B2667" t="s">
        <v>2007</v>
      </c>
      <c r="C2667" t="s">
        <v>2008</v>
      </c>
      <c r="D2667">
        <v>893858.73419999995</v>
      </c>
      <c r="E2667">
        <v>120.2278215</v>
      </c>
      <c r="F2667">
        <v>0.66443964700000002</v>
      </c>
      <c r="G2667">
        <v>2.3434732230000002</v>
      </c>
      <c r="H2667">
        <v>566833.90960000001</v>
      </c>
      <c r="I2667">
        <v>120.11628760000001</v>
      </c>
      <c r="J2667">
        <v>0.63775979999999999</v>
      </c>
      <c r="K2667">
        <v>3.0692502510000002</v>
      </c>
      <c r="L2667">
        <v>485459.51199999999</v>
      </c>
      <c r="M2667">
        <v>118.7086051</v>
      </c>
      <c r="N2667">
        <v>0.58613483099999997</v>
      </c>
      <c r="O2667">
        <v>1.703246534</v>
      </c>
      <c r="P2667">
        <v>422917.30119999999</v>
      </c>
      <c r="Q2667">
        <v>116.8797491</v>
      </c>
      <c r="R2667">
        <v>-1.0155210379999999</v>
      </c>
      <c r="S2667">
        <v>2.4404832889999999</v>
      </c>
    </row>
    <row r="2668" spans="1:19" x14ac:dyDescent="0.25">
      <c r="A2668" s="12">
        <v>42795</v>
      </c>
      <c r="B2668" t="s">
        <v>2019</v>
      </c>
      <c r="C2668" t="s">
        <v>2020</v>
      </c>
      <c r="D2668">
        <v>242610.44870000001</v>
      </c>
      <c r="E2668">
        <v>111.3486474</v>
      </c>
      <c r="F2668">
        <v>-0.14504848200000001</v>
      </c>
      <c r="G2668">
        <v>4.1986916440000002</v>
      </c>
      <c r="H2668">
        <v>147323.47029999999</v>
      </c>
      <c r="I2668">
        <v>110.05068129999999</v>
      </c>
      <c r="J2668">
        <v>-0.38708016899999997</v>
      </c>
      <c r="K2668">
        <v>4.2192822320000003</v>
      </c>
      <c r="L2668">
        <v>118188.9838</v>
      </c>
      <c r="M2668">
        <v>108.6702253</v>
      </c>
      <c r="N2668">
        <v>-1.18284235</v>
      </c>
      <c r="O2668">
        <v>3.4928260419999999</v>
      </c>
      <c r="P2668">
        <v>109974.6351</v>
      </c>
      <c r="Q2668">
        <v>110.3129084</v>
      </c>
      <c r="R2668">
        <v>-1.556071784</v>
      </c>
      <c r="S2668">
        <v>5.1980134659999999</v>
      </c>
    </row>
    <row r="2669" spans="1:19" x14ac:dyDescent="0.25">
      <c r="A2669" s="12">
        <v>42795</v>
      </c>
      <c r="B2669" t="s">
        <v>2013</v>
      </c>
      <c r="C2669" t="s">
        <v>2014</v>
      </c>
      <c r="D2669">
        <v>533570.93500000006</v>
      </c>
      <c r="E2669">
        <v>117.32771769999999</v>
      </c>
      <c r="F2669">
        <v>0.84141340099999995</v>
      </c>
      <c r="G2669">
        <v>2.9091264529999998</v>
      </c>
      <c r="H2669">
        <v>327067.45169999998</v>
      </c>
      <c r="I2669">
        <v>117.2021355</v>
      </c>
      <c r="J2669">
        <v>0.76017492600000003</v>
      </c>
      <c r="K2669">
        <v>3.4495449680000001</v>
      </c>
      <c r="L2669">
        <v>257309.64199999999</v>
      </c>
      <c r="M2669">
        <v>116.7670076</v>
      </c>
      <c r="N2669">
        <v>-1.7336509999999999E-3</v>
      </c>
      <c r="O2669">
        <v>3.0402367739999998</v>
      </c>
      <c r="P2669">
        <v>199956.92800000001</v>
      </c>
      <c r="Q2669">
        <v>117.6204887</v>
      </c>
      <c r="R2669">
        <v>-1.0461545919999999</v>
      </c>
      <c r="S2669">
        <v>4.3839417379999999</v>
      </c>
    </row>
    <row r="2670" spans="1:19" x14ac:dyDescent="0.25">
      <c r="A2670" s="12">
        <v>42795</v>
      </c>
      <c r="B2670" t="s">
        <v>2001</v>
      </c>
      <c r="C2670" t="s">
        <v>2002</v>
      </c>
      <c r="D2670">
        <v>257481.86189999999</v>
      </c>
      <c r="E2670">
        <v>114.8562948</v>
      </c>
      <c r="F2670">
        <v>0.24145597699999999</v>
      </c>
      <c r="G2670">
        <v>6.1795503250000001</v>
      </c>
      <c r="H2670">
        <v>159582.50899999999</v>
      </c>
      <c r="I2670">
        <v>113.49904859999999</v>
      </c>
      <c r="J2670">
        <v>0.12238718699999999</v>
      </c>
      <c r="K2670">
        <v>5.9400216349999999</v>
      </c>
      <c r="L2670">
        <v>131198.15410000001</v>
      </c>
      <c r="M2670">
        <v>112.7531358</v>
      </c>
      <c r="N2670">
        <v>-0.52410421799999996</v>
      </c>
      <c r="O2670">
        <v>5.2852984510000001</v>
      </c>
      <c r="P2670">
        <v>108001.4682</v>
      </c>
      <c r="Q2670">
        <v>114.7204984</v>
      </c>
      <c r="R2670">
        <v>-1.009531731</v>
      </c>
      <c r="S2670">
        <v>7.0968114269999996</v>
      </c>
    </row>
    <row r="2671" spans="1:19" x14ac:dyDescent="0.25">
      <c r="A2671" s="12">
        <v>42795</v>
      </c>
      <c r="B2671" t="s">
        <v>2003</v>
      </c>
      <c r="C2671" t="s">
        <v>2004</v>
      </c>
      <c r="D2671">
        <v>411211.16639999999</v>
      </c>
      <c r="E2671">
        <v>120.4511979</v>
      </c>
      <c r="F2671">
        <v>-0.178058628</v>
      </c>
      <c r="G2671">
        <v>5.9278246899999996</v>
      </c>
      <c r="H2671">
        <v>276613.0748</v>
      </c>
      <c r="I2671">
        <v>120.5539874</v>
      </c>
      <c r="J2671">
        <v>-0.26454661899999998</v>
      </c>
      <c r="K2671">
        <v>6.1314177650000001</v>
      </c>
      <c r="L2671">
        <v>228923.8395</v>
      </c>
      <c r="M2671">
        <v>119.5446826</v>
      </c>
      <c r="N2671">
        <v>-0.84627359099999999</v>
      </c>
      <c r="O2671">
        <v>5.1889704300000004</v>
      </c>
      <c r="P2671">
        <v>190450.57079999999</v>
      </c>
      <c r="Q2671">
        <v>122.96541879999999</v>
      </c>
      <c r="R2671">
        <v>-1.668851635</v>
      </c>
      <c r="S2671">
        <v>7.6045598419999996</v>
      </c>
    </row>
    <row r="2672" spans="1:19" x14ac:dyDescent="0.25">
      <c r="A2672" s="12">
        <v>42826</v>
      </c>
      <c r="B2672" t="s">
        <v>2005</v>
      </c>
      <c r="C2672" t="s">
        <v>2006</v>
      </c>
      <c r="D2672">
        <v>354227.80949999997</v>
      </c>
      <c r="E2672">
        <v>115.9685252</v>
      </c>
      <c r="F2672">
        <v>1.1852238390000001</v>
      </c>
      <c r="G2672">
        <v>6.0204848240000004</v>
      </c>
      <c r="H2672">
        <v>216485.4314</v>
      </c>
      <c r="I2672">
        <v>115.2576253</v>
      </c>
      <c r="J2672">
        <v>1.377277192</v>
      </c>
      <c r="K2672">
        <v>4.4328900429999996</v>
      </c>
      <c r="L2672">
        <v>188855.51620000001</v>
      </c>
      <c r="M2672">
        <v>115.0693476</v>
      </c>
      <c r="N2672">
        <v>1.6581396390000001</v>
      </c>
      <c r="O2672">
        <v>3.8159832219999998</v>
      </c>
      <c r="P2672">
        <v>224124.57819999999</v>
      </c>
      <c r="Q2672">
        <v>117.7803091</v>
      </c>
      <c r="R2672">
        <v>1.335141967</v>
      </c>
      <c r="S2672">
        <v>6.5108424920000001</v>
      </c>
    </row>
    <row r="2673" spans="1:19" x14ac:dyDescent="0.25">
      <c r="A2673" s="12">
        <v>42826</v>
      </c>
      <c r="B2673" t="s">
        <v>2003</v>
      </c>
      <c r="C2673" t="s">
        <v>2004</v>
      </c>
      <c r="D2673">
        <v>416558.81809999997</v>
      </c>
      <c r="E2673">
        <v>122.01762189999999</v>
      </c>
      <c r="F2673">
        <v>1.300456211</v>
      </c>
      <c r="G2673">
        <v>8.6481427069999999</v>
      </c>
      <c r="H2673">
        <v>280434.64539999998</v>
      </c>
      <c r="I2673">
        <v>122.21951079999999</v>
      </c>
      <c r="J2673">
        <v>1.3815551450000001</v>
      </c>
      <c r="K2673">
        <v>7.1836223329999997</v>
      </c>
      <c r="L2673">
        <v>232907.08590000001</v>
      </c>
      <c r="M2673">
        <v>121.62474520000001</v>
      </c>
      <c r="N2673">
        <v>1.7399848579999999</v>
      </c>
      <c r="O2673">
        <v>5.996943248</v>
      </c>
      <c r="P2673">
        <v>193239.5754</v>
      </c>
      <c r="Q2673">
        <v>124.7661543</v>
      </c>
      <c r="R2673">
        <v>1.4644214250000001</v>
      </c>
      <c r="S2673">
        <v>9.1533781849999993</v>
      </c>
    </row>
    <row r="2674" spans="1:19" x14ac:dyDescent="0.25">
      <c r="A2674" s="12">
        <v>42826</v>
      </c>
      <c r="B2674" t="s">
        <v>2007</v>
      </c>
      <c r="C2674" t="s">
        <v>2008</v>
      </c>
      <c r="D2674">
        <v>899132.7916</v>
      </c>
      <c r="E2674">
        <v>120.9372048</v>
      </c>
      <c r="F2674">
        <v>0.59003270600000002</v>
      </c>
      <c r="G2674">
        <v>4.5707105859999997</v>
      </c>
      <c r="H2674">
        <v>567701.10750000004</v>
      </c>
      <c r="I2674">
        <v>120.30005319999999</v>
      </c>
      <c r="J2674">
        <v>0.15299162099999999</v>
      </c>
      <c r="K2674">
        <v>2.918973577</v>
      </c>
      <c r="L2674">
        <v>488136.3481</v>
      </c>
      <c r="M2674">
        <v>119.36316739999999</v>
      </c>
      <c r="N2674">
        <v>0.55140298499999996</v>
      </c>
      <c r="O2674">
        <v>2.267583262</v>
      </c>
      <c r="P2674">
        <v>428540.63990000001</v>
      </c>
      <c r="Q2674">
        <v>118.43384589999999</v>
      </c>
      <c r="R2674">
        <v>1.329656806</v>
      </c>
      <c r="S2674">
        <v>5.2681923450000001</v>
      </c>
    </row>
    <row r="2675" spans="1:19" x14ac:dyDescent="0.25">
      <c r="A2675" s="12">
        <v>42826</v>
      </c>
      <c r="B2675" t="s">
        <v>2013</v>
      </c>
      <c r="C2675" t="s">
        <v>2014</v>
      </c>
      <c r="D2675">
        <v>538673.28639999998</v>
      </c>
      <c r="E2675">
        <v>118.4496814</v>
      </c>
      <c r="F2675">
        <v>0.95626412900000002</v>
      </c>
      <c r="G2675">
        <v>6.0305399770000001</v>
      </c>
      <c r="H2675">
        <v>329969.41649999999</v>
      </c>
      <c r="I2675">
        <v>118.24203249999999</v>
      </c>
      <c r="J2675">
        <v>0.88727123100000005</v>
      </c>
      <c r="K2675">
        <v>4.6714326230000003</v>
      </c>
      <c r="L2675">
        <v>260030.55989999999</v>
      </c>
      <c r="M2675">
        <v>118.00175900000001</v>
      </c>
      <c r="N2675">
        <v>1.0574499390000001</v>
      </c>
      <c r="O2675">
        <v>4.2053398260000003</v>
      </c>
      <c r="P2675">
        <v>202220.6869</v>
      </c>
      <c r="Q2675">
        <v>118.9520976</v>
      </c>
      <c r="R2675">
        <v>1.132122085</v>
      </c>
      <c r="S2675">
        <v>6.5748615949999998</v>
      </c>
    </row>
    <row r="2676" spans="1:19" x14ac:dyDescent="0.25">
      <c r="A2676" s="12">
        <v>42826</v>
      </c>
      <c r="B2676" t="s">
        <v>2015</v>
      </c>
      <c r="C2676" t="s">
        <v>2016</v>
      </c>
      <c r="D2676">
        <v>370826.59350000002</v>
      </c>
      <c r="E2676">
        <v>112.5663081</v>
      </c>
      <c r="F2676">
        <v>0.52665582300000002</v>
      </c>
      <c r="G2676">
        <v>6.0481348099999996</v>
      </c>
      <c r="H2676">
        <v>240770.05189999999</v>
      </c>
      <c r="I2676">
        <v>113.0982041</v>
      </c>
      <c r="J2676">
        <v>0.99703590799999997</v>
      </c>
      <c r="K2676">
        <v>5.1651996029999996</v>
      </c>
      <c r="L2676">
        <v>199174.4516</v>
      </c>
      <c r="M2676">
        <v>112.5589504</v>
      </c>
      <c r="N2676">
        <v>1.4024107669999999</v>
      </c>
      <c r="O2676">
        <v>4.6006242840000002</v>
      </c>
      <c r="P2676">
        <v>161804.82370000001</v>
      </c>
      <c r="Q2676">
        <v>114.1217149</v>
      </c>
      <c r="R2676">
        <v>0.770584508</v>
      </c>
      <c r="S2676">
        <v>7.3254662980000003</v>
      </c>
    </row>
    <row r="2677" spans="1:19" x14ac:dyDescent="0.25">
      <c r="A2677" s="12">
        <v>42826</v>
      </c>
      <c r="B2677" t="s">
        <v>2009</v>
      </c>
      <c r="C2677" t="s">
        <v>2010</v>
      </c>
      <c r="D2677">
        <v>209870.78270000001</v>
      </c>
      <c r="E2677">
        <v>107.94884089999999</v>
      </c>
      <c r="F2677">
        <v>1.7308912869999999</v>
      </c>
      <c r="G2677">
        <v>3.0483611119999998</v>
      </c>
      <c r="H2677">
        <v>125956.59239999999</v>
      </c>
      <c r="I2677">
        <v>106.52106449999999</v>
      </c>
      <c r="J2677">
        <v>2.552913298</v>
      </c>
      <c r="K2677">
        <v>1.4292797559999999</v>
      </c>
      <c r="L2677">
        <v>100488.45570000001</v>
      </c>
      <c r="M2677">
        <v>105.42817340000001</v>
      </c>
      <c r="N2677">
        <v>2.5719870500000002</v>
      </c>
      <c r="O2677">
        <v>0.90947229100000004</v>
      </c>
      <c r="P2677">
        <v>90626.480160000006</v>
      </c>
      <c r="Q2677">
        <v>108.1380808</v>
      </c>
      <c r="R2677">
        <v>3.443571318</v>
      </c>
      <c r="S2677">
        <v>5.1222001519999996</v>
      </c>
    </row>
    <row r="2678" spans="1:19" x14ac:dyDescent="0.25">
      <c r="A2678" s="12">
        <v>42826</v>
      </c>
      <c r="B2678" t="s">
        <v>2011</v>
      </c>
      <c r="C2678" t="s">
        <v>2012</v>
      </c>
      <c r="D2678">
        <v>263377.92979999998</v>
      </c>
      <c r="E2678">
        <v>112.0753428</v>
      </c>
      <c r="F2678">
        <v>1.5091148619999999</v>
      </c>
      <c r="G2678">
        <v>4.4984899079999998</v>
      </c>
      <c r="H2678">
        <v>159947.13380000001</v>
      </c>
      <c r="I2678">
        <v>111.9279207</v>
      </c>
      <c r="J2678">
        <v>1.568452918</v>
      </c>
      <c r="K2678">
        <v>3.4810797149999999</v>
      </c>
      <c r="L2678">
        <v>115932.63589999999</v>
      </c>
      <c r="M2678">
        <v>111.060712</v>
      </c>
      <c r="N2678">
        <v>2.2337443229999998</v>
      </c>
      <c r="O2678">
        <v>2.8803851159999998</v>
      </c>
      <c r="P2678">
        <v>115321.1281</v>
      </c>
      <c r="Q2678">
        <v>113.96789130000001</v>
      </c>
      <c r="R2678">
        <v>1.180901432</v>
      </c>
      <c r="S2678">
        <v>6.0808365059999998</v>
      </c>
    </row>
    <row r="2679" spans="1:19" x14ac:dyDescent="0.25">
      <c r="A2679" s="12">
        <v>42826</v>
      </c>
      <c r="B2679" t="s">
        <v>2019</v>
      </c>
      <c r="C2679" t="s">
        <v>2020</v>
      </c>
      <c r="D2679">
        <v>248126.6759</v>
      </c>
      <c r="E2679">
        <v>113.8803786</v>
      </c>
      <c r="F2679">
        <v>2.2737003389999999</v>
      </c>
      <c r="G2679">
        <v>4.5023001809999998</v>
      </c>
      <c r="H2679">
        <v>150671.16570000001</v>
      </c>
      <c r="I2679">
        <v>112.55141089999999</v>
      </c>
      <c r="J2679">
        <v>2.2723465749999998</v>
      </c>
      <c r="K2679">
        <v>3.1383797050000002</v>
      </c>
      <c r="L2679">
        <v>121317.53569999999</v>
      </c>
      <c r="M2679">
        <v>111.5468084</v>
      </c>
      <c r="N2679">
        <v>2.6470784410000001</v>
      </c>
      <c r="O2679">
        <v>2.4440226520000001</v>
      </c>
      <c r="P2679">
        <v>112513.2895</v>
      </c>
      <c r="Q2679">
        <v>112.85937149999999</v>
      </c>
      <c r="R2679">
        <v>2.30840135</v>
      </c>
      <c r="S2679">
        <v>5.7865980730000004</v>
      </c>
    </row>
    <row r="2680" spans="1:19" x14ac:dyDescent="0.25">
      <c r="A2680" s="12">
        <v>42826</v>
      </c>
      <c r="B2680" t="s">
        <v>2001</v>
      </c>
      <c r="C2680" t="s">
        <v>2002</v>
      </c>
      <c r="D2680">
        <v>261248.19760000001</v>
      </c>
      <c r="E2680">
        <v>116.53636400000001</v>
      </c>
      <c r="F2680">
        <v>1.4627618019999999</v>
      </c>
      <c r="G2680">
        <v>6.5377441909999998</v>
      </c>
      <c r="H2680">
        <v>162324.5202</v>
      </c>
      <c r="I2680">
        <v>115.4492351</v>
      </c>
      <c r="J2680">
        <v>1.7182445019999999</v>
      </c>
      <c r="K2680">
        <v>5.4783604529999996</v>
      </c>
      <c r="L2680">
        <v>133741.23019999999</v>
      </c>
      <c r="M2680">
        <v>114.93868329999999</v>
      </c>
      <c r="N2680">
        <v>1.938351435</v>
      </c>
      <c r="O2680">
        <v>5.1715439849999996</v>
      </c>
      <c r="P2680">
        <v>110155.17600000001</v>
      </c>
      <c r="Q2680">
        <v>117.0081935</v>
      </c>
      <c r="R2680">
        <v>1.9941490159999999</v>
      </c>
      <c r="S2680">
        <v>8.7873585280000004</v>
      </c>
    </row>
    <row r="2681" spans="1:19" x14ac:dyDescent="0.25">
      <c r="A2681" s="12">
        <v>42826</v>
      </c>
      <c r="B2681" t="s">
        <v>2017</v>
      </c>
      <c r="C2681" t="s">
        <v>2018</v>
      </c>
      <c r="D2681">
        <v>297490.46049999999</v>
      </c>
      <c r="E2681">
        <v>113.8635177</v>
      </c>
      <c r="F2681">
        <v>0.65177952500000003</v>
      </c>
      <c r="G2681">
        <v>5.4857371800000001</v>
      </c>
      <c r="H2681">
        <v>174363.41450000001</v>
      </c>
      <c r="I2681">
        <v>114.2974138</v>
      </c>
      <c r="J2681">
        <v>0.92487291400000005</v>
      </c>
      <c r="K2681">
        <v>4.3827902270000001</v>
      </c>
      <c r="L2681">
        <v>142600.84659999999</v>
      </c>
      <c r="M2681">
        <v>114.3239445</v>
      </c>
      <c r="N2681">
        <v>1.4441133559999999</v>
      </c>
      <c r="O2681">
        <v>4.1017893770000002</v>
      </c>
      <c r="P2681">
        <v>121202.9039</v>
      </c>
      <c r="Q2681">
        <v>115.4631392</v>
      </c>
      <c r="R2681">
        <v>1.2118671679999999</v>
      </c>
      <c r="S2681">
        <v>7.183806165</v>
      </c>
    </row>
    <row r="2682" spans="1:19" x14ac:dyDescent="0.25">
      <c r="A2682" s="12">
        <v>42856</v>
      </c>
      <c r="B2682" t="s">
        <v>2005</v>
      </c>
      <c r="C2682" t="s">
        <v>2006</v>
      </c>
      <c r="D2682">
        <v>353461.11979999999</v>
      </c>
      <c r="E2682">
        <v>115.7175232</v>
      </c>
      <c r="F2682">
        <v>-0.216439719</v>
      </c>
      <c r="G2682">
        <v>5.4058469379999998</v>
      </c>
      <c r="H2682">
        <v>218917.75640000001</v>
      </c>
      <c r="I2682">
        <v>116.55260389999999</v>
      </c>
      <c r="J2682">
        <v>1.123551346</v>
      </c>
      <c r="K2682">
        <v>4.7422032129999998</v>
      </c>
      <c r="L2682">
        <v>190021.26060000001</v>
      </c>
      <c r="M2682">
        <v>115.77963370000001</v>
      </c>
      <c r="N2682">
        <v>0.61726785100000003</v>
      </c>
      <c r="O2682">
        <v>3.1995629989999999</v>
      </c>
      <c r="P2682">
        <v>227416.94699999999</v>
      </c>
      <c r="Q2682">
        <v>119.51049070000001</v>
      </c>
      <c r="R2682">
        <v>1.468990529</v>
      </c>
      <c r="S2682">
        <v>5.454539187</v>
      </c>
    </row>
    <row r="2683" spans="1:19" x14ac:dyDescent="0.25">
      <c r="A2683" s="12">
        <v>42856</v>
      </c>
      <c r="B2683" t="s">
        <v>2001</v>
      </c>
      <c r="C2683" t="s">
        <v>2002</v>
      </c>
      <c r="D2683">
        <v>260872.76070000001</v>
      </c>
      <c r="E2683">
        <v>116.3688909</v>
      </c>
      <c r="F2683">
        <v>-0.143708905</v>
      </c>
      <c r="G2683">
        <v>6.7060157130000002</v>
      </c>
      <c r="H2683">
        <v>164300.7273</v>
      </c>
      <c r="I2683">
        <v>116.8547628</v>
      </c>
      <c r="J2683">
        <v>1.217442178</v>
      </c>
      <c r="K2683">
        <v>6.2804494569999996</v>
      </c>
      <c r="L2683">
        <v>134462.7954</v>
      </c>
      <c r="M2683">
        <v>115.5588044</v>
      </c>
      <c r="N2683">
        <v>0.53952339400000004</v>
      </c>
      <c r="O2683">
        <v>4.4993743439999996</v>
      </c>
      <c r="P2683">
        <v>111737.30009999999</v>
      </c>
      <c r="Q2683">
        <v>118.68874529999999</v>
      </c>
      <c r="R2683">
        <v>1.4362685159999999</v>
      </c>
      <c r="S2683">
        <v>7.6021568620000002</v>
      </c>
    </row>
    <row r="2684" spans="1:19" x14ac:dyDescent="0.25">
      <c r="A2684" s="12">
        <v>42856</v>
      </c>
      <c r="B2684" t="s">
        <v>2019</v>
      </c>
      <c r="C2684" t="s">
        <v>2020</v>
      </c>
      <c r="D2684">
        <v>247651.9871</v>
      </c>
      <c r="E2684">
        <v>113.66251509999999</v>
      </c>
      <c r="F2684">
        <v>-0.19130905100000001</v>
      </c>
      <c r="G2684">
        <v>4.6767570210000002</v>
      </c>
      <c r="H2684">
        <v>152462.3082</v>
      </c>
      <c r="I2684">
        <v>113.88939499999999</v>
      </c>
      <c r="J2684">
        <v>1.1887759040000001</v>
      </c>
      <c r="K2684">
        <v>4.1385765860000001</v>
      </c>
      <c r="L2684">
        <v>122413.9844</v>
      </c>
      <c r="M2684">
        <v>112.5549508</v>
      </c>
      <c r="N2684">
        <v>0.903784107</v>
      </c>
      <c r="O2684">
        <v>2.7486499009999998</v>
      </c>
      <c r="P2684">
        <v>114680.51149999999</v>
      </c>
      <c r="Q2684">
        <v>115.0332597</v>
      </c>
      <c r="R2684">
        <v>1.9261920539999999</v>
      </c>
      <c r="S2684">
        <v>5.5357370189999999</v>
      </c>
    </row>
    <row r="2685" spans="1:19" x14ac:dyDescent="0.25">
      <c r="A2685" s="12">
        <v>42856</v>
      </c>
      <c r="B2685" t="s">
        <v>2003</v>
      </c>
      <c r="C2685" t="s">
        <v>2004</v>
      </c>
      <c r="D2685">
        <v>417077.10369999998</v>
      </c>
      <c r="E2685">
        <v>122.1694372</v>
      </c>
      <c r="F2685">
        <v>0.124420761</v>
      </c>
      <c r="G2685">
        <v>7.6941566379999999</v>
      </c>
      <c r="H2685">
        <v>284164.13780000003</v>
      </c>
      <c r="I2685">
        <v>123.84490460000001</v>
      </c>
      <c r="J2685">
        <v>1.3298971589999999</v>
      </c>
      <c r="K2685">
        <v>6.8936371340000004</v>
      </c>
      <c r="L2685">
        <v>234311.90419999999</v>
      </c>
      <c r="M2685">
        <v>122.3583454</v>
      </c>
      <c r="N2685">
        <v>0.60316685400000003</v>
      </c>
      <c r="O2685">
        <v>4.8899999879999996</v>
      </c>
      <c r="P2685">
        <v>197168.2053</v>
      </c>
      <c r="Q2685">
        <v>127.302695</v>
      </c>
      <c r="R2685">
        <v>2.0330358830000002</v>
      </c>
      <c r="S2685">
        <v>7.5213373939999997</v>
      </c>
    </row>
    <row r="2686" spans="1:19" x14ac:dyDescent="0.25">
      <c r="A2686" s="12">
        <v>42856</v>
      </c>
      <c r="B2686" t="s">
        <v>2013</v>
      </c>
      <c r="C2686" t="s">
        <v>2014</v>
      </c>
      <c r="D2686">
        <v>534449.87950000004</v>
      </c>
      <c r="E2686">
        <v>117.52099010000001</v>
      </c>
      <c r="F2686">
        <v>-0.78403868700000001</v>
      </c>
      <c r="G2686">
        <v>4.9393605010000003</v>
      </c>
      <c r="H2686">
        <v>332702.7182</v>
      </c>
      <c r="I2686">
        <v>119.22149039999999</v>
      </c>
      <c r="J2686">
        <v>0.82835000400000003</v>
      </c>
      <c r="K2686">
        <v>4.7559144050000004</v>
      </c>
      <c r="L2686">
        <v>261037.73420000001</v>
      </c>
      <c r="M2686">
        <v>118.4588143</v>
      </c>
      <c r="N2686">
        <v>0.38732920999999998</v>
      </c>
      <c r="O2686">
        <v>3.3439817779999998</v>
      </c>
      <c r="P2686">
        <v>206014.86989999999</v>
      </c>
      <c r="Q2686">
        <v>121.1839465</v>
      </c>
      <c r="R2686">
        <v>1.8762585700000001</v>
      </c>
      <c r="S2686">
        <v>5.8084856909999996</v>
      </c>
    </row>
    <row r="2687" spans="1:19" x14ac:dyDescent="0.25">
      <c r="A2687" s="12">
        <v>42856</v>
      </c>
      <c r="B2687" t="s">
        <v>2015</v>
      </c>
      <c r="C2687" t="s">
        <v>2016</v>
      </c>
      <c r="D2687">
        <v>370853.60259999998</v>
      </c>
      <c r="E2687">
        <v>112.5745069</v>
      </c>
      <c r="F2687">
        <v>7.2834939999999997E-3</v>
      </c>
      <c r="G2687">
        <v>5.31828828</v>
      </c>
      <c r="H2687">
        <v>243403.6059</v>
      </c>
      <c r="I2687">
        <v>114.3352775</v>
      </c>
      <c r="J2687">
        <v>1.093804668</v>
      </c>
      <c r="K2687">
        <v>4.9143085319999997</v>
      </c>
      <c r="L2687">
        <v>200230.9265</v>
      </c>
      <c r="M2687">
        <v>113.1559934</v>
      </c>
      <c r="N2687">
        <v>0.53042694499999998</v>
      </c>
      <c r="O2687">
        <v>3.3339774530000001</v>
      </c>
      <c r="P2687">
        <v>165573.3616</v>
      </c>
      <c r="Q2687">
        <v>116.7796827</v>
      </c>
      <c r="R2687">
        <v>2.3290640069999999</v>
      </c>
      <c r="S2687">
        <v>6.361443822</v>
      </c>
    </row>
    <row r="2688" spans="1:19" x14ac:dyDescent="0.25">
      <c r="A2688" s="12">
        <v>42856</v>
      </c>
      <c r="B2688" t="s">
        <v>2009</v>
      </c>
      <c r="C2688" t="s">
        <v>2010</v>
      </c>
      <c r="D2688">
        <v>211397.5399</v>
      </c>
      <c r="E2688">
        <v>108.7341416</v>
      </c>
      <c r="F2688">
        <v>0.72747485199999995</v>
      </c>
      <c r="G2688">
        <v>2.6794632279999999</v>
      </c>
      <c r="H2688">
        <v>128302.9215</v>
      </c>
      <c r="I2688">
        <v>108.50534709999999</v>
      </c>
      <c r="J2688">
        <v>1.8628076790000001</v>
      </c>
      <c r="K2688">
        <v>1.9690363099999999</v>
      </c>
      <c r="L2688">
        <v>102495.76949999999</v>
      </c>
      <c r="M2688">
        <v>107.5341609</v>
      </c>
      <c r="N2688">
        <v>1.997556662</v>
      </c>
      <c r="O2688">
        <v>0.98795786600000002</v>
      </c>
      <c r="P2688">
        <v>92787.586339999994</v>
      </c>
      <c r="Q2688">
        <v>110.71677390000001</v>
      </c>
      <c r="R2688">
        <v>2.3846299399999999</v>
      </c>
      <c r="S2688">
        <v>3.070725586</v>
      </c>
    </row>
    <row r="2689" spans="1:19" x14ac:dyDescent="0.25">
      <c r="A2689" s="12">
        <v>42856</v>
      </c>
      <c r="B2689" t="s">
        <v>2011</v>
      </c>
      <c r="C2689" t="s">
        <v>2012</v>
      </c>
      <c r="D2689">
        <v>262220.80900000001</v>
      </c>
      <c r="E2689">
        <v>111.5829526</v>
      </c>
      <c r="F2689">
        <v>-0.43933859400000003</v>
      </c>
      <c r="G2689">
        <v>3.6650008380000001</v>
      </c>
      <c r="H2689">
        <v>161414.36600000001</v>
      </c>
      <c r="I2689">
        <v>112.9546615</v>
      </c>
      <c r="J2689">
        <v>0.91732322399999999</v>
      </c>
      <c r="K2689">
        <v>3.939006998</v>
      </c>
      <c r="L2689">
        <v>116657.1243</v>
      </c>
      <c r="M2689">
        <v>111.75475470000001</v>
      </c>
      <c r="N2689">
        <v>0.62492194899999998</v>
      </c>
      <c r="O2689">
        <v>2.7274505439999999</v>
      </c>
      <c r="P2689">
        <v>116849.5865</v>
      </c>
      <c r="Q2689">
        <v>115.478414</v>
      </c>
      <c r="R2689">
        <v>1.325393214</v>
      </c>
      <c r="S2689">
        <v>5.3878916060000002</v>
      </c>
    </row>
    <row r="2690" spans="1:19" x14ac:dyDescent="0.25">
      <c r="A2690" s="12">
        <v>42856</v>
      </c>
      <c r="B2690" t="s">
        <v>2007</v>
      </c>
      <c r="C2690" t="s">
        <v>2008</v>
      </c>
      <c r="D2690">
        <v>890430.08829999994</v>
      </c>
      <c r="E2690">
        <v>119.766654</v>
      </c>
      <c r="F2690">
        <v>-0.96789967200000004</v>
      </c>
      <c r="G2690">
        <v>2.959050892</v>
      </c>
      <c r="H2690">
        <v>571568.6912</v>
      </c>
      <c r="I2690">
        <v>121.11962269999999</v>
      </c>
      <c r="J2690">
        <v>0.68127111699999998</v>
      </c>
      <c r="K2690">
        <v>2.4463444189999999</v>
      </c>
      <c r="L2690">
        <v>487874.34269999998</v>
      </c>
      <c r="M2690">
        <v>119.2990997</v>
      </c>
      <c r="N2690">
        <v>-5.3674620999999999E-2</v>
      </c>
      <c r="O2690">
        <v>1.2722607159999999</v>
      </c>
      <c r="P2690">
        <v>430110.53279999999</v>
      </c>
      <c r="Q2690">
        <v>118.8677102</v>
      </c>
      <c r="R2690">
        <v>0.366334677</v>
      </c>
      <c r="S2690">
        <v>3.8033632470000001</v>
      </c>
    </row>
    <row r="2691" spans="1:19" x14ac:dyDescent="0.25">
      <c r="A2691" s="12">
        <v>42856</v>
      </c>
      <c r="B2691" t="s">
        <v>2017</v>
      </c>
      <c r="C2691" t="s">
        <v>2018</v>
      </c>
      <c r="D2691">
        <v>297428.81040000002</v>
      </c>
      <c r="E2691">
        <v>113.8399213</v>
      </c>
      <c r="F2691">
        <v>-2.0723386999999999E-2</v>
      </c>
      <c r="G2691">
        <v>5.0806167589999998</v>
      </c>
      <c r="H2691">
        <v>176715.96189999999</v>
      </c>
      <c r="I2691">
        <v>115.83953820000001</v>
      </c>
      <c r="J2691">
        <v>1.34922075</v>
      </c>
      <c r="K2691">
        <v>5.0257602419999996</v>
      </c>
      <c r="L2691">
        <v>143877.95819999999</v>
      </c>
      <c r="M2691">
        <v>115.3478124</v>
      </c>
      <c r="N2691">
        <v>0.89558484299999996</v>
      </c>
      <c r="O2691">
        <v>3.653492586</v>
      </c>
      <c r="P2691">
        <v>124159.3009</v>
      </c>
      <c r="Q2691">
        <v>118.2795311</v>
      </c>
      <c r="R2691">
        <v>2.4392129840000001</v>
      </c>
      <c r="S2691">
        <v>6.8515956339999997</v>
      </c>
    </row>
    <row r="2692" spans="1:19" x14ac:dyDescent="0.25">
      <c r="A2692" s="12">
        <v>42887</v>
      </c>
      <c r="B2692" t="s">
        <v>2005</v>
      </c>
      <c r="C2692" t="s">
        <v>2006</v>
      </c>
      <c r="D2692">
        <v>357220.27240000002</v>
      </c>
      <c r="E2692">
        <v>116.94820970000001</v>
      </c>
      <c r="F2692">
        <v>1.0635264740000001</v>
      </c>
      <c r="G2692">
        <v>4.3985118830000003</v>
      </c>
      <c r="H2692">
        <v>220111.9277</v>
      </c>
      <c r="I2692">
        <v>117.188385</v>
      </c>
      <c r="J2692">
        <v>0.54548854700000005</v>
      </c>
      <c r="K2692">
        <v>4.4393706020000003</v>
      </c>
      <c r="L2692">
        <v>192410.0246</v>
      </c>
      <c r="M2692">
        <v>117.2351036</v>
      </c>
      <c r="N2692">
        <v>1.257103544</v>
      </c>
      <c r="O2692">
        <v>3.7406886099999999</v>
      </c>
      <c r="P2692">
        <v>227645.67540000001</v>
      </c>
      <c r="Q2692">
        <v>119.63069040000001</v>
      </c>
      <c r="R2692">
        <v>0.100576679</v>
      </c>
      <c r="S2692">
        <v>5.6362107190000001</v>
      </c>
    </row>
    <row r="2693" spans="1:19" x14ac:dyDescent="0.25">
      <c r="A2693" s="12">
        <v>42887</v>
      </c>
      <c r="B2693" t="s">
        <v>2009</v>
      </c>
      <c r="C2693" t="s">
        <v>2010</v>
      </c>
      <c r="D2693">
        <v>213336.11120000001</v>
      </c>
      <c r="E2693">
        <v>109.73126240000001</v>
      </c>
      <c r="F2693">
        <v>0.91702644899999997</v>
      </c>
      <c r="G2693">
        <v>0.92614515200000003</v>
      </c>
      <c r="H2693">
        <v>128567.0191</v>
      </c>
      <c r="I2693">
        <v>108.7286936</v>
      </c>
      <c r="J2693">
        <v>0.20583913500000001</v>
      </c>
      <c r="K2693">
        <v>0.61541770200000001</v>
      </c>
      <c r="L2693">
        <v>104140.12940000001</v>
      </c>
      <c r="M2693">
        <v>109.2593526</v>
      </c>
      <c r="N2693">
        <v>1.604319727</v>
      </c>
      <c r="O2693">
        <v>0.63985775499999997</v>
      </c>
      <c r="P2693">
        <v>92709.879079999999</v>
      </c>
      <c r="Q2693">
        <v>110.6240514</v>
      </c>
      <c r="R2693">
        <v>-8.3747471000000004E-2</v>
      </c>
      <c r="S2693">
        <v>2.8811502600000001</v>
      </c>
    </row>
    <row r="2694" spans="1:19" x14ac:dyDescent="0.25">
      <c r="A2694" s="12">
        <v>42887</v>
      </c>
      <c r="B2694" t="s">
        <v>2011</v>
      </c>
      <c r="C2694" t="s">
        <v>2012</v>
      </c>
      <c r="D2694">
        <v>264521.64620000002</v>
      </c>
      <c r="E2694">
        <v>112.562029</v>
      </c>
      <c r="F2694">
        <v>0.87744264699999996</v>
      </c>
      <c r="G2694">
        <v>3.5084186800000001</v>
      </c>
      <c r="H2694">
        <v>163148.2942</v>
      </c>
      <c r="I2694">
        <v>114.168031</v>
      </c>
      <c r="J2694">
        <v>1.0742093340000001</v>
      </c>
      <c r="K2694">
        <v>4.8499425880000002</v>
      </c>
      <c r="L2694">
        <v>118315.63280000001</v>
      </c>
      <c r="M2694">
        <v>113.3435664</v>
      </c>
      <c r="N2694">
        <v>1.421694942</v>
      </c>
      <c r="O2694">
        <v>3.8242051300000002</v>
      </c>
      <c r="P2694">
        <v>119184.9284</v>
      </c>
      <c r="Q2694">
        <v>117.7863517</v>
      </c>
      <c r="R2694">
        <v>1.998587994</v>
      </c>
      <c r="S2694">
        <v>8.4812263100000003</v>
      </c>
    </row>
    <row r="2695" spans="1:19" x14ac:dyDescent="0.25">
      <c r="A2695" s="12">
        <v>42887</v>
      </c>
      <c r="B2695" t="s">
        <v>2019</v>
      </c>
      <c r="C2695" t="s">
        <v>2020</v>
      </c>
      <c r="D2695">
        <v>249785.64850000001</v>
      </c>
      <c r="E2695">
        <v>114.6417817</v>
      </c>
      <c r="F2695">
        <v>0.861556341</v>
      </c>
      <c r="G2695">
        <v>3.2975531560000002</v>
      </c>
      <c r="H2695">
        <v>153392.8156</v>
      </c>
      <c r="I2695">
        <v>114.5844843</v>
      </c>
      <c r="J2695">
        <v>0.61031965200000005</v>
      </c>
      <c r="K2695">
        <v>3.7647617979999999</v>
      </c>
      <c r="L2695">
        <v>123806.02899999999</v>
      </c>
      <c r="M2695">
        <v>113.8348822</v>
      </c>
      <c r="N2695">
        <v>1.137161417</v>
      </c>
      <c r="O2695">
        <v>3.1714193119999998</v>
      </c>
      <c r="P2695">
        <v>115067.19409999999</v>
      </c>
      <c r="Q2695">
        <v>115.4211317</v>
      </c>
      <c r="R2695">
        <v>0.33718248200000001</v>
      </c>
      <c r="S2695">
        <v>5.732617071</v>
      </c>
    </row>
    <row r="2696" spans="1:19" x14ac:dyDescent="0.25">
      <c r="A2696" s="12">
        <v>42887</v>
      </c>
      <c r="B2696" t="s">
        <v>2001</v>
      </c>
      <c r="C2696" t="s">
        <v>2002</v>
      </c>
      <c r="D2696">
        <v>263246.12180000002</v>
      </c>
      <c r="E2696">
        <v>117.42758860000001</v>
      </c>
      <c r="F2696">
        <v>0.90977725899999995</v>
      </c>
      <c r="G2696">
        <v>6.0100255340000004</v>
      </c>
      <c r="H2696">
        <v>164573.23740000001</v>
      </c>
      <c r="I2696">
        <v>117.04857869999999</v>
      </c>
      <c r="J2696">
        <v>0.16586052100000001</v>
      </c>
      <c r="K2696">
        <v>5.9290683980000001</v>
      </c>
      <c r="L2696">
        <v>135930.8989</v>
      </c>
      <c r="M2696">
        <v>116.8205087</v>
      </c>
      <c r="N2696">
        <v>1.0918287499999999</v>
      </c>
      <c r="O2696">
        <v>5.2878833480000003</v>
      </c>
      <c r="P2696">
        <v>112241.7427</v>
      </c>
      <c r="Q2696">
        <v>119.2245705</v>
      </c>
      <c r="R2696">
        <v>0.451454042</v>
      </c>
      <c r="S2696">
        <v>8.4346702019999995</v>
      </c>
    </row>
    <row r="2697" spans="1:19" x14ac:dyDescent="0.25">
      <c r="A2697" s="12">
        <v>42887</v>
      </c>
      <c r="B2697" t="s">
        <v>2017</v>
      </c>
      <c r="C2697" t="s">
        <v>2018</v>
      </c>
      <c r="D2697">
        <v>300492.5822</v>
      </c>
      <c r="E2697">
        <v>115.0125701</v>
      </c>
      <c r="F2697">
        <v>1.03008575</v>
      </c>
      <c r="G2697">
        <v>4.2653783990000003</v>
      </c>
      <c r="H2697">
        <v>178075.42660000001</v>
      </c>
      <c r="I2697">
        <v>116.7306845</v>
      </c>
      <c r="J2697">
        <v>0.76929370500000005</v>
      </c>
      <c r="K2697">
        <v>4.7849613700000004</v>
      </c>
      <c r="L2697">
        <v>146267.05319999999</v>
      </c>
      <c r="M2697">
        <v>117.263164</v>
      </c>
      <c r="N2697">
        <v>1.660501045</v>
      </c>
      <c r="O2697">
        <v>4.3760775709999997</v>
      </c>
      <c r="P2697">
        <v>125116.5787</v>
      </c>
      <c r="Q2697">
        <v>119.1914754</v>
      </c>
      <c r="R2697">
        <v>0.77100771800000001</v>
      </c>
      <c r="S2697">
        <v>7.2319773390000002</v>
      </c>
    </row>
    <row r="2698" spans="1:19" x14ac:dyDescent="0.25">
      <c r="A2698" s="12">
        <v>42887</v>
      </c>
      <c r="B2698" t="s">
        <v>2003</v>
      </c>
      <c r="C2698" t="s">
        <v>2004</v>
      </c>
      <c r="D2698">
        <v>420192.18479999999</v>
      </c>
      <c r="E2698">
        <v>123.0819008</v>
      </c>
      <c r="F2698">
        <v>0.74688373799999996</v>
      </c>
      <c r="G2698">
        <v>5.9528935900000004</v>
      </c>
      <c r="H2698">
        <v>284691.5405</v>
      </c>
      <c r="I2698">
        <v>124.07475820000001</v>
      </c>
      <c r="J2698">
        <v>0.18559793999999999</v>
      </c>
      <c r="K2698">
        <v>6.1642944699999997</v>
      </c>
      <c r="L2698">
        <v>236327.33670000001</v>
      </c>
      <c r="M2698">
        <v>123.41081</v>
      </c>
      <c r="N2698">
        <v>0.86014940799999995</v>
      </c>
      <c r="O2698">
        <v>5.0554446520000003</v>
      </c>
      <c r="P2698">
        <v>196876.73319999999</v>
      </c>
      <c r="Q2698">
        <v>127.1145045</v>
      </c>
      <c r="R2698">
        <v>-0.14782916800000001</v>
      </c>
      <c r="S2698">
        <v>7.3209358030000002</v>
      </c>
    </row>
    <row r="2699" spans="1:19" x14ac:dyDescent="0.25">
      <c r="A2699" s="12">
        <v>42887</v>
      </c>
      <c r="B2699" t="s">
        <v>2007</v>
      </c>
      <c r="C2699" t="s">
        <v>2008</v>
      </c>
      <c r="D2699">
        <v>890539.0466</v>
      </c>
      <c r="E2699">
        <v>119.7813093</v>
      </c>
      <c r="F2699">
        <v>1.2236594999999999E-2</v>
      </c>
      <c r="G2699">
        <v>0.61213733999999997</v>
      </c>
      <c r="H2699">
        <v>569116.2487</v>
      </c>
      <c r="I2699">
        <v>120.5999321</v>
      </c>
      <c r="J2699">
        <v>-0.42907221800000001</v>
      </c>
      <c r="K2699">
        <v>1.5769845680000001</v>
      </c>
      <c r="L2699">
        <v>490876.53080000001</v>
      </c>
      <c r="M2699">
        <v>120.0332197</v>
      </c>
      <c r="N2699">
        <v>0.61536092099999995</v>
      </c>
      <c r="O2699">
        <v>1.535063496</v>
      </c>
      <c r="P2699">
        <v>428000.76740000001</v>
      </c>
      <c r="Q2699">
        <v>118.2846438</v>
      </c>
      <c r="R2699">
        <v>-0.49051704000000002</v>
      </c>
      <c r="S2699">
        <v>3.56328873</v>
      </c>
    </row>
    <row r="2700" spans="1:19" x14ac:dyDescent="0.25">
      <c r="A2700" s="12">
        <v>42887</v>
      </c>
      <c r="B2700" t="s">
        <v>2013</v>
      </c>
      <c r="C2700" t="s">
        <v>2014</v>
      </c>
      <c r="D2700">
        <v>541992.8469</v>
      </c>
      <c r="E2700">
        <v>119.1796246</v>
      </c>
      <c r="F2700">
        <v>1.411351695</v>
      </c>
      <c r="G2700">
        <v>3.8110932370000001</v>
      </c>
      <c r="H2700">
        <v>334950.97289999999</v>
      </c>
      <c r="I2700">
        <v>120.02713540000001</v>
      </c>
      <c r="J2700">
        <v>0.67575485400000002</v>
      </c>
      <c r="K2700">
        <v>4.154556382</v>
      </c>
      <c r="L2700">
        <v>264796.27720000001</v>
      </c>
      <c r="M2700">
        <v>120.1644395</v>
      </c>
      <c r="N2700">
        <v>1.439846607</v>
      </c>
      <c r="O2700">
        <v>3.7711314570000001</v>
      </c>
      <c r="P2700">
        <v>206548.07509999999</v>
      </c>
      <c r="Q2700">
        <v>121.4975934</v>
      </c>
      <c r="R2700">
        <v>0.25881881600000001</v>
      </c>
      <c r="S2700">
        <v>5.7379860169999999</v>
      </c>
    </row>
    <row r="2701" spans="1:19" x14ac:dyDescent="0.25">
      <c r="A2701" s="12">
        <v>42887</v>
      </c>
      <c r="B2701" t="s">
        <v>2015</v>
      </c>
      <c r="C2701" t="s">
        <v>2016</v>
      </c>
      <c r="D2701">
        <v>376688.84499999997</v>
      </c>
      <c r="E2701">
        <v>114.34582450000001</v>
      </c>
      <c r="F2701">
        <v>1.573462514</v>
      </c>
      <c r="G2701">
        <v>4.8861442090000002</v>
      </c>
      <c r="H2701">
        <v>245181.1752</v>
      </c>
      <c r="I2701">
        <v>115.1702647</v>
      </c>
      <c r="J2701">
        <v>0.73029702200000002</v>
      </c>
      <c r="K2701">
        <v>4.5976655299999996</v>
      </c>
      <c r="L2701">
        <v>203223.6703</v>
      </c>
      <c r="M2701">
        <v>114.8472751</v>
      </c>
      <c r="N2701">
        <v>1.4946461209999999</v>
      </c>
      <c r="O2701">
        <v>4.0888824990000003</v>
      </c>
      <c r="P2701">
        <v>165372.7543</v>
      </c>
      <c r="Q2701">
        <v>116.6381935</v>
      </c>
      <c r="R2701">
        <v>-0.12115913</v>
      </c>
      <c r="S2701">
        <v>6.3292443140000003</v>
      </c>
    </row>
    <row r="2702" spans="1:19" x14ac:dyDescent="0.25">
      <c r="A2702" s="12">
        <v>42917</v>
      </c>
      <c r="B2702" t="s">
        <v>2005</v>
      </c>
      <c r="C2702" t="s">
        <v>2006</v>
      </c>
      <c r="D2702">
        <v>361493.07400000002</v>
      </c>
      <c r="E2702">
        <v>118.3470567</v>
      </c>
      <c r="F2702">
        <v>1.1961251550000001</v>
      </c>
      <c r="G2702">
        <v>5.0089623139999997</v>
      </c>
      <c r="H2702">
        <v>222913.81959999999</v>
      </c>
      <c r="I2702">
        <v>118.68012229999999</v>
      </c>
      <c r="J2702">
        <v>1.2729559989999999</v>
      </c>
      <c r="K2702">
        <v>4.4918708900000004</v>
      </c>
      <c r="L2702">
        <v>194395.50219999999</v>
      </c>
      <c r="M2702">
        <v>118.4448517</v>
      </c>
      <c r="N2702">
        <v>1.0318992339999999</v>
      </c>
      <c r="O2702">
        <v>3.4795999659999999</v>
      </c>
      <c r="P2702">
        <v>230482.49909999999</v>
      </c>
      <c r="Q2702">
        <v>121.1214772</v>
      </c>
      <c r="R2702">
        <v>1.2461574870000001</v>
      </c>
      <c r="S2702">
        <v>5.8132421179999998</v>
      </c>
    </row>
    <row r="2703" spans="1:19" x14ac:dyDescent="0.25">
      <c r="A2703" s="12">
        <v>42917</v>
      </c>
      <c r="B2703" t="s">
        <v>2017</v>
      </c>
      <c r="C2703" t="s">
        <v>2018</v>
      </c>
      <c r="D2703">
        <v>304375.13919999998</v>
      </c>
      <c r="E2703">
        <v>116.4986064</v>
      </c>
      <c r="F2703">
        <v>1.292064197</v>
      </c>
      <c r="G2703">
        <v>5.5312997780000002</v>
      </c>
      <c r="H2703">
        <v>180230.15340000001</v>
      </c>
      <c r="I2703">
        <v>118.14313509999999</v>
      </c>
      <c r="J2703">
        <v>1.2100079370000001</v>
      </c>
      <c r="K2703">
        <v>5.7764500959999996</v>
      </c>
      <c r="L2703">
        <v>147310.66750000001</v>
      </c>
      <c r="M2703">
        <v>118.09983579999999</v>
      </c>
      <c r="N2703">
        <v>0.71349925199999997</v>
      </c>
      <c r="O2703">
        <v>4.9888401680000003</v>
      </c>
      <c r="P2703">
        <v>126612.7053</v>
      </c>
      <c r="Q2703">
        <v>120.6167504</v>
      </c>
      <c r="R2703">
        <v>1.195786011</v>
      </c>
      <c r="S2703">
        <v>8.7452874939999994</v>
      </c>
    </row>
    <row r="2704" spans="1:19" x14ac:dyDescent="0.25">
      <c r="A2704" s="12">
        <v>42917</v>
      </c>
      <c r="B2704" t="s">
        <v>2003</v>
      </c>
      <c r="C2704" t="s">
        <v>2004</v>
      </c>
      <c r="D2704">
        <v>426795.25750000001</v>
      </c>
      <c r="E2704">
        <v>125.0160604</v>
      </c>
      <c r="F2704">
        <v>1.5714410940000001</v>
      </c>
      <c r="G2704">
        <v>6.8590645910000001</v>
      </c>
      <c r="H2704">
        <v>289861.48820000002</v>
      </c>
      <c r="I2704">
        <v>126.3279337</v>
      </c>
      <c r="J2704">
        <v>1.8159821869999999</v>
      </c>
      <c r="K2704">
        <v>6.3612103759999998</v>
      </c>
      <c r="L2704">
        <v>239615.0772</v>
      </c>
      <c r="M2704">
        <v>125.1276775</v>
      </c>
      <c r="N2704">
        <v>1.391180777</v>
      </c>
      <c r="O2704">
        <v>4.845645438</v>
      </c>
      <c r="P2704">
        <v>199512.82269999999</v>
      </c>
      <c r="Q2704">
        <v>128.81650959999999</v>
      </c>
      <c r="R2704">
        <v>1.3389543349999999</v>
      </c>
      <c r="S2704">
        <v>7.6348755109999997</v>
      </c>
    </row>
    <row r="2705" spans="1:19" x14ac:dyDescent="0.25">
      <c r="A2705" s="12">
        <v>42917</v>
      </c>
      <c r="B2705" t="s">
        <v>2007</v>
      </c>
      <c r="C2705" t="s">
        <v>2008</v>
      </c>
      <c r="D2705">
        <v>903022.8615</v>
      </c>
      <c r="E2705">
        <v>121.4604358</v>
      </c>
      <c r="F2705">
        <v>1.4018267870000001</v>
      </c>
      <c r="G2705">
        <v>1.1107375239999999</v>
      </c>
      <c r="H2705">
        <v>582306.81610000005</v>
      </c>
      <c r="I2705">
        <v>123.3951106</v>
      </c>
      <c r="J2705">
        <v>2.3180100320000001</v>
      </c>
      <c r="K2705">
        <v>1.6796648569999999</v>
      </c>
      <c r="L2705">
        <v>499704.70860000001</v>
      </c>
      <c r="M2705">
        <v>122.19195929999999</v>
      </c>
      <c r="N2705">
        <v>1.7984518</v>
      </c>
      <c r="O2705">
        <v>1.2853401099999999</v>
      </c>
      <c r="P2705">
        <v>434837.03600000002</v>
      </c>
      <c r="Q2705">
        <v>120.1739525</v>
      </c>
      <c r="R2705">
        <v>1.5972561489999999</v>
      </c>
      <c r="S2705">
        <v>3.9417646519999998</v>
      </c>
    </row>
    <row r="2706" spans="1:19" x14ac:dyDescent="0.25">
      <c r="A2706" s="12">
        <v>42917</v>
      </c>
      <c r="B2706" t="s">
        <v>2013</v>
      </c>
      <c r="C2706" t="s">
        <v>2014</v>
      </c>
      <c r="D2706">
        <v>545805.38540000003</v>
      </c>
      <c r="E2706">
        <v>120.0179694</v>
      </c>
      <c r="F2706">
        <v>0.70342966299999998</v>
      </c>
      <c r="G2706">
        <v>3.4810983549999999</v>
      </c>
      <c r="H2706">
        <v>338255.15779999999</v>
      </c>
      <c r="I2706">
        <v>121.21116499999999</v>
      </c>
      <c r="J2706">
        <v>0.98646820999999996</v>
      </c>
      <c r="K2706">
        <v>3.5252612760000002</v>
      </c>
      <c r="L2706">
        <v>266921.34009999997</v>
      </c>
      <c r="M2706">
        <v>121.12879220000001</v>
      </c>
      <c r="N2706">
        <v>0.80252750299999998</v>
      </c>
      <c r="O2706">
        <v>3.1302409619999998</v>
      </c>
      <c r="P2706">
        <v>208505.76819999999</v>
      </c>
      <c r="Q2706">
        <v>122.6491655</v>
      </c>
      <c r="R2706">
        <v>0.94781470400000001</v>
      </c>
      <c r="S2706">
        <v>5.561216977</v>
      </c>
    </row>
    <row r="2707" spans="1:19" x14ac:dyDescent="0.25">
      <c r="A2707" s="12">
        <v>42917</v>
      </c>
      <c r="B2707" t="s">
        <v>2015</v>
      </c>
      <c r="C2707" t="s">
        <v>2016</v>
      </c>
      <c r="D2707">
        <v>382216.28480000002</v>
      </c>
      <c r="E2707">
        <v>116.0237071</v>
      </c>
      <c r="F2707">
        <v>1.467375477</v>
      </c>
      <c r="G2707">
        <v>6.0257391389999997</v>
      </c>
      <c r="H2707">
        <v>249659.58590000001</v>
      </c>
      <c r="I2707">
        <v>117.2739325</v>
      </c>
      <c r="J2707">
        <v>1.8265719840000001</v>
      </c>
      <c r="K2707">
        <v>5.5447751680000001</v>
      </c>
      <c r="L2707">
        <v>205913.01010000001</v>
      </c>
      <c r="M2707">
        <v>116.3670948</v>
      </c>
      <c r="N2707">
        <v>1.3233398489999999</v>
      </c>
      <c r="O2707">
        <v>4.1822429650000004</v>
      </c>
      <c r="P2707">
        <v>168429.45180000001</v>
      </c>
      <c r="Q2707">
        <v>118.7940967</v>
      </c>
      <c r="R2707">
        <v>1.8483682109999999</v>
      </c>
      <c r="S2707">
        <v>7.3792422389999999</v>
      </c>
    </row>
    <row r="2708" spans="1:19" x14ac:dyDescent="0.25">
      <c r="A2708" s="12">
        <v>42917</v>
      </c>
      <c r="B2708" t="s">
        <v>2009</v>
      </c>
      <c r="C2708" t="s">
        <v>2010</v>
      </c>
      <c r="D2708">
        <v>214051.0282</v>
      </c>
      <c r="E2708">
        <v>110.0989861</v>
      </c>
      <c r="F2708">
        <v>0.335112937</v>
      </c>
      <c r="G2708">
        <v>0.79071652299999995</v>
      </c>
      <c r="H2708">
        <v>128888.29120000001</v>
      </c>
      <c r="I2708">
        <v>109.0003923</v>
      </c>
      <c r="J2708">
        <v>0.24988682600000001</v>
      </c>
      <c r="K2708">
        <v>0.30433808800000001</v>
      </c>
      <c r="L2708">
        <v>103502.6752</v>
      </c>
      <c r="M2708">
        <v>108.590563</v>
      </c>
      <c r="N2708">
        <v>-0.612111988</v>
      </c>
      <c r="O2708">
        <v>-0.67700059000000001</v>
      </c>
      <c r="P2708">
        <v>92513.629960000006</v>
      </c>
      <c r="Q2708">
        <v>110.38988139999999</v>
      </c>
      <c r="R2708">
        <v>-0.211680912</v>
      </c>
      <c r="S2708">
        <v>1.638880463</v>
      </c>
    </row>
    <row r="2709" spans="1:19" x14ac:dyDescent="0.25">
      <c r="A2709" s="12">
        <v>42917</v>
      </c>
      <c r="B2709" t="s">
        <v>2011</v>
      </c>
      <c r="C2709" t="s">
        <v>2012</v>
      </c>
      <c r="D2709">
        <v>268174.52870000002</v>
      </c>
      <c r="E2709">
        <v>114.1164419</v>
      </c>
      <c r="F2709">
        <v>1.38093899</v>
      </c>
      <c r="G2709">
        <v>3.9766514439999998</v>
      </c>
      <c r="H2709">
        <v>164809.42720000001</v>
      </c>
      <c r="I2709">
        <v>115.3304598</v>
      </c>
      <c r="J2709">
        <v>1.0181736459999999</v>
      </c>
      <c r="K2709">
        <v>4.3095546389999999</v>
      </c>
      <c r="L2709">
        <v>119742.2166</v>
      </c>
      <c r="M2709">
        <v>114.7101998</v>
      </c>
      <c r="N2709">
        <v>1.2057441259999999</v>
      </c>
      <c r="O2709">
        <v>3.3850789219999999</v>
      </c>
      <c r="P2709">
        <v>119819.7939</v>
      </c>
      <c r="Q2709">
        <v>118.4137674</v>
      </c>
      <c r="R2709">
        <v>0.53267268000000001</v>
      </c>
      <c r="S2709">
        <v>7.3041643760000001</v>
      </c>
    </row>
    <row r="2710" spans="1:19" x14ac:dyDescent="0.25">
      <c r="A2710" s="12">
        <v>42917</v>
      </c>
      <c r="B2710" t="s">
        <v>2019</v>
      </c>
      <c r="C2710" t="s">
        <v>2020</v>
      </c>
      <c r="D2710">
        <v>251379.62899999999</v>
      </c>
      <c r="E2710">
        <v>115.373356</v>
      </c>
      <c r="F2710">
        <v>0.63813932699999998</v>
      </c>
      <c r="G2710">
        <v>3.9943794889999999</v>
      </c>
      <c r="H2710">
        <v>154348.4222</v>
      </c>
      <c r="I2710">
        <v>115.2983227</v>
      </c>
      <c r="J2710">
        <v>0.62297999199999998</v>
      </c>
      <c r="K2710">
        <v>3.5114139849999999</v>
      </c>
      <c r="L2710">
        <v>124097.1309</v>
      </c>
      <c r="M2710">
        <v>114.1025393</v>
      </c>
      <c r="N2710">
        <v>0.23512746200000001</v>
      </c>
      <c r="O2710">
        <v>2.5600179930000002</v>
      </c>
      <c r="P2710">
        <v>115274.5822</v>
      </c>
      <c r="Q2710">
        <v>115.6291578</v>
      </c>
      <c r="R2710">
        <v>0.18023217999999999</v>
      </c>
      <c r="S2710">
        <v>4.9020433429999999</v>
      </c>
    </row>
    <row r="2711" spans="1:19" x14ac:dyDescent="0.25">
      <c r="A2711" s="12">
        <v>42917</v>
      </c>
      <c r="B2711" t="s">
        <v>2001</v>
      </c>
      <c r="C2711" t="s">
        <v>2002</v>
      </c>
      <c r="D2711">
        <v>267286.973</v>
      </c>
      <c r="E2711">
        <v>119.2301125</v>
      </c>
      <c r="F2711">
        <v>1.535008833</v>
      </c>
      <c r="G2711">
        <v>6.8921021360000001</v>
      </c>
      <c r="H2711">
        <v>167413.17480000001</v>
      </c>
      <c r="I2711">
        <v>119.0684128</v>
      </c>
      <c r="J2711">
        <v>1.725637455</v>
      </c>
      <c r="K2711">
        <v>6.5201171259999997</v>
      </c>
      <c r="L2711">
        <v>138172.3259</v>
      </c>
      <c r="M2711">
        <v>118.7468157</v>
      </c>
      <c r="N2711">
        <v>1.648945946</v>
      </c>
      <c r="O2711">
        <v>5.7807755329999999</v>
      </c>
      <c r="P2711">
        <v>114314.3701</v>
      </c>
      <c r="Q2711">
        <v>121.426141</v>
      </c>
      <c r="R2711">
        <v>1.846574476</v>
      </c>
      <c r="S2711">
        <v>9.2814427550000005</v>
      </c>
    </row>
    <row r="2712" spans="1:19" x14ac:dyDescent="0.25">
      <c r="A2712" s="12">
        <v>42948</v>
      </c>
      <c r="B2712" t="s">
        <v>2005</v>
      </c>
      <c r="C2712" t="s">
        <v>2006</v>
      </c>
      <c r="D2712">
        <v>363088.2426</v>
      </c>
      <c r="E2712">
        <v>118.8692894</v>
      </c>
      <c r="F2712">
        <v>0.44127224700000001</v>
      </c>
      <c r="G2712">
        <v>5.0517464179999996</v>
      </c>
      <c r="H2712">
        <v>223857.45389999999</v>
      </c>
      <c r="I2712">
        <v>119.18251669999999</v>
      </c>
      <c r="J2712">
        <v>0.423317997</v>
      </c>
      <c r="K2712">
        <v>4.8099232939999998</v>
      </c>
      <c r="L2712">
        <v>196311.80720000001</v>
      </c>
      <c r="M2712">
        <v>119.6124531</v>
      </c>
      <c r="N2712">
        <v>0.98577641599999999</v>
      </c>
      <c r="O2712">
        <v>4.5644962900000001</v>
      </c>
      <c r="P2712">
        <v>230443.2463</v>
      </c>
      <c r="Q2712">
        <v>121.1008494</v>
      </c>
      <c r="R2712">
        <v>-1.7030686E-2</v>
      </c>
      <c r="S2712">
        <v>5.6548736039999996</v>
      </c>
    </row>
    <row r="2713" spans="1:19" x14ac:dyDescent="0.25">
      <c r="A2713" s="12">
        <v>42948</v>
      </c>
      <c r="B2713" t="s">
        <v>2003</v>
      </c>
      <c r="C2713" t="s">
        <v>2004</v>
      </c>
      <c r="D2713">
        <v>426207.59159999999</v>
      </c>
      <c r="E2713">
        <v>124.8439224</v>
      </c>
      <c r="F2713">
        <v>-0.137692699</v>
      </c>
      <c r="G2713">
        <v>6.3199579249999998</v>
      </c>
      <c r="H2713">
        <v>289070.62430000002</v>
      </c>
      <c r="I2713">
        <v>125.9832581</v>
      </c>
      <c r="J2713">
        <v>-0.27284200600000003</v>
      </c>
      <c r="K2713">
        <v>5.9698983600000002</v>
      </c>
      <c r="L2713">
        <v>240756.359</v>
      </c>
      <c r="M2713">
        <v>125.72365809999999</v>
      </c>
      <c r="N2713">
        <v>0.47629802599999999</v>
      </c>
      <c r="O2713">
        <v>5.401576285</v>
      </c>
      <c r="P2713">
        <v>198454.3204</v>
      </c>
      <c r="Q2713">
        <v>128.133082</v>
      </c>
      <c r="R2713">
        <v>-0.53054349700000003</v>
      </c>
      <c r="S2713">
        <v>6.6925612409999999</v>
      </c>
    </row>
    <row r="2714" spans="1:19" x14ac:dyDescent="0.25">
      <c r="A2714" s="12">
        <v>42948</v>
      </c>
      <c r="B2714" t="s">
        <v>2007</v>
      </c>
      <c r="C2714" t="s">
        <v>2008</v>
      </c>
      <c r="D2714">
        <v>904654.75930000003</v>
      </c>
      <c r="E2714">
        <v>121.67993300000001</v>
      </c>
      <c r="F2714">
        <v>0.18071500600000001</v>
      </c>
      <c r="G2714">
        <v>1.752358343</v>
      </c>
      <c r="H2714">
        <v>579879.96719999996</v>
      </c>
      <c r="I2714">
        <v>122.8808434</v>
      </c>
      <c r="J2714">
        <v>-0.41676462399999997</v>
      </c>
      <c r="K2714">
        <v>1.9924650939999999</v>
      </c>
      <c r="L2714">
        <v>501173.36459999997</v>
      </c>
      <c r="M2714">
        <v>122.55108730000001</v>
      </c>
      <c r="N2714">
        <v>0.29390477999999998</v>
      </c>
      <c r="O2714">
        <v>2.6247513570000001</v>
      </c>
      <c r="P2714">
        <v>432209.44349999999</v>
      </c>
      <c r="Q2714">
        <v>119.44777670000001</v>
      </c>
      <c r="R2714">
        <v>-0.60427061999999998</v>
      </c>
      <c r="S2714">
        <v>3.98444792</v>
      </c>
    </row>
    <row r="2715" spans="1:19" x14ac:dyDescent="0.25">
      <c r="A2715" s="12">
        <v>42948</v>
      </c>
      <c r="B2715" t="s">
        <v>2009</v>
      </c>
      <c r="C2715" t="s">
        <v>2010</v>
      </c>
      <c r="D2715">
        <v>216338.8321</v>
      </c>
      <c r="E2715">
        <v>111.27573769999999</v>
      </c>
      <c r="F2715">
        <v>1.0688123949999999</v>
      </c>
      <c r="G2715">
        <v>3.2696700719999998</v>
      </c>
      <c r="H2715">
        <v>130333.9529</v>
      </c>
      <c r="I2715">
        <v>110.2229835</v>
      </c>
      <c r="J2715">
        <v>1.121639279</v>
      </c>
      <c r="K2715">
        <v>2.716106914</v>
      </c>
      <c r="L2715">
        <v>105319.82399999999</v>
      </c>
      <c r="M2715">
        <v>110.4970376</v>
      </c>
      <c r="N2715">
        <v>1.7556539659999999</v>
      </c>
      <c r="O2715">
        <v>2.5673199439999999</v>
      </c>
      <c r="P2715">
        <v>93868.421419999999</v>
      </c>
      <c r="Q2715">
        <v>112.0064569</v>
      </c>
      <c r="R2715">
        <v>1.4644236319999999</v>
      </c>
      <c r="S2715">
        <v>3.4603670659999999</v>
      </c>
    </row>
    <row r="2716" spans="1:19" x14ac:dyDescent="0.25">
      <c r="A2716" s="12">
        <v>42948</v>
      </c>
      <c r="B2716" t="s">
        <v>2011</v>
      </c>
      <c r="C2716" t="s">
        <v>2012</v>
      </c>
      <c r="D2716">
        <v>270465.5135</v>
      </c>
      <c r="E2716">
        <v>115.09132580000001</v>
      </c>
      <c r="F2716">
        <v>0.85428871100000003</v>
      </c>
      <c r="G2716">
        <v>4.9690354589999997</v>
      </c>
      <c r="H2716">
        <v>166085.11009999999</v>
      </c>
      <c r="I2716">
        <v>116.22315810000001</v>
      </c>
      <c r="J2716">
        <v>0.77403515099999998</v>
      </c>
      <c r="K2716">
        <v>5.0847228610000004</v>
      </c>
      <c r="L2716">
        <v>121082.4583</v>
      </c>
      <c r="M2716">
        <v>115.9941196</v>
      </c>
      <c r="N2716">
        <v>1.1192725560000001</v>
      </c>
      <c r="O2716">
        <v>5.0235142660000003</v>
      </c>
      <c r="P2716">
        <v>121179.6005</v>
      </c>
      <c r="Q2716">
        <v>119.75761730000001</v>
      </c>
      <c r="R2716">
        <v>1.134876402</v>
      </c>
      <c r="S2716">
        <v>7.9899082979999996</v>
      </c>
    </row>
    <row r="2717" spans="1:19" x14ac:dyDescent="0.25">
      <c r="A2717" s="12">
        <v>42948</v>
      </c>
      <c r="B2717" t="s">
        <v>2013</v>
      </c>
      <c r="C2717" t="s">
        <v>2014</v>
      </c>
      <c r="D2717">
        <v>548985.70719999995</v>
      </c>
      <c r="E2717">
        <v>120.7172952</v>
      </c>
      <c r="F2717">
        <v>0.58268420799999998</v>
      </c>
      <c r="G2717">
        <v>3.7096960569999999</v>
      </c>
      <c r="H2717">
        <v>339659.45169999998</v>
      </c>
      <c r="I2717">
        <v>121.714383</v>
      </c>
      <c r="J2717">
        <v>0.41515814299999998</v>
      </c>
      <c r="K2717">
        <v>3.8584486770000002</v>
      </c>
      <c r="L2717">
        <v>269860.75679999997</v>
      </c>
      <c r="M2717">
        <v>122.46269820000001</v>
      </c>
      <c r="N2717">
        <v>1.1012295400000001</v>
      </c>
      <c r="O2717">
        <v>4.0262389409999999</v>
      </c>
      <c r="P2717">
        <v>209190.97889999999</v>
      </c>
      <c r="Q2717">
        <v>123.0522264</v>
      </c>
      <c r="R2717">
        <v>0.32862914300000001</v>
      </c>
      <c r="S2717">
        <v>5.3741144370000002</v>
      </c>
    </row>
    <row r="2718" spans="1:19" x14ac:dyDescent="0.25">
      <c r="A2718" s="12">
        <v>42948</v>
      </c>
      <c r="B2718" t="s">
        <v>2015</v>
      </c>
      <c r="C2718" t="s">
        <v>2016</v>
      </c>
      <c r="D2718">
        <v>384469.60969999997</v>
      </c>
      <c r="E2718">
        <v>116.70771550000001</v>
      </c>
      <c r="F2718">
        <v>0.58954185999999997</v>
      </c>
      <c r="G2718">
        <v>5.8890375920000002</v>
      </c>
      <c r="H2718">
        <v>251184.7291</v>
      </c>
      <c r="I2718">
        <v>117.9903461</v>
      </c>
      <c r="J2718">
        <v>0.61088911300000004</v>
      </c>
      <c r="K2718">
        <v>5.7030326059999998</v>
      </c>
      <c r="L2718">
        <v>208352.0961</v>
      </c>
      <c r="M2718">
        <v>117.7454893</v>
      </c>
      <c r="N2718">
        <v>1.184522522</v>
      </c>
      <c r="O2718">
        <v>5.0206300319999997</v>
      </c>
      <c r="P2718">
        <v>168038.7052</v>
      </c>
      <c r="Q2718">
        <v>118.5185013</v>
      </c>
      <c r="R2718">
        <v>-0.23199419900000001</v>
      </c>
      <c r="S2718">
        <v>6.73427592</v>
      </c>
    </row>
    <row r="2719" spans="1:19" x14ac:dyDescent="0.25">
      <c r="A2719" s="12">
        <v>42948</v>
      </c>
      <c r="B2719" t="s">
        <v>2019</v>
      </c>
      <c r="C2719" t="s">
        <v>2020</v>
      </c>
      <c r="D2719">
        <v>253604.04380000001</v>
      </c>
      <c r="E2719">
        <v>116.3942749</v>
      </c>
      <c r="F2719">
        <v>0.884882685</v>
      </c>
      <c r="G2719">
        <v>4.5328335739999996</v>
      </c>
      <c r="H2719">
        <v>155576.87210000001</v>
      </c>
      <c r="I2719">
        <v>116.2159752</v>
      </c>
      <c r="J2719">
        <v>0.79589404699999999</v>
      </c>
      <c r="K2719">
        <v>4.3277698859999996</v>
      </c>
      <c r="L2719">
        <v>125759.47229999999</v>
      </c>
      <c r="M2719">
        <v>115.6309983</v>
      </c>
      <c r="N2719">
        <v>1.3395486130000001</v>
      </c>
      <c r="O2719">
        <v>3.9419695360000002</v>
      </c>
      <c r="P2719">
        <v>116263.5969</v>
      </c>
      <c r="Q2719">
        <v>116.6212146</v>
      </c>
      <c r="R2719">
        <v>0.85796424599999999</v>
      </c>
      <c r="S2719">
        <v>5.6120906899999996</v>
      </c>
    </row>
    <row r="2720" spans="1:19" x14ac:dyDescent="0.25">
      <c r="A2720" s="12">
        <v>42948</v>
      </c>
      <c r="B2720" t="s">
        <v>2001</v>
      </c>
      <c r="C2720" t="s">
        <v>2002</v>
      </c>
      <c r="D2720">
        <v>266169.0857</v>
      </c>
      <c r="E2720">
        <v>118.7314506</v>
      </c>
      <c r="F2720">
        <v>-0.41823487500000001</v>
      </c>
      <c r="G2720">
        <v>5.7735037409999999</v>
      </c>
      <c r="H2720">
        <v>166901.1777</v>
      </c>
      <c r="I2720">
        <v>118.7042678</v>
      </c>
      <c r="J2720">
        <v>-0.30582841199999999</v>
      </c>
      <c r="K2720">
        <v>5.796207173</v>
      </c>
      <c r="L2720">
        <v>138513.60260000001</v>
      </c>
      <c r="M2720">
        <v>119.0401126</v>
      </c>
      <c r="N2720">
        <v>0.24699346899999999</v>
      </c>
      <c r="O2720">
        <v>5.6393456190000002</v>
      </c>
      <c r="P2720">
        <v>113538.0488</v>
      </c>
      <c r="Q2720">
        <v>120.60152290000001</v>
      </c>
      <c r="R2720">
        <v>-0.67911080199999996</v>
      </c>
      <c r="S2720">
        <v>7.4957347670000001</v>
      </c>
    </row>
    <row r="2721" spans="1:19" x14ac:dyDescent="0.25">
      <c r="A2721" s="12">
        <v>42948</v>
      </c>
      <c r="B2721" t="s">
        <v>2017</v>
      </c>
      <c r="C2721" t="s">
        <v>2018</v>
      </c>
      <c r="D2721">
        <v>307301.43170000002</v>
      </c>
      <c r="E2721">
        <v>117.6186354</v>
      </c>
      <c r="F2721">
        <v>0.96140980499999995</v>
      </c>
      <c r="G2721">
        <v>5.3357033769999997</v>
      </c>
      <c r="H2721">
        <v>181805.6618</v>
      </c>
      <c r="I2721">
        <v>119.17590060000001</v>
      </c>
      <c r="J2721">
        <v>0.87416468400000003</v>
      </c>
      <c r="K2721">
        <v>5.6092508749999999</v>
      </c>
      <c r="L2721">
        <v>149624.25529999999</v>
      </c>
      <c r="M2721">
        <v>119.95465280000001</v>
      </c>
      <c r="N2721">
        <v>1.570550025</v>
      </c>
      <c r="O2721">
        <v>5.6572597499999997</v>
      </c>
      <c r="P2721">
        <v>127650.9319</v>
      </c>
      <c r="Q2721">
        <v>121.6058101</v>
      </c>
      <c r="R2721">
        <v>0.82000192000000005</v>
      </c>
      <c r="S2721">
        <v>7.43981022</v>
      </c>
    </row>
    <row r="2722" spans="1:19" x14ac:dyDescent="0.25">
      <c r="A2722" s="12">
        <v>42979</v>
      </c>
      <c r="B2722" t="s">
        <v>2005</v>
      </c>
      <c r="C2722" t="s">
        <v>2006</v>
      </c>
      <c r="D2722">
        <v>365228.45360000001</v>
      </c>
      <c r="E2722">
        <v>119.56996030000001</v>
      </c>
      <c r="F2722">
        <v>0.58944653000000002</v>
      </c>
      <c r="G2722">
        <v>5.3099533719999998</v>
      </c>
      <c r="H2722">
        <v>223501.5748</v>
      </c>
      <c r="I2722">
        <v>118.9930454</v>
      </c>
      <c r="J2722">
        <v>-0.158975749</v>
      </c>
      <c r="K2722">
        <v>4.69628742</v>
      </c>
      <c r="L2722">
        <v>195139.6771</v>
      </c>
      <c r="M2722">
        <v>118.8982762</v>
      </c>
      <c r="N2722">
        <v>-0.59707570799999998</v>
      </c>
      <c r="O2722">
        <v>4.5391201109999999</v>
      </c>
      <c r="P2722">
        <v>228594.66310000001</v>
      </c>
      <c r="Q2722">
        <v>120.1293955</v>
      </c>
      <c r="R2722">
        <v>-0.80218588700000004</v>
      </c>
      <c r="S2722">
        <v>4.9982908469999998</v>
      </c>
    </row>
    <row r="2723" spans="1:19" x14ac:dyDescent="0.25">
      <c r="A2723" s="12">
        <v>42979</v>
      </c>
      <c r="B2723" t="s">
        <v>2001</v>
      </c>
      <c r="C2723" t="s">
        <v>2002</v>
      </c>
      <c r="D2723">
        <v>269062.14409999998</v>
      </c>
      <c r="E2723">
        <v>120.0219724</v>
      </c>
      <c r="F2723">
        <v>1.0869250500000001</v>
      </c>
      <c r="G2723">
        <v>6.2677909810000001</v>
      </c>
      <c r="H2723">
        <v>167766.88579999999</v>
      </c>
      <c r="I2723">
        <v>119.3199809</v>
      </c>
      <c r="J2723">
        <v>0.51869501399999995</v>
      </c>
      <c r="K2723">
        <v>5.9063546130000004</v>
      </c>
      <c r="L2723">
        <v>138584.37520000001</v>
      </c>
      <c r="M2723">
        <v>119.1009354</v>
      </c>
      <c r="N2723">
        <v>5.1094345999999999E-2</v>
      </c>
      <c r="O2723">
        <v>5.6603573300000001</v>
      </c>
      <c r="P2723">
        <v>113888.5426</v>
      </c>
      <c r="Q2723">
        <v>120.9738218</v>
      </c>
      <c r="R2723">
        <v>0.30870160099999999</v>
      </c>
      <c r="S2723">
        <v>7.7268230710000001</v>
      </c>
    </row>
    <row r="2724" spans="1:19" x14ac:dyDescent="0.25">
      <c r="A2724" s="12">
        <v>42979</v>
      </c>
      <c r="B2724" t="s">
        <v>2017</v>
      </c>
      <c r="C2724" t="s">
        <v>2018</v>
      </c>
      <c r="D2724">
        <v>307282.51040000003</v>
      </c>
      <c r="E2724">
        <v>117.6113933</v>
      </c>
      <c r="F2724">
        <v>-6.1572479999999997E-3</v>
      </c>
      <c r="G2724">
        <v>4.8275934429999996</v>
      </c>
      <c r="H2724">
        <v>181018.56719999999</v>
      </c>
      <c r="I2724">
        <v>118.6599502</v>
      </c>
      <c r="J2724">
        <v>-0.43293186099999997</v>
      </c>
      <c r="K2724">
        <v>5.0402685820000004</v>
      </c>
      <c r="L2724">
        <v>148384.66560000001</v>
      </c>
      <c r="M2724">
        <v>118.96086649999999</v>
      </c>
      <c r="N2724">
        <v>-0.82846837100000004</v>
      </c>
      <c r="O2724">
        <v>5.3026831339999996</v>
      </c>
      <c r="P2724">
        <v>125915.1394</v>
      </c>
      <c r="Q2724">
        <v>119.952219</v>
      </c>
      <c r="R2724">
        <v>-1.3597961510000001</v>
      </c>
      <c r="S2724">
        <v>6.7480503120000002</v>
      </c>
    </row>
    <row r="2725" spans="1:19" x14ac:dyDescent="0.25">
      <c r="A2725" s="12">
        <v>42979</v>
      </c>
      <c r="B2725" t="s">
        <v>2003</v>
      </c>
      <c r="C2725" t="s">
        <v>2004</v>
      </c>
      <c r="D2725">
        <v>430677.42259999999</v>
      </c>
      <c r="E2725">
        <v>126.1532169</v>
      </c>
      <c r="F2725">
        <v>1.048745045</v>
      </c>
      <c r="G2725">
        <v>6.1195080270000002</v>
      </c>
      <c r="H2725">
        <v>290059.86619999999</v>
      </c>
      <c r="I2725">
        <v>126.4143912</v>
      </c>
      <c r="J2725">
        <v>0.34221458999999999</v>
      </c>
      <c r="K2725">
        <v>5.4249338360000001</v>
      </c>
      <c r="L2725">
        <v>240326.7199</v>
      </c>
      <c r="M2725">
        <v>125.4992993</v>
      </c>
      <c r="N2725">
        <v>-0.178453895</v>
      </c>
      <c r="O2725">
        <v>4.9419905460000004</v>
      </c>
      <c r="P2725">
        <v>197934.7562</v>
      </c>
      <c r="Q2725">
        <v>127.7976226</v>
      </c>
      <c r="R2725">
        <v>-0.26180544300000003</v>
      </c>
      <c r="S2725">
        <v>5.9798573859999999</v>
      </c>
    </row>
    <row r="2726" spans="1:19" x14ac:dyDescent="0.25">
      <c r="A2726" s="12">
        <v>42979</v>
      </c>
      <c r="B2726" t="s">
        <v>2009</v>
      </c>
      <c r="C2726" t="s">
        <v>2010</v>
      </c>
      <c r="D2726">
        <v>214284.6318</v>
      </c>
      <c r="E2726">
        <v>110.2191421</v>
      </c>
      <c r="F2726">
        <v>-0.94952915500000001</v>
      </c>
      <c r="G2726">
        <v>2.9634612680000001</v>
      </c>
      <c r="H2726">
        <v>128200.6272</v>
      </c>
      <c r="I2726">
        <v>108.4188372</v>
      </c>
      <c r="J2726">
        <v>-1.636814947</v>
      </c>
      <c r="K2726">
        <v>2.002885692</v>
      </c>
      <c r="L2726">
        <v>103329.4142</v>
      </c>
      <c r="M2726">
        <v>108.4087851</v>
      </c>
      <c r="N2726">
        <v>-1.889871925</v>
      </c>
      <c r="O2726">
        <v>1.917162129</v>
      </c>
      <c r="P2726">
        <v>91370.5628</v>
      </c>
      <c r="Q2726">
        <v>109.0259413</v>
      </c>
      <c r="R2726">
        <v>-2.6610212309999999</v>
      </c>
      <c r="S2726">
        <v>2.2482262500000001</v>
      </c>
    </row>
    <row r="2727" spans="1:19" x14ac:dyDescent="0.25">
      <c r="A2727" s="12">
        <v>42979</v>
      </c>
      <c r="B2727" t="s">
        <v>2011</v>
      </c>
      <c r="C2727" t="s">
        <v>2012</v>
      </c>
      <c r="D2727">
        <v>271528.19459999999</v>
      </c>
      <c r="E2727">
        <v>115.54352900000001</v>
      </c>
      <c r="F2727">
        <v>0.392908174</v>
      </c>
      <c r="G2727">
        <v>4.9757939809999998</v>
      </c>
      <c r="H2727">
        <v>165553.26139999999</v>
      </c>
      <c r="I2727">
        <v>115.85098069999999</v>
      </c>
      <c r="J2727">
        <v>-0.32022657500000001</v>
      </c>
      <c r="K2727">
        <v>4.7576904029999998</v>
      </c>
      <c r="L2727">
        <v>120488.12149999999</v>
      </c>
      <c r="M2727">
        <v>115.4247591</v>
      </c>
      <c r="N2727">
        <v>-0.49085294899999998</v>
      </c>
      <c r="O2727">
        <v>4.8676260669999998</v>
      </c>
      <c r="P2727">
        <v>120008.9175</v>
      </c>
      <c r="Q2727">
        <v>118.6006718</v>
      </c>
      <c r="R2727">
        <v>-0.96607264199999998</v>
      </c>
      <c r="S2727">
        <v>7.3681415450000003</v>
      </c>
    </row>
    <row r="2728" spans="1:19" x14ac:dyDescent="0.25">
      <c r="A2728" s="12">
        <v>42979</v>
      </c>
      <c r="B2728" t="s">
        <v>2019</v>
      </c>
      <c r="C2728" t="s">
        <v>2020</v>
      </c>
      <c r="D2728">
        <v>255034.3345</v>
      </c>
      <c r="E2728">
        <v>117.05072199999999</v>
      </c>
      <c r="F2728">
        <v>0.56398576300000003</v>
      </c>
      <c r="G2728">
        <v>5.3965610010000002</v>
      </c>
      <c r="H2728">
        <v>155354.04579999999</v>
      </c>
      <c r="I2728">
        <v>116.0495239</v>
      </c>
      <c r="J2728">
        <v>-0.14322585099999999</v>
      </c>
      <c r="K2728">
        <v>4.535755408</v>
      </c>
      <c r="L2728">
        <v>125120.19160000001</v>
      </c>
      <c r="M2728">
        <v>115.0432043</v>
      </c>
      <c r="N2728">
        <v>-0.508336012</v>
      </c>
      <c r="O2728">
        <v>4.5389444440000002</v>
      </c>
      <c r="P2728">
        <v>116198.8322</v>
      </c>
      <c r="Q2728">
        <v>116.55625070000001</v>
      </c>
      <c r="R2728">
        <v>-5.5705072000000001E-2</v>
      </c>
      <c r="S2728">
        <v>6.7228828160000003</v>
      </c>
    </row>
    <row r="2729" spans="1:19" x14ac:dyDescent="0.25">
      <c r="A2729" s="12">
        <v>42979</v>
      </c>
      <c r="B2729" t="s">
        <v>2007</v>
      </c>
      <c r="C2729" t="s">
        <v>2008</v>
      </c>
      <c r="D2729">
        <v>913219.92310000001</v>
      </c>
      <c r="E2729">
        <v>122.83198419999999</v>
      </c>
      <c r="F2729">
        <v>0.94678811600000001</v>
      </c>
      <c r="G2729">
        <v>3.339775414</v>
      </c>
      <c r="H2729">
        <v>578519.23</v>
      </c>
      <c r="I2729">
        <v>122.59249320000001</v>
      </c>
      <c r="J2729">
        <v>-0.234658441</v>
      </c>
      <c r="K2729">
        <v>2.3247005000000001</v>
      </c>
      <c r="L2729">
        <v>496318.04129999998</v>
      </c>
      <c r="M2729">
        <v>121.3638232</v>
      </c>
      <c r="N2729">
        <v>-0.96879117100000001</v>
      </c>
      <c r="O2729">
        <v>1.984498066</v>
      </c>
      <c r="P2729">
        <v>428891.90639999998</v>
      </c>
      <c r="Q2729">
        <v>118.5309239</v>
      </c>
      <c r="R2729">
        <v>-0.76757627299999998</v>
      </c>
      <c r="S2729">
        <v>2.8598591</v>
      </c>
    </row>
    <row r="2730" spans="1:19" x14ac:dyDescent="0.25">
      <c r="A2730" s="12">
        <v>42979</v>
      </c>
      <c r="B2730" t="s">
        <v>2013</v>
      </c>
      <c r="C2730" t="s">
        <v>2014</v>
      </c>
      <c r="D2730">
        <v>553347.02579999994</v>
      </c>
      <c r="E2730">
        <v>121.6763121</v>
      </c>
      <c r="F2730">
        <v>0.79443208499999995</v>
      </c>
      <c r="G2730">
        <v>4.9601107789999999</v>
      </c>
      <c r="H2730">
        <v>339690.44530000002</v>
      </c>
      <c r="I2730">
        <v>121.72548930000001</v>
      </c>
      <c r="J2730">
        <v>9.1249090000000005E-3</v>
      </c>
      <c r="K2730">
        <v>4.4885199279999997</v>
      </c>
      <c r="L2730">
        <v>268333.56890000001</v>
      </c>
      <c r="M2730">
        <v>121.769661</v>
      </c>
      <c r="N2730">
        <v>-0.56591699500000003</v>
      </c>
      <c r="O2730">
        <v>4.8237698260000004</v>
      </c>
      <c r="P2730">
        <v>207477.73759999999</v>
      </c>
      <c r="Q2730">
        <v>122.044448</v>
      </c>
      <c r="R2730">
        <v>-0.81898428999999995</v>
      </c>
      <c r="S2730">
        <v>5.4716865270000001</v>
      </c>
    </row>
    <row r="2731" spans="1:19" x14ac:dyDescent="0.25">
      <c r="A2731" s="12">
        <v>42979</v>
      </c>
      <c r="B2731" t="s">
        <v>2015</v>
      </c>
      <c r="C2731" t="s">
        <v>2016</v>
      </c>
      <c r="D2731">
        <v>385646.12150000001</v>
      </c>
      <c r="E2731">
        <v>117.0648516</v>
      </c>
      <c r="F2731">
        <v>0.30600904400000001</v>
      </c>
      <c r="G2731">
        <v>5.3025033119999998</v>
      </c>
      <c r="H2731">
        <v>250348.89790000001</v>
      </c>
      <c r="I2731">
        <v>117.5977267</v>
      </c>
      <c r="J2731">
        <v>-0.33275559500000002</v>
      </c>
      <c r="K2731">
        <v>5.1389138020000003</v>
      </c>
      <c r="L2731">
        <v>206980.16579999999</v>
      </c>
      <c r="M2731">
        <v>116.9701738</v>
      </c>
      <c r="N2731">
        <v>-0.65846722899999999</v>
      </c>
      <c r="O2731">
        <v>4.927540552</v>
      </c>
      <c r="P2731">
        <v>165947.8205</v>
      </c>
      <c r="Q2731">
        <v>117.04379040000001</v>
      </c>
      <c r="R2731">
        <v>-1.244287546</v>
      </c>
      <c r="S2731">
        <v>5.3518677669999999</v>
      </c>
    </row>
    <row r="2732" spans="1:19" x14ac:dyDescent="0.25">
      <c r="A2732" s="12">
        <v>43009</v>
      </c>
      <c r="B2732" t="s">
        <v>2005</v>
      </c>
      <c r="C2732" t="s">
        <v>2006</v>
      </c>
      <c r="D2732">
        <v>365469.21639999998</v>
      </c>
      <c r="E2732">
        <v>119.6487822</v>
      </c>
      <c r="F2732">
        <v>6.5921154999999995E-2</v>
      </c>
      <c r="G2732">
        <v>5.5607455449999996</v>
      </c>
      <c r="H2732">
        <v>224513.1882</v>
      </c>
      <c r="I2732">
        <v>119.531632</v>
      </c>
      <c r="J2732">
        <v>0.45262024299999998</v>
      </c>
      <c r="K2732">
        <v>5.5731405550000002</v>
      </c>
      <c r="L2732">
        <v>194601.5091</v>
      </c>
      <c r="M2732">
        <v>118.5703714</v>
      </c>
      <c r="N2732">
        <v>-0.275786054</v>
      </c>
      <c r="O2732">
        <v>5.2732435390000001</v>
      </c>
      <c r="P2732">
        <v>227769.9166</v>
      </c>
      <c r="Q2732">
        <v>119.69598070000001</v>
      </c>
      <c r="R2732">
        <v>-0.36078991199999999</v>
      </c>
      <c r="S2732">
        <v>4.373319446</v>
      </c>
    </row>
    <row r="2733" spans="1:19" x14ac:dyDescent="0.25">
      <c r="A2733" s="12">
        <v>43009</v>
      </c>
      <c r="B2733" t="s">
        <v>2003</v>
      </c>
      <c r="C2733" t="s">
        <v>2004</v>
      </c>
      <c r="D2733">
        <v>431851.84989999997</v>
      </c>
      <c r="E2733">
        <v>126.4972279</v>
      </c>
      <c r="F2733">
        <v>0.27269303499999997</v>
      </c>
      <c r="G2733">
        <v>6.2173164879999998</v>
      </c>
      <c r="H2733">
        <v>291689.90210000001</v>
      </c>
      <c r="I2733">
        <v>127.12479620000001</v>
      </c>
      <c r="J2733">
        <v>0.56196534200000003</v>
      </c>
      <c r="K2733">
        <v>6.1834967409999999</v>
      </c>
      <c r="L2733">
        <v>239954.67970000001</v>
      </c>
      <c r="M2733">
        <v>125.30501889999999</v>
      </c>
      <c r="N2733">
        <v>-0.15480603900000001</v>
      </c>
      <c r="O2733">
        <v>5.6079889329999997</v>
      </c>
      <c r="P2733">
        <v>196556.6073</v>
      </c>
      <c r="Q2733">
        <v>126.9078135</v>
      </c>
      <c r="R2733">
        <v>-0.69626423900000001</v>
      </c>
      <c r="S2733">
        <v>5.0693262959999998</v>
      </c>
    </row>
    <row r="2734" spans="1:19" x14ac:dyDescent="0.25">
      <c r="A2734" s="12">
        <v>43009</v>
      </c>
      <c r="B2734" t="s">
        <v>2007</v>
      </c>
      <c r="C2734" t="s">
        <v>2008</v>
      </c>
      <c r="D2734">
        <v>908782.27740000002</v>
      </c>
      <c r="E2734">
        <v>122.2351019</v>
      </c>
      <c r="F2734">
        <v>-0.485933958</v>
      </c>
      <c r="G2734">
        <v>2.8806856459999999</v>
      </c>
      <c r="H2734">
        <v>580409.62439999997</v>
      </c>
      <c r="I2734">
        <v>122.9930817</v>
      </c>
      <c r="J2734">
        <v>0.326764316</v>
      </c>
      <c r="K2734">
        <v>2.5500889390000001</v>
      </c>
      <c r="L2734">
        <v>494012.87609999999</v>
      </c>
      <c r="M2734">
        <v>120.800145</v>
      </c>
      <c r="N2734">
        <v>-0.46445323799999999</v>
      </c>
      <c r="O2734">
        <v>2.3962074630000001</v>
      </c>
      <c r="P2734">
        <v>426315.32980000001</v>
      </c>
      <c r="Q2734">
        <v>117.81884700000001</v>
      </c>
      <c r="R2734">
        <v>-0.60075198299999999</v>
      </c>
      <c r="S2734">
        <v>2.103675929</v>
      </c>
    </row>
    <row r="2735" spans="1:19" x14ac:dyDescent="0.25">
      <c r="A2735" s="12">
        <v>43009</v>
      </c>
      <c r="B2735" t="s">
        <v>2013</v>
      </c>
      <c r="C2735" t="s">
        <v>2014</v>
      </c>
      <c r="D2735">
        <v>552054.86589999998</v>
      </c>
      <c r="E2735">
        <v>121.3921771</v>
      </c>
      <c r="F2735">
        <v>-0.23351708400000001</v>
      </c>
      <c r="G2735">
        <v>4.5289638459999999</v>
      </c>
      <c r="H2735">
        <v>340617.21870000003</v>
      </c>
      <c r="I2735">
        <v>122.0575915</v>
      </c>
      <c r="J2735">
        <v>0.27282882899999999</v>
      </c>
      <c r="K2735">
        <v>4.7112279800000003</v>
      </c>
      <c r="L2735">
        <v>267967.16360000003</v>
      </c>
      <c r="M2735">
        <v>121.60338640000001</v>
      </c>
      <c r="N2735">
        <v>-0.136548428</v>
      </c>
      <c r="O2735">
        <v>4.8913048779999997</v>
      </c>
      <c r="P2735">
        <v>206343.2457</v>
      </c>
      <c r="Q2735">
        <v>121.37710680000001</v>
      </c>
      <c r="R2735">
        <v>-0.54680176599999997</v>
      </c>
      <c r="S2735">
        <v>4.0674573340000002</v>
      </c>
    </row>
    <row r="2736" spans="1:19" x14ac:dyDescent="0.25">
      <c r="A2736" s="12">
        <v>43009</v>
      </c>
      <c r="B2736" t="s">
        <v>2015</v>
      </c>
      <c r="C2736" t="s">
        <v>2016</v>
      </c>
      <c r="D2736">
        <v>387067.68680000002</v>
      </c>
      <c r="E2736">
        <v>117.496375</v>
      </c>
      <c r="F2736">
        <v>0.36861911000000003</v>
      </c>
      <c r="G2736">
        <v>6.6457441499999996</v>
      </c>
      <c r="H2736">
        <v>252593.10920000001</v>
      </c>
      <c r="I2736">
        <v>118.6519121</v>
      </c>
      <c r="J2736">
        <v>0.89643348099999998</v>
      </c>
      <c r="K2736">
        <v>6.6911726539999998</v>
      </c>
      <c r="L2736">
        <v>207779.5914</v>
      </c>
      <c r="M2736">
        <v>117.4219512</v>
      </c>
      <c r="N2736">
        <v>0.38623295099999999</v>
      </c>
      <c r="O2736">
        <v>6.3084837499999997</v>
      </c>
      <c r="P2736">
        <v>167901.69589999999</v>
      </c>
      <c r="Q2736">
        <v>118.421868</v>
      </c>
      <c r="R2736">
        <v>1.1774034499999999</v>
      </c>
      <c r="S2736">
        <v>6.4394650929999999</v>
      </c>
    </row>
    <row r="2737" spans="1:19" x14ac:dyDescent="0.25">
      <c r="A2737" s="12">
        <v>43009</v>
      </c>
      <c r="B2737" t="s">
        <v>2017</v>
      </c>
      <c r="C2737" t="s">
        <v>2018</v>
      </c>
      <c r="D2737">
        <v>308746.74040000001</v>
      </c>
      <c r="E2737">
        <v>118.17182270000001</v>
      </c>
      <c r="F2737">
        <v>0.47650937999999998</v>
      </c>
      <c r="G2737">
        <v>6.0240121359999996</v>
      </c>
      <c r="H2737">
        <v>182342.88399999999</v>
      </c>
      <c r="I2737">
        <v>119.52805650000001</v>
      </c>
      <c r="J2737">
        <v>0.73159170399999995</v>
      </c>
      <c r="K2737">
        <v>7.016500518</v>
      </c>
      <c r="L2737">
        <v>148304.07180000001</v>
      </c>
      <c r="M2737">
        <v>118.8962539</v>
      </c>
      <c r="N2737">
        <v>-5.4314095E-2</v>
      </c>
      <c r="O2737">
        <v>6.7482253989999998</v>
      </c>
      <c r="P2737">
        <v>125709.5297</v>
      </c>
      <c r="Q2737">
        <v>119.7563462</v>
      </c>
      <c r="R2737">
        <v>-0.163292294</v>
      </c>
      <c r="S2737">
        <v>6.7815050890000004</v>
      </c>
    </row>
    <row r="2738" spans="1:19" x14ac:dyDescent="0.25">
      <c r="A2738" s="12">
        <v>43009</v>
      </c>
      <c r="B2738" t="s">
        <v>2001</v>
      </c>
      <c r="C2738" t="s">
        <v>2002</v>
      </c>
      <c r="D2738">
        <v>269852.03019999998</v>
      </c>
      <c r="E2738">
        <v>120.3743211</v>
      </c>
      <c r="F2738">
        <v>0.29357012300000002</v>
      </c>
      <c r="G2738">
        <v>6.6130303240000003</v>
      </c>
      <c r="H2738">
        <v>168530.96489999999</v>
      </c>
      <c r="I2738">
        <v>119.8634129</v>
      </c>
      <c r="J2738">
        <v>0.455440921</v>
      </c>
      <c r="K2738">
        <v>6.8212956949999999</v>
      </c>
      <c r="L2738">
        <v>138147.8064</v>
      </c>
      <c r="M2738">
        <v>118.7257434</v>
      </c>
      <c r="N2738">
        <v>-0.31502017300000001</v>
      </c>
      <c r="O2738">
        <v>6.5541823209999999</v>
      </c>
      <c r="P2738">
        <v>113284.79949999999</v>
      </c>
      <c r="Q2738">
        <v>120.3325184</v>
      </c>
      <c r="R2738">
        <v>-0.53011750599999996</v>
      </c>
      <c r="S2738">
        <v>7.1981852320000002</v>
      </c>
    </row>
    <row r="2739" spans="1:19" x14ac:dyDescent="0.25">
      <c r="A2739" s="12">
        <v>43009</v>
      </c>
      <c r="B2739" t="s">
        <v>2019</v>
      </c>
      <c r="C2739" t="s">
        <v>2020</v>
      </c>
      <c r="D2739">
        <v>253559.07990000001</v>
      </c>
      <c r="E2739">
        <v>116.3736382</v>
      </c>
      <c r="F2739">
        <v>-0.57845334500000001</v>
      </c>
      <c r="G2739">
        <v>4.4761505890000004</v>
      </c>
      <c r="H2739">
        <v>155109.74129999999</v>
      </c>
      <c r="I2739">
        <v>115.8670283</v>
      </c>
      <c r="J2739">
        <v>-0.15725661499999999</v>
      </c>
      <c r="K2739">
        <v>4.5525523359999998</v>
      </c>
      <c r="L2739">
        <v>123841.79180000001</v>
      </c>
      <c r="M2739">
        <v>113.8677649</v>
      </c>
      <c r="N2739">
        <v>-1.0217373970000001</v>
      </c>
      <c r="O2739">
        <v>3.9107249390000001</v>
      </c>
      <c r="P2739">
        <v>114569.0275</v>
      </c>
      <c r="Q2739">
        <v>114.92143280000001</v>
      </c>
      <c r="R2739">
        <v>-1.402599886</v>
      </c>
      <c r="S2739">
        <v>4.8991010929999996</v>
      </c>
    </row>
    <row r="2740" spans="1:19" x14ac:dyDescent="0.25">
      <c r="A2740" s="12">
        <v>43009</v>
      </c>
      <c r="B2740" t="s">
        <v>2011</v>
      </c>
      <c r="C2740" t="s">
        <v>2012</v>
      </c>
      <c r="D2740">
        <v>270965.53360000002</v>
      </c>
      <c r="E2740">
        <v>115.3040996</v>
      </c>
      <c r="F2740">
        <v>-0.207220089</v>
      </c>
      <c r="G2740">
        <v>5.3956090980000004</v>
      </c>
      <c r="H2740">
        <v>165928.11859999999</v>
      </c>
      <c r="I2740">
        <v>116.1132985</v>
      </c>
      <c r="J2740">
        <v>0.226426933</v>
      </c>
      <c r="K2740">
        <v>5.7971873609999998</v>
      </c>
      <c r="L2740">
        <v>119624.49860000001</v>
      </c>
      <c r="M2740">
        <v>114.5974288</v>
      </c>
      <c r="N2740">
        <v>-0.716770193</v>
      </c>
      <c r="O2740">
        <v>6.3104420699999997</v>
      </c>
      <c r="P2740">
        <v>119246.7743</v>
      </c>
      <c r="Q2740">
        <v>117.8474719</v>
      </c>
      <c r="R2740">
        <v>-0.63507217599999999</v>
      </c>
      <c r="S2740">
        <v>7.0811907359999999</v>
      </c>
    </row>
    <row r="2741" spans="1:19" x14ac:dyDescent="0.25">
      <c r="A2741" s="12">
        <v>43009</v>
      </c>
      <c r="B2741" t="s">
        <v>2009</v>
      </c>
      <c r="C2741" t="s">
        <v>2010</v>
      </c>
      <c r="D2741">
        <v>214974.97459999999</v>
      </c>
      <c r="E2741">
        <v>110.5742259</v>
      </c>
      <c r="F2741">
        <v>0.32216159700000002</v>
      </c>
      <c r="G2741">
        <v>3.0960580050000002</v>
      </c>
      <c r="H2741">
        <v>130153.4565</v>
      </c>
      <c r="I2741">
        <v>110.0703383</v>
      </c>
      <c r="J2741">
        <v>1.5232603250000001</v>
      </c>
      <c r="K2741">
        <v>3.7374297869999999</v>
      </c>
      <c r="L2741">
        <v>103630.0794</v>
      </c>
      <c r="M2741">
        <v>108.72423000000001</v>
      </c>
      <c r="N2741">
        <v>0.29097731599999999</v>
      </c>
      <c r="O2741">
        <v>3.6315910539999998</v>
      </c>
      <c r="P2741">
        <v>92611.96991</v>
      </c>
      <c r="Q2741">
        <v>110.5072234</v>
      </c>
      <c r="R2741">
        <v>1.35865105</v>
      </c>
      <c r="S2741">
        <v>3.2273725029999998</v>
      </c>
    </row>
    <row r="2742" spans="1:19" x14ac:dyDescent="0.25">
      <c r="A2742" s="12">
        <v>43040</v>
      </c>
      <c r="B2742" t="s">
        <v>2005</v>
      </c>
      <c r="C2742" t="s">
        <v>2006</v>
      </c>
      <c r="D2742">
        <v>363064.74979999999</v>
      </c>
      <c r="E2742">
        <v>118.8615982</v>
      </c>
      <c r="F2742">
        <v>-0.657912214</v>
      </c>
      <c r="G2742">
        <v>3.829958457</v>
      </c>
      <c r="H2742">
        <v>223740.50459999999</v>
      </c>
      <c r="I2742">
        <v>119.12025250000001</v>
      </c>
      <c r="J2742">
        <v>-0.34415953999999999</v>
      </c>
      <c r="K2742">
        <v>4.8529419120000004</v>
      </c>
      <c r="L2742">
        <v>194051.41819999999</v>
      </c>
      <c r="M2742">
        <v>118.23520190000001</v>
      </c>
      <c r="N2742">
        <v>-0.28267555300000002</v>
      </c>
      <c r="O2742">
        <v>4.6471017249999997</v>
      </c>
      <c r="P2742">
        <v>227222.04889999999</v>
      </c>
      <c r="Q2742">
        <v>119.40806929999999</v>
      </c>
      <c r="R2742">
        <v>-0.24053558899999999</v>
      </c>
      <c r="S2742">
        <v>3.7988685769999999</v>
      </c>
    </row>
    <row r="2743" spans="1:19" x14ac:dyDescent="0.25">
      <c r="A2743" s="12">
        <v>43040</v>
      </c>
      <c r="B2743" t="s">
        <v>2013</v>
      </c>
      <c r="C2743" t="s">
        <v>2014</v>
      </c>
      <c r="D2743">
        <v>545513.29619999998</v>
      </c>
      <c r="E2743">
        <v>119.95374150000001</v>
      </c>
      <c r="F2743">
        <v>-1.1849492070000001</v>
      </c>
      <c r="G2743">
        <v>2.6795892170000002</v>
      </c>
      <c r="H2743">
        <v>338317.41220000002</v>
      </c>
      <c r="I2743">
        <v>121.2334733</v>
      </c>
      <c r="J2743">
        <v>-0.67518798899999999</v>
      </c>
      <c r="K2743">
        <v>4.1983098329999997</v>
      </c>
      <c r="L2743">
        <v>266488.27</v>
      </c>
      <c r="M2743">
        <v>120.9322651</v>
      </c>
      <c r="N2743">
        <v>-0.55189358200000005</v>
      </c>
      <c r="O2743">
        <v>4.4819375700000004</v>
      </c>
      <c r="P2743">
        <v>206615.0129</v>
      </c>
      <c r="Q2743">
        <v>121.5369682</v>
      </c>
      <c r="R2743">
        <v>0.131706395</v>
      </c>
      <c r="S2743">
        <v>4.691511792</v>
      </c>
    </row>
    <row r="2744" spans="1:19" x14ac:dyDescent="0.25">
      <c r="A2744" s="12">
        <v>43040</v>
      </c>
      <c r="B2744" t="s">
        <v>2015</v>
      </c>
      <c r="C2744" t="s">
        <v>2016</v>
      </c>
      <c r="D2744">
        <v>384369.2</v>
      </c>
      <c r="E2744">
        <v>116.6772356</v>
      </c>
      <c r="F2744">
        <v>-0.69716146999999995</v>
      </c>
      <c r="G2744">
        <v>4.2307755560000002</v>
      </c>
      <c r="H2744">
        <v>250980.28099999999</v>
      </c>
      <c r="I2744">
        <v>117.8943096</v>
      </c>
      <c r="J2744">
        <v>-0.63850839299999995</v>
      </c>
      <c r="K2744">
        <v>5.5944365180000002</v>
      </c>
      <c r="L2744">
        <v>206444.52309999999</v>
      </c>
      <c r="M2744">
        <v>116.66746740000001</v>
      </c>
      <c r="N2744">
        <v>-0.64254064399999999</v>
      </c>
      <c r="O2744">
        <v>5.4792809670000002</v>
      </c>
      <c r="P2744">
        <v>166868.69990000001</v>
      </c>
      <c r="Q2744">
        <v>117.693291</v>
      </c>
      <c r="R2744">
        <v>-0.61523854700000002</v>
      </c>
      <c r="S2744">
        <v>5.4884439240000003</v>
      </c>
    </row>
    <row r="2745" spans="1:19" x14ac:dyDescent="0.25">
      <c r="A2745" s="12">
        <v>43040</v>
      </c>
      <c r="B2745" t="s">
        <v>2003</v>
      </c>
      <c r="C2745" t="s">
        <v>2004</v>
      </c>
      <c r="D2745">
        <v>427708.10450000002</v>
      </c>
      <c r="E2745">
        <v>125.2834498</v>
      </c>
      <c r="F2745">
        <v>-0.95952939000000004</v>
      </c>
      <c r="G2745">
        <v>4.7773302690000001</v>
      </c>
      <c r="H2745">
        <v>289843.09259999997</v>
      </c>
      <c r="I2745">
        <v>126.31991650000001</v>
      </c>
      <c r="J2745">
        <v>-0.63314137100000001</v>
      </c>
      <c r="K2745">
        <v>5.434471609</v>
      </c>
      <c r="L2745">
        <v>239145.0355</v>
      </c>
      <c r="M2745">
        <v>124.88222039999999</v>
      </c>
      <c r="N2745">
        <v>-0.33741544400000001</v>
      </c>
      <c r="O2745">
        <v>4.9816774119999998</v>
      </c>
      <c r="P2745">
        <v>197239.49590000001</v>
      </c>
      <c r="Q2745">
        <v>127.34872420000001</v>
      </c>
      <c r="R2745">
        <v>0.34742593999999999</v>
      </c>
      <c r="S2745">
        <v>4.9320161740000001</v>
      </c>
    </row>
    <row r="2746" spans="1:19" x14ac:dyDescent="0.25">
      <c r="A2746" s="12">
        <v>43040</v>
      </c>
      <c r="B2746" t="s">
        <v>2007</v>
      </c>
      <c r="C2746" t="s">
        <v>2008</v>
      </c>
      <c r="D2746">
        <v>892899.62210000004</v>
      </c>
      <c r="E2746">
        <v>120.09881679999999</v>
      </c>
      <c r="F2746">
        <v>-1.747685411</v>
      </c>
      <c r="G2746">
        <v>0.71589436100000003</v>
      </c>
      <c r="H2746">
        <v>573420.94920000003</v>
      </c>
      <c r="I2746">
        <v>121.51212990000001</v>
      </c>
      <c r="J2746">
        <v>-1.2040936090000001</v>
      </c>
      <c r="K2746">
        <v>2.0153866890000001</v>
      </c>
      <c r="L2746">
        <v>488341.31630000001</v>
      </c>
      <c r="M2746">
        <v>119.4132879</v>
      </c>
      <c r="N2746">
        <v>-1.148059111</v>
      </c>
      <c r="O2746">
        <v>1.5609136539999999</v>
      </c>
      <c r="P2746">
        <v>421807.16350000002</v>
      </c>
      <c r="Q2746">
        <v>116.57294539999999</v>
      </c>
      <c r="R2746">
        <v>-1.0574722400000001</v>
      </c>
      <c r="S2746">
        <v>0.751841341</v>
      </c>
    </row>
    <row r="2747" spans="1:19" x14ac:dyDescent="0.25">
      <c r="A2747" s="12">
        <v>43040</v>
      </c>
      <c r="B2747" t="s">
        <v>2009</v>
      </c>
      <c r="C2747" t="s">
        <v>2010</v>
      </c>
      <c r="D2747">
        <v>212154.56479999999</v>
      </c>
      <c r="E2747">
        <v>109.1235239</v>
      </c>
      <c r="F2747">
        <v>-1.31197122</v>
      </c>
      <c r="G2747">
        <v>0.75945954900000001</v>
      </c>
      <c r="H2747">
        <v>128456.1776</v>
      </c>
      <c r="I2747">
        <v>108.6349553</v>
      </c>
      <c r="J2747">
        <v>-1.304059788</v>
      </c>
      <c r="K2747">
        <v>1.882957869</v>
      </c>
      <c r="L2747">
        <v>102708.76519999999</v>
      </c>
      <c r="M2747">
        <v>107.7576268</v>
      </c>
      <c r="N2747">
        <v>-0.88904124900000003</v>
      </c>
      <c r="O2747">
        <v>2.2651304799999998</v>
      </c>
      <c r="P2747">
        <v>91583.01182</v>
      </c>
      <c r="Q2747">
        <v>109.2794415</v>
      </c>
      <c r="R2747">
        <v>-1.1110422209999999</v>
      </c>
      <c r="S2747">
        <v>1.6846529530000001</v>
      </c>
    </row>
    <row r="2748" spans="1:19" x14ac:dyDescent="0.25">
      <c r="A2748" s="12">
        <v>43040</v>
      </c>
      <c r="B2748" t="s">
        <v>2011</v>
      </c>
      <c r="C2748" t="s">
        <v>2012</v>
      </c>
      <c r="D2748">
        <v>271135.01980000001</v>
      </c>
      <c r="E2748">
        <v>115.3762212</v>
      </c>
      <c r="F2748">
        <v>6.2548971999999994E-2</v>
      </c>
      <c r="G2748">
        <v>4.5680594890000004</v>
      </c>
      <c r="H2748">
        <v>166359.52729999999</v>
      </c>
      <c r="I2748">
        <v>116.41519</v>
      </c>
      <c r="J2748">
        <v>0.25999734000000002</v>
      </c>
      <c r="K2748">
        <v>5.5120262799999997</v>
      </c>
      <c r="L2748">
        <v>119918.42260000001</v>
      </c>
      <c r="M2748">
        <v>114.879001</v>
      </c>
      <c r="N2748">
        <v>0.24570550399999999</v>
      </c>
      <c r="O2748">
        <v>5.3306227320000001</v>
      </c>
      <c r="P2748">
        <v>120606.01850000001</v>
      </c>
      <c r="Q2748">
        <v>119.1907661</v>
      </c>
      <c r="R2748">
        <v>1.139858295</v>
      </c>
      <c r="S2748">
        <v>6.6514614439999997</v>
      </c>
    </row>
    <row r="2749" spans="1:19" x14ac:dyDescent="0.25">
      <c r="A2749" s="12">
        <v>43040</v>
      </c>
      <c r="B2749" t="s">
        <v>2019</v>
      </c>
      <c r="C2749" t="s">
        <v>2020</v>
      </c>
      <c r="D2749">
        <v>253394.29060000001</v>
      </c>
      <c r="E2749">
        <v>116.29800640000001</v>
      </c>
      <c r="F2749">
        <v>-6.4990484000000001E-2</v>
      </c>
      <c r="G2749">
        <v>3.1196909019999999</v>
      </c>
      <c r="H2749">
        <v>155218.60320000001</v>
      </c>
      <c r="I2749">
        <v>115.94834830000001</v>
      </c>
      <c r="J2749">
        <v>7.0183827000000004E-2</v>
      </c>
      <c r="K2749">
        <v>4.1189375930000001</v>
      </c>
      <c r="L2749">
        <v>124210.22319999999</v>
      </c>
      <c r="M2749">
        <v>114.20652339999999</v>
      </c>
      <c r="N2749">
        <v>0.297501668</v>
      </c>
      <c r="O2749">
        <v>4.0753185629999997</v>
      </c>
      <c r="P2749">
        <v>114759.0037</v>
      </c>
      <c r="Q2749">
        <v>115.11199329999999</v>
      </c>
      <c r="R2749">
        <v>0.165818093</v>
      </c>
      <c r="S2749">
        <v>4.2283331909999999</v>
      </c>
    </row>
    <row r="2750" spans="1:19" x14ac:dyDescent="0.25">
      <c r="A2750" s="12">
        <v>43040</v>
      </c>
      <c r="B2750" t="s">
        <v>2001</v>
      </c>
      <c r="C2750" t="s">
        <v>2002</v>
      </c>
      <c r="D2750">
        <v>268777.98959999997</v>
      </c>
      <c r="E2750">
        <v>119.89521809999999</v>
      </c>
      <c r="F2750">
        <v>-0.398010949</v>
      </c>
      <c r="G2750">
        <v>4.8280063379999998</v>
      </c>
      <c r="H2750">
        <v>168764.17879999999</v>
      </c>
      <c r="I2750">
        <v>120.0292805</v>
      </c>
      <c r="J2750">
        <v>0.138380474</v>
      </c>
      <c r="K2750">
        <v>6.3258868530000001</v>
      </c>
      <c r="L2750">
        <v>138463.92480000001</v>
      </c>
      <c r="M2750">
        <v>118.99741899999999</v>
      </c>
      <c r="N2750">
        <v>0.228826217</v>
      </c>
      <c r="O2750">
        <v>6.2988644999999996</v>
      </c>
      <c r="P2750">
        <v>113217.2564</v>
      </c>
      <c r="Q2750">
        <v>120.2607732</v>
      </c>
      <c r="R2750">
        <v>-5.9622384E-2</v>
      </c>
      <c r="S2750">
        <v>6.5650495729999996</v>
      </c>
    </row>
    <row r="2751" spans="1:19" x14ac:dyDescent="0.25">
      <c r="A2751" s="12">
        <v>43040</v>
      </c>
      <c r="B2751" t="s">
        <v>2017</v>
      </c>
      <c r="C2751" t="s">
        <v>2018</v>
      </c>
      <c r="D2751">
        <v>307574.0074</v>
      </c>
      <c r="E2751">
        <v>117.7229629</v>
      </c>
      <c r="F2751">
        <v>-0.37983655</v>
      </c>
      <c r="G2751">
        <v>4.037547687</v>
      </c>
      <c r="H2751">
        <v>181935.52739999999</v>
      </c>
      <c r="I2751">
        <v>119.2610292</v>
      </c>
      <c r="J2751">
        <v>-0.223401404</v>
      </c>
      <c r="K2751">
        <v>5.5121693870000001</v>
      </c>
      <c r="L2751">
        <v>148384.49170000001</v>
      </c>
      <c r="M2751">
        <v>118.96072700000001</v>
      </c>
      <c r="N2751">
        <v>5.4226327999999997E-2</v>
      </c>
      <c r="O2751">
        <v>5.7352926999999996</v>
      </c>
      <c r="P2751">
        <v>126196.156</v>
      </c>
      <c r="Q2751">
        <v>120.2199275</v>
      </c>
      <c r="R2751">
        <v>0.38710372799999998</v>
      </c>
      <c r="S2751">
        <v>5.8712040480000001</v>
      </c>
    </row>
    <row r="2752" spans="1:19" x14ac:dyDescent="0.25">
      <c r="A2752" s="12">
        <v>43070</v>
      </c>
      <c r="B2752" t="s">
        <v>2005</v>
      </c>
      <c r="C2752" t="s">
        <v>2006</v>
      </c>
      <c r="D2752">
        <v>364892.46130000002</v>
      </c>
      <c r="E2752">
        <v>119.4599618</v>
      </c>
      <c r="F2752">
        <v>0.50341199700000006</v>
      </c>
      <c r="G2752">
        <v>4.4314930690000001</v>
      </c>
      <c r="H2752">
        <v>225102.17480000001</v>
      </c>
      <c r="I2752">
        <v>119.8452106</v>
      </c>
      <c r="J2752">
        <v>0.60859350300000004</v>
      </c>
      <c r="K2752">
        <v>5.2479557049999999</v>
      </c>
      <c r="L2752">
        <v>195761.0851</v>
      </c>
      <c r="M2752">
        <v>119.27689909999999</v>
      </c>
      <c r="N2752">
        <v>0.88103806200000001</v>
      </c>
      <c r="O2752">
        <v>4.7596646460000001</v>
      </c>
      <c r="P2752">
        <v>227130.0318</v>
      </c>
      <c r="Q2752">
        <v>119.35971309999999</v>
      </c>
      <c r="R2752">
        <v>-4.0496577999999998E-2</v>
      </c>
      <c r="S2752">
        <v>3.2325151590000001</v>
      </c>
    </row>
    <row r="2753" spans="1:19" x14ac:dyDescent="0.25">
      <c r="A2753" s="12">
        <v>43070</v>
      </c>
      <c r="B2753" t="s">
        <v>2001</v>
      </c>
      <c r="C2753" t="s">
        <v>2002</v>
      </c>
      <c r="D2753">
        <v>270134.15210000001</v>
      </c>
      <c r="E2753">
        <v>120.5001687</v>
      </c>
      <c r="F2753">
        <v>0.50456608000000003</v>
      </c>
      <c r="G2753">
        <v>5.4912061760000004</v>
      </c>
      <c r="H2753">
        <v>169330.0048</v>
      </c>
      <c r="I2753">
        <v>120.43171</v>
      </c>
      <c r="J2753">
        <v>0.33527611299999999</v>
      </c>
      <c r="K2753">
        <v>6.2074000500000004</v>
      </c>
      <c r="L2753">
        <v>139515.1115</v>
      </c>
      <c r="M2753">
        <v>119.90082030000001</v>
      </c>
      <c r="N2753">
        <v>0.75917725199999997</v>
      </c>
      <c r="O2753">
        <v>5.9936048260000003</v>
      </c>
      <c r="P2753">
        <v>113899.7086</v>
      </c>
      <c r="Q2753">
        <v>120.9856824</v>
      </c>
      <c r="R2753">
        <v>0.60278107400000003</v>
      </c>
      <c r="S2753">
        <v>5.888677714</v>
      </c>
    </row>
    <row r="2754" spans="1:19" x14ac:dyDescent="0.25">
      <c r="A2754" s="12">
        <v>43070</v>
      </c>
      <c r="B2754" t="s">
        <v>2009</v>
      </c>
      <c r="C2754" t="s">
        <v>2010</v>
      </c>
      <c r="D2754">
        <v>217537.86679999999</v>
      </c>
      <c r="E2754">
        <v>111.8924715</v>
      </c>
      <c r="F2754">
        <v>2.5374433860000001</v>
      </c>
      <c r="G2754">
        <v>2.7436789940000001</v>
      </c>
      <c r="H2754">
        <v>131492.18299999999</v>
      </c>
      <c r="I2754">
        <v>111.2024948</v>
      </c>
      <c r="J2754">
        <v>2.363456099</v>
      </c>
      <c r="K2754">
        <v>3.3856875350000002</v>
      </c>
      <c r="L2754">
        <v>105309.9034</v>
      </c>
      <c r="M2754">
        <v>110.4866293</v>
      </c>
      <c r="N2754">
        <v>2.5325376930000001</v>
      </c>
      <c r="O2754">
        <v>3.0926363769999998</v>
      </c>
      <c r="P2754">
        <v>92886.277650000004</v>
      </c>
      <c r="Q2754">
        <v>110.8345351</v>
      </c>
      <c r="R2754">
        <v>1.4230432049999999</v>
      </c>
      <c r="S2754">
        <v>1.85401339</v>
      </c>
    </row>
    <row r="2755" spans="1:19" x14ac:dyDescent="0.25">
      <c r="A2755" s="12">
        <v>43070</v>
      </c>
      <c r="B2755" t="s">
        <v>2011</v>
      </c>
      <c r="C2755" t="s">
        <v>2012</v>
      </c>
      <c r="D2755">
        <v>271632.9878</v>
      </c>
      <c r="E2755">
        <v>115.5881218</v>
      </c>
      <c r="F2755">
        <v>0.18366054300000001</v>
      </c>
      <c r="G2755">
        <v>5.2804817369999997</v>
      </c>
      <c r="H2755">
        <v>167510.20170000001</v>
      </c>
      <c r="I2755">
        <v>117.2204098</v>
      </c>
      <c r="J2755">
        <v>0.69167930799999999</v>
      </c>
      <c r="K2755">
        <v>6.5588671219999997</v>
      </c>
      <c r="L2755">
        <v>121448.4137</v>
      </c>
      <c r="M2755">
        <v>116.3446962</v>
      </c>
      <c r="N2755">
        <v>1.275859962</v>
      </c>
      <c r="O2755">
        <v>6.3216135600000003</v>
      </c>
      <c r="P2755">
        <v>120213.4428</v>
      </c>
      <c r="Q2755">
        <v>118.802797</v>
      </c>
      <c r="R2755">
        <v>-0.325502601</v>
      </c>
      <c r="S2755">
        <v>6.5233588469999999</v>
      </c>
    </row>
    <row r="2756" spans="1:19" x14ac:dyDescent="0.25">
      <c r="A2756" s="12">
        <v>43070</v>
      </c>
      <c r="B2756" t="s">
        <v>2019</v>
      </c>
      <c r="C2756" t="s">
        <v>2020</v>
      </c>
      <c r="D2756">
        <v>254799.52789999999</v>
      </c>
      <c r="E2756">
        <v>116.942955</v>
      </c>
      <c r="F2756">
        <v>0.55456549300000002</v>
      </c>
      <c r="G2756">
        <v>3.3752398810000002</v>
      </c>
      <c r="H2756">
        <v>156584.55530000001</v>
      </c>
      <c r="I2756">
        <v>116.96871489999999</v>
      </c>
      <c r="J2756">
        <v>0.88001823899999998</v>
      </c>
      <c r="K2756">
        <v>4.3185974580000002</v>
      </c>
      <c r="L2756">
        <v>125624.72960000001</v>
      </c>
      <c r="M2756">
        <v>115.5071076</v>
      </c>
      <c r="N2756">
        <v>1.138800306</v>
      </c>
      <c r="O2756">
        <v>3.7294372519999999</v>
      </c>
      <c r="P2756">
        <v>115408.682</v>
      </c>
      <c r="Q2756">
        <v>115.76367</v>
      </c>
      <c r="R2756">
        <v>0.56612403700000002</v>
      </c>
      <c r="S2756">
        <v>3.6658091850000001</v>
      </c>
    </row>
    <row r="2757" spans="1:19" x14ac:dyDescent="0.25">
      <c r="A2757" s="12">
        <v>43070</v>
      </c>
      <c r="B2757" t="s">
        <v>2017</v>
      </c>
      <c r="C2757" t="s">
        <v>2018</v>
      </c>
      <c r="D2757">
        <v>309021.23830000003</v>
      </c>
      <c r="E2757">
        <v>118.2768859</v>
      </c>
      <c r="F2757">
        <v>0.47053094499999998</v>
      </c>
      <c r="G2757">
        <v>4.8933542660000002</v>
      </c>
      <c r="H2757">
        <v>184026.5894</v>
      </c>
      <c r="I2757">
        <v>120.6317466</v>
      </c>
      <c r="J2757">
        <v>1.149342291</v>
      </c>
      <c r="K2757">
        <v>6.5447916920000004</v>
      </c>
      <c r="L2757">
        <v>150395.65729999999</v>
      </c>
      <c r="M2757">
        <v>120.5730904</v>
      </c>
      <c r="N2757">
        <v>1.3553745100000001</v>
      </c>
      <c r="O2757">
        <v>6.431844914</v>
      </c>
      <c r="P2757">
        <v>126930.17170000001</v>
      </c>
      <c r="Q2757">
        <v>120.91918269999999</v>
      </c>
      <c r="R2757">
        <v>0.58164667699999995</v>
      </c>
      <c r="S2757">
        <v>5.883050173</v>
      </c>
    </row>
    <row r="2758" spans="1:19" x14ac:dyDescent="0.25">
      <c r="A2758" s="12">
        <v>43070</v>
      </c>
      <c r="B2758" t="s">
        <v>2003</v>
      </c>
      <c r="C2758" t="s">
        <v>2004</v>
      </c>
      <c r="D2758">
        <v>430565.63439999998</v>
      </c>
      <c r="E2758">
        <v>126.1204721</v>
      </c>
      <c r="F2758">
        <v>0.66810281800000004</v>
      </c>
      <c r="G2758">
        <v>4.5709645229999998</v>
      </c>
      <c r="H2758">
        <v>291237.12079999998</v>
      </c>
      <c r="I2758">
        <v>126.9274643</v>
      </c>
      <c r="J2758">
        <v>0.480959584</v>
      </c>
      <c r="K2758">
        <v>5.1611087510000004</v>
      </c>
      <c r="L2758">
        <v>241486.07689999999</v>
      </c>
      <c r="M2758">
        <v>126.10471889999999</v>
      </c>
      <c r="N2758">
        <v>0.97892117599999995</v>
      </c>
      <c r="O2758">
        <v>4.8512120660000004</v>
      </c>
      <c r="P2758">
        <v>197989.9749</v>
      </c>
      <c r="Q2758">
        <v>127.83327490000001</v>
      </c>
      <c r="R2758">
        <v>0.38049122800000001</v>
      </c>
      <c r="S2758">
        <v>4.2260794840000004</v>
      </c>
    </row>
    <row r="2759" spans="1:19" x14ac:dyDescent="0.25">
      <c r="A2759" s="12">
        <v>43070</v>
      </c>
      <c r="B2759" t="s">
        <v>2007</v>
      </c>
      <c r="C2759" t="s">
        <v>2008</v>
      </c>
      <c r="D2759">
        <v>899100.43680000002</v>
      </c>
      <c r="E2759">
        <v>120.9328529</v>
      </c>
      <c r="F2759">
        <v>0.69445820999999996</v>
      </c>
      <c r="G2759">
        <v>1.3636607510000001</v>
      </c>
      <c r="H2759">
        <v>573194.09860000003</v>
      </c>
      <c r="I2759">
        <v>121.4640586</v>
      </c>
      <c r="J2759">
        <v>-3.9560911999999997E-2</v>
      </c>
      <c r="K2759">
        <v>1.9425183290000001</v>
      </c>
      <c r="L2759">
        <v>489692.44020000001</v>
      </c>
      <c r="M2759">
        <v>119.74367599999999</v>
      </c>
      <c r="N2759">
        <v>0.27667615699999998</v>
      </c>
      <c r="O2759">
        <v>1.28518873</v>
      </c>
      <c r="P2759">
        <v>421917.08399999997</v>
      </c>
      <c r="Q2759">
        <v>116.6033236</v>
      </c>
      <c r="R2759">
        <v>2.6059412000000001E-2</v>
      </c>
      <c r="S2759">
        <v>0.47160118499999998</v>
      </c>
    </row>
    <row r="2760" spans="1:19" x14ac:dyDescent="0.25">
      <c r="A2760" s="12">
        <v>43070</v>
      </c>
      <c r="B2760" t="s">
        <v>2013</v>
      </c>
      <c r="C2760" t="s">
        <v>2014</v>
      </c>
      <c r="D2760">
        <v>548504.89580000006</v>
      </c>
      <c r="E2760">
        <v>120.61156889999999</v>
      </c>
      <c r="F2760">
        <v>0.54840086499999996</v>
      </c>
      <c r="G2760">
        <v>3.3447511200000002</v>
      </c>
      <c r="H2760">
        <v>339140.72019999998</v>
      </c>
      <c r="I2760">
        <v>121.5284995</v>
      </c>
      <c r="J2760">
        <v>0.243353711</v>
      </c>
      <c r="K2760">
        <v>4.1481995899999999</v>
      </c>
      <c r="L2760">
        <v>267595.76870000002</v>
      </c>
      <c r="M2760">
        <v>121.4348476</v>
      </c>
      <c r="N2760">
        <v>0.41559003</v>
      </c>
      <c r="O2760">
        <v>4.088983432</v>
      </c>
      <c r="P2760">
        <v>205376.9388</v>
      </c>
      <c r="Q2760">
        <v>120.8086969</v>
      </c>
      <c r="R2760">
        <v>-0.59921791800000002</v>
      </c>
      <c r="S2760">
        <v>3.3226949910000001</v>
      </c>
    </row>
    <row r="2761" spans="1:19" x14ac:dyDescent="0.25">
      <c r="A2761" s="12">
        <v>43070</v>
      </c>
      <c r="B2761" t="s">
        <v>2015</v>
      </c>
      <c r="C2761" t="s">
        <v>2016</v>
      </c>
      <c r="D2761">
        <v>384321.9546</v>
      </c>
      <c r="E2761">
        <v>116.66289399999999</v>
      </c>
      <c r="F2761">
        <v>-1.2291686E-2</v>
      </c>
      <c r="G2761">
        <v>5.1548871729999997</v>
      </c>
      <c r="H2761">
        <v>250891.505</v>
      </c>
      <c r="I2761">
        <v>117.85260839999999</v>
      </c>
      <c r="J2761">
        <v>-3.5371724E-2</v>
      </c>
      <c r="K2761">
        <v>6.1439929820000003</v>
      </c>
      <c r="L2761">
        <v>206982.8082</v>
      </c>
      <c r="M2761">
        <v>116.9716671</v>
      </c>
      <c r="N2761">
        <v>0.26074082300000001</v>
      </c>
      <c r="O2761">
        <v>5.7087508769999999</v>
      </c>
      <c r="P2761">
        <v>166164.41750000001</v>
      </c>
      <c r="Q2761">
        <v>117.19655729999999</v>
      </c>
      <c r="R2761">
        <v>-0.42205784400000002</v>
      </c>
      <c r="S2761">
        <v>4.985237165</v>
      </c>
    </row>
    <row r="2762" spans="1:19" x14ac:dyDescent="0.25">
      <c r="A2762" s="12">
        <v>43101</v>
      </c>
      <c r="B2762" t="s">
        <v>2005</v>
      </c>
      <c r="C2762" t="s">
        <v>2006</v>
      </c>
      <c r="D2762">
        <v>364058.34149999998</v>
      </c>
      <c r="E2762">
        <v>119.1868843</v>
      </c>
      <c r="F2762">
        <v>-0.22859331499999999</v>
      </c>
      <c r="G2762">
        <v>4.0959847050000002</v>
      </c>
      <c r="H2762">
        <v>223771.70170000001</v>
      </c>
      <c r="I2762">
        <v>119.1368619</v>
      </c>
      <c r="J2762">
        <v>-0.59105298699999997</v>
      </c>
      <c r="K2762">
        <v>4.7568225909999997</v>
      </c>
      <c r="L2762">
        <v>193454.8112</v>
      </c>
      <c r="M2762">
        <v>117.8716903</v>
      </c>
      <c r="N2762">
        <v>-1.1781064029999999</v>
      </c>
      <c r="O2762">
        <v>4.0099293930000002</v>
      </c>
      <c r="P2762">
        <v>227373.88690000001</v>
      </c>
      <c r="Q2762">
        <v>119.4878621</v>
      </c>
      <c r="R2762">
        <v>0.107363682</v>
      </c>
      <c r="S2762">
        <v>3.2863164149999999</v>
      </c>
    </row>
    <row r="2763" spans="1:19" x14ac:dyDescent="0.25">
      <c r="A2763" s="12">
        <v>43101</v>
      </c>
      <c r="B2763" t="s">
        <v>2001</v>
      </c>
      <c r="C2763" t="s">
        <v>2002</v>
      </c>
      <c r="D2763">
        <v>270216.58289999998</v>
      </c>
      <c r="E2763">
        <v>120.536939</v>
      </c>
      <c r="F2763">
        <v>3.0514749000000001E-2</v>
      </c>
      <c r="G2763">
        <v>6.030972051</v>
      </c>
      <c r="H2763">
        <v>169296.9951</v>
      </c>
      <c r="I2763">
        <v>120.4082327</v>
      </c>
      <c r="J2763">
        <v>-1.9494284000000001E-2</v>
      </c>
      <c r="K2763">
        <v>7.135480695</v>
      </c>
      <c r="L2763">
        <v>138521.47510000001</v>
      </c>
      <c r="M2763">
        <v>119.0468783</v>
      </c>
      <c r="N2763">
        <v>-0.71220699899999995</v>
      </c>
      <c r="O2763">
        <v>6.906134657</v>
      </c>
      <c r="P2763">
        <v>113694.90820000001</v>
      </c>
      <c r="Q2763">
        <v>120.768141</v>
      </c>
      <c r="R2763">
        <v>-0.17980760600000001</v>
      </c>
      <c r="S2763">
        <v>7.5311381199999996</v>
      </c>
    </row>
    <row r="2764" spans="1:19" x14ac:dyDescent="0.25">
      <c r="A2764" s="12">
        <v>43101</v>
      </c>
      <c r="B2764" t="s">
        <v>2009</v>
      </c>
      <c r="C2764" t="s">
        <v>2010</v>
      </c>
      <c r="D2764">
        <v>208506.53030000001</v>
      </c>
      <c r="E2764">
        <v>107.24712599999999</v>
      </c>
      <c r="F2764">
        <v>-4.1516157849999997</v>
      </c>
      <c r="G2764">
        <v>1.2449258350000001</v>
      </c>
      <c r="H2764">
        <v>125913.5474</v>
      </c>
      <c r="I2764">
        <v>106.4846615</v>
      </c>
      <c r="J2764">
        <v>-4.2425606140000003</v>
      </c>
      <c r="K2764">
        <v>2.295177453</v>
      </c>
      <c r="L2764">
        <v>99568.121119999996</v>
      </c>
      <c r="M2764">
        <v>104.46259790000001</v>
      </c>
      <c r="N2764">
        <v>-5.4522718929999998</v>
      </c>
      <c r="O2764">
        <v>1.4838324380000001</v>
      </c>
      <c r="P2764">
        <v>89634.033190000002</v>
      </c>
      <c r="Q2764">
        <v>106.95386499999999</v>
      </c>
      <c r="R2764">
        <v>-3.501318537</v>
      </c>
      <c r="S2764">
        <v>1.6599684880000001</v>
      </c>
    </row>
    <row r="2765" spans="1:19" x14ac:dyDescent="0.25">
      <c r="A2765" s="12">
        <v>43101</v>
      </c>
      <c r="B2765" t="s">
        <v>2011</v>
      </c>
      <c r="C2765" t="s">
        <v>2012</v>
      </c>
      <c r="D2765">
        <v>268066.42320000002</v>
      </c>
      <c r="E2765">
        <v>114.0704398</v>
      </c>
      <c r="F2765">
        <v>-1.313008626</v>
      </c>
      <c r="G2765">
        <v>3.5563839349999999</v>
      </c>
      <c r="H2765">
        <v>164617.91099999999</v>
      </c>
      <c r="I2765">
        <v>115.19644049999999</v>
      </c>
      <c r="J2765">
        <v>-1.726635538</v>
      </c>
      <c r="K2765">
        <v>4.5837435419999997</v>
      </c>
      <c r="L2765">
        <v>117916.3152</v>
      </c>
      <c r="M2765">
        <v>112.9610297</v>
      </c>
      <c r="N2765">
        <v>-2.9083117519999999</v>
      </c>
      <c r="O2765">
        <v>3.894663344</v>
      </c>
      <c r="P2765">
        <v>118109.15730000001</v>
      </c>
      <c r="Q2765">
        <v>116.72320430000001</v>
      </c>
      <c r="R2765">
        <v>-1.7504577050000001</v>
      </c>
      <c r="S2765">
        <v>4.781687142</v>
      </c>
    </row>
    <row r="2766" spans="1:19" x14ac:dyDescent="0.25">
      <c r="A2766" s="12">
        <v>43101</v>
      </c>
      <c r="B2766" t="s">
        <v>2019</v>
      </c>
      <c r="C2766" t="s">
        <v>2020</v>
      </c>
      <c r="D2766">
        <v>251918.23130000001</v>
      </c>
      <c r="E2766">
        <v>115.6205533</v>
      </c>
      <c r="F2766">
        <v>-1.130809255</v>
      </c>
      <c r="G2766">
        <v>4.1090233789999999</v>
      </c>
      <c r="H2766">
        <v>154315.84359999999</v>
      </c>
      <c r="I2766">
        <v>115.27398650000001</v>
      </c>
      <c r="J2766">
        <v>-1.4488731850000001</v>
      </c>
      <c r="K2766">
        <v>5.0021722769999997</v>
      </c>
      <c r="L2766">
        <v>122764.4865</v>
      </c>
      <c r="M2766">
        <v>112.87722410000001</v>
      </c>
      <c r="N2766">
        <v>-2.276815332</v>
      </c>
      <c r="O2766">
        <v>4.5779377590000001</v>
      </c>
      <c r="P2766">
        <v>114173.3636</v>
      </c>
      <c r="Q2766">
        <v>114.52455190000001</v>
      </c>
      <c r="R2766">
        <v>-1.0703860140000001</v>
      </c>
      <c r="S2766">
        <v>5.2518999449999999</v>
      </c>
    </row>
    <row r="2767" spans="1:19" x14ac:dyDescent="0.25">
      <c r="A2767" s="12">
        <v>43101</v>
      </c>
      <c r="B2767" t="s">
        <v>2017</v>
      </c>
      <c r="C2767" t="s">
        <v>2018</v>
      </c>
      <c r="D2767">
        <v>306166.3334</v>
      </c>
      <c r="E2767">
        <v>117.1841802</v>
      </c>
      <c r="F2767">
        <v>-0.92385393100000002</v>
      </c>
      <c r="G2767">
        <v>4.0881328469999998</v>
      </c>
      <c r="H2767">
        <v>181389.75229999999</v>
      </c>
      <c r="I2767">
        <v>118.9032667</v>
      </c>
      <c r="J2767">
        <v>-1.432856548</v>
      </c>
      <c r="K2767">
        <v>5.668690775</v>
      </c>
      <c r="L2767">
        <v>147890.8498</v>
      </c>
      <c r="M2767">
        <v>118.5649714</v>
      </c>
      <c r="N2767">
        <v>-1.6654786049999999</v>
      </c>
      <c r="O2767">
        <v>5.6440469499999999</v>
      </c>
      <c r="P2767">
        <v>125052.8993</v>
      </c>
      <c r="Q2767">
        <v>119.1308117</v>
      </c>
      <c r="R2767">
        <v>-1.4789804280000001</v>
      </c>
      <c r="S2767">
        <v>5.5693200200000001</v>
      </c>
    </row>
    <row r="2768" spans="1:19" x14ac:dyDescent="0.25">
      <c r="A2768" s="12">
        <v>43101</v>
      </c>
      <c r="B2768" t="s">
        <v>2003</v>
      </c>
      <c r="C2768" t="s">
        <v>2004</v>
      </c>
      <c r="D2768">
        <v>431026.33779999998</v>
      </c>
      <c r="E2768">
        <v>126.2554205</v>
      </c>
      <c r="F2768">
        <v>0.106999576</v>
      </c>
      <c r="G2768">
        <v>4.9849684019999998</v>
      </c>
      <c r="H2768">
        <v>292420.67729999998</v>
      </c>
      <c r="I2768">
        <v>127.4432839</v>
      </c>
      <c r="J2768">
        <v>0.40638929600000001</v>
      </c>
      <c r="K2768">
        <v>5.5400501899999997</v>
      </c>
      <c r="L2768">
        <v>240310.4019</v>
      </c>
      <c r="M2768">
        <v>125.49077800000001</v>
      </c>
      <c r="N2768">
        <v>-0.486850018</v>
      </c>
      <c r="O2768">
        <v>4.7729659050000004</v>
      </c>
      <c r="P2768">
        <v>197758.6992</v>
      </c>
      <c r="Q2768">
        <v>127.68395049999999</v>
      </c>
      <c r="R2768">
        <v>-0.116811811</v>
      </c>
      <c r="S2768">
        <v>4.9163654670000003</v>
      </c>
    </row>
    <row r="2769" spans="1:19" x14ac:dyDescent="0.25">
      <c r="A2769" s="12">
        <v>43101</v>
      </c>
      <c r="B2769" t="s">
        <v>2007</v>
      </c>
      <c r="C2769" t="s">
        <v>2008</v>
      </c>
      <c r="D2769">
        <v>895601.80390000006</v>
      </c>
      <c r="E2769">
        <v>120.4622718</v>
      </c>
      <c r="F2769">
        <v>-0.38912592899999998</v>
      </c>
      <c r="G2769">
        <v>0.26001143599999998</v>
      </c>
      <c r="H2769">
        <v>576869.92720000003</v>
      </c>
      <c r="I2769">
        <v>122.24299379999999</v>
      </c>
      <c r="J2769">
        <v>0.64128863000000003</v>
      </c>
      <c r="K2769">
        <v>1.3990151289999999</v>
      </c>
      <c r="L2769">
        <v>490614.79100000003</v>
      </c>
      <c r="M2769">
        <v>119.96921690000001</v>
      </c>
      <c r="N2769">
        <v>0.18835306800000001</v>
      </c>
      <c r="O2769">
        <v>0.59555957800000003</v>
      </c>
      <c r="P2769">
        <v>425765.864</v>
      </c>
      <c r="Q2769">
        <v>117.6669936</v>
      </c>
      <c r="R2769">
        <v>0.91221242000000002</v>
      </c>
      <c r="S2769">
        <v>0.93212686</v>
      </c>
    </row>
    <row r="2770" spans="1:19" x14ac:dyDescent="0.25">
      <c r="A2770" s="12">
        <v>43101</v>
      </c>
      <c r="B2770" t="s">
        <v>2013</v>
      </c>
      <c r="C2770" t="s">
        <v>2014</v>
      </c>
      <c r="D2770">
        <v>549708.78020000004</v>
      </c>
      <c r="E2770">
        <v>120.8762928</v>
      </c>
      <c r="F2770">
        <v>0.219484708</v>
      </c>
      <c r="G2770">
        <v>2.2037697110000001</v>
      </c>
      <c r="H2770">
        <v>340088.1373</v>
      </c>
      <c r="I2770">
        <v>121.8679992</v>
      </c>
      <c r="J2770">
        <v>0.27935811300000002</v>
      </c>
      <c r="K2770">
        <v>2.9547554659999999</v>
      </c>
      <c r="L2770">
        <v>266594.576</v>
      </c>
      <c r="M2770">
        <v>120.98050670000001</v>
      </c>
      <c r="N2770">
        <v>-0.37414370600000002</v>
      </c>
      <c r="O2770">
        <v>2.550501202</v>
      </c>
      <c r="P2770">
        <v>205873.28099999999</v>
      </c>
      <c r="Q2770">
        <v>121.1006598</v>
      </c>
      <c r="R2770">
        <v>0.241673786</v>
      </c>
      <c r="S2770">
        <v>2.6545759879999999</v>
      </c>
    </row>
    <row r="2771" spans="1:19" x14ac:dyDescent="0.25">
      <c r="A2771" s="12">
        <v>43101</v>
      </c>
      <c r="B2771" t="s">
        <v>2015</v>
      </c>
      <c r="C2771" t="s">
        <v>2016</v>
      </c>
      <c r="D2771">
        <v>390155.77360000001</v>
      </c>
      <c r="E2771">
        <v>118.43377959999999</v>
      </c>
      <c r="F2771">
        <v>1.517951018</v>
      </c>
      <c r="G2771">
        <v>5.5733239409999999</v>
      </c>
      <c r="H2771">
        <v>254694.3162</v>
      </c>
      <c r="I2771">
        <v>119.63892319999999</v>
      </c>
      <c r="J2771">
        <v>1.5157193959999999</v>
      </c>
      <c r="K2771">
        <v>6.325650693</v>
      </c>
      <c r="L2771">
        <v>208849.62539999999</v>
      </c>
      <c r="M2771">
        <v>118.0266568</v>
      </c>
      <c r="N2771">
        <v>0.90191894100000003</v>
      </c>
      <c r="O2771">
        <v>5.6603663419999997</v>
      </c>
      <c r="P2771">
        <v>168344.2359</v>
      </c>
      <c r="Q2771">
        <v>118.73399360000001</v>
      </c>
      <c r="R2771">
        <v>1.311844263</v>
      </c>
      <c r="S2771">
        <v>5.4189602409999997</v>
      </c>
    </row>
    <row r="2772" spans="1:19" x14ac:dyDescent="0.25">
      <c r="A2772" s="12">
        <v>43132</v>
      </c>
      <c r="B2772" t="s">
        <v>2005</v>
      </c>
      <c r="C2772" t="s">
        <v>2006</v>
      </c>
      <c r="D2772">
        <v>366751.5049</v>
      </c>
      <c r="E2772">
        <v>120.0685829</v>
      </c>
      <c r="F2772">
        <v>0.73976146200000004</v>
      </c>
      <c r="G2772">
        <v>4.9153824520000002</v>
      </c>
      <c r="H2772">
        <v>224238.81839999999</v>
      </c>
      <c r="I2772">
        <v>119.38555650000001</v>
      </c>
      <c r="J2772">
        <v>0.208746984</v>
      </c>
      <c r="K2772">
        <v>4.9843963269999998</v>
      </c>
      <c r="L2772">
        <v>194649.3897</v>
      </c>
      <c r="M2772">
        <v>118.59954500000001</v>
      </c>
      <c r="N2772">
        <v>0.61749745300000003</v>
      </c>
      <c r="O2772">
        <v>4.1049127160000003</v>
      </c>
      <c r="P2772">
        <v>227059.87090000001</v>
      </c>
      <c r="Q2772">
        <v>119.3228427</v>
      </c>
      <c r="R2772">
        <v>-0.138105591</v>
      </c>
      <c r="S2772">
        <v>1.423549768</v>
      </c>
    </row>
    <row r="2773" spans="1:19" x14ac:dyDescent="0.25">
      <c r="A2773" s="12">
        <v>43132</v>
      </c>
      <c r="B2773" t="s">
        <v>2017</v>
      </c>
      <c r="C2773" t="s">
        <v>2018</v>
      </c>
      <c r="D2773">
        <v>312434.26309999998</v>
      </c>
      <c r="E2773">
        <v>119.5832101</v>
      </c>
      <c r="F2773">
        <v>2.0472302130000002</v>
      </c>
      <c r="G2773">
        <v>6.2279139600000004</v>
      </c>
      <c r="H2773">
        <v>183848.56899999999</v>
      </c>
      <c r="I2773">
        <v>120.51505210000001</v>
      </c>
      <c r="J2773">
        <v>1.3555433299999999</v>
      </c>
      <c r="K2773">
        <v>6.707332568</v>
      </c>
      <c r="L2773">
        <v>149792.1906</v>
      </c>
      <c r="M2773">
        <v>120.08928760000001</v>
      </c>
      <c r="N2773">
        <v>1.2856379280000001</v>
      </c>
      <c r="O2773">
        <v>6.3065475620000004</v>
      </c>
      <c r="P2773">
        <v>126624.6865</v>
      </c>
      <c r="Q2773">
        <v>120.62816429999999</v>
      </c>
      <c r="R2773">
        <v>1.25689787</v>
      </c>
      <c r="S2773">
        <v>4.4775411749999998</v>
      </c>
    </row>
    <row r="2774" spans="1:19" x14ac:dyDescent="0.25">
      <c r="A2774" s="12">
        <v>43132</v>
      </c>
      <c r="B2774" t="s">
        <v>2019</v>
      </c>
      <c r="C2774" t="s">
        <v>2020</v>
      </c>
      <c r="D2774">
        <v>251963.31109999999</v>
      </c>
      <c r="E2774">
        <v>115.6412431</v>
      </c>
      <c r="F2774">
        <v>1.7894620999999999E-2</v>
      </c>
      <c r="G2774">
        <v>3.7044574620000001</v>
      </c>
      <c r="H2774">
        <v>153481.6789</v>
      </c>
      <c r="I2774">
        <v>114.6508652</v>
      </c>
      <c r="J2774">
        <v>-0.54055677099999999</v>
      </c>
      <c r="K2774">
        <v>3.7768021109999999</v>
      </c>
      <c r="L2774">
        <v>122992.5413</v>
      </c>
      <c r="M2774">
        <v>113.0869117</v>
      </c>
      <c r="N2774">
        <v>0.185766084</v>
      </c>
      <c r="O2774">
        <v>2.8333882859999999</v>
      </c>
      <c r="P2774">
        <v>114207.1228</v>
      </c>
      <c r="Q2774">
        <v>114.5584149</v>
      </c>
      <c r="R2774">
        <v>2.9568382000000001E-2</v>
      </c>
      <c r="S2774">
        <v>2.2326461860000002</v>
      </c>
    </row>
    <row r="2775" spans="1:19" x14ac:dyDescent="0.25">
      <c r="A2775" s="12">
        <v>43132</v>
      </c>
      <c r="B2775" t="s">
        <v>2015</v>
      </c>
      <c r="C2775" t="s">
        <v>2016</v>
      </c>
      <c r="D2775">
        <v>388169.93089999998</v>
      </c>
      <c r="E2775">
        <v>117.8309668</v>
      </c>
      <c r="F2775">
        <v>-0.50898714599999995</v>
      </c>
      <c r="G2775">
        <v>5.239398714</v>
      </c>
      <c r="H2775">
        <v>251904.23620000001</v>
      </c>
      <c r="I2775">
        <v>118.3283241</v>
      </c>
      <c r="J2775">
        <v>-1.0954621899999999</v>
      </c>
      <c r="K2775">
        <v>5.6851073689999998</v>
      </c>
      <c r="L2775">
        <v>207511.1691</v>
      </c>
      <c r="M2775">
        <v>117.27025829999999</v>
      </c>
      <c r="N2775">
        <v>-0.64087083499999997</v>
      </c>
      <c r="O2775">
        <v>4.933568127</v>
      </c>
      <c r="P2775">
        <v>167449.96059999999</v>
      </c>
      <c r="Q2775">
        <v>118.103257</v>
      </c>
      <c r="R2775">
        <v>-0.53121821300000005</v>
      </c>
      <c r="S2775">
        <v>3.3183831609999999</v>
      </c>
    </row>
    <row r="2776" spans="1:19" x14ac:dyDescent="0.25">
      <c r="A2776" s="12">
        <v>43132</v>
      </c>
      <c r="B2776" t="s">
        <v>2013</v>
      </c>
      <c r="C2776" t="s">
        <v>2014</v>
      </c>
      <c r="D2776">
        <v>552016.49820000003</v>
      </c>
      <c r="E2776">
        <v>121.38374039999999</v>
      </c>
      <c r="F2776">
        <v>0.419807388</v>
      </c>
      <c r="G2776">
        <v>4.3275033159999996</v>
      </c>
      <c r="H2776">
        <v>339937.79519999999</v>
      </c>
      <c r="I2776">
        <v>121.8141253</v>
      </c>
      <c r="J2776">
        <v>-4.4206794000000001E-2</v>
      </c>
      <c r="K2776">
        <v>4.7251648900000003</v>
      </c>
      <c r="L2776">
        <v>267681.48639999999</v>
      </c>
      <c r="M2776">
        <v>121.47374619999999</v>
      </c>
      <c r="N2776">
        <v>0.40770160500000002</v>
      </c>
      <c r="O2776">
        <v>4.0290781369999999</v>
      </c>
      <c r="P2776">
        <v>205163.77009999999</v>
      </c>
      <c r="Q2776">
        <v>120.6833049</v>
      </c>
      <c r="R2776">
        <v>-0.34463475199999999</v>
      </c>
      <c r="S2776">
        <v>1.530584392</v>
      </c>
    </row>
    <row r="2777" spans="1:19" x14ac:dyDescent="0.25">
      <c r="A2777" s="12">
        <v>43132</v>
      </c>
      <c r="B2777" t="s">
        <v>2007</v>
      </c>
      <c r="C2777" t="s">
        <v>2008</v>
      </c>
      <c r="D2777">
        <v>898057.34450000001</v>
      </c>
      <c r="E2777">
        <v>120.7925525</v>
      </c>
      <c r="F2777">
        <v>0.27417771499999999</v>
      </c>
      <c r="G2777">
        <v>1.137278225</v>
      </c>
      <c r="H2777">
        <v>574507.5686</v>
      </c>
      <c r="I2777">
        <v>121.74239249999999</v>
      </c>
      <c r="J2777">
        <v>-0.40951322600000001</v>
      </c>
      <c r="K2777">
        <v>2.0003036490000001</v>
      </c>
      <c r="L2777">
        <v>489511.06209999998</v>
      </c>
      <c r="M2777">
        <v>119.6993239</v>
      </c>
      <c r="N2777">
        <v>-0.224968538</v>
      </c>
      <c r="O2777">
        <v>1.4256074780000001</v>
      </c>
      <c r="P2777">
        <v>423536.82620000001</v>
      </c>
      <c r="Q2777">
        <v>117.05096450000001</v>
      </c>
      <c r="R2777">
        <v>-0.523536059</v>
      </c>
      <c r="S2777">
        <v>-0.87051789999999996</v>
      </c>
    </row>
    <row r="2778" spans="1:19" x14ac:dyDescent="0.25">
      <c r="A2778" s="12">
        <v>43132</v>
      </c>
      <c r="B2778" t="s">
        <v>2003</v>
      </c>
      <c r="C2778" t="s">
        <v>2004</v>
      </c>
      <c r="D2778">
        <v>431617.69380000001</v>
      </c>
      <c r="E2778">
        <v>126.42863939999999</v>
      </c>
      <c r="F2778">
        <v>0.13719720099999999</v>
      </c>
      <c r="G2778">
        <v>4.7756396030000001</v>
      </c>
      <c r="H2778">
        <v>290737.88939999999</v>
      </c>
      <c r="I2778">
        <v>126.7098884</v>
      </c>
      <c r="J2778">
        <v>-0.57546816700000003</v>
      </c>
      <c r="K2778">
        <v>4.8282853599999997</v>
      </c>
      <c r="L2778">
        <v>240041.11180000001</v>
      </c>
      <c r="M2778">
        <v>125.3501539</v>
      </c>
      <c r="N2778">
        <v>-0.112059292</v>
      </c>
      <c r="O2778">
        <v>3.968945036</v>
      </c>
      <c r="P2778">
        <v>196786.75459999999</v>
      </c>
      <c r="Q2778">
        <v>127.0564093</v>
      </c>
      <c r="R2778">
        <v>-0.49148009799999998</v>
      </c>
      <c r="S2778">
        <v>1.6025676230000001</v>
      </c>
    </row>
    <row r="2779" spans="1:19" x14ac:dyDescent="0.25">
      <c r="A2779" s="12">
        <v>43132</v>
      </c>
      <c r="B2779" t="s">
        <v>2001</v>
      </c>
      <c r="C2779" t="s">
        <v>2002</v>
      </c>
      <c r="D2779">
        <v>274416.23599999998</v>
      </c>
      <c r="E2779">
        <v>122.41030050000001</v>
      </c>
      <c r="F2779">
        <v>1.554180385</v>
      </c>
      <c r="G2779">
        <v>6.8342599110000002</v>
      </c>
      <c r="H2779">
        <v>171478.09959999999</v>
      </c>
      <c r="I2779">
        <v>121.9594884</v>
      </c>
      <c r="J2779">
        <v>1.288330271</v>
      </c>
      <c r="K2779">
        <v>7.5857089719999999</v>
      </c>
      <c r="L2779">
        <v>140840.0062</v>
      </c>
      <c r="M2779">
        <v>121.0394495</v>
      </c>
      <c r="N2779">
        <v>1.6737701810000001</v>
      </c>
      <c r="O2779">
        <v>6.7864591580000004</v>
      </c>
      <c r="P2779">
        <v>114547.3943</v>
      </c>
      <c r="Q2779">
        <v>121.6736623</v>
      </c>
      <c r="R2779">
        <v>0.74980146999999997</v>
      </c>
      <c r="S2779">
        <v>4.9902435690000004</v>
      </c>
    </row>
    <row r="2780" spans="1:19" x14ac:dyDescent="0.25">
      <c r="A2780" s="12">
        <v>43132</v>
      </c>
      <c r="B2780" t="s">
        <v>2009</v>
      </c>
      <c r="C2780" t="s">
        <v>2010</v>
      </c>
      <c r="D2780">
        <v>214013.1189</v>
      </c>
      <c r="E2780">
        <v>110.07948709999999</v>
      </c>
      <c r="F2780">
        <v>2.640966927</v>
      </c>
      <c r="G2780">
        <v>2.3982465739999999</v>
      </c>
      <c r="H2780">
        <v>127469.56</v>
      </c>
      <c r="I2780">
        <v>107.8005761</v>
      </c>
      <c r="J2780">
        <v>1.235778512</v>
      </c>
      <c r="K2780">
        <v>2.1327552619999999</v>
      </c>
      <c r="L2780">
        <v>101743.0242</v>
      </c>
      <c r="M2780">
        <v>106.74441280000001</v>
      </c>
      <c r="N2780">
        <v>2.1843367549999999</v>
      </c>
      <c r="O2780">
        <v>1.6886154360000001</v>
      </c>
      <c r="P2780">
        <v>90416.826079999999</v>
      </c>
      <c r="Q2780">
        <v>107.8879156</v>
      </c>
      <c r="R2780">
        <v>0.87332106200000004</v>
      </c>
      <c r="S2780">
        <v>0.70604840800000002</v>
      </c>
    </row>
    <row r="2781" spans="1:19" x14ac:dyDescent="0.25">
      <c r="A2781" s="12">
        <v>43132</v>
      </c>
      <c r="B2781" t="s">
        <v>2011</v>
      </c>
      <c r="C2781" t="s">
        <v>2012</v>
      </c>
      <c r="D2781">
        <v>271846.88699999999</v>
      </c>
      <c r="E2781">
        <v>115.6791424</v>
      </c>
      <c r="F2781">
        <v>1.4102712799999999</v>
      </c>
      <c r="G2781">
        <v>4.4541361290000001</v>
      </c>
      <c r="H2781">
        <v>165754.96739999999</v>
      </c>
      <c r="I2781">
        <v>115.9921306</v>
      </c>
      <c r="J2781">
        <v>0.69072457399999998</v>
      </c>
      <c r="K2781">
        <v>4.8596507170000001</v>
      </c>
      <c r="L2781">
        <v>119941.435</v>
      </c>
      <c r="M2781">
        <v>114.9010464</v>
      </c>
      <c r="N2781">
        <v>1.7174211989999999</v>
      </c>
      <c r="O2781">
        <v>4.2152427509999999</v>
      </c>
      <c r="P2781">
        <v>119519.9742</v>
      </c>
      <c r="Q2781">
        <v>118.11746599999999</v>
      </c>
      <c r="R2781">
        <v>1.1945025709999999</v>
      </c>
      <c r="S2781">
        <v>3.130942567</v>
      </c>
    </row>
    <row r="2782" spans="1:19" x14ac:dyDescent="0.25">
      <c r="A2782" s="12">
        <v>43160</v>
      </c>
      <c r="B2782" t="s">
        <v>2005</v>
      </c>
      <c r="C2782" t="s">
        <v>2006</v>
      </c>
      <c r="D2782">
        <v>363950.7598</v>
      </c>
      <c r="E2782">
        <v>119.1516637</v>
      </c>
      <c r="F2782">
        <v>-0.76366286999999999</v>
      </c>
      <c r="G2782">
        <v>3.9625859590000001</v>
      </c>
      <c r="H2782">
        <v>223393.6152</v>
      </c>
      <c r="I2782">
        <v>118.9355673</v>
      </c>
      <c r="J2782">
        <v>-0.37692097299999999</v>
      </c>
      <c r="K2782">
        <v>4.6122936360000004</v>
      </c>
      <c r="L2782">
        <v>194044.25589999999</v>
      </c>
      <c r="M2782">
        <v>118.23083800000001</v>
      </c>
      <c r="N2782">
        <v>-0.31088399</v>
      </c>
      <c r="O2782">
        <v>4.4511616959999998</v>
      </c>
      <c r="P2782">
        <v>223988.04490000001</v>
      </c>
      <c r="Q2782">
        <v>117.7085592</v>
      </c>
      <c r="R2782">
        <v>-1.352870483</v>
      </c>
      <c r="S2782">
        <v>1.2734101390000001</v>
      </c>
    </row>
    <row r="2783" spans="1:19" x14ac:dyDescent="0.25">
      <c r="A2783" s="12">
        <v>43160</v>
      </c>
      <c r="B2783" t="s">
        <v>2003</v>
      </c>
      <c r="C2783" t="s">
        <v>2004</v>
      </c>
      <c r="D2783">
        <v>428036.64490000001</v>
      </c>
      <c r="E2783">
        <v>125.37968530000001</v>
      </c>
      <c r="F2783">
        <v>-0.82968076099999999</v>
      </c>
      <c r="G2783">
        <v>4.0916804969999996</v>
      </c>
      <c r="H2783">
        <v>289683.99920000002</v>
      </c>
      <c r="I2783">
        <v>126.2505802</v>
      </c>
      <c r="J2783">
        <v>-0.362488054</v>
      </c>
      <c r="K2783">
        <v>4.7253427019999998</v>
      </c>
      <c r="L2783">
        <v>239376.61180000001</v>
      </c>
      <c r="M2783">
        <v>125.0031501</v>
      </c>
      <c r="N2783">
        <v>-0.27682758400000002</v>
      </c>
      <c r="O2783">
        <v>4.566045141</v>
      </c>
      <c r="P2783">
        <v>194486.91639999999</v>
      </c>
      <c r="Q2783">
        <v>125.57150660000001</v>
      </c>
      <c r="R2783">
        <v>-1.1686956390000001</v>
      </c>
      <c r="S2783">
        <v>2.1193635120000001</v>
      </c>
    </row>
    <row r="2784" spans="1:19" x14ac:dyDescent="0.25">
      <c r="A2784" s="12">
        <v>43160</v>
      </c>
      <c r="B2784" t="s">
        <v>2015</v>
      </c>
      <c r="C2784" t="s">
        <v>2016</v>
      </c>
      <c r="D2784">
        <v>387427.33559999999</v>
      </c>
      <c r="E2784">
        <v>117.6055483</v>
      </c>
      <c r="F2784">
        <v>-0.191306737</v>
      </c>
      <c r="G2784">
        <v>5.0269185470000002</v>
      </c>
      <c r="H2784">
        <v>252431.6024</v>
      </c>
      <c r="I2784">
        <v>118.5760466</v>
      </c>
      <c r="J2784">
        <v>0.20935182499999999</v>
      </c>
      <c r="K2784">
        <v>5.888765684</v>
      </c>
      <c r="L2784">
        <v>207989.85380000001</v>
      </c>
      <c r="M2784">
        <v>117.5407762</v>
      </c>
      <c r="N2784">
        <v>0.23067903300000001</v>
      </c>
      <c r="O2784">
        <v>5.8904514460000001</v>
      </c>
      <c r="P2784">
        <v>166273.86319999999</v>
      </c>
      <c r="Q2784">
        <v>117.2737498</v>
      </c>
      <c r="R2784">
        <v>-0.70235754900000003</v>
      </c>
      <c r="S2784">
        <v>3.553862004</v>
      </c>
    </row>
    <row r="2785" spans="1:19" x14ac:dyDescent="0.25">
      <c r="A2785" s="12">
        <v>43160</v>
      </c>
      <c r="B2785" t="s">
        <v>2009</v>
      </c>
      <c r="C2785" t="s">
        <v>2010</v>
      </c>
      <c r="D2785">
        <v>207564.07209999999</v>
      </c>
      <c r="E2785">
        <v>106.7623645</v>
      </c>
      <c r="F2785">
        <v>-3.0133885239999998</v>
      </c>
      <c r="G2785">
        <v>0.61275694700000005</v>
      </c>
      <c r="H2785">
        <v>125553.31570000001</v>
      </c>
      <c r="I2785">
        <v>106.1800148</v>
      </c>
      <c r="J2785">
        <v>-1.503295568</v>
      </c>
      <c r="K2785">
        <v>2.2245684639999999</v>
      </c>
      <c r="L2785">
        <v>100051.0056</v>
      </c>
      <c r="M2785">
        <v>104.9692196</v>
      </c>
      <c r="N2785">
        <v>-1.663031516</v>
      </c>
      <c r="O2785">
        <v>2.1254668959999998</v>
      </c>
      <c r="P2785">
        <v>89060.713759999999</v>
      </c>
      <c r="Q2785">
        <v>106.269764</v>
      </c>
      <c r="R2785">
        <v>-1.4998450910000001</v>
      </c>
      <c r="S2785">
        <v>1.6563622339999999</v>
      </c>
    </row>
    <row r="2786" spans="1:19" x14ac:dyDescent="0.25">
      <c r="A2786" s="12">
        <v>43160</v>
      </c>
      <c r="B2786" t="s">
        <v>2011</v>
      </c>
      <c r="C2786" t="s">
        <v>2012</v>
      </c>
      <c r="D2786">
        <v>269033.18060000002</v>
      </c>
      <c r="E2786">
        <v>114.4818245</v>
      </c>
      <c r="F2786">
        <v>-1.035033509</v>
      </c>
      <c r="G2786">
        <v>3.6887185260000002</v>
      </c>
      <c r="H2786">
        <v>164374.6943</v>
      </c>
      <c r="I2786">
        <v>115.0262421</v>
      </c>
      <c r="J2786">
        <v>-0.83271899199999999</v>
      </c>
      <c r="K2786">
        <v>4.3800098079999996</v>
      </c>
      <c r="L2786">
        <v>118691.4379</v>
      </c>
      <c r="M2786">
        <v>113.7035789</v>
      </c>
      <c r="N2786">
        <v>-1.0421728459999999</v>
      </c>
      <c r="O2786">
        <v>4.6665594209999997</v>
      </c>
      <c r="P2786">
        <v>116009.6838</v>
      </c>
      <c r="Q2786">
        <v>114.6483671</v>
      </c>
      <c r="R2786">
        <v>-2.9369905799999998</v>
      </c>
      <c r="S2786">
        <v>1.7850291229999999</v>
      </c>
    </row>
    <row r="2787" spans="1:19" x14ac:dyDescent="0.25">
      <c r="A2787" s="12">
        <v>43160</v>
      </c>
      <c r="B2787" t="s">
        <v>2019</v>
      </c>
      <c r="C2787" t="s">
        <v>2020</v>
      </c>
      <c r="D2787">
        <v>252212.0386</v>
      </c>
      <c r="E2787">
        <v>115.75539929999999</v>
      </c>
      <c r="F2787">
        <v>9.8715783000000001E-2</v>
      </c>
      <c r="G2787">
        <v>3.957619078</v>
      </c>
      <c r="H2787">
        <v>154709.07579999999</v>
      </c>
      <c r="I2787">
        <v>115.5677311</v>
      </c>
      <c r="J2787">
        <v>0.79970254799999996</v>
      </c>
      <c r="K2787">
        <v>5.0131930860000002</v>
      </c>
      <c r="L2787">
        <v>123984.58010000001</v>
      </c>
      <c r="M2787">
        <v>113.99905320000001</v>
      </c>
      <c r="N2787">
        <v>0.80658453299999999</v>
      </c>
      <c r="O2787">
        <v>4.9036715449999999</v>
      </c>
      <c r="P2787">
        <v>113574.8925</v>
      </c>
      <c r="Q2787">
        <v>113.9242399</v>
      </c>
      <c r="R2787">
        <v>-0.55358220199999997</v>
      </c>
      <c r="S2787">
        <v>3.2737176309999998</v>
      </c>
    </row>
    <row r="2788" spans="1:19" x14ac:dyDescent="0.25">
      <c r="A2788" s="12">
        <v>43160</v>
      </c>
      <c r="B2788" t="s">
        <v>2001</v>
      </c>
      <c r="C2788" t="s">
        <v>2002</v>
      </c>
      <c r="D2788">
        <v>271045.09590000001</v>
      </c>
      <c r="E2788">
        <v>120.90651819999999</v>
      </c>
      <c r="F2788">
        <v>-1.2284769019999999</v>
      </c>
      <c r="G2788">
        <v>5.2676506679999999</v>
      </c>
      <c r="H2788">
        <v>169180.48389999999</v>
      </c>
      <c r="I2788">
        <v>120.325367</v>
      </c>
      <c r="J2788">
        <v>-1.3398886720000001</v>
      </c>
      <c r="K2788">
        <v>6.0144321630000004</v>
      </c>
      <c r="L2788">
        <v>139274.6409</v>
      </c>
      <c r="M2788">
        <v>119.6941573</v>
      </c>
      <c r="N2788">
        <v>-1.111449361</v>
      </c>
      <c r="O2788">
        <v>6.1559495479999997</v>
      </c>
      <c r="P2788">
        <v>112470.0523</v>
      </c>
      <c r="Q2788">
        <v>119.4670838</v>
      </c>
      <c r="R2788">
        <v>-1.8135218719999999</v>
      </c>
      <c r="S2788">
        <v>4.1375238850000002</v>
      </c>
    </row>
    <row r="2789" spans="1:19" x14ac:dyDescent="0.25">
      <c r="A2789" s="12">
        <v>43160</v>
      </c>
      <c r="B2789" t="s">
        <v>2017</v>
      </c>
      <c r="C2789" t="s">
        <v>2018</v>
      </c>
      <c r="D2789">
        <v>310706.73670000001</v>
      </c>
      <c r="E2789">
        <v>118.922005</v>
      </c>
      <c r="F2789">
        <v>-0.55292477200000001</v>
      </c>
      <c r="G2789">
        <v>5.1233236309999999</v>
      </c>
      <c r="H2789">
        <v>183479.0068</v>
      </c>
      <c r="I2789">
        <v>120.2727993</v>
      </c>
      <c r="J2789">
        <v>-0.20101448699999999</v>
      </c>
      <c r="K2789">
        <v>6.2011517319999996</v>
      </c>
      <c r="L2789">
        <v>150067.89739999999</v>
      </c>
      <c r="M2789">
        <v>120.31032329999999</v>
      </c>
      <c r="N2789">
        <v>0.184059479</v>
      </c>
      <c r="O2789">
        <v>6.7560617609999998</v>
      </c>
      <c r="P2789">
        <v>124931.36410000001</v>
      </c>
      <c r="Q2789">
        <v>119.01503200000001</v>
      </c>
      <c r="R2789">
        <v>-1.3372766899999999</v>
      </c>
      <c r="S2789">
        <v>4.3253603639999998</v>
      </c>
    </row>
    <row r="2790" spans="1:19" x14ac:dyDescent="0.25">
      <c r="A2790" s="12">
        <v>43160</v>
      </c>
      <c r="B2790" t="s">
        <v>2007</v>
      </c>
      <c r="C2790" t="s">
        <v>2008</v>
      </c>
      <c r="D2790">
        <v>890041.13769999996</v>
      </c>
      <c r="E2790">
        <v>119.7143384</v>
      </c>
      <c r="F2790">
        <v>-0.89261636200000005</v>
      </c>
      <c r="G2790">
        <v>-0.42709154999999999</v>
      </c>
      <c r="H2790">
        <v>572168.63809999998</v>
      </c>
      <c r="I2790">
        <v>121.2467559</v>
      </c>
      <c r="J2790">
        <v>-0.40711917600000003</v>
      </c>
      <c r="K2790">
        <v>0.94122749000000006</v>
      </c>
      <c r="L2790">
        <v>487241.98469999997</v>
      </c>
      <c r="M2790">
        <v>119.1444702</v>
      </c>
      <c r="N2790">
        <v>-0.46353955099999999</v>
      </c>
      <c r="O2790">
        <v>0.36717271400000001</v>
      </c>
      <c r="P2790">
        <v>416545.73100000003</v>
      </c>
      <c r="Q2790">
        <v>115.11886699999999</v>
      </c>
      <c r="R2790">
        <v>-1.650646361</v>
      </c>
      <c r="S2790">
        <v>-1.5065736249999999</v>
      </c>
    </row>
    <row r="2791" spans="1:19" x14ac:dyDescent="0.25">
      <c r="A2791" s="12">
        <v>43160</v>
      </c>
      <c r="B2791" t="s">
        <v>2013</v>
      </c>
      <c r="C2791" t="s">
        <v>2014</v>
      </c>
      <c r="D2791">
        <v>548207.35210000002</v>
      </c>
      <c r="E2791">
        <v>120.5461415</v>
      </c>
      <c r="F2791">
        <v>-0.69004208</v>
      </c>
      <c r="G2791">
        <v>2.7431053849999998</v>
      </c>
      <c r="H2791">
        <v>339075.47330000001</v>
      </c>
      <c r="I2791">
        <v>121.50511880000001</v>
      </c>
      <c r="J2791">
        <v>-0.25367049600000002</v>
      </c>
      <c r="K2791">
        <v>3.6714238749999999</v>
      </c>
      <c r="L2791">
        <v>267305.62239999999</v>
      </c>
      <c r="M2791">
        <v>121.3031793</v>
      </c>
      <c r="N2791">
        <v>-0.14041462499999999</v>
      </c>
      <c r="O2791">
        <v>3.8848070959999998</v>
      </c>
      <c r="P2791">
        <v>203512.6329</v>
      </c>
      <c r="Q2791">
        <v>119.7120579</v>
      </c>
      <c r="R2791">
        <v>-0.80478986299999999</v>
      </c>
      <c r="S2791">
        <v>1.7782342120000001</v>
      </c>
    </row>
    <row r="2792" spans="1:19" x14ac:dyDescent="0.25">
      <c r="A2792" s="12">
        <v>43191</v>
      </c>
      <c r="B2792" t="s">
        <v>2005</v>
      </c>
      <c r="C2792" t="s">
        <v>2006</v>
      </c>
      <c r="D2792">
        <v>365943.90279999998</v>
      </c>
      <c r="E2792">
        <v>119.8041869</v>
      </c>
      <c r="F2792">
        <v>0.54764084700000004</v>
      </c>
      <c r="G2792">
        <v>3.3075024000000002</v>
      </c>
      <c r="H2792">
        <v>225756.13709999999</v>
      </c>
      <c r="I2792">
        <v>120.1933825</v>
      </c>
      <c r="J2792">
        <v>1.057560152</v>
      </c>
      <c r="K2792">
        <v>4.2823802610000001</v>
      </c>
      <c r="L2792">
        <v>196259.19070000001</v>
      </c>
      <c r="M2792">
        <v>119.580394</v>
      </c>
      <c r="N2792">
        <v>1.141458546</v>
      </c>
      <c r="O2792">
        <v>3.9202849679999998</v>
      </c>
      <c r="P2792">
        <v>224796.19089999999</v>
      </c>
      <c r="Q2792">
        <v>118.1332501</v>
      </c>
      <c r="R2792">
        <v>0.36079872800000001</v>
      </c>
      <c r="S2792">
        <v>0.29966045400000002</v>
      </c>
    </row>
    <row r="2793" spans="1:19" x14ac:dyDescent="0.25">
      <c r="A2793" s="12">
        <v>43191</v>
      </c>
      <c r="B2793" t="s">
        <v>2009</v>
      </c>
      <c r="C2793" t="s">
        <v>2010</v>
      </c>
      <c r="D2793">
        <v>215047.10829999999</v>
      </c>
      <c r="E2793">
        <v>110.6113285</v>
      </c>
      <c r="F2793">
        <v>3.6051693199999999</v>
      </c>
      <c r="G2793">
        <v>2.466434606</v>
      </c>
      <c r="H2793">
        <v>129891.59639999999</v>
      </c>
      <c r="I2793">
        <v>109.84888410000001</v>
      </c>
      <c r="J2793">
        <v>3.4553294480000001</v>
      </c>
      <c r="K2793">
        <v>3.1240953390000001</v>
      </c>
      <c r="L2793">
        <v>103791.4053</v>
      </c>
      <c r="M2793">
        <v>108.89348630000001</v>
      </c>
      <c r="N2793">
        <v>3.738492822</v>
      </c>
      <c r="O2793">
        <v>3.2868945940000001</v>
      </c>
      <c r="P2793">
        <v>91055.465909999999</v>
      </c>
      <c r="Q2793">
        <v>108.64995879999999</v>
      </c>
      <c r="R2793">
        <v>2.23976664</v>
      </c>
      <c r="S2793">
        <v>0.47335586000000002</v>
      </c>
    </row>
    <row r="2794" spans="1:19" x14ac:dyDescent="0.25">
      <c r="A2794" s="12">
        <v>43191</v>
      </c>
      <c r="B2794" t="s">
        <v>2011</v>
      </c>
      <c r="C2794" t="s">
        <v>2012</v>
      </c>
      <c r="D2794">
        <v>271355.95919999998</v>
      </c>
      <c r="E2794">
        <v>115.4702376</v>
      </c>
      <c r="F2794">
        <v>0.863379962</v>
      </c>
      <c r="G2794">
        <v>3.0291184069999999</v>
      </c>
      <c r="H2794">
        <v>166663.64989999999</v>
      </c>
      <c r="I2794">
        <v>116.6280091</v>
      </c>
      <c r="J2794">
        <v>1.3925231220000001</v>
      </c>
      <c r="K2794">
        <v>4.1992100270000003</v>
      </c>
      <c r="L2794">
        <v>120692.5294</v>
      </c>
      <c r="M2794">
        <v>115.6205769</v>
      </c>
      <c r="N2794">
        <v>1.6859610599999999</v>
      </c>
      <c r="O2794">
        <v>4.1057407809999997</v>
      </c>
      <c r="P2794">
        <v>117652.1097</v>
      </c>
      <c r="Q2794">
        <v>116.27152</v>
      </c>
      <c r="R2794">
        <v>1.4157662040000001</v>
      </c>
      <c r="S2794">
        <v>2.0212962179999998</v>
      </c>
    </row>
    <row r="2795" spans="1:19" x14ac:dyDescent="0.25">
      <c r="A2795" s="12">
        <v>43191</v>
      </c>
      <c r="B2795" t="s">
        <v>2019</v>
      </c>
      <c r="C2795" t="s">
        <v>2020</v>
      </c>
      <c r="D2795">
        <v>253579.4479</v>
      </c>
      <c r="E2795">
        <v>116.3829863</v>
      </c>
      <c r="F2795">
        <v>0.54216655400000002</v>
      </c>
      <c r="G2795">
        <v>2.1975758910000001</v>
      </c>
      <c r="H2795">
        <v>155781.58619999999</v>
      </c>
      <c r="I2795">
        <v>116.36889669999999</v>
      </c>
      <c r="J2795">
        <v>0.693243367</v>
      </c>
      <c r="K2795">
        <v>3.3917707190000002</v>
      </c>
      <c r="L2795">
        <v>124979.8869</v>
      </c>
      <c r="M2795">
        <v>114.9141995</v>
      </c>
      <c r="N2795">
        <v>0.80276655799999996</v>
      </c>
      <c r="O2795">
        <v>3.018814313</v>
      </c>
      <c r="P2795">
        <v>113518.9589</v>
      </c>
      <c r="Q2795">
        <v>113.86813429999999</v>
      </c>
      <c r="R2795">
        <v>-4.9248201999999998E-2</v>
      </c>
      <c r="S2795">
        <v>0.89382281399999997</v>
      </c>
    </row>
    <row r="2796" spans="1:19" x14ac:dyDescent="0.25">
      <c r="A2796" s="12">
        <v>43191</v>
      </c>
      <c r="B2796" t="s">
        <v>2001</v>
      </c>
      <c r="C2796" t="s">
        <v>2002</v>
      </c>
      <c r="D2796">
        <v>274048.11099999998</v>
      </c>
      <c r="E2796">
        <v>122.24608910000001</v>
      </c>
      <c r="F2796">
        <v>1.1079392859999999</v>
      </c>
      <c r="G2796">
        <v>4.8995221859999996</v>
      </c>
      <c r="H2796">
        <v>171649.29610000001</v>
      </c>
      <c r="I2796">
        <v>122.0812476</v>
      </c>
      <c r="J2796">
        <v>1.4592771600000001</v>
      </c>
      <c r="K2796">
        <v>5.7445270349999999</v>
      </c>
      <c r="L2796">
        <v>141409.53339999999</v>
      </c>
      <c r="M2796">
        <v>121.52890739999999</v>
      </c>
      <c r="N2796">
        <v>1.5328652380000001</v>
      </c>
      <c r="O2796">
        <v>5.7336867610000004</v>
      </c>
      <c r="P2796">
        <v>113536.46709999999</v>
      </c>
      <c r="Q2796">
        <v>120.5998429</v>
      </c>
      <c r="R2796">
        <v>0.948176727</v>
      </c>
      <c r="S2796">
        <v>3.069570819</v>
      </c>
    </row>
    <row r="2797" spans="1:19" x14ac:dyDescent="0.25">
      <c r="A2797" s="12">
        <v>43191</v>
      </c>
      <c r="B2797" t="s">
        <v>2003</v>
      </c>
      <c r="C2797" t="s">
        <v>2004</v>
      </c>
      <c r="D2797">
        <v>429060.56280000001</v>
      </c>
      <c r="E2797">
        <v>125.6796094</v>
      </c>
      <c r="F2797">
        <v>0.23921266999999999</v>
      </c>
      <c r="G2797">
        <v>3.0011955399999999</v>
      </c>
      <c r="H2797">
        <v>291492.87099999998</v>
      </c>
      <c r="I2797">
        <v>127.0389258</v>
      </c>
      <c r="J2797">
        <v>0.62442928600000003</v>
      </c>
      <c r="K2797">
        <v>3.9432451579999999</v>
      </c>
      <c r="L2797">
        <v>241022.86110000001</v>
      </c>
      <c r="M2797">
        <v>125.8628262</v>
      </c>
      <c r="N2797">
        <v>0.68772354499999999</v>
      </c>
      <c r="O2797">
        <v>3.4845548669999999</v>
      </c>
      <c r="P2797">
        <v>194338.21400000001</v>
      </c>
      <c r="Q2797">
        <v>125.47549619999999</v>
      </c>
      <c r="R2797">
        <v>-7.6458785000000001E-2</v>
      </c>
      <c r="S2797">
        <v>0.56853708400000003</v>
      </c>
    </row>
    <row r="2798" spans="1:19" x14ac:dyDescent="0.25">
      <c r="A2798" s="12">
        <v>43191</v>
      </c>
      <c r="B2798" t="s">
        <v>2007</v>
      </c>
      <c r="C2798" t="s">
        <v>2008</v>
      </c>
      <c r="D2798">
        <v>898927.55440000002</v>
      </c>
      <c r="E2798">
        <v>120.9095995</v>
      </c>
      <c r="F2798">
        <v>0.99842764299999998</v>
      </c>
      <c r="G2798">
        <v>-2.2826131E-2</v>
      </c>
      <c r="H2798">
        <v>579191.47369999997</v>
      </c>
      <c r="I2798">
        <v>122.7349466</v>
      </c>
      <c r="J2798">
        <v>1.2274066079999999</v>
      </c>
      <c r="K2798">
        <v>2.0241991760000002</v>
      </c>
      <c r="L2798">
        <v>493274.4449</v>
      </c>
      <c r="M2798">
        <v>120.61957769999999</v>
      </c>
      <c r="N2798">
        <v>1.2380830110000001</v>
      </c>
      <c r="O2798">
        <v>1.0525946020000001</v>
      </c>
      <c r="P2798">
        <v>420314.53029999998</v>
      </c>
      <c r="Q2798">
        <v>116.16043310000001</v>
      </c>
      <c r="R2798">
        <v>0.90477443800000001</v>
      </c>
      <c r="S2798">
        <v>-1.919563482</v>
      </c>
    </row>
    <row r="2799" spans="1:19" x14ac:dyDescent="0.25">
      <c r="A2799" s="12">
        <v>43191</v>
      </c>
      <c r="B2799" t="s">
        <v>2013</v>
      </c>
      <c r="C2799" t="s">
        <v>2014</v>
      </c>
      <c r="D2799">
        <v>549679.80550000002</v>
      </c>
      <c r="E2799">
        <v>120.8699215</v>
      </c>
      <c r="F2799">
        <v>0.26859423500000001</v>
      </c>
      <c r="G2799">
        <v>2.0432643100000001</v>
      </c>
      <c r="H2799">
        <v>341735.04080000002</v>
      </c>
      <c r="I2799">
        <v>122.4581546</v>
      </c>
      <c r="J2799">
        <v>0.78435854400000005</v>
      </c>
      <c r="K2799">
        <v>3.565671139</v>
      </c>
      <c r="L2799">
        <v>269659.17580000003</v>
      </c>
      <c r="M2799">
        <v>122.3712208</v>
      </c>
      <c r="N2799">
        <v>0.88047283099999996</v>
      </c>
      <c r="O2799">
        <v>3.7028785700000002</v>
      </c>
      <c r="P2799">
        <v>203246.88039999999</v>
      </c>
      <c r="Q2799">
        <v>119.5557345</v>
      </c>
      <c r="R2799">
        <v>-0.13058281099999999</v>
      </c>
      <c r="S2799">
        <v>0.50746215699999997</v>
      </c>
    </row>
    <row r="2800" spans="1:19" x14ac:dyDescent="0.25">
      <c r="A2800" s="12">
        <v>43191</v>
      </c>
      <c r="B2800" t="s">
        <v>2015</v>
      </c>
      <c r="C2800" t="s">
        <v>2016</v>
      </c>
      <c r="D2800">
        <v>386289.69219999999</v>
      </c>
      <c r="E2800">
        <v>117.2602108</v>
      </c>
      <c r="F2800">
        <v>-0.29364047100000001</v>
      </c>
      <c r="G2800">
        <v>4.1699001640000004</v>
      </c>
      <c r="H2800">
        <v>253026.20269999999</v>
      </c>
      <c r="I2800">
        <v>118.8553514</v>
      </c>
      <c r="J2800">
        <v>0.23554908199999999</v>
      </c>
      <c r="K2800">
        <v>5.0903967059999999</v>
      </c>
      <c r="L2800">
        <v>208662.21679999999</v>
      </c>
      <c r="M2800">
        <v>117.92074700000001</v>
      </c>
      <c r="N2800">
        <v>0.32326718199999999</v>
      </c>
      <c r="O2800">
        <v>4.7635452840000001</v>
      </c>
      <c r="P2800">
        <v>164429.14869999999</v>
      </c>
      <c r="Q2800">
        <v>115.9726639</v>
      </c>
      <c r="R2800">
        <v>-1.109443468</v>
      </c>
      <c r="S2800">
        <v>1.621907768</v>
      </c>
    </row>
    <row r="2801" spans="1:19" x14ac:dyDescent="0.25">
      <c r="A2801" s="12">
        <v>43191</v>
      </c>
      <c r="B2801" t="s">
        <v>2017</v>
      </c>
      <c r="C2801" t="s">
        <v>2018</v>
      </c>
      <c r="D2801">
        <v>311579.2279</v>
      </c>
      <c r="E2801">
        <v>119.25594820000001</v>
      </c>
      <c r="F2801">
        <v>0.28080860699999999</v>
      </c>
      <c r="G2801">
        <v>4.7358720029999999</v>
      </c>
      <c r="H2801">
        <v>185147.45430000001</v>
      </c>
      <c r="I2801">
        <v>121.36648769999999</v>
      </c>
      <c r="J2801">
        <v>0.90933976599999999</v>
      </c>
      <c r="K2801">
        <v>6.1848065209999996</v>
      </c>
      <c r="L2801">
        <v>151317.37100000001</v>
      </c>
      <c r="M2801">
        <v>121.3120337</v>
      </c>
      <c r="N2801">
        <v>0.83260554099999995</v>
      </c>
      <c r="O2801">
        <v>6.1125333800000003</v>
      </c>
      <c r="P2801">
        <v>125676.9302</v>
      </c>
      <c r="Q2801">
        <v>119.7252905</v>
      </c>
      <c r="R2801">
        <v>0.596780545</v>
      </c>
      <c r="S2801">
        <v>3.691352363</v>
      </c>
    </row>
    <row r="2802" spans="1:19" x14ac:dyDescent="0.25">
      <c r="A2802" s="12">
        <v>43221</v>
      </c>
      <c r="B2802" t="s">
        <v>2005</v>
      </c>
      <c r="C2802" t="s">
        <v>2006</v>
      </c>
      <c r="D2802">
        <v>368006.41729999997</v>
      </c>
      <c r="E2802">
        <v>120.4794212</v>
      </c>
      <c r="F2802">
        <v>0.56361493900000004</v>
      </c>
      <c r="G2802">
        <v>4.1151053580000001</v>
      </c>
      <c r="H2802">
        <v>226764.24679999999</v>
      </c>
      <c r="I2802">
        <v>120.7301037</v>
      </c>
      <c r="J2802">
        <v>0.44654807099999999</v>
      </c>
      <c r="K2802">
        <v>3.584228371</v>
      </c>
      <c r="L2802">
        <v>197039.06020000001</v>
      </c>
      <c r="M2802">
        <v>120.0555671</v>
      </c>
      <c r="N2802">
        <v>0.39736712099999999</v>
      </c>
      <c r="O2802">
        <v>3.6931654389999999</v>
      </c>
      <c r="P2802">
        <v>225471.72640000001</v>
      </c>
      <c r="Q2802">
        <v>118.4882526</v>
      </c>
      <c r="R2802">
        <v>0.30051019299999998</v>
      </c>
      <c r="S2802">
        <v>-0.85535429900000004</v>
      </c>
    </row>
    <row r="2803" spans="1:19" x14ac:dyDescent="0.25">
      <c r="A2803" s="12">
        <v>43221</v>
      </c>
      <c r="B2803" t="s">
        <v>2015</v>
      </c>
      <c r="C2803" t="s">
        <v>2016</v>
      </c>
      <c r="D2803">
        <v>388986.37569999998</v>
      </c>
      <c r="E2803">
        <v>118.07880280000001</v>
      </c>
      <c r="F2803">
        <v>0.69809873899999997</v>
      </c>
      <c r="G2803">
        <v>4.8894693050000004</v>
      </c>
      <c r="H2803">
        <v>253652.46429999999</v>
      </c>
      <c r="I2803">
        <v>119.1495286</v>
      </c>
      <c r="J2803">
        <v>0.24750862300000001</v>
      </c>
      <c r="K2803">
        <v>4.2106436159999996</v>
      </c>
      <c r="L2803">
        <v>208541.33439999999</v>
      </c>
      <c r="M2803">
        <v>117.8524331</v>
      </c>
      <c r="N2803">
        <v>-5.7932058000000002E-2</v>
      </c>
      <c r="O2803">
        <v>4.1504117569999996</v>
      </c>
      <c r="P2803">
        <v>165357.22870000001</v>
      </c>
      <c r="Q2803">
        <v>116.6272431</v>
      </c>
      <c r="R2803">
        <v>0.56442547700000001</v>
      </c>
      <c r="S2803">
        <v>-0.130536034</v>
      </c>
    </row>
    <row r="2804" spans="1:19" x14ac:dyDescent="0.25">
      <c r="A2804" s="12">
        <v>43221</v>
      </c>
      <c r="B2804" t="s">
        <v>2019</v>
      </c>
      <c r="C2804" t="s">
        <v>2020</v>
      </c>
      <c r="D2804">
        <v>257304.7309</v>
      </c>
      <c r="E2804">
        <v>118.0927446</v>
      </c>
      <c r="F2804">
        <v>1.469079231</v>
      </c>
      <c r="G2804">
        <v>3.897704966</v>
      </c>
      <c r="H2804">
        <v>157756.30319999999</v>
      </c>
      <c r="I2804">
        <v>117.84401099999999</v>
      </c>
      <c r="J2804">
        <v>1.2676190460000001</v>
      </c>
      <c r="K2804">
        <v>3.472330366</v>
      </c>
      <c r="L2804">
        <v>126662.0983</v>
      </c>
      <c r="M2804">
        <v>116.4609282</v>
      </c>
      <c r="N2804">
        <v>1.3459857479999999</v>
      </c>
      <c r="O2804">
        <v>3.470284881</v>
      </c>
      <c r="P2804">
        <v>114955.56269999999</v>
      </c>
      <c r="Q2804">
        <v>115.309157</v>
      </c>
      <c r="R2804">
        <v>1.2655188479999999</v>
      </c>
      <c r="S2804">
        <v>0.23984130100000001</v>
      </c>
    </row>
    <row r="2805" spans="1:19" x14ac:dyDescent="0.25">
      <c r="A2805" s="12">
        <v>43221</v>
      </c>
      <c r="B2805" t="s">
        <v>2009</v>
      </c>
      <c r="C2805" t="s">
        <v>2010</v>
      </c>
      <c r="D2805">
        <v>215873.46590000001</v>
      </c>
      <c r="E2805">
        <v>111.03637260000001</v>
      </c>
      <c r="F2805">
        <v>0.38426817299999999</v>
      </c>
      <c r="G2805">
        <v>2.1173028029999998</v>
      </c>
      <c r="H2805">
        <v>130508.7251</v>
      </c>
      <c r="I2805">
        <v>110.3707878</v>
      </c>
      <c r="J2805">
        <v>0.47511054000000003</v>
      </c>
      <c r="K2805">
        <v>1.7192154289999999</v>
      </c>
      <c r="L2805">
        <v>104468.94960000001</v>
      </c>
      <c r="M2805">
        <v>109.6043367</v>
      </c>
      <c r="N2805">
        <v>0.65279419500000002</v>
      </c>
      <c r="O2805">
        <v>1.925133158</v>
      </c>
      <c r="P2805">
        <v>90444.634059999997</v>
      </c>
      <c r="Q2805">
        <v>107.92109689999999</v>
      </c>
      <c r="R2805">
        <v>-0.67083491500000003</v>
      </c>
      <c r="S2805">
        <v>-2.5250708369999999</v>
      </c>
    </row>
    <row r="2806" spans="1:19" x14ac:dyDescent="0.25">
      <c r="A2806" s="12">
        <v>43221</v>
      </c>
      <c r="B2806" t="s">
        <v>2011</v>
      </c>
      <c r="C2806" t="s">
        <v>2012</v>
      </c>
      <c r="D2806">
        <v>272144.85810000001</v>
      </c>
      <c r="E2806">
        <v>115.8059382</v>
      </c>
      <c r="F2806">
        <v>0.290724749</v>
      </c>
      <c r="G2806">
        <v>3.784615423</v>
      </c>
      <c r="H2806">
        <v>167564.74890000001</v>
      </c>
      <c r="I2806">
        <v>117.2585808</v>
      </c>
      <c r="J2806">
        <v>0.54066916099999995</v>
      </c>
      <c r="K2806">
        <v>3.8103069669999998</v>
      </c>
      <c r="L2806">
        <v>121796.6488</v>
      </c>
      <c r="M2806">
        <v>116.6782972</v>
      </c>
      <c r="N2806">
        <v>0.91482006599999999</v>
      </c>
      <c r="O2806">
        <v>4.4056670579999997</v>
      </c>
      <c r="P2806">
        <v>118869.8934</v>
      </c>
      <c r="Q2806">
        <v>117.4750135</v>
      </c>
      <c r="R2806">
        <v>1.0350716369999999</v>
      </c>
      <c r="S2806">
        <v>1.728980712</v>
      </c>
    </row>
    <row r="2807" spans="1:19" x14ac:dyDescent="0.25">
      <c r="A2807" s="12">
        <v>43221</v>
      </c>
      <c r="B2807" t="s">
        <v>2001</v>
      </c>
      <c r="C2807" t="s">
        <v>2002</v>
      </c>
      <c r="D2807">
        <v>276019.55</v>
      </c>
      <c r="E2807">
        <v>123.12549919999999</v>
      </c>
      <c r="F2807">
        <v>0.71937693800000002</v>
      </c>
      <c r="G2807">
        <v>5.8061980850000001</v>
      </c>
      <c r="H2807">
        <v>173149.21669999999</v>
      </c>
      <c r="I2807">
        <v>123.1480285</v>
      </c>
      <c r="J2807">
        <v>0.87382857700000005</v>
      </c>
      <c r="K2807">
        <v>5.3855448580000003</v>
      </c>
      <c r="L2807">
        <v>142657.12940000001</v>
      </c>
      <c r="M2807">
        <v>122.6011051</v>
      </c>
      <c r="N2807">
        <v>0.88225734300000003</v>
      </c>
      <c r="O2807">
        <v>6.09412734</v>
      </c>
      <c r="P2807">
        <v>114652.1942</v>
      </c>
      <c r="Q2807">
        <v>121.784982</v>
      </c>
      <c r="R2807">
        <v>0.98270372699999997</v>
      </c>
      <c r="S2807">
        <v>2.6087028390000002</v>
      </c>
    </row>
    <row r="2808" spans="1:19" x14ac:dyDescent="0.25">
      <c r="A2808" s="12">
        <v>43221</v>
      </c>
      <c r="B2808" t="s">
        <v>2017</v>
      </c>
      <c r="C2808" t="s">
        <v>2018</v>
      </c>
      <c r="D2808">
        <v>311243.5686</v>
      </c>
      <c r="E2808">
        <v>119.1274756</v>
      </c>
      <c r="F2808">
        <v>-0.107728412</v>
      </c>
      <c r="G2808">
        <v>4.6447276439999996</v>
      </c>
      <c r="H2808">
        <v>185030.50159999999</v>
      </c>
      <c r="I2808">
        <v>121.28982379999999</v>
      </c>
      <c r="J2808">
        <v>-6.3167332000000007E-2</v>
      </c>
      <c r="K2808">
        <v>4.7050304159999996</v>
      </c>
      <c r="L2808">
        <v>151130.80559999999</v>
      </c>
      <c r="M2808">
        <v>121.1624631</v>
      </c>
      <c r="N2808">
        <v>-0.123294126</v>
      </c>
      <c r="O2808">
        <v>5.0409718369999998</v>
      </c>
      <c r="P2808">
        <v>126176.912</v>
      </c>
      <c r="Q2808">
        <v>120.2015949</v>
      </c>
      <c r="R2808">
        <v>0.39783101399999998</v>
      </c>
      <c r="S2808">
        <v>1.6250180860000001</v>
      </c>
    </row>
    <row r="2809" spans="1:19" x14ac:dyDescent="0.25">
      <c r="A2809" s="12">
        <v>43221</v>
      </c>
      <c r="B2809" t="s">
        <v>2003</v>
      </c>
      <c r="C2809" t="s">
        <v>2004</v>
      </c>
      <c r="D2809">
        <v>431591.40649999998</v>
      </c>
      <c r="E2809">
        <v>126.4209393</v>
      </c>
      <c r="F2809">
        <v>0.58985700600000002</v>
      </c>
      <c r="G2809">
        <v>3.4800046990000002</v>
      </c>
      <c r="H2809">
        <v>292234.60399999999</v>
      </c>
      <c r="I2809">
        <v>127.3621892</v>
      </c>
      <c r="J2809">
        <v>0.25446011000000002</v>
      </c>
      <c r="K2809">
        <v>2.8400720580000001</v>
      </c>
      <c r="L2809">
        <v>241066.98850000001</v>
      </c>
      <c r="M2809">
        <v>125.8858697</v>
      </c>
      <c r="N2809">
        <v>1.8308391E-2</v>
      </c>
      <c r="O2809">
        <v>2.8829453979999999</v>
      </c>
      <c r="P2809">
        <v>193791.0018</v>
      </c>
      <c r="Q2809">
        <v>125.1221857</v>
      </c>
      <c r="R2809">
        <v>-0.281577248</v>
      </c>
      <c r="S2809">
        <v>-1.7128539819999999</v>
      </c>
    </row>
    <row r="2810" spans="1:19" x14ac:dyDescent="0.25">
      <c r="A2810" s="12">
        <v>43221</v>
      </c>
      <c r="B2810" t="s">
        <v>2007</v>
      </c>
      <c r="C2810" t="s">
        <v>2008</v>
      </c>
      <c r="D2810">
        <v>903087.67330000002</v>
      </c>
      <c r="E2810">
        <v>121.4691533</v>
      </c>
      <c r="F2810">
        <v>0.46278688899999998</v>
      </c>
      <c r="G2810">
        <v>1.421513619</v>
      </c>
      <c r="H2810">
        <v>581867.62650000001</v>
      </c>
      <c r="I2810">
        <v>123.30204310000001</v>
      </c>
      <c r="J2810">
        <v>0.46204974999999998</v>
      </c>
      <c r="K2810">
        <v>1.8020396009999999</v>
      </c>
      <c r="L2810">
        <v>497349.61900000001</v>
      </c>
      <c r="M2810">
        <v>121.6160732</v>
      </c>
      <c r="N2810">
        <v>0.82614742100000005</v>
      </c>
      <c r="O2810">
        <v>1.942155071</v>
      </c>
      <c r="P2810">
        <v>420076.3358</v>
      </c>
      <c r="Q2810">
        <v>116.0946043</v>
      </c>
      <c r="R2810">
        <v>-5.6670522000000001E-2</v>
      </c>
      <c r="S2810">
        <v>-2.332934507</v>
      </c>
    </row>
    <row r="2811" spans="1:19" x14ac:dyDescent="0.25">
      <c r="A2811" s="12">
        <v>43221</v>
      </c>
      <c r="B2811" t="s">
        <v>2013</v>
      </c>
      <c r="C2811" t="s">
        <v>2014</v>
      </c>
      <c r="D2811">
        <v>552229.40910000005</v>
      </c>
      <c r="E2811">
        <v>121.43055769999999</v>
      </c>
      <c r="F2811">
        <v>0.46383432000000002</v>
      </c>
      <c r="G2811">
        <v>3.3266972720000001</v>
      </c>
      <c r="H2811">
        <v>341931.29320000001</v>
      </c>
      <c r="I2811">
        <v>122.5284801</v>
      </c>
      <c r="J2811">
        <v>5.7428232000000003E-2</v>
      </c>
      <c r="K2811">
        <v>2.7738201309999999</v>
      </c>
      <c r="L2811">
        <v>268655.75300000003</v>
      </c>
      <c r="M2811">
        <v>121.915868</v>
      </c>
      <c r="N2811">
        <v>-0.37210778799999999</v>
      </c>
      <c r="O2811">
        <v>2.9183592150000002</v>
      </c>
      <c r="P2811">
        <v>204198.6299</v>
      </c>
      <c r="Q2811">
        <v>120.1155813</v>
      </c>
      <c r="R2811">
        <v>0.46827263600000002</v>
      </c>
      <c r="S2811">
        <v>-0.88160625800000003</v>
      </c>
    </row>
    <row r="2812" spans="1:19" x14ac:dyDescent="0.25">
      <c r="A2812" s="12">
        <v>43252</v>
      </c>
      <c r="B2812" t="s">
        <v>2005</v>
      </c>
      <c r="C2812" t="s">
        <v>2006</v>
      </c>
      <c r="D2812">
        <v>369449.26079999999</v>
      </c>
      <c r="E2812">
        <v>120.9517851</v>
      </c>
      <c r="F2812">
        <v>0.39207020399999998</v>
      </c>
      <c r="G2812">
        <v>3.4233746950000001</v>
      </c>
      <c r="H2812">
        <v>228872.21400000001</v>
      </c>
      <c r="I2812">
        <v>121.8523931</v>
      </c>
      <c r="J2812">
        <v>0.92958536300000005</v>
      </c>
      <c r="K2812">
        <v>3.9799403350000002</v>
      </c>
      <c r="L2812">
        <v>197757.5356</v>
      </c>
      <c r="M2812">
        <v>120.49333300000001</v>
      </c>
      <c r="N2812">
        <v>0.36463604599999999</v>
      </c>
      <c r="O2812">
        <v>2.779226795</v>
      </c>
      <c r="P2812">
        <v>227382.69020000001</v>
      </c>
      <c r="Q2812">
        <v>119.49248830000001</v>
      </c>
      <c r="R2812">
        <v>0.84754034</v>
      </c>
      <c r="S2812">
        <v>-0.115523921</v>
      </c>
    </row>
    <row r="2813" spans="1:19" x14ac:dyDescent="0.25">
      <c r="A2813" s="12">
        <v>43252</v>
      </c>
      <c r="B2813" t="s">
        <v>2015</v>
      </c>
      <c r="C2813" t="s">
        <v>2016</v>
      </c>
      <c r="D2813">
        <v>389179.15990000003</v>
      </c>
      <c r="E2813">
        <v>118.13732349999999</v>
      </c>
      <c r="F2813">
        <v>4.9560653000000003E-2</v>
      </c>
      <c r="G2813">
        <v>3.3158175509999999</v>
      </c>
      <c r="H2813">
        <v>255786.7225</v>
      </c>
      <c r="I2813">
        <v>120.1520651</v>
      </c>
      <c r="J2813">
        <v>0.84141036199999997</v>
      </c>
      <c r="K2813">
        <v>4.3255960480000004</v>
      </c>
      <c r="L2813">
        <v>209474.8063</v>
      </c>
      <c r="M2813">
        <v>118.3799637</v>
      </c>
      <c r="N2813">
        <v>0.447619604</v>
      </c>
      <c r="O2813">
        <v>3.075988159</v>
      </c>
      <c r="P2813">
        <v>167576.0601</v>
      </c>
      <c r="Q2813">
        <v>118.1921955</v>
      </c>
      <c r="R2813">
        <v>1.3418411729999999</v>
      </c>
      <c r="S2813">
        <v>1.3323269179999999</v>
      </c>
    </row>
    <row r="2814" spans="1:19" x14ac:dyDescent="0.25">
      <c r="A2814" s="12">
        <v>43252</v>
      </c>
      <c r="B2814" t="s">
        <v>2019</v>
      </c>
      <c r="C2814" t="s">
        <v>2020</v>
      </c>
      <c r="D2814">
        <v>258059.24619999999</v>
      </c>
      <c r="E2814">
        <v>118.4390374</v>
      </c>
      <c r="F2814">
        <v>0.293238004</v>
      </c>
      <c r="G2814">
        <v>3.3122790310000001</v>
      </c>
      <c r="H2814">
        <v>159348.6225</v>
      </c>
      <c r="I2814">
        <v>119.033474</v>
      </c>
      <c r="J2814">
        <v>1.009353792</v>
      </c>
      <c r="K2814">
        <v>3.8827156270000001</v>
      </c>
      <c r="L2814">
        <v>127136.3302</v>
      </c>
      <c r="M2814">
        <v>116.89696619999999</v>
      </c>
      <c r="N2814">
        <v>0.37440709500000002</v>
      </c>
      <c r="O2814">
        <v>2.6899346529999999</v>
      </c>
      <c r="P2814">
        <v>115567.1355</v>
      </c>
      <c r="Q2814">
        <v>115.9226109</v>
      </c>
      <c r="R2814">
        <v>0.53200800299999995</v>
      </c>
      <c r="S2814">
        <v>0.43447781299999999</v>
      </c>
    </row>
    <row r="2815" spans="1:19" x14ac:dyDescent="0.25">
      <c r="A2815" s="12">
        <v>43252</v>
      </c>
      <c r="B2815" t="s">
        <v>2009</v>
      </c>
      <c r="C2815" t="s">
        <v>2010</v>
      </c>
      <c r="D2815">
        <v>212794.8132</v>
      </c>
      <c r="E2815">
        <v>109.4528411</v>
      </c>
      <c r="F2815">
        <v>-1.4261376450000001</v>
      </c>
      <c r="G2815">
        <v>-0.25373017199999998</v>
      </c>
      <c r="H2815">
        <v>130225.0092</v>
      </c>
      <c r="I2815">
        <v>110.1308502</v>
      </c>
      <c r="J2815">
        <v>-0.21739228499999999</v>
      </c>
      <c r="K2815">
        <v>1.289592082</v>
      </c>
      <c r="L2815">
        <v>103114.1477</v>
      </c>
      <c r="M2815">
        <v>108.1829367</v>
      </c>
      <c r="N2815">
        <v>-1.2968464310000001</v>
      </c>
      <c r="O2815">
        <v>-0.98519336999999996</v>
      </c>
      <c r="P2815">
        <v>92427.722229999999</v>
      </c>
      <c r="Q2815">
        <v>110.2873738</v>
      </c>
      <c r="R2815">
        <v>2.1925990319999999</v>
      </c>
      <c r="S2815">
        <v>-0.30434389299999998</v>
      </c>
    </row>
    <row r="2816" spans="1:19" x14ac:dyDescent="0.25">
      <c r="A2816" s="12">
        <v>43252</v>
      </c>
      <c r="B2816" t="s">
        <v>2011</v>
      </c>
      <c r="C2816" t="s">
        <v>2012</v>
      </c>
      <c r="D2816">
        <v>274551.00719999999</v>
      </c>
      <c r="E2816">
        <v>116.82982800000001</v>
      </c>
      <c r="F2816">
        <v>0.88414277200000002</v>
      </c>
      <c r="G2816">
        <v>3.7915086370000002</v>
      </c>
      <c r="H2816">
        <v>169531.64989999999</v>
      </c>
      <c r="I2816">
        <v>118.6349803</v>
      </c>
      <c r="J2816">
        <v>1.173815544</v>
      </c>
      <c r="K2816">
        <v>3.9126095350000001</v>
      </c>
      <c r="L2816">
        <v>122560.5506</v>
      </c>
      <c r="M2816">
        <v>117.4100969</v>
      </c>
      <c r="N2816">
        <v>0.62719436500000003</v>
      </c>
      <c r="O2816">
        <v>3.5877911309999999</v>
      </c>
      <c r="P2816">
        <v>120297.3367</v>
      </c>
      <c r="Q2816">
        <v>118.8857065</v>
      </c>
      <c r="R2816">
        <v>1.20084513</v>
      </c>
      <c r="S2816">
        <v>0.93334647800000003</v>
      </c>
    </row>
    <row r="2817" spans="1:19" x14ac:dyDescent="0.25">
      <c r="A2817" s="12">
        <v>43252</v>
      </c>
      <c r="B2817" t="s">
        <v>2001</v>
      </c>
      <c r="C2817" t="s">
        <v>2002</v>
      </c>
      <c r="D2817">
        <v>276373.14270000003</v>
      </c>
      <c r="E2817">
        <v>123.2832282</v>
      </c>
      <c r="F2817">
        <v>0.12810423700000001</v>
      </c>
      <c r="G2817">
        <v>4.9865961309999998</v>
      </c>
      <c r="H2817">
        <v>174080.04579999999</v>
      </c>
      <c r="I2817">
        <v>123.8100573</v>
      </c>
      <c r="J2817">
        <v>0.53758782299999996</v>
      </c>
      <c r="K2817">
        <v>5.7766430230000001</v>
      </c>
      <c r="L2817">
        <v>142532.84729999999</v>
      </c>
      <c r="M2817">
        <v>122.4942957</v>
      </c>
      <c r="N2817">
        <v>-8.7119433999999996E-2</v>
      </c>
      <c r="O2817">
        <v>4.8568415939999996</v>
      </c>
      <c r="P2817">
        <v>115153.0211</v>
      </c>
      <c r="Q2817">
        <v>122.31696650000001</v>
      </c>
      <c r="R2817">
        <v>0.43682270099999998</v>
      </c>
      <c r="S2817">
        <v>2.5937572809999998</v>
      </c>
    </row>
    <row r="2818" spans="1:19" x14ac:dyDescent="0.25">
      <c r="A2818" s="12">
        <v>43252</v>
      </c>
      <c r="B2818" t="s">
        <v>2017</v>
      </c>
      <c r="C2818" t="s">
        <v>2018</v>
      </c>
      <c r="D2818">
        <v>315750.6189</v>
      </c>
      <c r="E2818">
        <v>120.85253470000001</v>
      </c>
      <c r="F2818">
        <v>1.4480782139999999</v>
      </c>
      <c r="G2818">
        <v>5.0776749890000001</v>
      </c>
      <c r="H2818">
        <v>187967.66620000001</v>
      </c>
      <c r="I2818">
        <v>123.2151721</v>
      </c>
      <c r="J2818">
        <v>1.5873947989999999</v>
      </c>
      <c r="K2818">
        <v>5.5550840060000004</v>
      </c>
      <c r="L2818">
        <v>152736.53539999999</v>
      </c>
      <c r="M2818">
        <v>122.4497863</v>
      </c>
      <c r="N2818">
        <v>1.0624768600000001</v>
      </c>
      <c r="O2818">
        <v>4.4230618230000003</v>
      </c>
      <c r="P2818">
        <v>127629.38340000001</v>
      </c>
      <c r="Q2818">
        <v>121.5852821</v>
      </c>
      <c r="R2818">
        <v>1.151138816</v>
      </c>
      <c r="S2818">
        <v>2.0083707039999998</v>
      </c>
    </row>
    <row r="2819" spans="1:19" x14ac:dyDescent="0.25">
      <c r="A2819" s="12">
        <v>43252</v>
      </c>
      <c r="B2819" t="s">
        <v>2003</v>
      </c>
      <c r="C2819" t="s">
        <v>2004</v>
      </c>
      <c r="D2819">
        <v>432315.14449999999</v>
      </c>
      <c r="E2819">
        <v>126.6329353</v>
      </c>
      <c r="F2819">
        <v>0.167690545</v>
      </c>
      <c r="G2819">
        <v>2.8850988110000002</v>
      </c>
      <c r="H2819">
        <v>293906.50760000001</v>
      </c>
      <c r="I2819">
        <v>128.09084110000001</v>
      </c>
      <c r="J2819">
        <v>0.57211005000000004</v>
      </c>
      <c r="K2819">
        <v>3.2368250249999999</v>
      </c>
      <c r="L2819">
        <v>241443.3823</v>
      </c>
      <c r="M2819">
        <v>126.0824236</v>
      </c>
      <c r="N2819">
        <v>0.15613659699999999</v>
      </c>
      <c r="O2819">
        <v>2.1648132910000002</v>
      </c>
      <c r="P2819">
        <v>195891.35209999999</v>
      </c>
      <c r="Q2819">
        <v>126.47828800000001</v>
      </c>
      <c r="R2819">
        <v>1.083822407</v>
      </c>
      <c r="S2819">
        <v>-0.500506597</v>
      </c>
    </row>
    <row r="2820" spans="1:19" x14ac:dyDescent="0.25">
      <c r="A2820" s="12">
        <v>43252</v>
      </c>
      <c r="B2820" t="s">
        <v>2007</v>
      </c>
      <c r="C2820" t="s">
        <v>2008</v>
      </c>
      <c r="D2820">
        <v>909152.77209999994</v>
      </c>
      <c r="E2820">
        <v>122.284935</v>
      </c>
      <c r="F2820">
        <v>0.67159579199999997</v>
      </c>
      <c r="G2820">
        <v>2.0901638770000002</v>
      </c>
      <c r="H2820">
        <v>587606.63639999996</v>
      </c>
      <c r="I2820">
        <v>124.51818160000001</v>
      </c>
      <c r="J2820">
        <v>0.98630850999999997</v>
      </c>
      <c r="K2820">
        <v>3.2492494700000001</v>
      </c>
      <c r="L2820">
        <v>497145.15500000003</v>
      </c>
      <c r="M2820">
        <v>121.566076</v>
      </c>
      <c r="N2820">
        <v>-4.1110714E-2</v>
      </c>
      <c r="O2820">
        <v>1.2770266800000001</v>
      </c>
      <c r="P2820">
        <v>421188.41239999997</v>
      </c>
      <c r="Q2820">
        <v>116.40194390000001</v>
      </c>
      <c r="R2820">
        <v>0.26473202699999998</v>
      </c>
      <c r="S2820">
        <v>-1.5916688720000001</v>
      </c>
    </row>
    <row r="2821" spans="1:19" x14ac:dyDescent="0.25">
      <c r="A2821" s="12">
        <v>43252</v>
      </c>
      <c r="B2821" t="s">
        <v>2013</v>
      </c>
      <c r="C2821" t="s">
        <v>2014</v>
      </c>
      <c r="D2821">
        <v>555275.35329999996</v>
      </c>
      <c r="E2821">
        <v>122.100335</v>
      </c>
      <c r="F2821">
        <v>0.55157225600000004</v>
      </c>
      <c r="G2821">
        <v>2.4506792690000001</v>
      </c>
      <c r="H2821">
        <v>345669.86190000002</v>
      </c>
      <c r="I2821">
        <v>123.86816779999999</v>
      </c>
      <c r="J2821">
        <v>1.093368401</v>
      </c>
      <c r="K2821">
        <v>3.2001366710000001</v>
      </c>
      <c r="L2821">
        <v>270794.56719999999</v>
      </c>
      <c r="M2821">
        <v>122.886461</v>
      </c>
      <c r="N2821">
        <v>0.79611703499999997</v>
      </c>
      <c r="O2821">
        <v>2.2652471140000001</v>
      </c>
      <c r="P2821">
        <v>206500.8751</v>
      </c>
      <c r="Q2821">
        <v>121.469829</v>
      </c>
      <c r="R2821">
        <v>1.1274538080000001</v>
      </c>
      <c r="S2821">
        <v>-2.2851824999999999E-2</v>
      </c>
    </row>
    <row r="2822" spans="1:19" x14ac:dyDescent="0.25">
      <c r="A2822" s="12">
        <v>43282</v>
      </c>
      <c r="B2822" t="s">
        <v>2005</v>
      </c>
      <c r="C2822" t="s">
        <v>2006</v>
      </c>
      <c r="D2822">
        <v>376383.43930000003</v>
      </c>
      <c r="E2822">
        <v>123.22192440000001</v>
      </c>
      <c r="F2822">
        <v>1.876896028</v>
      </c>
      <c r="G2822">
        <v>4.1191288159999999</v>
      </c>
      <c r="H2822">
        <v>231083.23670000001</v>
      </c>
      <c r="I2822">
        <v>123.0295495</v>
      </c>
      <c r="J2822">
        <v>0.96605115500000005</v>
      </c>
      <c r="K2822">
        <v>3.6648320509999999</v>
      </c>
      <c r="L2822">
        <v>200524.56090000001</v>
      </c>
      <c r="M2822">
        <v>122.1792768</v>
      </c>
      <c r="N2822">
        <v>1.399200921</v>
      </c>
      <c r="O2822">
        <v>3.152880895</v>
      </c>
      <c r="P2822">
        <v>228677.1176</v>
      </c>
      <c r="Q2822">
        <v>120.1727264</v>
      </c>
      <c r="R2822">
        <v>0.56927262300000003</v>
      </c>
      <c r="S2822">
        <v>-0.78330521399999997</v>
      </c>
    </row>
    <row r="2823" spans="1:19" x14ac:dyDescent="0.25">
      <c r="A2823" s="12">
        <v>43282</v>
      </c>
      <c r="B2823" t="s">
        <v>2019</v>
      </c>
      <c r="C2823" t="s">
        <v>2020</v>
      </c>
      <c r="D2823">
        <v>261424.36730000001</v>
      </c>
      <c r="E2823">
        <v>119.9834955</v>
      </c>
      <c r="F2823">
        <v>1.304011045</v>
      </c>
      <c r="G2823">
        <v>3.9958441809999998</v>
      </c>
      <c r="H2823">
        <v>160279.0674</v>
      </c>
      <c r="I2823">
        <v>119.7285167</v>
      </c>
      <c r="J2823">
        <v>0.58390521699999998</v>
      </c>
      <c r="K2823">
        <v>3.8423750029999999</v>
      </c>
      <c r="L2823">
        <v>128517.18120000001</v>
      </c>
      <c r="M2823">
        <v>118.1666055</v>
      </c>
      <c r="N2823">
        <v>1.086118301</v>
      </c>
      <c r="O2823">
        <v>3.5617666730000002</v>
      </c>
      <c r="P2823">
        <v>116735.2163</v>
      </c>
      <c r="Q2823">
        <v>117.0942847</v>
      </c>
      <c r="R2823">
        <v>1.0107378709999999</v>
      </c>
      <c r="S2823">
        <v>1.2670912299999999</v>
      </c>
    </row>
    <row r="2824" spans="1:19" x14ac:dyDescent="0.25">
      <c r="A2824" s="12">
        <v>43282</v>
      </c>
      <c r="B2824" t="s">
        <v>2017</v>
      </c>
      <c r="C2824" t="s">
        <v>2018</v>
      </c>
      <c r="D2824">
        <v>320292.94929999998</v>
      </c>
      <c r="E2824">
        <v>122.591097</v>
      </c>
      <c r="F2824">
        <v>1.4385816339999999</v>
      </c>
      <c r="G2824">
        <v>5.229668255</v>
      </c>
      <c r="H2824">
        <v>189787.5447</v>
      </c>
      <c r="I2824">
        <v>124.4081254</v>
      </c>
      <c r="J2824">
        <v>0.96818700999999996</v>
      </c>
      <c r="K2824">
        <v>5.302881395</v>
      </c>
      <c r="L2824">
        <v>155090.07709999999</v>
      </c>
      <c r="M2824">
        <v>124.3366346</v>
      </c>
      <c r="N2824">
        <v>1.540915985</v>
      </c>
      <c r="O2824">
        <v>5.28095465</v>
      </c>
      <c r="P2824">
        <v>128729.84269999999</v>
      </c>
      <c r="Q2824">
        <v>122.6336273</v>
      </c>
      <c r="R2824">
        <v>0.86223035100000001</v>
      </c>
      <c r="S2824">
        <v>1.6721366499999999</v>
      </c>
    </row>
    <row r="2825" spans="1:19" x14ac:dyDescent="0.25">
      <c r="A2825" s="12">
        <v>43282</v>
      </c>
      <c r="B2825" t="s">
        <v>2015</v>
      </c>
      <c r="C2825" t="s">
        <v>2016</v>
      </c>
      <c r="D2825">
        <v>398314.72259999998</v>
      </c>
      <c r="E2825">
        <v>120.91047020000001</v>
      </c>
      <c r="F2825">
        <v>2.3473925869999999</v>
      </c>
      <c r="G2825">
        <v>4.2118660270000001</v>
      </c>
      <c r="H2825">
        <v>259217.6575</v>
      </c>
      <c r="I2825">
        <v>121.7636966</v>
      </c>
      <c r="J2825">
        <v>1.341326493</v>
      </c>
      <c r="K2825">
        <v>3.8284416800000001</v>
      </c>
      <c r="L2825">
        <v>213157.36319999999</v>
      </c>
      <c r="M2825">
        <v>120.4610777</v>
      </c>
      <c r="N2825">
        <v>1.757995135</v>
      </c>
      <c r="O2825">
        <v>3.518161928</v>
      </c>
      <c r="P2825">
        <v>169291.0355</v>
      </c>
      <c r="Q2825">
        <v>119.4017759</v>
      </c>
      <c r="R2825">
        <v>1.0234012079999999</v>
      </c>
      <c r="S2825">
        <v>0.51153982499999995</v>
      </c>
    </row>
    <row r="2826" spans="1:19" x14ac:dyDescent="0.25">
      <c r="A2826" s="12">
        <v>43282</v>
      </c>
      <c r="B2826" t="s">
        <v>2013</v>
      </c>
      <c r="C2826" t="s">
        <v>2014</v>
      </c>
      <c r="D2826">
        <v>564084.4828</v>
      </c>
      <c r="E2826">
        <v>124.0373877</v>
      </c>
      <c r="F2826">
        <v>1.586443469</v>
      </c>
      <c r="G2826">
        <v>3.3490137600000001</v>
      </c>
      <c r="H2826">
        <v>347133.5123</v>
      </c>
      <c r="I2826">
        <v>124.3926558</v>
      </c>
      <c r="J2826">
        <v>0.42342435899999997</v>
      </c>
      <c r="K2826">
        <v>2.624750648</v>
      </c>
      <c r="L2826">
        <v>273194.48220000003</v>
      </c>
      <c r="M2826">
        <v>123.9755414</v>
      </c>
      <c r="N2826">
        <v>0.88624929500000005</v>
      </c>
      <c r="O2826">
        <v>2.3501837719999998</v>
      </c>
      <c r="P2826">
        <v>206502.9662</v>
      </c>
      <c r="Q2826">
        <v>121.471059</v>
      </c>
      <c r="R2826">
        <v>1.012635E-3</v>
      </c>
      <c r="S2826">
        <v>-0.96054989199999996</v>
      </c>
    </row>
    <row r="2827" spans="1:19" x14ac:dyDescent="0.25">
      <c r="A2827" s="12">
        <v>43282</v>
      </c>
      <c r="B2827" t="s">
        <v>2009</v>
      </c>
      <c r="C2827" t="s">
        <v>2010</v>
      </c>
      <c r="D2827">
        <v>220862.1096</v>
      </c>
      <c r="E2827">
        <v>113.6023244</v>
      </c>
      <c r="F2827">
        <v>3.7911151790000002</v>
      </c>
      <c r="G2827">
        <v>3.1819896079999999</v>
      </c>
      <c r="H2827">
        <v>132794.1488</v>
      </c>
      <c r="I2827">
        <v>112.30356279999999</v>
      </c>
      <c r="J2827">
        <v>1.9728465180000001</v>
      </c>
      <c r="K2827">
        <v>3.0304208240000001</v>
      </c>
      <c r="L2827">
        <v>106256.1979</v>
      </c>
      <c r="M2827">
        <v>111.4794409</v>
      </c>
      <c r="N2827">
        <v>3.0471572130000002</v>
      </c>
      <c r="O2827">
        <v>2.6603396990000001</v>
      </c>
      <c r="P2827">
        <v>92038.751640000002</v>
      </c>
      <c r="Q2827">
        <v>109.8232431</v>
      </c>
      <c r="R2827">
        <v>-0.42083757300000002</v>
      </c>
      <c r="S2827">
        <v>-0.51330633199999998</v>
      </c>
    </row>
    <row r="2828" spans="1:19" x14ac:dyDescent="0.25">
      <c r="A2828" s="12">
        <v>43282</v>
      </c>
      <c r="B2828" t="s">
        <v>2011</v>
      </c>
      <c r="C2828" t="s">
        <v>2012</v>
      </c>
      <c r="D2828">
        <v>279842.53210000001</v>
      </c>
      <c r="E2828">
        <v>119.0815333</v>
      </c>
      <c r="F2828">
        <v>1.9273376259999999</v>
      </c>
      <c r="G2828">
        <v>4.3508991830000001</v>
      </c>
      <c r="H2828">
        <v>171624.71950000001</v>
      </c>
      <c r="I2828">
        <v>120.09967</v>
      </c>
      <c r="J2828">
        <v>1.2346187900000001</v>
      </c>
      <c r="K2828">
        <v>4.1352564010000004</v>
      </c>
      <c r="L2828">
        <v>124004.1347</v>
      </c>
      <c r="M2828">
        <v>118.7930162</v>
      </c>
      <c r="N2828">
        <v>1.1778538620000001</v>
      </c>
      <c r="O2828">
        <v>3.559244423</v>
      </c>
      <c r="P2828">
        <v>120843.5946</v>
      </c>
      <c r="Q2828">
        <v>119.4255543</v>
      </c>
      <c r="R2828">
        <v>0.45408979100000002</v>
      </c>
      <c r="S2828">
        <v>0.85445039700000003</v>
      </c>
    </row>
    <row r="2829" spans="1:19" x14ac:dyDescent="0.25">
      <c r="A2829" s="12">
        <v>43282</v>
      </c>
      <c r="B2829" t="s">
        <v>2001</v>
      </c>
      <c r="C2829" t="s">
        <v>2002</v>
      </c>
      <c r="D2829">
        <v>280767.45659999998</v>
      </c>
      <c r="E2829">
        <v>125.24342300000001</v>
      </c>
      <c r="F2829">
        <v>1.5899931089999999</v>
      </c>
      <c r="G2829">
        <v>5.0434495449999996</v>
      </c>
      <c r="H2829">
        <v>175212.90820000001</v>
      </c>
      <c r="I2829">
        <v>124.6157772</v>
      </c>
      <c r="J2829">
        <v>0.65077095399999996</v>
      </c>
      <c r="K2829">
        <v>4.6589722670000002</v>
      </c>
      <c r="L2829">
        <v>143965.0754</v>
      </c>
      <c r="M2829">
        <v>123.72516830000001</v>
      </c>
      <c r="N2829">
        <v>1.0048407049999999</v>
      </c>
      <c r="O2829">
        <v>4.1924093109999996</v>
      </c>
      <c r="P2829">
        <v>115329.693</v>
      </c>
      <c r="Q2829">
        <v>122.5046296</v>
      </c>
      <c r="R2829">
        <v>0.153423595</v>
      </c>
      <c r="S2829">
        <v>0.88818484099999995</v>
      </c>
    </row>
    <row r="2830" spans="1:19" x14ac:dyDescent="0.25">
      <c r="A2830" s="12">
        <v>43282</v>
      </c>
      <c r="B2830" t="s">
        <v>2003</v>
      </c>
      <c r="C2830" t="s">
        <v>2004</v>
      </c>
      <c r="D2830">
        <v>441560.69579999999</v>
      </c>
      <c r="E2830">
        <v>129.34112469999999</v>
      </c>
      <c r="F2830">
        <v>2.138613785</v>
      </c>
      <c r="G2830">
        <v>3.4596069370000002</v>
      </c>
      <c r="H2830">
        <v>297865.3737</v>
      </c>
      <c r="I2830">
        <v>129.81620090000001</v>
      </c>
      <c r="J2830">
        <v>1.34698144</v>
      </c>
      <c r="K2830">
        <v>2.7612793689999999</v>
      </c>
      <c r="L2830">
        <v>245330.3664</v>
      </c>
      <c r="M2830">
        <v>128.1122178</v>
      </c>
      <c r="N2830">
        <v>1.6098946489999999</v>
      </c>
      <c r="O2830">
        <v>2.385195988</v>
      </c>
      <c r="P2830">
        <v>197352.02369999999</v>
      </c>
      <c r="Q2830">
        <v>127.4213783</v>
      </c>
      <c r="R2830">
        <v>0.74565393899999999</v>
      </c>
      <c r="S2830">
        <v>-1.0830376610000001</v>
      </c>
    </row>
    <row r="2831" spans="1:19" x14ac:dyDescent="0.25">
      <c r="A2831" s="12">
        <v>43282</v>
      </c>
      <c r="B2831" t="s">
        <v>2007</v>
      </c>
      <c r="C2831" t="s">
        <v>2008</v>
      </c>
      <c r="D2831">
        <v>929010.96409999998</v>
      </c>
      <c r="E2831">
        <v>124.9559467</v>
      </c>
      <c r="F2831">
        <v>2.1842524870000002</v>
      </c>
      <c r="G2831">
        <v>2.877900849</v>
      </c>
      <c r="H2831">
        <v>591664.72439999995</v>
      </c>
      <c r="I2831">
        <v>125.3781204</v>
      </c>
      <c r="J2831">
        <v>0.69061302000000002</v>
      </c>
      <c r="K2831">
        <v>1.6070408309999999</v>
      </c>
      <c r="L2831">
        <v>504801.26329999999</v>
      </c>
      <c r="M2831">
        <v>123.43821130000001</v>
      </c>
      <c r="N2831">
        <v>1.540014663</v>
      </c>
      <c r="O2831">
        <v>1.019913292</v>
      </c>
      <c r="P2831">
        <v>424321.70250000001</v>
      </c>
      <c r="Q2831">
        <v>117.2678772</v>
      </c>
      <c r="R2831">
        <v>0.74391649999999998</v>
      </c>
      <c r="S2831">
        <v>-2.4182239769999998</v>
      </c>
    </row>
    <row r="2832" spans="1:19" x14ac:dyDescent="0.25">
      <c r="A2832" s="12">
        <v>43313</v>
      </c>
      <c r="B2832" t="s">
        <v>2005</v>
      </c>
      <c r="C2832" t="s">
        <v>2006</v>
      </c>
      <c r="D2832">
        <v>376560.1041</v>
      </c>
      <c r="E2832">
        <v>123.2797616</v>
      </c>
      <c r="F2832">
        <v>4.6937438999999997E-2</v>
      </c>
      <c r="G2832">
        <v>3.7103546559999998</v>
      </c>
      <c r="H2832">
        <v>231992.03150000001</v>
      </c>
      <c r="I2832">
        <v>123.51339520000001</v>
      </c>
      <c r="J2832">
        <v>0.39327596599999998</v>
      </c>
      <c r="K2832">
        <v>3.6338203080000002</v>
      </c>
      <c r="L2832">
        <v>201468.96119999999</v>
      </c>
      <c r="M2832">
        <v>122.7546983</v>
      </c>
      <c r="N2832">
        <v>0.47096490600000002</v>
      </c>
      <c r="O2832">
        <v>2.6270217869999999</v>
      </c>
      <c r="P2832">
        <v>228735.8414</v>
      </c>
      <c r="Q2832">
        <v>120.20358640000001</v>
      </c>
      <c r="R2832">
        <v>2.5679761999999998E-2</v>
      </c>
      <c r="S2832">
        <v>-0.740922101</v>
      </c>
    </row>
    <row r="2833" spans="1:19" x14ac:dyDescent="0.25">
      <c r="A2833" s="12">
        <v>43313</v>
      </c>
      <c r="B2833" t="s">
        <v>2013</v>
      </c>
      <c r="C2833" t="s">
        <v>2014</v>
      </c>
      <c r="D2833">
        <v>562975.26489999995</v>
      </c>
      <c r="E2833">
        <v>123.7934802</v>
      </c>
      <c r="F2833">
        <v>-0.196640386</v>
      </c>
      <c r="G2833">
        <v>2.5482553700000001</v>
      </c>
      <c r="H2833">
        <v>348351.55989999999</v>
      </c>
      <c r="I2833">
        <v>124.8291339</v>
      </c>
      <c r="J2833">
        <v>0.35088737800000003</v>
      </c>
      <c r="K2833">
        <v>2.5590656319999998</v>
      </c>
      <c r="L2833">
        <v>274797.2267</v>
      </c>
      <c r="M2833">
        <v>124.7028662</v>
      </c>
      <c r="N2833">
        <v>0.58666797199999998</v>
      </c>
      <c r="O2833">
        <v>1.829265567</v>
      </c>
      <c r="P2833">
        <v>207476.32279999999</v>
      </c>
      <c r="Q2833">
        <v>122.0436157</v>
      </c>
      <c r="R2833">
        <v>0.47135232100000002</v>
      </c>
      <c r="S2833">
        <v>-0.81966064400000005</v>
      </c>
    </row>
    <row r="2834" spans="1:19" x14ac:dyDescent="0.25">
      <c r="A2834" s="12">
        <v>43313</v>
      </c>
      <c r="B2834" t="s">
        <v>2009</v>
      </c>
      <c r="C2834" t="s">
        <v>2010</v>
      </c>
      <c r="D2834">
        <v>218521.23269999999</v>
      </c>
      <c r="E2834">
        <v>112.3982742</v>
      </c>
      <c r="F2834">
        <v>-1.059881649</v>
      </c>
      <c r="G2834">
        <v>1.0087881869999999</v>
      </c>
      <c r="H2834">
        <v>131901.97039999999</v>
      </c>
      <c r="I2834">
        <v>111.5490506</v>
      </c>
      <c r="J2834">
        <v>-0.67185063700000003</v>
      </c>
      <c r="K2834">
        <v>1.203076824</v>
      </c>
      <c r="L2834">
        <v>105538.882</v>
      </c>
      <c r="M2834">
        <v>110.7268638</v>
      </c>
      <c r="N2834">
        <v>-0.67508149399999995</v>
      </c>
      <c r="O2834">
        <v>0.20799313899999999</v>
      </c>
      <c r="P2834">
        <v>92336.762199999997</v>
      </c>
      <c r="Q2834">
        <v>110.1788377</v>
      </c>
      <c r="R2834">
        <v>0.32378813000000001</v>
      </c>
      <c r="S2834">
        <v>-1.631708731</v>
      </c>
    </row>
    <row r="2835" spans="1:19" x14ac:dyDescent="0.25">
      <c r="A2835" s="12">
        <v>43313</v>
      </c>
      <c r="B2835" t="s">
        <v>2019</v>
      </c>
      <c r="C2835" t="s">
        <v>2020</v>
      </c>
      <c r="D2835">
        <v>264071.75170000002</v>
      </c>
      <c r="E2835">
        <v>121.1985408</v>
      </c>
      <c r="F2835">
        <v>1.0126769799999999</v>
      </c>
      <c r="G2835">
        <v>4.1275792349999998</v>
      </c>
      <c r="H2835">
        <v>162547.71239999999</v>
      </c>
      <c r="I2835">
        <v>121.42319519999999</v>
      </c>
      <c r="J2835">
        <v>1.415434364</v>
      </c>
      <c r="K2835">
        <v>4.4806404659999997</v>
      </c>
      <c r="L2835">
        <v>130308.06449999999</v>
      </c>
      <c r="M2835">
        <v>119.8132538</v>
      </c>
      <c r="N2835">
        <v>1.3934971739999999</v>
      </c>
      <c r="O2835">
        <v>3.616898242</v>
      </c>
      <c r="P2835">
        <v>117991.2764</v>
      </c>
      <c r="Q2835">
        <v>118.3542083</v>
      </c>
      <c r="R2835">
        <v>1.0759907280000001</v>
      </c>
      <c r="S2835">
        <v>1.486002128</v>
      </c>
    </row>
    <row r="2836" spans="1:19" x14ac:dyDescent="0.25">
      <c r="A2836" s="12">
        <v>43313</v>
      </c>
      <c r="B2836" t="s">
        <v>2001</v>
      </c>
      <c r="C2836" t="s">
        <v>2002</v>
      </c>
      <c r="D2836">
        <v>281373.14889999997</v>
      </c>
      <c r="E2836">
        <v>125.5136074</v>
      </c>
      <c r="F2836">
        <v>0.21572739499999999</v>
      </c>
      <c r="G2836">
        <v>5.7121822550000001</v>
      </c>
      <c r="H2836">
        <v>176684.7452</v>
      </c>
      <c r="I2836">
        <v>125.66258430000001</v>
      </c>
      <c r="J2836">
        <v>0.84002774899999999</v>
      </c>
      <c r="K2836">
        <v>5.8618924210000003</v>
      </c>
      <c r="L2836">
        <v>145687.7899</v>
      </c>
      <c r="M2836">
        <v>125.2056881</v>
      </c>
      <c r="N2836">
        <v>1.1966197460000001</v>
      </c>
      <c r="O2836">
        <v>5.1794099820000001</v>
      </c>
      <c r="P2836">
        <v>116638.2418</v>
      </c>
      <c r="Q2836">
        <v>123.89458639999999</v>
      </c>
      <c r="R2836">
        <v>1.134615771</v>
      </c>
      <c r="S2836">
        <v>2.730532239</v>
      </c>
    </row>
    <row r="2837" spans="1:19" x14ac:dyDescent="0.25">
      <c r="A2837" s="12">
        <v>43313</v>
      </c>
      <c r="B2837" t="s">
        <v>2017</v>
      </c>
      <c r="C2837" t="s">
        <v>2018</v>
      </c>
      <c r="D2837">
        <v>321014.5515</v>
      </c>
      <c r="E2837">
        <v>122.867288</v>
      </c>
      <c r="F2837">
        <v>0.22529444900000001</v>
      </c>
      <c r="G2837">
        <v>4.4624327849999998</v>
      </c>
      <c r="H2837">
        <v>190308.9461</v>
      </c>
      <c r="I2837">
        <v>124.7499105</v>
      </c>
      <c r="J2837">
        <v>0.27472895600000002</v>
      </c>
      <c r="K2837">
        <v>4.6771284130000002</v>
      </c>
      <c r="L2837">
        <v>155686.1</v>
      </c>
      <c r="M2837">
        <v>124.8144697</v>
      </c>
      <c r="N2837">
        <v>0.38430755</v>
      </c>
      <c r="O2837">
        <v>4.0513783590000001</v>
      </c>
      <c r="P2837">
        <v>128425.9376</v>
      </c>
      <c r="Q2837">
        <v>122.3441141</v>
      </c>
      <c r="R2837">
        <v>-0.23607979500000001</v>
      </c>
      <c r="S2837">
        <v>0.60712889000000003</v>
      </c>
    </row>
    <row r="2838" spans="1:19" x14ac:dyDescent="0.25">
      <c r="A2838" s="12">
        <v>43313</v>
      </c>
      <c r="B2838" t="s">
        <v>2003</v>
      </c>
      <c r="C2838" t="s">
        <v>2004</v>
      </c>
      <c r="D2838">
        <v>440176.19380000001</v>
      </c>
      <c r="E2838">
        <v>128.93557899999999</v>
      </c>
      <c r="F2838">
        <v>-0.31354738999999998</v>
      </c>
      <c r="G2838">
        <v>3.2774175040000002</v>
      </c>
      <c r="H2838">
        <v>298000.98719999997</v>
      </c>
      <c r="I2838">
        <v>129.87530419999999</v>
      </c>
      <c r="J2838">
        <v>4.5528472E-2</v>
      </c>
      <c r="K2838">
        <v>3.0893360219999999</v>
      </c>
      <c r="L2838">
        <v>246328.05850000001</v>
      </c>
      <c r="M2838">
        <v>128.63321550000001</v>
      </c>
      <c r="N2838">
        <v>0.40667290499999997</v>
      </c>
      <c r="O2838">
        <v>2.314248096</v>
      </c>
      <c r="P2838">
        <v>197436.5013</v>
      </c>
      <c r="Q2838">
        <v>127.4759217</v>
      </c>
      <c r="R2838">
        <v>4.2805530000000001E-2</v>
      </c>
      <c r="S2838">
        <v>-0.51287324999999995</v>
      </c>
    </row>
    <row r="2839" spans="1:19" x14ac:dyDescent="0.25">
      <c r="A2839" s="12">
        <v>43313</v>
      </c>
      <c r="B2839" t="s">
        <v>2011</v>
      </c>
      <c r="C2839" t="s">
        <v>2012</v>
      </c>
      <c r="D2839">
        <v>280375.103</v>
      </c>
      <c r="E2839">
        <v>119.3081584</v>
      </c>
      <c r="F2839">
        <v>0.190310907</v>
      </c>
      <c r="G2839">
        <v>3.6639013189999998</v>
      </c>
      <c r="H2839">
        <v>172303.54399999999</v>
      </c>
      <c r="I2839">
        <v>120.57469829999999</v>
      </c>
      <c r="J2839">
        <v>0.39552835600000003</v>
      </c>
      <c r="K2839">
        <v>3.7441248740000002</v>
      </c>
      <c r="L2839">
        <v>124775.898</v>
      </c>
      <c r="M2839">
        <v>119.5323471</v>
      </c>
      <c r="N2839">
        <v>0.62236895299999995</v>
      </c>
      <c r="O2839">
        <v>3.0503507129999998</v>
      </c>
      <c r="P2839">
        <v>121665.0965</v>
      </c>
      <c r="Q2839">
        <v>120.23741630000001</v>
      </c>
      <c r="R2839">
        <v>0.67980589300000005</v>
      </c>
      <c r="S2839">
        <v>0.40064170500000001</v>
      </c>
    </row>
    <row r="2840" spans="1:19" x14ac:dyDescent="0.25">
      <c r="A2840" s="12">
        <v>43313</v>
      </c>
      <c r="B2840" t="s">
        <v>2007</v>
      </c>
      <c r="C2840" t="s">
        <v>2008</v>
      </c>
      <c r="D2840">
        <v>912509.04040000006</v>
      </c>
      <c r="E2840">
        <v>122.73636740000001</v>
      </c>
      <c r="F2840">
        <v>-1.776289448</v>
      </c>
      <c r="G2840">
        <v>0.86820756499999996</v>
      </c>
      <c r="H2840">
        <v>583664.46680000005</v>
      </c>
      <c r="I2840">
        <v>123.68280679999999</v>
      </c>
      <c r="J2840">
        <v>-1.352160649</v>
      </c>
      <c r="K2840">
        <v>0.65263498399999997</v>
      </c>
      <c r="L2840">
        <v>498382.77510000003</v>
      </c>
      <c r="M2840">
        <v>121.8687091</v>
      </c>
      <c r="N2840">
        <v>-1.2714881469999999</v>
      </c>
      <c r="O2840">
        <v>-0.55681121700000002</v>
      </c>
      <c r="P2840">
        <v>420693.34210000001</v>
      </c>
      <c r="Q2840">
        <v>116.2651236</v>
      </c>
      <c r="R2840">
        <v>-0.85509658399999999</v>
      </c>
      <c r="S2840">
        <v>-2.664472414</v>
      </c>
    </row>
    <row r="2841" spans="1:19" x14ac:dyDescent="0.25">
      <c r="A2841" s="12">
        <v>43313</v>
      </c>
      <c r="B2841" t="s">
        <v>2015</v>
      </c>
      <c r="C2841" t="s">
        <v>2016</v>
      </c>
      <c r="D2841">
        <v>399242.29509999999</v>
      </c>
      <c r="E2841">
        <v>121.1920396</v>
      </c>
      <c r="F2841">
        <v>0.232874258</v>
      </c>
      <c r="G2841">
        <v>3.8423544879999998</v>
      </c>
      <c r="H2841">
        <v>261289.9595</v>
      </c>
      <c r="I2841">
        <v>122.73712999999999</v>
      </c>
      <c r="J2841">
        <v>0.79944474499999996</v>
      </c>
      <c r="K2841">
        <v>4.0230273519999997</v>
      </c>
      <c r="L2841">
        <v>215083.81649999999</v>
      </c>
      <c r="M2841">
        <v>121.54976929999999</v>
      </c>
      <c r="N2841">
        <v>0.90377043000000001</v>
      </c>
      <c r="O2841">
        <v>3.2309347929999999</v>
      </c>
      <c r="P2841">
        <v>170190.1678</v>
      </c>
      <c r="Q2841">
        <v>120.0359382</v>
      </c>
      <c r="R2841">
        <v>0.53111633000000003</v>
      </c>
      <c r="S2841">
        <v>1.280337533</v>
      </c>
    </row>
    <row r="2842" spans="1:19" x14ac:dyDescent="0.25">
      <c r="A2842" s="12">
        <v>43344</v>
      </c>
      <c r="B2842" t="s">
        <v>2005</v>
      </c>
      <c r="C2842" t="s">
        <v>2006</v>
      </c>
      <c r="D2842">
        <v>377613.82319999998</v>
      </c>
      <c r="E2842">
        <v>123.6247324</v>
      </c>
      <c r="F2842">
        <v>0.27982759200000001</v>
      </c>
      <c r="G2842">
        <v>3.3911294189999999</v>
      </c>
      <c r="H2842">
        <v>231961.2953</v>
      </c>
      <c r="I2842">
        <v>123.4970311</v>
      </c>
      <c r="J2842">
        <v>-1.3248806E-2</v>
      </c>
      <c r="K2842">
        <v>3.7850831770000002</v>
      </c>
      <c r="L2842">
        <v>200684.44680000001</v>
      </c>
      <c r="M2842">
        <v>122.276695</v>
      </c>
      <c r="N2842">
        <v>-0.38939715600000002</v>
      </c>
      <c r="O2842">
        <v>2.8414363159999998</v>
      </c>
      <c r="P2842">
        <v>227508.31349999999</v>
      </c>
      <c r="Q2842">
        <v>119.558505</v>
      </c>
      <c r="R2842">
        <v>-0.53665742400000005</v>
      </c>
      <c r="S2842">
        <v>-0.47522965</v>
      </c>
    </row>
    <row r="2843" spans="1:19" x14ac:dyDescent="0.25">
      <c r="A2843" s="12">
        <v>43344</v>
      </c>
      <c r="B2843" t="s">
        <v>2009</v>
      </c>
      <c r="C2843" t="s">
        <v>2010</v>
      </c>
      <c r="D2843">
        <v>218123.74340000001</v>
      </c>
      <c r="E2843">
        <v>112.1938222</v>
      </c>
      <c r="F2843">
        <v>-0.18189960999999999</v>
      </c>
      <c r="G2843">
        <v>1.7915944619999999</v>
      </c>
      <c r="H2843">
        <v>131893.8414</v>
      </c>
      <c r="I2843">
        <v>111.542176</v>
      </c>
      <c r="J2843">
        <v>-6.1629010000000001E-3</v>
      </c>
      <c r="K2843">
        <v>2.880808225</v>
      </c>
      <c r="L2843">
        <v>105308.4847</v>
      </c>
      <c r="M2843">
        <v>110.4851409</v>
      </c>
      <c r="N2843">
        <v>-0.21830556400000001</v>
      </c>
      <c r="O2843">
        <v>1.915302198</v>
      </c>
      <c r="P2843">
        <v>92326.876010000007</v>
      </c>
      <c r="Q2843">
        <v>110.16704129999999</v>
      </c>
      <c r="R2843">
        <v>-1.0706663E-2</v>
      </c>
      <c r="S2843">
        <v>1.0466316280000001</v>
      </c>
    </row>
    <row r="2844" spans="1:19" x14ac:dyDescent="0.25">
      <c r="A2844" s="12">
        <v>43344</v>
      </c>
      <c r="B2844" t="s">
        <v>2011</v>
      </c>
      <c r="C2844" t="s">
        <v>2012</v>
      </c>
      <c r="D2844">
        <v>281167.00469999999</v>
      </c>
      <c r="E2844">
        <v>119.6451368</v>
      </c>
      <c r="F2844">
        <v>0.282443685</v>
      </c>
      <c r="G2844">
        <v>3.549837685</v>
      </c>
      <c r="H2844">
        <v>172439.9792</v>
      </c>
      <c r="I2844">
        <v>120.67017300000001</v>
      </c>
      <c r="J2844">
        <v>7.9183034999999999E-2</v>
      </c>
      <c r="K2844">
        <v>4.1598200460000001</v>
      </c>
      <c r="L2844">
        <v>124199.35490000001</v>
      </c>
      <c r="M2844">
        <v>118.98003249999999</v>
      </c>
      <c r="N2844">
        <v>-0.46206282500000001</v>
      </c>
      <c r="O2844">
        <v>3.0801653830000002</v>
      </c>
      <c r="P2844">
        <v>122146.5163</v>
      </c>
      <c r="Q2844">
        <v>120.7131869</v>
      </c>
      <c r="R2844">
        <v>0.39569264900000001</v>
      </c>
      <c r="S2844">
        <v>1.781199991</v>
      </c>
    </row>
    <row r="2845" spans="1:19" x14ac:dyDescent="0.25">
      <c r="A2845" s="12">
        <v>43344</v>
      </c>
      <c r="B2845" t="s">
        <v>2013</v>
      </c>
      <c r="C2845" t="s">
        <v>2014</v>
      </c>
      <c r="D2845">
        <v>564046.6459</v>
      </c>
      <c r="E2845">
        <v>124.0290677</v>
      </c>
      <c r="F2845">
        <v>0.19030693500000001</v>
      </c>
      <c r="G2845">
        <v>1.9336184409999999</v>
      </c>
      <c r="H2845">
        <v>348055.7978</v>
      </c>
      <c r="I2845">
        <v>124.7231498</v>
      </c>
      <c r="J2845">
        <v>-8.4903362999999996E-2</v>
      </c>
      <c r="K2845">
        <v>2.462639915</v>
      </c>
      <c r="L2845">
        <v>273390.71519999998</v>
      </c>
      <c r="M2845">
        <v>124.0645919</v>
      </c>
      <c r="N2845">
        <v>-0.51183613299999997</v>
      </c>
      <c r="O2845">
        <v>1.884649137</v>
      </c>
      <c r="P2845">
        <v>205668.6434</v>
      </c>
      <c r="Q2845">
        <v>120.9802861</v>
      </c>
      <c r="R2845">
        <v>-0.87127016899999998</v>
      </c>
      <c r="S2845">
        <v>-0.87194616599999997</v>
      </c>
    </row>
    <row r="2846" spans="1:19" x14ac:dyDescent="0.25">
      <c r="A2846" s="12">
        <v>43344</v>
      </c>
      <c r="B2846" t="s">
        <v>2019</v>
      </c>
      <c r="C2846" t="s">
        <v>2020</v>
      </c>
      <c r="D2846">
        <v>261947.3119</v>
      </c>
      <c r="E2846">
        <v>120.2235065</v>
      </c>
      <c r="F2846">
        <v>-0.80449339900000005</v>
      </c>
      <c r="G2846">
        <v>2.7106065359999998</v>
      </c>
      <c r="H2846">
        <v>160448.8395</v>
      </c>
      <c r="I2846">
        <v>119.85533650000001</v>
      </c>
      <c r="J2846">
        <v>-1.291234972</v>
      </c>
      <c r="K2846">
        <v>3.2794728009999998</v>
      </c>
      <c r="L2846">
        <v>128711.5931</v>
      </c>
      <c r="M2846">
        <v>118.3453598</v>
      </c>
      <c r="N2846">
        <v>-1.2251516099999999</v>
      </c>
      <c r="O2846">
        <v>2.870361237</v>
      </c>
      <c r="P2846">
        <v>116335.7806</v>
      </c>
      <c r="Q2846">
        <v>116.69362030000001</v>
      </c>
      <c r="R2846">
        <v>-1.40306631</v>
      </c>
      <c r="S2846">
        <v>0.117856947</v>
      </c>
    </row>
    <row r="2847" spans="1:19" x14ac:dyDescent="0.25">
      <c r="A2847" s="12">
        <v>43344</v>
      </c>
      <c r="B2847" t="s">
        <v>2001</v>
      </c>
      <c r="C2847" t="s">
        <v>2002</v>
      </c>
      <c r="D2847">
        <v>284602.21460000001</v>
      </c>
      <c r="E2847">
        <v>126.9540138</v>
      </c>
      <c r="F2847">
        <v>1.147609734</v>
      </c>
      <c r="G2847">
        <v>5.7756435809999997</v>
      </c>
      <c r="H2847">
        <v>178026.85699999999</v>
      </c>
      <c r="I2847">
        <v>126.6171276</v>
      </c>
      <c r="J2847">
        <v>0.75960819300000004</v>
      </c>
      <c r="K2847">
        <v>6.1156116420000002</v>
      </c>
      <c r="L2847">
        <v>145979.73800000001</v>
      </c>
      <c r="M2847">
        <v>125.4565915</v>
      </c>
      <c r="N2847">
        <v>0.20039299099999999</v>
      </c>
      <c r="O2847">
        <v>5.3363612229999999</v>
      </c>
      <c r="P2847">
        <v>117274.3502</v>
      </c>
      <c r="Q2847">
        <v>124.57026860000001</v>
      </c>
      <c r="R2847">
        <v>0.54536863800000002</v>
      </c>
      <c r="S2847">
        <v>2.9729133110000001</v>
      </c>
    </row>
    <row r="2848" spans="1:19" x14ac:dyDescent="0.25">
      <c r="A2848" s="12">
        <v>43344</v>
      </c>
      <c r="B2848" t="s">
        <v>2017</v>
      </c>
      <c r="C2848" t="s">
        <v>2018</v>
      </c>
      <c r="D2848">
        <v>323264.5502</v>
      </c>
      <c r="E2848">
        <v>123.7284677</v>
      </c>
      <c r="F2848">
        <v>0.70090240500000001</v>
      </c>
      <c r="G2848">
        <v>5.2010899799999999</v>
      </c>
      <c r="H2848">
        <v>191711.23730000001</v>
      </c>
      <c r="I2848">
        <v>125.6691301</v>
      </c>
      <c r="J2848">
        <v>0.73684985999999997</v>
      </c>
      <c r="K2848">
        <v>5.9069466019999997</v>
      </c>
      <c r="L2848">
        <v>156497.2836</v>
      </c>
      <c r="M2848">
        <v>125.4648004</v>
      </c>
      <c r="N2848">
        <v>0.52103791899999996</v>
      </c>
      <c r="O2848">
        <v>5.467288623</v>
      </c>
      <c r="P2848">
        <v>129672.8465</v>
      </c>
      <c r="Q2848">
        <v>123.5319736</v>
      </c>
      <c r="R2848">
        <v>0.97091676800000004</v>
      </c>
      <c r="S2848">
        <v>2.9843171540000002</v>
      </c>
    </row>
    <row r="2849" spans="1:19" x14ac:dyDescent="0.25">
      <c r="A2849" s="12">
        <v>43344</v>
      </c>
      <c r="B2849" t="s">
        <v>2003</v>
      </c>
      <c r="C2849" t="s">
        <v>2004</v>
      </c>
      <c r="D2849">
        <v>439597.80599999998</v>
      </c>
      <c r="E2849">
        <v>128.76615870000001</v>
      </c>
      <c r="F2849">
        <v>-0.131399142</v>
      </c>
      <c r="G2849">
        <v>2.0712447420000002</v>
      </c>
      <c r="H2849">
        <v>297008.179</v>
      </c>
      <c r="I2849">
        <v>129.44261689999999</v>
      </c>
      <c r="J2849">
        <v>-0.33315601700000003</v>
      </c>
      <c r="K2849">
        <v>2.3954754399999998</v>
      </c>
      <c r="L2849">
        <v>244217.56959999999</v>
      </c>
      <c r="M2849">
        <v>127.5311122</v>
      </c>
      <c r="N2849">
        <v>-0.85677972300000005</v>
      </c>
      <c r="O2849">
        <v>1.618983397</v>
      </c>
      <c r="P2849">
        <v>195820.29310000001</v>
      </c>
      <c r="Q2849">
        <v>126.43240830000001</v>
      </c>
      <c r="R2849">
        <v>-0.81859648100000004</v>
      </c>
      <c r="S2849">
        <v>-1.0682626959999999</v>
      </c>
    </row>
    <row r="2850" spans="1:19" x14ac:dyDescent="0.25">
      <c r="A2850" s="12">
        <v>43344</v>
      </c>
      <c r="B2850" t="s">
        <v>2007</v>
      </c>
      <c r="C2850" t="s">
        <v>2008</v>
      </c>
      <c r="D2850">
        <v>912656.62950000004</v>
      </c>
      <c r="E2850">
        <v>122.7562188</v>
      </c>
      <c r="F2850">
        <v>1.6173993000000001E-2</v>
      </c>
      <c r="G2850">
        <v>-6.1682135999999999E-2</v>
      </c>
      <c r="H2850">
        <v>583685.9963</v>
      </c>
      <c r="I2850">
        <v>123.6873691</v>
      </c>
      <c r="J2850">
        <v>3.6886810000000001E-3</v>
      </c>
      <c r="K2850">
        <v>0.89310191900000002</v>
      </c>
      <c r="L2850">
        <v>496527.85849999997</v>
      </c>
      <c r="M2850">
        <v>121.41512950000001</v>
      </c>
      <c r="N2850">
        <v>-0.37218713599999997</v>
      </c>
      <c r="O2850">
        <v>4.2274751999999999E-2</v>
      </c>
      <c r="P2850">
        <v>416752.40580000001</v>
      </c>
      <c r="Q2850">
        <v>115.17598479999999</v>
      </c>
      <c r="R2850">
        <v>-0.93677174799999996</v>
      </c>
      <c r="S2850">
        <v>-2.8304336010000002</v>
      </c>
    </row>
    <row r="2851" spans="1:19" x14ac:dyDescent="0.25">
      <c r="A2851" s="12">
        <v>43344</v>
      </c>
      <c r="B2851" t="s">
        <v>2015</v>
      </c>
      <c r="C2851" t="s">
        <v>2016</v>
      </c>
      <c r="D2851">
        <v>401510.03269999998</v>
      </c>
      <c r="E2851">
        <v>121.88042299999999</v>
      </c>
      <c r="F2851">
        <v>0.56801038100000001</v>
      </c>
      <c r="G2851">
        <v>4.1135928320000001</v>
      </c>
      <c r="H2851">
        <v>261646.61350000001</v>
      </c>
      <c r="I2851">
        <v>122.904663</v>
      </c>
      <c r="J2851">
        <v>0.13649740499999999</v>
      </c>
      <c r="K2851">
        <v>4.5127882359999996</v>
      </c>
      <c r="L2851">
        <v>214665.18909999999</v>
      </c>
      <c r="M2851">
        <v>121.3131915</v>
      </c>
      <c r="N2851">
        <v>-0.19463451600000001</v>
      </c>
      <c r="O2851">
        <v>3.7129274030000001</v>
      </c>
      <c r="P2851">
        <v>170196.36120000001</v>
      </c>
      <c r="Q2851">
        <v>120.04030640000001</v>
      </c>
      <c r="R2851">
        <v>3.639073E-3</v>
      </c>
      <c r="S2851">
        <v>2.560166578</v>
      </c>
    </row>
    <row r="2852" spans="1:19" x14ac:dyDescent="0.25">
      <c r="A2852" s="12">
        <v>43374</v>
      </c>
      <c r="B2852" t="s">
        <v>2005</v>
      </c>
      <c r="C2852" t="s">
        <v>2006</v>
      </c>
      <c r="D2852">
        <v>376569.37809999997</v>
      </c>
      <c r="E2852">
        <v>123.2827977</v>
      </c>
      <c r="F2852">
        <v>-0.27659080200000002</v>
      </c>
      <c r="G2852">
        <v>3.0372357289999998</v>
      </c>
      <c r="H2852">
        <v>231502.337</v>
      </c>
      <c r="I2852">
        <v>123.25268</v>
      </c>
      <c r="J2852">
        <v>-0.19785988900000001</v>
      </c>
      <c r="K2852">
        <v>3.1130237080000001</v>
      </c>
      <c r="L2852">
        <v>199857.4572</v>
      </c>
      <c r="M2852">
        <v>121.77281170000001</v>
      </c>
      <c r="N2852">
        <v>-0.41208452299999998</v>
      </c>
      <c r="O2852">
        <v>2.7008773709999998</v>
      </c>
      <c r="P2852">
        <v>227981.00700000001</v>
      </c>
      <c r="Q2852">
        <v>119.8069114</v>
      </c>
      <c r="R2852">
        <v>0.20776978800000001</v>
      </c>
      <c r="S2852">
        <v>9.2677036000000004E-2</v>
      </c>
    </row>
    <row r="2853" spans="1:19" x14ac:dyDescent="0.25">
      <c r="A2853" s="12">
        <v>43374</v>
      </c>
      <c r="B2853" t="s">
        <v>2001</v>
      </c>
      <c r="C2853" t="s">
        <v>2002</v>
      </c>
      <c r="D2853">
        <v>281326.3187</v>
      </c>
      <c r="E2853">
        <v>125.49271760000001</v>
      </c>
      <c r="F2853">
        <v>-1.1510436959999999</v>
      </c>
      <c r="G2853">
        <v>4.2520667830000001</v>
      </c>
      <c r="H2853">
        <v>175909.2885</v>
      </c>
      <c r="I2853">
        <v>125.1110601</v>
      </c>
      <c r="J2853">
        <v>-1.1894657870000001</v>
      </c>
      <c r="K2853">
        <v>4.37802252</v>
      </c>
      <c r="L2853">
        <v>143930.63949999999</v>
      </c>
      <c r="M2853">
        <v>123.6955737</v>
      </c>
      <c r="N2853">
        <v>-1.4036869300000001</v>
      </c>
      <c r="O2853">
        <v>4.1859753279999996</v>
      </c>
      <c r="P2853">
        <v>115883.6336</v>
      </c>
      <c r="Q2853">
        <v>123.0930322</v>
      </c>
      <c r="R2853">
        <v>-1.1858659810000001</v>
      </c>
      <c r="S2853">
        <v>2.2940713430000002</v>
      </c>
    </row>
    <row r="2854" spans="1:19" x14ac:dyDescent="0.25">
      <c r="A2854" s="12">
        <v>43374</v>
      </c>
      <c r="B2854" t="s">
        <v>2003</v>
      </c>
      <c r="C2854" t="s">
        <v>2004</v>
      </c>
      <c r="D2854">
        <v>440525.60519999999</v>
      </c>
      <c r="E2854">
        <v>129.0379279</v>
      </c>
      <c r="F2854">
        <v>0.21105637399999999</v>
      </c>
      <c r="G2854">
        <v>2.0085025280000002</v>
      </c>
      <c r="H2854">
        <v>297070.65019999997</v>
      </c>
      <c r="I2854">
        <v>129.46984320000001</v>
      </c>
      <c r="J2854">
        <v>2.1033489999999998E-2</v>
      </c>
      <c r="K2854">
        <v>1.8446809719999999</v>
      </c>
      <c r="L2854">
        <v>244101.0171</v>
      </c>
      <c r="M2854">
        <v>127.47024810000001</v>
      </c>
      <c r="N2854">
        <v>-4.7724875E-2</v>
      </c>
      <c r="O2854">
        <v>1.7279669010000001</v>
      </c>
      <c r="P2854">
        <v>197003.02900000001</v>
      </c>
      <c r="Q2854">
        <v>127.196048</v>
      </c>
      <c r="R2854">
        <v>0.60399049000000005</v>
      </c>
      <c r="S2854">
        <v>0.227121192</v>
      </c>
    </row>
    <row r="2855" spans="1:19" x14ac:dyDescent="0.25">
      <c r="A2855" s="12">
        <v>43374</v>
      </c>
      <c r="B2855" t="s">
        <v>2007</v>
      </c>
      <c r="C2855" t="s">
        <v>2008</v>
      </c>
      <c r="D2855">
        <v>919011.69380000001</v>
      </c>
      <c r="E2855">
        <v>123.61100209999999</v>
      </c>
      <c r="F2855">
        <v>0.69632587000000001</v>
      </c>
      <c r="G2855">
        <v>1.125617943</v>
      </c>
      <c r="H2855">
        <v>586432.41390000004</v>
      </c>
      <c r="I2855">
        <v>124.26935520000001</v>
      </c>
      <c r="J2855">
        <v>0.47052998299999998</v>
      </c>
      <c r="K2855">
        <v>1.0376791320000001</v>
      </c>
      <c r="L2855">
        <v>498815.60570000001</v>
      </c>
      <c r="M2855">
        <v>121.9745485</v>
      </c>
      <c r="N2855">
        <v>0.46074899800000002</v>
      </c>
      <c r="O2855">
        <v>0.97218712299999999</v>
      </c>
      <c r="P2855">
        <v>420614.02299999999</v>
      </c>
      <c r="Q2855">
        <v>116.2432025</v>
      </c>
      <c r="R2855">
        <v>0.92659746700000001</v>
      </c>
      <c r="S2855">
        <v>-1.337345005</v>
      </c>
    </row>
    <row r="2856" spans="1:19" x14ac:dyDescent="0.25">
      <c r="A2856" s="12">
        <v>43374</v>
      </c>
      <c r="B2856" t="s">
        <v>2015</v>
      </c>
      <c r="C2856" t="s">
        <v>2016</v>
      </c>
      <c r="D2856">
        <v>398819.2806</v>
      </c>
      <c r="E2856">
        <v>121.06363140000001</v>
      </c>
      <c r="F2856">
        <v>-0.67015813999999996</v>
      </c>
      <c r="G2856">
        <v>3.0360565209999999</v>
      </c>
      <c r="H2856">
        <v>260054.19260000001</v>
      </c>
      <c r="I2856">
        <v>122.1566466</v>
      </c>
      <c r="J2856">
        <v>-0.60861515399999999</v>
      </c>
      <c r="K2856">
        <v>2.9537952770000002</v>
      </c>
      <c r="L2856">
        <v>212521.71119999999</v>
      </c>
      <c r="M2856">
        <v>120.1018533</v>
      </c>
      <c r="N2856">
        <v>-0.99852140499999997</v>
      </c>
      <c r="O2856">
        <v>2.28228374</v>
      </c>
      <c r="P2856">
        <v>169054.8143</v>
      </c>
      <c r="Q2856">
        <v>119.23516789999999</v>
      </c>
      <c r="R2856">
        <v>-0.670723454</v>
      </c>
      <c r="S2856">
        <v>0.686781843</v>
      </c>
    </row>
    <row r="2857" spans="1:19" x14ac:dyDescent="0.25">
      <c r="A2857" s="12">
        <v>43374</v>
      </c>
      <c r="B2857" t="s">
        <v>2013</v>
      </c>
      <c r="C2857" t="s">
        <v>2014</v>
      </c>
      <c r="D2857">
        <v>559592.84030000004</v>
      </c>
      <c r="E2857">
        <v>123.0497137</v>
      </c>
      <c r="F2857">
        <v>-0.78961654400000003</v>
      </c>
      <c r="G2857">
        <v>1.365439345</v>
      </c>
      <c r="H2857">
        <v>345153.42619999999</v>
      </c>
      <c r="I2857">
        <v>123.68310700000001</v>
      </c>
      <c r="J2857">
        <v>-0.83388110000000004</v>
      </c>
      <c r="K2857">
        <v>1.3317610689999999</v>
      </c>
      <c r="L2857">
        <v>270379.76909999998</v>
      </c>
      <c r="M2857">
        <v>122.6982258</v>
      </c>
      <c r="N2857">
        <v>-1.101334445</v>
      </c>
      <c r="O2857">
        <v>0.90033622499999999</v>
      </c>
      <c r="P2857">
        <v>204871.33799999999</v>
      </c>
      <c r="Q2857">
        <v>120.51128780000001</v>
      </c>
      <c r="R2857">
        <v>-0.38766506099999998</v>
      </c>
      <c r="S2857">
        <v>-0.71332973</v>
      </c>
    </row>
    <row r="2858" spans="1:19" x14ac:dyDescent="0.25">
      <c r="A2858" s="12">
        <v>43374</v>
      </c>
      <c r="B2858" t="s">
        <v>2017</v>
      </c>
      <c r="C2858" t="s">
        <v>2018</v>
      </c>
      <c r="D2858">
        <v>323818.70449999999</v>
      </c>
      <c r="E2858">
        <v>123.9405685</v>
      </c>
      <c r="F2858">
        <v>0.17142437599999999</v>
      </c>
      <c r="G2858">
        <v>4.8816593470000003</v>
      </c>
      <c r="H2858">
        <v>191657.0851</v>
      </c>
      <c r="I2858">
        <v>125.63363270000001</v>
      </c>
      <c r="J2858">
        <v>-2.8246713999999999E-2</v>
      </c>
      <c r="K2858">
        <v>5.1080694539999998</v>
      </c>
      <c r="L2858">
        <v>155739.2414</v>
      </c>
      <c r="M2858">
        <v>124.8570735</v>
      </c>
      <c r="N2858">
        <v>-0.48438041599999998</v>
      </c>
      <c r="O2858">
        <v>5.0134628440000002</v>
      </c>
      <c r="P2858">
        <v>129965.3107</v>
      </c>
      <c r="Q2858">
        <v>123.81058760000001</v>
      </c>
      <c r="R2858">
        <v>0.22554000599999999</v>
      </c>
      <c r="S2858">
        <v>3.3854083940000002</v>
      </c>
    </row>
    <row r="2859" spans="1:19" x14ac:dyDescent="0.25">
      <c r="A2859" s="12">
        <v>43374</v>
      </c>
      <c r="B2859" t="s">
        <v>2009</v>
      </c>
      <c r="C2859" t="s">
        <v>2010</v>
      </c>
      <c r="D2859">
        <v>219656.75779999999</v>
      </c>
      <c r="E2859">
        <v>112.9823413</v>
      </c>
      <c r="F2859">
        <v>0.70281866000000004</v>
      </c>
      <c r="G2859">
        <v>2.1778270630000001</v>
      </c>
      <c r="H2859">
        <v>132532.3903</v>
      </c>
      <c r="I2859">
        <v>112.08219459999999</v>
      </c>
      <c r="J2859">
        <v>0.484138491</v>
      </c>
      <c r="K2859">
        <v>1.8277914710000001</v>
      </c>
      <c r="L2859">
        <v>105480.0056</v>
      </c>
      <c r="M2859">
        <v>110.6650932</v>
      </c>
      <c r="N2859">
        <v>0.162874673</v>
      </c>
      <c r="O2859">
        <v>1.7851247889999999</v>
      </c>
      <c r="P2859">
        <v>92623.522249999995</v>
      </c>
      <c r="Q2859">
        <v>110.52100799999999</v>
      </c>
      <c r="R2859">
        <v>0.32129999199999998</v>
      </c>
      <c r="S2859">
        <v>1.2473919999999999E-2</v>
      </c>
    </row>
    <row r="2860" spans="1:19" x14ac:dyDescent="0.25">
      <c r="A2860" s="12">
        <v>43374</v>
      </c>
      <c r="B2860" t="s">
        <v>2011</v>
      </c>
      <c r="C2860" t="s">
        <v>2012</v>
      </c>
      <c r="D2860">
        <v>282322.85930000001</v>
      </c>
      <c r="E2860">
        <v>120.1369882</v>
      </c>
      <c r="F2860">
        <v>0.41109183100000002</v>
      </c>
      <c r="G2860">
        <v>4.1914281779999998</v>
      </c>
      <c r="H2860">
        <v>173340.872</v>
      </c>
      <c r="I2860">
        <v>121.3006005</v>
      </c>
      <c r="J2860">
        <v>0.52243852199999996</v>
      </c>
      <c r="K2860">
        <v>4.4674486309999999</v>
      </c>
      <c r="L2860">
        <v>124774.6637</v>
      </c>
      <c r="M2860">
        <v>119.5311646</v>
      </c>
      <c r="N2860">
        <v>0.46321394599999999</v>
      </c>
      <c r="O2860">
        <v>4.3052762150000001</v>
      </c>
      <c r="P2860">
        <v>122712.33319999999</v>
      </c>
      <c r="Q2860">
        <v>121.2723641</v>
      </c>
      <c r="R2860">
        <v>0.46322796100000002</v>
      </c>
      <c r="S2860">
        <v>2.9062076600000002</v>
      </c>
    </row>
    <row r="2861" spans="1:19" x14ac:dyDescent="0.25">
      <c r="A2861" s="12">
        <v>43374</v>
      </c>
      <c r="B2861" t="s">
        <v>2019</v>
      </c>
      <c r="C2861" t="s">
        <v>2020</v>
      </c>
      <c r="D2861">
        <v>261686.79889999999</v>
      </c>
      <c r="E2861">
        <v>120.1039413</v>
      </c>
      <c r="F2861">
        <v>-9.9452438000000004E-2</v>
      </c>
      <c r="G2861">
        <v>3.2054537330000001</v>
      </c>
      <c r="H2861">
        <v>160321.5551</v>
      </c>
      <c r="I2861">
        <v>119.760255</v>
      </c>
      <c r="J2861">
        <v>-7.9330215999999995E-2</v>
      </c>
      <c r="K2861">
        <v>3.3600815380000002</v>
      </c>
      <c r="L2861">
        <v>127965.2834</v>
      </c>
      <c r="M2861">
        <v>117.65915680000001</v>
      </c>
      <c r="N2861">
        <v>-0.57983096000000001</v>
      </c>
      <c r="O2861">
        <v>3.3296446550000001</v>
      </c>
      <c r="P2861">
        <v>115932.20600000001</v>
      </c>
      <c r="Q2861">
        <v>116.2888043</v>
      </c>
      <c r="R2861">
        <v>-0.346904981</v>
      </c>
      <c r="S2861">
        <v>1.1898315770000001</v>
      </c>
    </row>
    <row r="2862" spans="1:19" x14ac:dyDescent="0.25">
      <c r="A2862" s="12">
        <v>43405</v>
      </c>
      <c r="B2862" t="s">
        <v>2005</v>
      </c>
      <c r="C2862" t="s">
        <v>2006</v>
      </c>
      <c r="D2862">
        <v>376141.50030000001</v>
      </c>
      <c r="E2862">
        <v>123.1427174</v>
      </c>
      <c r="F2862">
        <v>-0.113625215</v>
      </c>
      <c r="G2862">
        <v>3.601768136</v>
      </c>
      <c r="H2862">
        <v>230972.94690000001</v>
      </c>
      <c r="I2862">
        <v>122.9708308</v>
      </c>
      <c r="J2862">
        <v>-0.22867592</v>
      </c>
      <c r="K2862">
        <v>3.232513596</v>
      </c>
      <c r="L2862">
        <v>199607.177</v>
      </c>
      <c r="M2862">
        <v>121.62031639999999</v>
      </c>
      <c r="N2862">
        <v>-0.125229338</v>
      </c>
      <c r="O2862">
        <v>2.863034393</v>
      </c>
      <c r="P2862">
        <v>225622.6814</v>
      </c>
      <c r="Q2862">
        <v>118.56758139999999</v>
      </c>
      <c r="R2862">
        <v>-1.0344395209999999</v>
      </c>
      <c r="S2862">
        <v>-0.70387866200000004</v>
      </c>
    </row>
    <row r="2863" spans="1:19" x14ac:dyDescent="0.25">
      <c r="A2863" s="12">
        <v>43405</v>
      </c>
      <c r="B2863" t="s">
        <v>2009</v>
      </c>
      <c r="C2863" t="s">
        <v>2010</v>
      </c>
      <c r="D2863">
        <v>215675.02970000001</v>
      </c>
      <c r="E2863">
        <v>110.9343052</v>
      </c>
      <c r="F2863">
        <v>-1.8127045669999999</v>
      </c>
      <c r="G2863">
        <v>1.659386823</v>
      </c>
      <c r="H2863">
        <v>130825.5505</v>
      </c>
      <c r="I2863">
        <v>110.63872600000001</v>
      </c>
      <c r="J2863">
        <v>-1.2878661229999999</v>
      </c>
      <c r="K2863">
        <v>1.8444989979999999</v>
      </c>
      <c r="L2863">
        <v>104066.6992</v>
      </c>
      <c r="M2863">
        <v>109.18231280000001</v>
      </c>
      <c r="N2863">
        <v>-1.33988087</v>
      </c>
      <c r="O2863">
        <v>1.322120822</v>
      </c>
      <c r="P2863">
        <v>91422.676189999998</v>
      </c>
      <c r="Q2863">
        <v>109.08812450000001</v>
      </c>
      <c r="R2863">
        <v>-1.296480675</v>
      </c>
      <c r="S2863">
        <v>-0.175071374</v>
      </c>
    </row>
    <row r="2864" spans="1:19" x14ac:dyDescent="0.25">
      <c r="A2864" s="12">
        <v>43405</v>
      </c>
      <c r="B2864" t="s">
        <v>2011</v>
      </c>
      <c r="C2864" t="s">
        <v>2012</v>
      </c>
      <c r="D2864">
        <v>281243.72830000002</v>
      </c>
      <c r="E2864">
        <v>119.677785</v>
      </c>
      <c r="F2864">
        <v>-0.38223296699999998</v>
      </c>
      <c r="G2864">
        <v>3.7282932099999999</v>
      </c>
      <c r="H2864">
        <v>172941.76209999999</v>
      </c>
      <c r="I2864">
        <v>121.021311</v>
      </c>
      <c r="J2864">
        <v>-0.230245743</v>
      </c>
      <c r="K2864">
        <v>3.9566322989999998</v>
      </c>
      <c r="L2864">
        <v>124312.69</v>
      </c>
      <c r="M2864">
        <v>119.0886048</v>
      </c>
      <c r="N2864">
        <v>-0.37024638500000001</v>
      </c>
      <c r="O2864">
        <v>3.6643806109999999</v>
      </c>
      <c r="P2864">
        <v>121523.2222</v>
      </c>
      <c r="Q2864">
        <v>120.0972068</v>
      </c>
      <c r="R2864">
        <v>-0.96902319400000003</v>
      </c>
      <c r="S2864">
        <v>0.76049577099999999</v>
      </c>
    </row>
    <row r="2865" spans="1:19" x14ac:dyDescent="0.25">
      <c r="A2865" s="12">
        <v>43405</v>
      </c>
      <c r="B2865" t="s">
        <v>2015</v>
      </c>
      <c r="C2865" t="s">
        <v>2016</v>
      </c>
      <c r="D2865">
        <v>399463.81189999997</v>
      </c>
      <c r="E2865">
        <v>121.2592822</v>
      </c>
      <c r="F2865">
        <v>0.16160988100000001</v>
      </c>
      <c r="G2865">
        <v>3.9271127560000001</v>
      </c>
      <c r="H2865">
        <v>259880.7709</v>
      </c>
      <c r="I2865">
        <v>122.0751844</v>
      </c>
      <c r="J2865">
        <v>-6.6686724000000003E-2</v>
      </c>
      <c r="K2865">
        <v>3.5462905199999999</v>
      </c>
      <c r="L2865">
        <v>213285.7372</v>
      </c>
      <c r="M2865">
        <v>120.5336253</v>
      </c>
      <c r="N2865">
        <v>0.35950490600000001</v>
      </c>
      <c r="O2865">
        <v>3.3138268950000001</v>
      </c>
      <c r="P2865">
        <v>167930.11060000001</v>
      </c>
      <c r="Q2865">
        <v>118.4419091</v>
      </c>
      <c r="R2865">
        <v>-0.66528931899999999</v>
      </c>
      <c r="S2865">
        <v>0.63607536499999995</v>
      </c>
    </row>
    <row r="2866" spans="1:19" x14ac:dyDescent="0.25">
      <c r="A2866" s="12">
        <v>43405</v>
      </c>
      <c r="B2866" t="s">
        <v>2019</v>
      </c>
      <c r="C2866" t="s">
        <v>2020</v>
      </c>
      <c r="D2866">
        <v>261713.04259999999</v>
      </c>
      <c r="E2866">
        <v>120.1159861</v>
      </c>
      <c r="F2866">
        <v>1.002867E-2</v>
      </c>
      <c r="G2866">
        <v>3.2829279420000002</v>
      </c>
      <c r="H2866">
        <v>160179.14749999999</v>
      </c>
      <c r="I2866">
        <v>119.6538765</v>
      </c>
      <c r="J2866">
        <v>-8.8826203000000006E-2</v>
      </c>
      <c r="K2866">
        <v>3.1958439099999998</v>
      </c>
      <c r="L2866">
        <v>127793.9192</v>
      </c>
      <c r="M2866">
        <v>117.501594</v>
      </c>
      <c r="N2866">
        <v>-0.133914643</v>
      </c>
      <c r="O2866">
        <v>2.8851859860000002</v>
      </c>
      <c r="P2866">
        <v>114722.79120000001</v>
      </c>
      <c r="Q2866">
        <v>115.0756695</v>
      </c>
      <c r="R2866">
        <v>-1.0432085879999999</v>
      </c>
      <c r="S2866">
        <v>-3.1555204000000003E-2</v>
      </c>
    </row>
    <row r="2867" spans="1:19" x14ac:dyDescent="0.25">
      <c r="A2867" s="12">
        <v>43405</v>
      </c>
      <c r="B2867" t="s">
        <v>2001</v>
      </c>
      <c r="C2867" t="s">
        <v>2002</v>
      </c>
      <c r="D2867">
        <v>283190.53470000002</v>
      </c>
      <c r="E2867">
        <v>126.3242983</v>
      </c>
      <c r="F2867">
        <v>0.66265254399999995</v>
      </c>
      <c r="G2867">
        <v>5.3622490420000002</v>
      </c>
      <c r="H2867">
        <v>177150.24729999999</v>
      </c>
      <c r="I2867">
        <v>125.99366089999999</v>
      </c>
      <c r="J2867">
        <v>0.70545381799999995</v>
      </c>
      <c r="K2867">
        <v>4.9691045210000002</v>
      </c>
      <c r="L2867">
        <v>145202.75380000001</v>
      </c>
      <c r="M2867">
        <v>124.7888427</v>
      </c>
      <c r="N2867">
        <v>0.883838393</v>
      </c>
      <c r="O2867">
        <v>4.8668481369999999</v>
      </c>
      <c r="P2867">
        <v>115877.3259</v>
      </c>
      <c r="Q2867">
        <v>123.08633210000001</v>
      </c>
      <c r="R2867">
        <v>-5.4431100000000001E-3</v>
      </c>
      <c r="S2867">
        <v>2.3495265920000001</v>
      </c>
    </row>
    <row r="2868" spans="1:19" x14ac:dyDescent="0.25">
      <c r="A2868" s="12">
        <v>43405</v>
      </c>
      <c r="B2868" t="s">
        <v>2017</v>
      </c>
      <c r="C2868" t="s">
        <v>2018</v>
      </c>
      <c r="D2868">
        <v>321012.93810000003</v>
      </c>
      <c r="E2868">
        <v>122.8666704</v>
      </c>
      <c r="F2868">
        <v>-0.86646211100000003</v>
      </c>
      <c r="G2868">
        <v>4.3693323780000002</v>
      </c>
      <c r="H2868">
        <v>190240.59580000001</v>
      </c>
      <c r="I2868">
        <v>124.70510609999999</v>
      </c>
      <c r="J2868">
        <v>-0.73907484000000001</v>
      </c>
      <c r="K2868">
        <v>4.5648414820000003</v>
      </c>
      <c r="L2868">
        <v>155196.91889999999</v>
      </c>
      <c r="M2868">
        <v>124.4222903</v>
      </c>
      <c r="N2868">
        <v>-0.34822470599999999</v>
      </c>
      <c r="O2868">
        <v>4.5910641290000003</v>
      </c>
      <c r="P2868">
        <v>127778.852</v>
      </c>
      <c r="Q2868">
        <v>121.7276724</v>
      </c>
      <c r="R2868">
        <v>-1.6823401600000001</v>
      </c>
      <c r="S2868">
        <v>1.2541555390000001</v>
      </c>
    </row>
    <row r="2869" spans="1:19" x14ac:dyDescent="0.25">
      <c r="A2869" s="12">
        <v>43405</v>
      </c>
      <c r="B2869" t="s">
        <v>2003</v>
      </c>
      <c r="C2869" t="s">
        <v>2004</v>
      </c>
      <c r="D2869">
        <v>442518.25630000001</v>
      </c>
      <c r="E2869">
        <v>129.6216115</v>
      </c>
      <c r="F2869">
        <v>0.45233491399999998</v>
      </c>
      <c r="G2869">
        <v>3.4626773989999999</v>
      </c>
      <c r="H2869">
        <v>297963.8101</v>
      </c>
      <c r="I2869">
        <v>129.8591016</v>
      </c>
      <c r="J2869">
        <v>0.30065571800000002</v>
      </c>
      <c r="K2869">
        <v>2.8017633229999999</v>
      </c>
      <c r="L2869">
        <v>244626.1825</v>
      </c>
      <c r="M2869">
        <v>127.744491</v>
      </c>
      <c r="N2869">
        <v>0.21514266000000001</v>
      </c>
      <c r="O2869">
        <v>2.29197608</v>
      </c>
      <c r="P2869">
        <v>195444.22630000001</v>
      </c>
      <c r="Q2869">
        <v>126.18959889999999</v>
      </c>
      <c r="R2869">
        <v>-0.79125822099999998</v>
      </c>
      <c r="S2869">
        <v>-0.91019782100000002</v>
      </c>
    </row>
    <row r="2870" spans="1:19" x14ac:dyDescent="0.25">
      <c r="A2870" s="12">
        <v>43405</v>
      </c>
      <c r="B2870" t="s">
        <v>2007</v>
      </c>
      <c r="C2870" t="s">
        <v>2008</v>
      </c>
      <c r="D2870">
        <v>913641.38289999997</v>
      </c>
      <c r="E2870">
        <v>122.8886723</v>
      </c>
      <c r="F2870">
        <v>-0.584357181</v>
      </c>
      <c r="G2870">
        <v>2.3229666940000002</v>
      </c>
      <c r="H2870">
        <v>580830.72439999995</v>
      </c>
      <c r="I2870">
        <v>123.0823159</v>
      </c>
      <c r="J2870">
        <v>-0.95521484899999998</v>
      </c>
      <c r="K2870">
        <v>1.292205187</v>
      </c>
      <c r="L2870">
        <v>494652.67009999999</v>
      </c>
      <c r="M2870">
        <v>120.9565928</v>
      </c>
      <c r="N2870">
        <v>-0.83456401199999997</v>
      </c>
      <c r="O2870">
        <v>1.292406285</v>
      </c>
      <c r="P2870">
        <v>414525.69929999998</v>
      </c>
      <c r="Q2870">
        <v>114.5605999</v>
      </c>
      <c r="R2870">
        <v>-1.4474847239999999</v>
      </c>
      <c r="S2870">
        <v>-1.7262542839999999</v>
      </c>
    </row>
    <row r="2871" spans="1:19" x14ac:dyDescent="0.25">
      <c r="A2871" s="12">
        <v>43405</v>
      </c>
      <c r="B2871" t="s">
        <v>2013</v>
      </c>
      <c r="C2871" t="s">
        <v>2014</v>
      </c>
      <c r="D2871">
        <v>557599.86629999999</v>
      </c>
      <c r="E2871">
        <v>122.61147560000001</v>
      </c>
      <c r="F2871">
        <v>-0.35614715699999999</v>
      </c>
      <c r="G2871">
        <v>2.2156325419999998</v>
      </c>
      <c r="H2871">
        <v>343580.6875</v>
      </c>
      <c r="I2871">
        <v>123.1195281</v>
      </c>
      <c r="J2871">
        <v>-0.45566365599999997</v>
      </c>
      <c r="K2871">
        <v>1.555721092</v>
      </c>
      <c r="L2871">
        <v>270326.27059999999</v>
      </c>
      <c r="M2871">
        <v>122.6739482</v>
      </c>
      <c r="N2871">
        <v>-1.9786406999999999E-2</v>
      </c>
      <c r="O2871">
        <v>1.440213703</v>
      </c>
      <c r="P2871">
        <v>203446.08530000001</v>
      </c>
      <c r="Q2871">
        <v>119.6729127</v>
      </c>
      <c r="R2871">
        <v>-0.69568180999999996</v>
      </c>
      <c r="S2871">
        <v>-1.533735402</v>
      </c>
    </row>
    <row r="2872" spans="1:19" x14ac:dyDescent="0.25">
      <c r="A2872" s="12">
        <v>43435</v>
      </c>
      <c r="B2872" t="s">
        <v>2005</v>
      </c>
      <c r="C2872" t="s">
        <v>2006</v>
      </c>
      <c r="D2872">
        <v>373190.3824</v>
      </c>
      <c r="E2872">
        <v>122.1765686</v>
      </c>
      <c r="F2872">
        <v>-0.78457650800000001</v>
      </c>
      <c r="G2872">
        <v>2.274073048</v>
      </c>
      <c r="H2872">
        <v>230738.9626</v>
      </c>
      <c r="I2872">
        <v>122.84625680000001</v>
      </c>
      <c r="J2872">
        <v>-0.101303744</v>
      </c>
      <c r="K2872">
        <v>2.5041018899999998</v>
      </c>
      <c r="L2872">
        <v>198769.4725</v>
      </c>
      <c r="M2872">
        <v>121.1099044</v>
      </c>
      <c r="N2872">
        <v>-0.41967657400000002</v>
      </c>
      <c r="O2872">
        <v>1.536764789</v>
      </c>
      <c r="P2872">
        <v>226922.61050000001</v>
      </c>
      <c r="Q2872">
        <v>119.25071060000001</v>
      </c>
      <c r="R2872">
        <v>0.57615180099999996</v>
      </c>
      <c r="S2872">
        <v>-9.1322675000000006E-2</v>
      </c>
    </row>
    <row r="2873" spans="1:19" x14ac:dyDescent="0.25">
      <c r="A2873" s="12">
        <v>43435</v>
      </c>
      <c r="B2873" t="s">
        <v>2007</v>
      </c>
      <c r="C2873" t="s">
        <v>2008</v>
      </c>
      <c r="D2873">
        <v>899414.80350000004</v>
      </c>
      <c r="E2873">
        <v>120.9751366</v>
      </c>
      <c r="F2873">
        <v>-1.557129494</v>
      </c>
      <c r="G2873">
        <v>3.4964575999999997E-2</v>
      </c>
      <c r="H2873">
        <v>579875.94050000003</v>
      </c>
      <c r="I2873">
        <v>122.87999019999999</v>
      </c>
      <c r="J2873">
        <v>-0.164382471</v>
      </c>
      <c r="K2873">
        <v>1.165720638</v>
      </c>
      <c r="L2873">
        <v>490483.4546</v>
      </c>
      <c r="M2873">
        <v>119.9371014</v>
      </c>
      <c r="N2873">
        <v>-0.84285717599999999</v>
      </c>
      <c r="O2873">
        <v>0.16153289000000001</v>
      </c>
      <c r="P2873">
        <v>415052.48950000003</v>
      </c>
      <c r="Q2873">
        <v>114.7061866</v>
      </c>
      <c r="R2873">
        <v>0.12708264499999999</v>
      </c>
      <c r="S2873">
        <v>-1.627000834</v>
      </c>
    </row>
    <row r="2874" spans="1:19" x14ac:dyDescent="0.25">
      <c r="A2874" s="12">
        <v>43435</v>
      </c>
      <c r="B2874" t="s">
        <v>2009</v>
      </c>
      <c r="C2874" t="s">
        <v>2010</v>
      </c>
      <c r="D2874">
        <v>214922.11569999999</v>
      </c>
      <c r="E2874">
        <v>110.54703739999999</v>
      </c>
      <c r="F2874">
        <v>-0.34909651600000002</v>
      </c>
      <c r="G2874">
        <v>-1.2024348380000001</v>
      </c>
      <c r="H2874">
        <v>130687.50229999999</v>
      </c>
      <c r="I2874">
        <v>110.521979</v>
      </c>
      <c r="J2874">
        <v>-0.105520877</v>
      </c>
      <c r="K2874">
        <v>-0.61196088299999996</v>
      </c>
      <c r="L2874">
        <v>103807.83809999999</v>
      </c>
      <c r="M2874">
        <v>108.9107269</v>
      </c>
      <c r="N2874">
        <v>-0.248745364</v>
      </c>
      <c r="O2874">
        <v>-1.4263286390000001</v>
      </c>
      <c r="P2874">
        <v>91824.761580000006</v>
      </c>
      <c r="Q2874">
        <v>109.56790410000001</v>
      </c>
      <c r="R2874">
        <v>0.43980925500000001</v>
      </c>
      <c r="S2874">
        <v>-1.1428125870000001</v>
      </c>
    </row>
    <row r="2875" spans="1:19" x14ac:dyDescent="0.25">
      <c r="A2875" s="12">
        <v>43435</v>
      </c>
      <c r="B2875" t="s">
        <v>2011</v>
      </c>
      <c r="C2875" t="s">
        <v>2012</v>
      </c>
      <c r="D2875">
        <v>279392.5919</v>
      </c>
      <c r="E2875">
        <v>118.89006999999999</v>
      </c>
      <c r="F2875">
        <v>-0.65819649999999996</v>
      </c>
      <c r="G2875">
        <v>2.856650132</v>
      </c>
      <c r="H2875">
        <v>172280.5563</v>
      </c>
      <c r="I2875">
        <v>120.5586119</v>
      </c>
      <c r="J2875">
        <v>-0.38232855799999999</v>
      </c>
      <c r="K2875">
        <v>2.847799459</v>
      </c>
      <c r="L2875">
        <v>124187.8138</v>
      </c>
      <c r="M2875">
        <v>118.9689764</v>
      </c>
      <c r="N2875">
        <v>-0.100453273</v>
      </c>
      <c r="O2875">
        <v>2.2556079869999999</v>
      </c>
      <c r="P2875">
        <v>122000.9811</v>
      </c>
      <c r="Q2875">
        <v>120.5693595</v>
      </c>
      <c r="R2875">
        <v>0.39314207899999998</v>
      </c>
      <c r="S2875">
        <v>1.486970407</v>
      </c>
    </row>
    <row r="2876" spans="1:19" x14ac:dyDescent="0.25">
      <c r="A2876" s="12">
        <v>43435</v>
      </c>
      <c r="B2876" t="s">
        <v>2019</v>
      </c>
      <c r="C2876" t="s">
        <v>2020</v>
      </c>
      <c r="D2876">
        <v>261207.3817</v>
      </c>
      <c r="E2876">
        <v>119.88390769999999</v>
      </c>
      <c r="F2876">
        <v>-0.19321196199999999</v>
      </c>
      <c r="G2876">
        <v>2.514860927</v>
      </c>
      <c r="H2876">
        <v>160966.4798</v>
      </c>
      <c r="I2876">
        <v>120.242014</v>
      </c>
      <c r="J2876">
        <v>0.49153232400000002</v>
      </c>
      <c r="K2876">
        <v>2.79843982</v>
      </c>
      <c r="L2876">
        <v>128214.98540000001</v>
      </c>
      <c r="M2876">
        <v>117.8887481</v>
      </c>
      <c r="N2876">
        <v>0.32948844399999999</v>
      </c>
      <c r="O2876">
        <v>2.0618995610000002</v>
      </c>
      <c r="P2876">
        <v>116874.8262</v>
      </c>
      <c r="Q2876">
        <v>117.23432390000001</v>
      </c>
      <c r="R2876">
        <v>1.875856489</v>
      </c>
      <c r="S2876">
        <v>1.2703933160000001</v>
      </c>
    </row>
    <row r="2877" spans="1:19" x14ac:dyDescent="0.25">
      <c r="A2877" s="12">
        <v>43435</v>
      </c>
      <c r="B2877" t="s">
        <v>2001</v>
      </c>
      <c r="C2877" t="s">
        <v>2002</v>
      </c>
      <c r="D2877">
        <v>280107.23680000001</v>
      </c>
      <c r="E2877">
        <v>124.9489153</v>
      </c>
      <c r="F2877">
        <v>-1.088771548</v>
      </c>
      <c r="G2877">
        <v>3.6919006940000001</v>
      </c>
      <c r="H2877">
        <v>176280.7481</v>
      </c>
      <c r="I2877">
        <v>125.3752515</v>
      </c>
      <c r="J2877">
        <v>-0.490825819</v>
      </c>
      <c r="K2877">
        <v>4.1048503580000002</v>
      </c>
      <c r="L2877">
        <v>144201.89540000001</v>
      </c>
      <c r="M2877">
        <v>123.92869399999999</v>
      </c>
      <c r="N2877">
        <v>-0.68928334199999997</v>
      </c>
      <c r="O2877">
        <v>3.3593378409999999</v>
      </c>
      <c r="P2877">
        <v>116844.8319</v>
      </c>
      <c r="Q2877">
        <v>124.11402889999999</v>
      </c>
      <c r="R2877">
        <v>0.83493983999999999</v>
      </c>
      <c r="S2877">
        <v>2.5857162840000001</v>
      </c>
    </row>
    <row r="2878" spans="1:19" x14ac:dyDescent="0.25">
      <c r="A2878" s="12">
        <v>43435</v>
      </c>
      <c r="B2878" t="s">
        <v>2017</v>
      </c>
      <c r="C2878" t="s">
        <v>2018</v>
      </c>
      <c r="D2878">
        <v>322323.79889999999</v>
      </c>
      <c r="E2878">
        <v>123.3683982</v>
      </c>
      <c r="F2878">
        <v>0.408351405</v>
      </c>
      <c r="G2878">
        <v>4.3047399349999997</v>
      </c>
      <c r="H2878">
        <v>192611.16769999999</v>
      </c>
      <c r="I2878">
        <v>126.2590458</v>
      </c>
      <c r="J2878">
        <v>1.2460914910000001</v>
      </c>
      <c r="K2878">
        <v>4.6648576019999997</v>
      </c>
      <c r="L2878">
        <v>156454.72589999999</v>
      </c>
      <c r="M2878">
        <v>125.4306816</v>
      </c>
      <c r="N2878">
        <v>0.81045874799999995</v>
      </c>
      <c r="O2878">
        <v>4.0287523639999998</v>
      </c>
      <c r="P2878">
        <v>130875.44899999999</v>
      </c>
      <c r="Q2878">
        <v>124.6776248</v>
      </c>
      <c r="R2878">
        <v>2.423403301</v>
      </c>
      <c r="S2878">
        <v>3.1082265119999999</v>
      </c>
    </row>
    <row r="2879" spans="1:19" x14ac:dyDescent="0.25">
      <c r="A2879" s="12">
        <v>43435</v>
      </c>
      <c r="B2879" t="s">
        <v>2003</v>
      </c>
      <c r="C2879" t="s">
        <v>2004</v>
      </c>
      <c r="D2879">
        <v>435660.58750000002</v>
      </c>
      <c r="E2879">
        <v>127.61287609999999</v>
      </c>
      <c r="F2879">
        <v>-1.5496917219999999</v>
      </c>
      <c r="G2879">
        <v>1.183316265</v>
      </c>
      <c r="H2879">
        <v>295578.51860000001</v>
      </c>
      <c r="I2879">
        <v>128.8195398</v>
      </c>
      <c r="J2879">
        <v>-0.80053060099999995</v>
      </c>
      <c r="K2879">
        <v>1.4906746230000001</v>
      </c>
      <c r="L2879">
        <v>242112.16020000001</v>
      </c>
      <c r="M2879">
        <v>126.4316613</v>
      </c>
      <c r="N2879">
        <v>-1.0276996279999999</v>
      </c>
      <c r="O2879">
        <v>0.25926266999999997</v>
      </c>
      <c r="P2879">
        <v>196244.2046</v>
      </c>
      <c r="Q2879">
        <v>126.70610910000001</v>
      </c>
      <c r="R2879">
        <v>0.40931282000000002</v>
      </c>
      <c r="S2879">
        <v>-0.88174681700000002</v>
      </c>
    </row>
    <row r="2880" spans="1:19" x14ac:dyDescent="0.25">
      <c r="A2880" s="12">
        <v>43435</v>
      </c>
      <c r="B2880" t="s">
        <v>2013</v>
      </c>
      <c r="C2880" t="s">
        <v>2014</v>
      </c>
      <c r="D2880">
        <v>550261.54370000004</v>
      </c>
      <c r="E2880">
        <v>120.99784080000001</v>
      </c>
      <c r="F2880">
        <v>-1.3160553020000001</v>
      </c>
      <c r="G2880">
        <v>0.32026111099999999</v>
      </c>
      <c r="H2880">
        <v>341785.57939999999</v>
      </c>
      <c r="I2880">
        <v>122.4762647</v>
      </c>
      <c r="J2880">
        <v>-0.52247062</v>
      </c>
      <c r="K2880">
        <v>0.77987073200000001</v>
      </c>
      <c r="L2880">
        <v>267581.20480000001</v>
      </c>
      <c r="M2880">
        <v>121.42823850000001</v>
      </c>
      <c r="N2880">
        <v>-1.0154639409999999</v>
      </c>
      <c r="O2880">
        <v>-5.4425000000000003E-3</v>
      </c>
      <c r="P2880">
        <v>204090.44330000001</v>
      </c>
      <c r="Q2880">
        <v>120.05194280000001</v>
      </c>
      <c r="R2880">
        <v>0.316721747</v>
      </c>
      <c r="S2880">
        <v>-0.62640695400000002</v>
      </c>
    </row>
    <row r="2881" spans="1:19" x14ac:dyDescent="0.25">
      <c r="A2881" s="12">
        <v>43435</v>
      </c>
      <c r="B2881" t="s">
        <v>2015</v>
      </c>
      <c r="C2881" t="s">
        <v>2016</v>
      </c>
      <c r="D2881">
        <v>397636.56420000002</v>
      </c>
      <c r="E2881">
        <v>120.7046118</v>
      </c>
      <c r="F2881">
        <v>-0.457425105</v>
      </c>
      <c r="G2881">
        <v>3.464441576</v>
      </c>
      <c r="H2881">
        <v>259765.69779999999</v>
      </c>
      <c r="I2881">
        <v>122.0211304</v>
      </c>
      <c r="J2881">
        <v>-4.4279207000000001E-2</v>
      </c>
      <c r="K2881">
        <v>3.537063888</v>
      </c>
      <c r="L2881">
        <v>211871.94639999999</v>
      </c>
      <c r="M2881">
        <v>119.7346534</v>
      </c>
      <c r="N2881">
        <v>-0.66286231900000003</v>
      </c>
      <c r="O2881">
        <v>2.3620986880000001</v>
      </c>
      <c r="P2881">
        <v>169760.0281</v>
      </c>
      <c r="Q2881">
        <v>119.7325586</v>
      </c>
      <c r="R2881">
        <v>1.0896898800000001</v>
      </c>
      <c r="S2881">
        <v>2.163887194</v>
      </c>
    </row>
    <row r="2882" spans="1:19" x14ac:dyDescent="0.25">
      <c r="A2882" s="12">
        <v>43466</v>
      </c>
      <c r="B2882" t="s">
        <v>2005</v>
      </c>
      <c r="C2882" t="s">
        <v>2006</v>
      </c>
      <c r="D2882">
        <v>374558.97029999999</v>
      </c>
      <c r="E2882">
        <v>122.62462240000001</v>
      </c>
      <c r="F2882">
        <v>0.36672645700000001</v>
      </c>
      <c r="G2882">
        <v>2.8843258239999998</v>
      </c>
      <c r="H2882">
        <v>229018.98079999999</v>
      </c>
      <c r="I2882">
        <v>121.9305322</v>
      </c>
      <c r="J2882">
        <v>-0.74542322599999999</v>
      </c>
      <c r="K2882">
        <v>2.3449252440000001</v>
      </c>
      <c r="L2882">
        <v>196452.52770000001</v>
      </c>
      <c r="M2882">
        <v>119.69819390000001</v>
      </c>
      <c r="N2882">
        <v>-1.165644194</v>
      </c>
      <c r="O2882">
        <v>1.549569365</v>
      </c>
      <c r="P2882">
        <v>223907.81270000001</v>
      </c>
      <c r="Q2882">
        <v>117.6663961</v>
      </c>
      <c r="R2882">
        <v>-1.328557695</v>
      </c>
      <c r="S2882">
        <v>-1.5243941320000001</v>
      </c>
    </row>
    <row r="2883" spans="1:19" x14ac:dyDescent="0.25">
      <c r="A2883" s="12">
        <v>43466</v>
      </c>
      <c r="B2883" t="s">
        <v>2015</v>
      </c>
      <c r="C2883" t="s">
        <v>2016</v>
      </c>
      <c r="D2883">
        <v>397667.58779999998</v>
      </c>
      <c r="E2883">
        <v>120.7140291</v>
      </c>
      <c r="F2883">
        <v>7.8019980000000001E-3</v>
      </c>
      <c r="G2883">
        <v>1.9253371770000001</v>
      </c>
      <c r="H2883">
        <v>257686.0638</v>
      </c>
      <c r="I2883">
        <v>121.0442529</v>
      </c>
      <c r="J2883">
        <v>-0.80058067399999999</v>
      </c>
      <c r="K2883">
        <v>1.174642484</v>
      </c>
      <c r="L2883">
        <v>210214.79930000001</v>
      </c>
      <c r="M2883">
        <v>118.798154</v>
      </c>
      <c r="N2883">
        <v>-0.78214561999999999</v>
      </c>
      <c r="O2883">
        <v>0.653663561</v>
      </c>
      <c r="P2883">
        <v>166558.94779999999</v>
      </c>
      <c r="Q2883">
        <v>117.4748214</v>
      </c>
      <c r="R2883">
        <v>-1.885650163</v>
      </c>
      <c r="S2883">
        <v>-1.0604984850000001</v>
      </c>
    </row>
    <row r="2884" spans="1:19" x14ac:dyDescent="0.25">
      <c r="A2884" s="12">
        <v>43466</v>
      </c>
      <c r="B2884" t="s">
        <v>2013</v>
      </c>
      <c r="C2884" t="s">
        <v>2014</v>
      </c>
      <c r="D2884">
        <v>558408.50529999996</v>
      </c>
      <c r="E2884">
        <v>122.7892885</v>
      </c>
      <c r="F2884">
        <v>1.4805616880000001</v>
      </c>
      <c r="G2884">
        <v>1.5826061760000001</v>
      </c>
      <c r="H2884">
        <v>343114.53039999999</v>
      </c>
      <c r="I2884">
        <v>122.9524842</v>
      </c>
      <c r="J2884">
        <v>0.38882594100000001</v>
      </c>
      <c r="K2884">
        <v>0.88988493400000002</v>
      </c>
      <c r="L2884">
        <v>267370.1741</v>
      </c>
      <c r="M2884">
        <v>121.33247280000001</v>
      </c>
      <c r="N2884">
        <v>-7.8866065999999999E-2</v>
      </c>
      <c r="O2884">
        <v>0.29092792099999998</v>
      </c>
      <c r="P2884">
        <v>203083.87450000001</v>
      </c>
      <c r="Q2884">
        <v>119.45984970000001</v>
      </c>
      <c r="R2884">
        <v>-0.49319745599999998</v>
      </c>
      <c r="S2884">
        <v>-1.3549142999999999</v>
      </c>
    </row>
    <row r="2885" spans="1:19" x14ac:dyDescent="0.25">
      <c r="A2885" s="12">
        <v>43466</v>
      </c>
      <c r="B2885" t="s">
        <v>2003</v>
      </c>
      <c r="C2885" t="s">
        <v>2004</v>
      </c>
      <c r="D2885">
        <v>437169.23570000002</v>
      </c>
      <c r="E2885">
        <v>128.05478650000001</v>
      </c>
      <c r="F2885">
        <v>0.34628980599999998</v>
      </c>
      <c r="G2885">
        <v>1.4251792619999999</v>
      </c>
      <c r="H2885">
        <v>293384.4889</v>
      </c>
      <c r="I2885">
        <v>127.86333399999999</v>
      </c>
      <c r="J2885">
        <v>-0.74228322599999996</v>
      </c>
      <c r="K2885">
        <v>0.32959762300000001</v>
      </c>
      <c r="L2885">
        <v>239692.67449999999</v>
      </c>
      <c r="M2885">
        <v>125.168199</v>
      </c>
      <c r="N2885">
        <v>-0.99932429199999995</v>
      </c>
      <c r="O2885">
        <v>-0.257053947</v>
      </c>
      <c r="P2885">
        <v>191789.01139999999</v>
      </c>
      <c r="Q2885">
        <v>123.82959</v>
      </c>
      <c r="R2885">
        <v>-2.2702291799999998</v>
      </c>
      <c r="S2885">
        <v>-3.0186726780000002</v>
      </c>
    </row>
    <row r="2886" spans="1:19" x14ac:dyDescent="0.25">
      <c r="A2886" s="12">
        <v>43466</v>
      </c>
      <c r="B2886" t="s">
        <v>2001</v>
      </c>
      <c r="C2886" t="s">
        <v>2002</v>
      </c>
      <c r="D2886">
        <v>282513.53830000001</v>
      </c>
      <c r="E2886">
        <v>126.0223069</v>
      </c>
      <c r="F2886">
        <v>0.85906438500000004</v>
      </c>
      <c r="G2886">
        <v>4.5507774750000003</v>
      </c>
      <c r="H2886">
        <v>175462.1372</v>
      </c>
      <c r="I2886">
        <v>124.7930351</v>
      </c>
      <c r="J2886">
        <v>-0.46437906899999998</v>
      </c>
      <c r="K2886">
        <v>3.641613413</v>
      </c>
      <c r="L2886">
        <v>142736.09390000001</v>
      </c>
      <c r="M2886">
        <v>122.6689681</v>
      </c>
      <c r="N2886">
        <v>-1.0164925149999999</v>
      </c>
      <c r="O2886">
        <v>3.0425743349999999</v>
      </c>
      <c r="P2886">
        <v>114387.87179999999</v>
      </c>
      <c r="Q2886">
        <v>121.50421540000001</v>
      </c>
      <c r="R2886">
        <v>-2.102754638</v>
      </c>
      <c r="S2886">
        <v>0.60949389899999995</v>
      </c>
    </row>
    <row r="2887" spans="1:19" x14ac:dyDescent="0.25">
      <c r="A2887" s="12">
        <v>43466</v>
      </c>
      <c r="B2887" t="s">
        <v>2019</v>
      </c>
      <c r="C2887" t="s">
        <v>2020</v>
      </c>
      <c r="D2887">
        <v>260826.4148</v>
      </c>
      <c r="E2887">
        <v>119.7090589</v>
      </c>
      <c r="F2887">
        <v>-0.14584845099999999</v>
      </c>
      <c r="G2887">
        <v>3.5361408540000001</v>
      </c>
      <c r="H2887">
        <v>159128.22219999999</v>
      </c>
      <c r="I2887">
        <v>118.8688349</v>
      </c>
      <c r="J2887">
        <v>-1.1420127019999999</v>
      </c>
      <c r="K2887">
        <v>3.1185252409999999</v>
      </c>
      <c r="L2887">
        <v>126135.28079999999</v>
      </c>
      <c r="M2887">
        <v>115.9765398</v>
      </c>
      <c r="N2887">
        <v>-1.622044832</v>
      </c>
      <c r="O2887">
        <v>2.745740568</v>
      </c>
      <c r="P2887">
        <v>114869.8232</v>
      </c>
      <c r="Q2887">
        <v>115.22315380000001</v>
      </c>
      <c r="R2887">
        <v>-1.7155130670000001</v>
      </c>
      <c r="S2887">
        <v>0.61000187400000005</v>
      </c>
    </row>
    <row r="2888" spans="1:19" x14ac:dyDescent="0.25">
      <c r="A2888" s="12">
        <v>43466</v>
      </c>
      <c r="B2888" t="s">
        <v>2017</v>
      </c>
      <c r="C2888" t="s">
        <v>2018</v>
      </c>
      <c r="D2888">
        <v>321348.34509999998</v>
      </c>
      <c r="E2888">
        <v>122.99504640000001</v>
      </c>
      <c r="F2888">
        <v>-0.30263164100000001</v>
      </c>
      <c r="G2888">
        <v>4.9587462929999999</v>
      </c>
      <c r="H2888">
        <v>189504.2886</v>
      </c>
      <c r="I2888">
        <v>124.2224475</v>
      </c>
      <c r="J2888">
        <v>-1.6130316570000001</v>
      </c>
      <c r="K2888">
        <v>4.4735362189999996</v>
      </c>
      <c r="L2888">
        <v>153232.83050000001</v>
      </c>
      <c r="M2888">
        <v>122.847669</v>
      </c>
      <c r="N2888">
        <v>-2.0593148129999999</v>
      </c>
      <c r="O2888">
        <v>3.6121103880000001</v>
      </c>
      <c r="P2888">
        <v>127522.3302</v>
      </c>
      <c r="Q2888">
        <v>121.4832986</v>
      </c>
      <c r="R2888">
        <v>-2.5620685519999999</v>
      </c>
      <c r="S2888">
        <v>1.9747090549999999</v>
      </c>
    </row>
    <row r="2889" spans="1:19" x14ac:dyDescent="0.25">
      <c r="A2889" s="12">
        <v>43466</v>
      </c>
      <c r="B2889" t="s">
        <v>2007</v>
      </c>
      <c r="C2889" t="s">
        <v>2008</v>
      </c>
      <c r="D2889">
        <v>909861.49829999998</v>
      </c>
      <c r="E2889">
        <v>122.38026170000001</v>
      </c>
      <c r="F2889">
        <v>1.161499091</v>
      </c>
      <c r="G2889">
        <v>1.592191339</v>
      </c>
      <c r="H2889">
        <v>578053.51399999997</v>
      </c>
      <c r="I2889">
        <v>122.4938045</v>
      </c>
      <c r="J2889">
        <v>-0.31427869899999999</v>
      </c>
      <c r="K2889">
        <v>0.20517394</v>
      </c>
      <c r="L2889">
        <v>488264.15019999997</v>
      </c>
      <c r="M2889">
        <v>119.39441859999999</v>
      </c>
      <c r="N2889">
        <v>-0.45247283999999999</v>
      </c>
      <c r="O2889">
        <v>-0.47912146999999999</v>
      </c>
      <c r="P2889">
        <v>410933.57020000002</v>
      </c>
      <c r="Q2889">
        <v>113.5678594</v>
      </c>
      <c r="R2889">
        <v>-0.99238515400000005</v>
      </c>
      <c r="S2889">
        <v>-3.4836737879999999</v>
      </c>
    </row>
    <row r="2890" spans="1:19" x14ac:dyDescent="0.25">
      <c r="A2890" s="12">
        <v>43466</v>
      </c>
      <c r="B2890" t="s">
        <v>2009</v>
      </c>
      <c r="C2890" t="s">
        <v>2010</v>
      </c>
      <c r="D2890">
        <v>212212.33600000001</v>
      </c>
      <c r="E2890">
        <v>109.153239</v>
      </c>
      <c r="F2890">
        <v>-1.260819369</v>
      </c>
      <c r="G2890">
        <v>1.7773091569999999</v>
      </c>
      <c r="H2890">
        <v>127646.22689999999</v>
      </c>
      <c r="I2890">
        <v>107.94998270000001</v>
      </c>
      <c r="J2890">
        <v>-2.327135615</v>
      </c>
      <c r="K2890">
        <v>1.376086583</v>
      </c>
      <c r="L2890">
        <v>100327.4529</v>
      </c>
      <c r="M2890">
        <v>105.2592561</v>
      </c>
      <c r="N2890">
        <v>-3.352719096</v>
      </c>
      <c r="O2890">
        <v>0.76262536000000003</v>
      </c>
      <c r="P2890">
        <v>88795.656159999999</v>
      </c>
      <c r="Q2890">
        <v>105.9534898</v>
      </c>
      <c r="R2890">
        <v>-3.2987893119999998</v>
      </c>
      <c r="S2890">
        <v>-0.93533338399999999</v>
      </c>
    </row>
    <row r="2891" spans="1:19" x14ac:dyDescent="0.25">
      <c r="A2891" s="12">
        <v>43466</v>
      </c>
      <c r="B2891" t="s">
        <v>2011</v>
      </c>
      <c r="C2891" t="s">
        <v>2012</v>
      </c>
      <c r="D2891">
        <v>279398.62949999998</v>
      </c>
      <c r="E2891">
        <v>118.8926392</v>
      </c>
      <c r="F2891">
        <v>2.1609810000000002E-3</v>
      </c>
      <c r="G2891">
        <v>4.2273874319999996</v>
      </c>
      <c r="H2891">
        <v>171169.46539999999</v>
      </c>
      <c r="I2891">
        <v>119.78109190000001</v>
      </c>
      <c r="J2891">
        <v>-0.64493111700000005</v>
      </c>
      <c r="K2891">
        <v>3.9798551280000001</v>
      </c>
      <c r="L2891">
        <v>122193.30929999999</v>
      </c>
      <c r="M2891">
        <v>117.0582884</v>
      </c>
      <c r="N2891">
        <v>-1.6060388489999999</v>
      </c>
      <c r="O2891">
        <v>3.6271435919999999</v>
      </c>
      <c r="P2891">
        <v>121056.4598</v>
      </c>
      <c r="Q2891">
        <v>119.6359216</v>
      </c>
      <c r="R2891">
        <v>-0.77419159299999996</v>
      </c>
      <c r="S2891">
        <v>2.495405538</v>
      </c>
    </row>
    <row r="2892" spans="1:19" x14ac:dyDescent="0.25">
      <c r="A2892" s="12">
        <v>43497</v>
      </c>
      <c r="B2892" t="s">
        <v>2005</v>
      </c>
      <c r="C2892" t="s">
        <v>2006</v>
      </c>
      <c r="D2892">
        <v>373298.86339999997</v>
      </c>
      <c r="E2892">
        <v>122.21208350000001</v>
      </c>
      <c r="F2892">
        <v>-0.33642415799999997</v>
      </c>
      <c r="G2892">
        <v>1.7852301900000001</v>
      </c>
      <c r="H2892">
        <v>228633.44349999999</v>
      </c>
      <c r="I2892">
        <v>121.7252708</v>
      </c>
      <c r="J2892">
        <v>-0.16834296000000001</v>
      </c>
      <c r="K2892">
        <v>1.959796766</v>
      </c>
      <c r="L2892">
        <v>196809.11600000001</v>
      </c>
      <c r="M2892">
        <v>119.9154626</v>
      </c>
      <c r="N2892">
        <v>0.18151376</v>
      </c>
      <c r="O2892">
        <v>1.10954693</v>
      </c>
      <c r="P2892">
        <v>223811.95610000001</v>
      </c>
      <c r="Q2892">
        <v>117.6160223</v>
      </c>
      <c r="R2892">
        <v>-4.2810748000000003E-2</v>
      </c>
      <c r="S2892">
        <v>-1.4304221779999999</v>
      </c>
    </row>
    <row r="2893" spans="1:19" x14ac:dyDescent="0.25">
      <c r="A2893" s="12">
        <v>43497</v>
      </c>
      <c r="B2893" t="s">
        <v>2017</v>
      </c>
      <c r="C2893" t="s">
        <v>2018</v>
      </c>
      <c r="D2893">
        <v>322373.2047</v>
      </c>
      <c r="E2893">
        <v>123.3873081</v>
      </c>
      <c r="F2893">
        <v>0.31892479899999998</v>
      </c>
      <c r="G2893">
        <v>3.1811304869999999</v>
      </c>
      <c r="H2893">
        <v>191245.24400000001</v>
      </c>
      <c r="I2893">
        <v>125.3636656</v>
      </c>
      <c r="J2893">
        <v>0.91868915100000004</v>
      </c>
      <c r="K2893">
        <v>4.0232431289999999</v>
      </c>
      <c r="L2893">
        <v>155394.97380000001</v>
      </c>
      <c r="M2893">
        <v>124.5810721</v>
      </c>
      <c r="N2893">
        <v>1.411018272</v>
      </c>
      <c r="O2893">
        <v>3.7403706460000001</v>
      </c>
      <c r="P2893">
        <v>129370.73970000001</v>
      </c>
      <c r="Q2893">
        <v>123.2441736</v>
      </c>
      <c r="R2893">
        <v>1.4494790580000001</v>
      </c>
      <c r="S2893">
        <v>2.168655453</v>
      </c>
    </row>
    <row r="2894" spans="1:19" x14ac:dyDescent="0.25">
      <c r="A2894" s="12">
        <v>43497</v>
      </c>
      <c r="B2894" t="s">
        <v>2009</v>
      </c>
      <c r="C2894" t="s">
        <v>2010</v>
      </c>
      <c r="D2894">
        <v>210735.9705</v>
      </c>
      <c r="E2894">
        <v>108.3938577</v>
      </c>
      <c r="F2894">
        <v>-0.69570203799999997</v>
      </c>
      <c r="G2894">
        <v>-1.531283884</v>
      </c>
      <c r="H2894">
        <v>126534.69319999999</v>
      </c>
      <c r="I2894">
        <v>107.00996240000001</v>
      </c>
      <c r="J2894">
        <v>-0.87079244300000003</v>
      </c>
      <c r="K2894">
        <v>-0.73340398200000001</v>
      </c>
      <c r="L2894">
        <v>99827.751260000005</v>
      </c>
      <c r="M2894">
        <v>104.7349907</v>
      </c>
      <c r="N2894">
        <v>-0.498070658</v>
      </c>
      <c r="O2894">
        <v>-1.8824611760000001</v>
      </c>
      <c r="P2894">
        <v>87827.748309999995</v>
      </c>
      <c r="Q2894">
        <v>104.79855480000001</v>
      </c>
      <c r="R2894">
        <v>-1.0900396320000001</v>
      </c>
      <c r="S2894">
        <v>-2.8634911029999999</v>
      </c>
    </row>
    <row r="2895" spans="1:19" x14ac:dyDescent="0.25">
      <c r="A2895" s="12">
        <v>43497</v>
      </c>
      <c r="B2895" t="s">
        <v>2011</v>
      </c>
      <c r="C2895" t="s">
        <v>2012</v>
      </c>
      <c r="D2895">
        <v>279900.97360000003</v>
      </c>
      <c r="E2895">
        <v>119.10640189999999</v>
      </c>
      <c r="F2895">
        <v>0.17979476699999999</v>
      </c>
      <c r="G2895">
        <v>2.9627290240000002</v>
      </c>
      <c r="H2895">
        <v>171275.1122</v>
      </c>
      <c r="I2895">
        <v>119.85502150000001</v>
      </c>
      <c r="J2895">
        <v>6.1720589999999999E-2</v>
      </c>
      <c r="K2895">
        <v>3.3303043030000001</v>
      </c>
      <c r="L2895">
        <v>123381.85550000001</v>
      </c>
      <c r="M2895">
        <v>118.1968875</v>
      </c>
      <c r="N2895">
        <v>0.97267700400000001</v>
      </c>
      <c r="O2895">
        <v>2.8684169879999999</v>
      </c>
      <c r="P2895">
        <v>121379.71799999999</v>
      </c>
      <c r="Q2895">
        <v>119.9553866</v>
      </c>
      <c r="R2895">
        <v>0.267030987</v>
      </c>
      <c r="S2895">
        <v>1.5560108699999999</v>
      </c>
    </row>
    <row r="2896" spans="1:19" x14ac:dyDescent="0.25">
      <c r="A2896" s="12">
        <v>43497</v>
      </c>
      <c r="B2896" t="s">
        <v>2019</v>
      </c>
      <c r="C2896" t="s">
        <v>2020</v>
      </c>
      <c r="D2896">
        <v>258957.44380000001</v>
      </c>
      <c r="E2896">
        <v>118.8512747</v>
      </c>
      <c r="F2896">
        <v>-0.71655740400000001</v>
      </c>
      <c r="G2896">
        <v>2.775853621</v>
      </c>
      <c r="H2896">
        <v>157965.97750000001</v>
      </c>
      <c r="I2896">
        <v>118.0006377</v>
      </c>
      <c r="J2896">
        <v>-0.73038250500000002</v>
      </c>
      <c r="K2896">
        <v>2.921715877</v>
      </c>
      <c r="L2896">
        <v>125225.10129999999</v>
      </c>
      <c r="M2896">
        <v>115.1396647</v>
      </c>
      <c r="N2896">
        <v>-0.72158999700000004</v>
      </c>
      <c r="O2896">
        <v>1.8151994739999999</v>
      </c>
      <c r="P2896">
        <v>114849.31570000001</v>
      </c>
      <c r="Q2896">
        <v>115.20258320000001</v>
      </c>
      <c r="R2896">
        <v>-1.7852821000000001E-2</v>
      </c>
      <c r="S2896">
        <v>0.56230550400000001</v>
      </c>
    </row>
    <row r="2897" spans="1:19" x14ac:dyDescent="0.25">
      <c r="A2897" s="12">
        <v>43497</v>
      </c>
      <c r="B2897" t="s">
        <v>2001</v>
      </c>
      <c r="C2897" t="s">
        <v>2002</v>
      </c>
      <c r="D2897">
        <v>281121.00589999999</v>
      </c>
      <c r="E2897">
        <v>125.4011326</v>
      </c>
      <c r="F2897">
        <v>-0.49290821000000001</v>
      </c>
      <c r="G2897">
        <v>2.443284673</v>
      </c>
      <c r="H2897">
        <v>175073.95860000001</v>
      </c>
      <c r="I2897">
        <v>124.5169528</v>
      </c>
      <c r="J2897">
        <v>-0.22123211800000001</v>
      </c>
      <c r="K2897">
        <v>2.096978596</v>
      </c>
      <c r="L2897">
        <v>143200.63190000001</v>
      </c>
      <c r="M2897">
        <v>123.06819710000001</v>
      </c>
      <c r="N2897">
        <v>0.32545236100000002</v>
      </c>
      <c r="O2897">
        <v>1.676104507</v>
      </c>
      <c r="P2897">
        <v>115073.72139999999</v>
      </c>
      <c r="Q2897">
        <v>122.2327334</v>
      </c>
      <c r="R2897">
        <v>0.59958246500000001</v>
      </c>
      <c r="S2897">
        <v>0.45948409499999998</v>
      </c>
    </row>
    <row r="2898" spans="1:19" x14ac:dyDescent="0.25">
      <c r="A2898" s="12">
        <v>43497</v>
      </c>
      <c r="B2898" t="s">
        <v>2003</v>
      </c>
      <c r="C2898" t="s">
        <v>2004</v>
      </c>
      <c r="D2898">
        <v>436710.60440000001</v>
      </c>
      <c r="E2898">
        <v>127.92044509999999</v>
      </c>
      <c r="F2898">
        <v>-0.10490933400000001</v>
      </c>
      <c r="G2898">
        <v>1.179958711</v>
      </c>
      <c r="H2898">
        <v>293984.87469999999</v>
      </c>
      <c r="I2898">
        <v>128.1249952</v>
      </c>
      <c r="J2898">
        <v>0.204641303</v>
      </c>
      <c r="K2898">
        <v>1.1168084620000001</v>
      </c>
      <c r="L2898">
        <v>241375.092</v>
      </c>
      <c r="M2898">
        <v>126.0467622</v>
      </c>
      <c r="N2898">
        <v>0.70190609800000003</v>
      </c>
      <c r="O2898">
        <v>0.55572991400000005</v>
      </c>
      <c r="P2898">
        <v>194058.29089999999</v>
      </c>
      <c r="Q2898">
        <v>125.2947623</v>
      </c>
      <c r="R2898">
        <v>1.1832166049999999</v>
      </c>
      <c r="S2898">
        <v>-1.3865078209999999</v>
      </c>
    </row>
    <row r="2899" spans="1:19" x14ac:dyDescent="0.25">
      <c r="A2899" s="12">
        <v>43497</v>
      </c>
      <c r="B2899" t="s">
        <v>2007</v>
      </c>
      <c r="C2899" t="s">
        <v>2008</v>
      </c>
      <c r="D2899">
        <v>897130.3273</v>
      </c>
      <c r="E2899">
        <v>120.6678648</v>
      </c>
      <c r="F2899">
        <v>-1.399242739</v>
      </c>
      <c r="G2899">
        <v>-0.10322471699999999</v>
      </c>
      <c r="H2899">
        <v>571003.05570000003</v>
      </c>
      <c r="I2899">
        <v>120.9997604</v>
      </c>
      <c r="J2899">
        <v>-1.2196895350000001</v>
      </c>
      <c r="K2899">
        <v>-0.61000289699999999</v>
      </c>
      <c r="L2899">
        <v>484810.68829999998</v>
      </c>
      <c r="M2899">
        <v>118.5499494</v>
      </c>
      <c r="N2899">
        <v>-0.70729376200000005</v>
      </c>
      <c r="O2899">
        <v>-0.96021808600000003</v>
      </c>
      <c r="P2899">
        <v>407750.64309999999</v>
      </c>
      <c r="Q2899">
        <v>112.68820820000001</v>
      </c>
      <c r="R2899">
        <v>-0.77456000800000002</v>
      </c>
      <c r="S2899">
        <v>-3.7272279749999999</v>
      </c>
    </row>
    <row r="2900" spans="1:19" x14ac:dyDescent="0.25">
      <c r="A2900" s="12">
        <v>43497</v>
      </c>
      <c r="B2900" t="s">
        <v>2013</v>
      </c>
      <c r="C2900" t="s">
        <v>2014</v>
      </c>
      <c r="D2900">
        <v>553300.37009999994</v>
      </c>
      <c r="E2900">
        <v>121.6660529</v>
      </c>
      <c r="F2900">
        <v>-0.91476671600000004</v>
      </c>
      <c r="G2900">
        <v>0.232578535</v>
      </c>
      <c r="H2900">
        <v>340804.8995</v>
      </c>
      <c r="I2900">
        <v>122.12484550000001</v>
      </c>
      <c r="J2900">
        <v>-0.67313700399999998</v>
      </c>
      <c r="K2900">
        <v>0.25507734100000001</v>
      </c>
      <c r="L2900">
        <v>266469.79109999997</v>
      </c>
      <c r="M2900">
        <v>120.9238794</v>
      </c>
      <c r="N2900">
        <v>-0.336755213</v>
      </c>
      <c r="O2900">
        <v>-0.45266309799999999</v>
      </c>
      <c r="P2900">
        <v>201609.0882</v>
      </c>
      <c r="Q2900">
        <v>118.5923375</v>
      </c>
      <c r="R2900">
        <v>-0.72619563799999998</v>
      </c>
      <c r="S2900">
        <v>-1.7326070229999999</v>
      </c>
    </row>
    <row r="2901" spans="1:19" x14ac:dyDescent="0.25">
      <c r="A2901" s="12">
        <v>43497</v>
      </c>
      <c r="B2901" t="s">
        <v>2015</v>
      </c>
      <c r="C2901" t="s">
        <v>2016</v>
      </c>
      <c r="D2901">
        <v>397379.5061</v>
      </c>
      <c r="E2901">
        <v>120.6265805</v>
      </c>
      <c r="F2901">
        <v>-7.244283E-2</v>
      </c>
      <c r="G2901">
        <v>2.3725627629999999</v>
      </c>
      <c r="H2901">
        <v>258267.32550000001</v>
      </c>
      <c r="I2901">
        <v>121.31729199999999</v>
      </c>
      <c r="J2901">
        <v>0.22556972</v>
      </c>
      <c r="K2901">
        <v>2.5259953550000001</v>
      </c>
      <c r="L2901">
        <v>210536.3953</v>
      </c>
      <c r="M2901">
        <v>118.97989680000001</v>
      </c>
      <c r="N2901">
        <v>0.152984491</v>
      </c>
      <c r="O2901">
        <v>1.4578619020000001</v>
      </c>
      <c r="P2901">
        <v>168061.89509999999</v>
      </c>
      <c r="Q2901">
        <v>118.5348573</v>
      </c>
      <c r="R2901">
        <v>0.90235158299999996</v>
      </c>
      <c r="S2901">
        <v>0.365443187</v>
      </c>
    </row>
    <row r="2902" spans="1:19" x14ac:dyDescent="0.25">
      <c r="A2902" s="12">
        <v>43525</v>
      </c>
      <c r="B2902" t="s">
        <v>2005</v>
      </c>
      <c r="C2902" t="s">
        <v>2006</v>
      </c>
      <c r="D2902">
        <v>369682.50780000002</v>
      </c>
      <c r="E2902">
        <v>121.02814650000001</v>
      </c>
      <c r="F2902">
        <v>-0.96875612799999999</v>
      </c>
      <c r="G2902">
        <v>1.5748690949999999</v>
      </c>
      <c r="H2902">
        <v>228287.74530000001</v>
      </c>
      <c r="I2902">
        <v>121.54121979999999</v>
      </c>
      <c r="J2902">
        <v>-0.151201945</v>
      </c>
      <c r="K2902">
        <v>2.1908101659999999</v>
      </c>
      <c r="L2902">
        <v>195955.209</v>
      </c>
      <c r="M2902">
        <v>119.39517840000001</v>
      </c>
      <c r="N2902">
        <v>-0.433875764</v>
      </c>
      <c r="O2902">
        <v>0.98480269499999995</v>
      </c>
      <c r="P2902">
        <v>221555.18169999999</v>
      </c>
      <c r="Q2902">
        <v>116.4300587</v>
      </c>
      <c r="R2902">
        <v>-1.0083350419999999</v>
      </c>
      <c r="S2902">
        <v>-1.0861575939999999</v>
      </c>
    </row>
    <row r="2903" spans="1:19" x14ac:dyDescent="0.25">
      <c r="A2903" s="12">
        <v>43525</v>
      </c>
      <c r="B2903" t="s">
        <v>2001</v>
      </c>
      <c r="C2903" t="s">
        <v>2002</v>
      </c>
      <c r="D2903">
        <v>279592.12310000003</v>
      </c>
      <c r="E2903">
        <v>124.7191358</v>
      </c>
      <c r="F2903">
        <v>-0.54385218000000002</v>
      </c>
      <c r="G2903">
        <v>3.1533598359999999</v>
      </c>
      <c r="H2903">
        <v>175297.1323</v>
      </c>
      <c r="I2903">
        <v>124.67567940000001</v>
      </c>
      <c r="J2903">
        <v>0.12747394400000001</v>
      </c>
      <c r="K2903">
        <v>3.6154574180000001</v>
      </c>
      <c r="L2903">
        <v>143103.84940000001</v>
      </c>
      <c r="M2903">
        <v>122.98502120000001</v>
      </c>
      <c r="N2903">
        <v>-6.7585267000000004E-2</v>
      </c>
      <c r="O2903">
        <v>2.749393923</v>
      </c>
      <c r="P2903">
        <v>114338.0916</v>
      </c>
      <c r="Q2903">
        <v>121.4513383</v>
      </c>
      <c r="R2903">
        <v>-0.63926825499999995</v>
      </c>
      <c r="S2903">
        <v>1.660921552</v>
      </c>
    </row>
    <row r="2904" spans="1:19" x14ac:dyDescent="0.25">
      <c r="A2904" s="12">
        <v>43525</v>
      </c>
      <c r="B2904" t="s">
        <v>2017</v>
      </c>
      <c r="C2904" t="s">
        <v>2018</v>
      </c>
      <c r="D2904">
        <v>318281.85550000001</v>
      </c>
      <c r="E2904">
        <v>121.8213573</v>
      </c>
      <c r="F2904">
        <v>-1.269134387</v>
      </c>
      <c r="G2904">
        <v>2.438028514</v>
      </c>
      <c r="H2904">
        <v>189977.13829999999</v>
      </c>
      <c r="I2904">
        <v>124.5324064</v>
      </c>
      <c r="J2904">
        <v>-0.66307824599999998</v>
      </c>
      <c r="K2904">
        <v>3.5416212919999999</v>
      </c>
      <c r="L2904">
        <v>153599.98269999999</v>
      </c>
      <c r="M2904">
        <v>123.1420171</v>
      </c>
      <c r="N2904">
        <v>-1.155115267</v>
      </c>
      <c r="O2904">
        <v>2.3536581769999998</v>
      </c>
      <c r="P2904">
        <v>126237.4139</v>
      </c>
      <c r="Q2904">
        <v>120.25923160000001</v>
      </c>
      <c r="R2904">
        <v>-2.421974112</v>
      </c>
      <c r="S2904">
        <v>1.0454138340000001</v>
      </c>
    </row>
    <row r="2905" spans="1:19" x14ac:dyDescent="0.25">
      <c r="A2905" s="12">
        <v>43525</v>
      </c>
      <c r="B2905" t="s">
        <v>2003</v>
      </c>
      <c r="C2905" t="s">
        <v>2004</v>
      </c>
      <c r="D2905">
        <v>430544.18660000002</v>
      </c>
      <c r="E2905">
        <v>126.1141897</v>
      </c>
      <c r="F2905">
        <v>-1.4120146659999999</v>
      </c>
      <c r="G2905">
        <v>0.58582408600000002</v>
      </c>
      <c r="H2905">
        <v>291868.13370000001</v>
      </c>
      <c r="I2905">
        <v>127.2024735</v>
      </c>
      <c r="J2905">
        <v>-0.72001696299999995</v>
      </c>
      <c r="K2905">
        <v>0.75397139800000001</v>
      </c>
      <c r="L2905">
        <v>239624.10089999999</v>
      </c>
      <c r="M2905">
        <v>125.1323897</v>
      </c>
      <c r="N2905">
        <v>-0.72542329900000002</v>
      </c>
      <c r="O2905">
        <v>0.103389014</v>
      </c>
      <c r="P2905">
        <v>191281.12909999999</v>
      </c>
      <c r="Q2905">
        <v>123.5016731</v>
      </c>
      <c r="R2905">
        <v>-1.431096659</v>
      </c>
      <c r="S2905">
        <v>-1.648330541</v>
      </c>
    </row>
    <row r="2906" spans="1:19" x14ac:dyDescent="0.25">
      <c r="A2906" s="12">
        <v>43525</v>
      </c>
      <c r="B2906" t="s">
        <v>2007</v>
      </c>
      <c r="C2906" t="s">
        <v>2008</v>
      </c>
      <c r="D2906">
        <v>879599.95070000004</v>
      </c>
      <c r="E2906">
        <v>118.3099541</v>
      </c>
      <c r="F2906">
        <v>-1.9540501669999999</v>
      </c>
      <c r="G2906">
        <v>-1.1731128559999999</v>
      </c>
      <c r="H2906">
        <v>566490.61080000002</v>
      </c>
      <c r="I2906">
        <v>120.04353999999999</v>
      </c>
      <c r="J2906">
        <v>-0.79026633700000004</v>
      </c>
      <c r="K2906">
        <v>-0.99236953800000005</v>
      </c>
      <c r="L2906">
        <v>483202.78700000001</v>
      </c>
      <c r="M2906">
        <v>118.1567719</v>
      </c>
      <c r="N2906">
        <v>-0.33165550199999999</v>
      </c>
      <c r="O2906">
        <v>-0.82899212799999999</v>
      </c>
      <c r="P2906">
        <v>406905.53350000002</v>
      </c>
      <c r="Q2906">
        <v>112.454649</v>
      </c>
      <c r="R2906">
        <v>-0.20726138399999999</v>
      </c>
      <c r="S2906">
        <v>-2.3143191179999998</v>
      </c>
    </row>
    <row r="2907" spans="1:19" x14ac:dyDescent="0.25">
      <c r="A2907" s="12">
        <v>43525</v>
      </c>
      <c r="B2907" t="s">
        <v>2015</v>
      </c>
      <c r="C2907" t="s">
        <v>2016</v>
      </c>
      <c r="D2907">
        <v>392589.17249999999</v>
      </c>
      <c r="E2907">
        <v>119.1724502</v>
      </c>
      <c r="F2907">
        <v>-1.20548078</v>
      </c>
      <c r="G2907">
        <v>1.3323367829999999</v>
      </c>
      <c r="H2907">
        <v>257328.29</v>
      </c>
      <c r="I2907">
        <v>120.8761938</v>
      </c>
      <c r="J2907">
        <v>-0.36359054000000002</v>
      </c>
      <c r="K2907">
        <v>1.9398076870000001</v>
      </c>
      <c r="L2907">
        <v>209587.06210000001</v>
      </c>
      <c r="M2907">
        <v>118.4434025</v>
      </c>
      <c r="N2907">
        <v>-0.450911691</v>
      </c>
      <c r="O2907">
        <v>0.76792606399999996</v>
      </c>
      <c r="P2907">
        <v>165395.75229999999</v>
      </c>
      <c r="Q2907">
        <v>116.654414</v>
      </c>
      <c r="R2907">
        <v>-1.586405295</v>
      </c>
      <c r="S2907">
        <v>-0.52811119699999998</v>
      </c>
    </row>
    <row r="2908" spans="1:19" x14ac:dyDescent="0.25">
      <c r="A2908" s="12">
        <v>43525</v>
      </c>
      <c r="B2908" t="s">
        <v>2011</v>
      </c>
      <c r="C2908" t="s">
        <v>2012</v>
      </c>
      <c r="D2908">
        <v>277281.6176</v>
      </c>
      <c r="E2908">
        <v>117.991786</v>
      </c>
      <c r="F2908">
        <v>-0.93581527600000003</v>
      </c>
      <c r="G2908">
        <v>3.0659552510000001</v>
      </c>
      <c r="H2908">
        <v>171043.20800000001</v>
      </c>
      <c r="I2908">
        <v>119.69273939999999</v>
      </c>
      <c r="J2908">
        <v>-0.135398668</v>
      </c>
      <c r="K2908">
        <v>4.0568979990000003</v>
      </c>
      <c r="L2908">
        <v>121750.1216</v>
      </c>
      <c r="M2908">
        <v>116.6337252</v>
      </c>
      <c r="N2908">
        <v>-1.3225071799999999</v>
      </c>
      <c r="O2908">
        <v>2.5770044740000002</v>
      </c>
      <c r="P2908">
        <v>119495.4425</v>
      </c>
      <c r="Q2908">
        <v>118.09322210000001</v>
      </c>
      <c r="R2908">
        <v>-1.552380866</v>
      </c>
      <c r="S2908">
        <v>3.0047135219999999</v>
      </c>
    </row>
    <row r="2909" spans="1:19" x14ac:dyDescent="0.25">
      <c r="A2909" s="12">
        <v>43525</v>
      </c>
      <c r="B2909" t="s">
        <v>2013</v>
      </c>
      <c r="C2909" t="s">
        <v>2014</v>
      </c>
      <c r="D2909">
        <v>546017.09380000003</v>
      </c>
      <c r="E2909">
        <v>120.06452229999999</v>
      </c>
      <c r="F2909">
        <v>-1.3163331810000001</v>
      </c>
      <c r="G2909">
        <v>-0.39953100699999999</v>
      </c>
      <c r="H2909">
        <v>338827.62229999999</v>
      </c>
      <c r="I2909">
        <v>121.4163032</v>
      </c>
      <c r="J2909">
        <v>-0.58017864500000005</v>
      </c>
      <c r="K2909">
        <v>-7.3096135000000007E-2</v>
      </c>
      <c r="L2909">
        <v>264759.40870000003</v>
      </c>
      <c r="M2909">
        <v>120.1477086</v>
      </c>
      <c r="N2909">
        <v>-0.64186727300000002</v>
      </c>
      <c r="O2909">
        <v>-0.95254776600000002</v>
      </c>
      <c r="P2909">
        <v>199204.96520000001</v>
      </c>
      <c r="Q2909">
        <v>117.1781623</v>
      </c>
      <c r="R2909">
        <v>-1.192467594</v>
      </c>
      <c r="S2909">
        <v>-2.116658631</v>
      </c>
    </row>
    <row r="2910" spans="1:19" x14ac:dyDescent="0.25">
      <c r="A2910" s="12">
        <v>43525</v>
      </c>
      <c r="B2910" t="s">
        <v>2009</v>
      </c>
      <c r="C2910" t="s">
        <v>2010</v>
      </c>
      <c r="D2910">
        <v>209604.0313</v>
      </c>
      <c r="E2910">
        <v>107.8116351</v>
      </c>
      <c r="F2910">
        <v>-0.53713617800000002</v>
      </c>
      <c r="G2910">
        <v>0.98280940800000005</v>
      </c>
      <c r="H2910">
        <v>127206.48450000001</v>
      </c>
      <c r="I2910">
        <v>107.57809399999999</v>
      </c>
      <c r="J2910">
        <v>0.53091470100000004</v>
      </c>
      <c r="K2910">
        <v>1.316706529</v>
      </c>
      <c r="L2910">
        <v>100215.0671</v>
      </c>
      <c r="M2910">
        <v>105.1413458</v>
      </c>
      <c r="N2910">
        <v>0.387984145</v>
      </c>
      <c r="O2910">
        <v>0.16397783799999999</v>
      </c>
      <c r="P2910">
        <v>87099.942869999999</v>
      </c>
      <c r="Q2910">
        <v>103.9301167</v>
      </c>
      <c r="R2910">
        <v>-0.82867368799999996</v>
      </c>
      <c r="S2910">
        <v>-2.201611464</v>
      </c>
    </row>
    <row r="2911" spans="1:19" x14ac:dyDescent="0.25">
      <c r="A2911" s="12">
        <v>43525</v>
      </c>
      <c r="B2911" t="s">
        <v>2019</v>
      </c>
      <c r="C2911" t="s">
        <v>2020</v>
      </c>
      <c r="D2911">
        <v>259971.95970000001</v>
      </c>
      <c r="E2911">
        <v>119.3168976</v>
      </c>
      <c r="F2911">
        <v>0.39176935400000001</v>
      </c>
      <c r="G2911">
        <v>3.0767449020000002</v>
      </c>
      <c r="H2911">
        <v>159984.84570000001</v>
      </c>
      <c r="I2911">
        <v>119.50873300000001</v>
      </c>
      <c r="J2911">
        <v>1.2780399330000001</v>
      </c>
      <c r="K2911">
        <v>3.4101231169999999</v>
      </c>
      <c r="L2911">
        <v>126860.6587</v>
      </c>
      <c r="M2911">
        <v>116.64349679999999</v>
      </c>
      <c r="N2911">
        <v>1.306093891</v>
      </c>
      <c r="O2911">
        <v>2.3197066460000002</v>
      </c>
      <c r="P2911">
        <v>114563.15889999999</v>
      </c>
      <c r="Q2911">
        <v>114.91554619999999</v>
      </c>
      <c r="R2911">
        <v>-0.24915851899999999</v>
      </c>
      <c r="S2911">
        <v>0.87014512399999999</v>
      </c>
    </row>
    <row r="2912" spans="1:19" x14ac:dyDescent="0.25">
      <c r="A2912" s="12">
        <v>43556</v>
      </c>
      <c r="B2912" t="s">
        <v>2005</v>
      </c>
      <c r="C2912" t="s">
        <v>2006</v>
      </c>
      <c r="D2912">
        <v>371112.7709</v>
      </c>
      <c r="E2912">
        <v>121.4963917</v>
      </c>
      <c r="F2912">
        <v>0.38688957099999999</v>
      </c>
      <c r="G2912">
        <v>1.41247553</v>
      </c>
      <c r="H2912">
        <v>229399.0472</v>
      </c>
      <c r="I2912">
        <v>122.1328809</v>
      </c>
      <c r="J2912">
        <v>0.48679876500000002</v>
      </c>
      <c r="K2912">
        <v>1.6136483150000001</v>
      </c>
      <c r="L2912">
        <v>198335.02470000001</v>
      </c>
      <c r="M2912">
        <v>120.8451961</v>
      </c>
      <c r="N2912">
        <v>1.2144692319999999</v>
      </c>
      <c r="O2912">
        <v>1.0577002959999999</v>
      </c>
      <c r="P2912">
        <v>222913.25450000001</v>
      </c>
      <c r="Q2912">
        <v>117.1437432</v>
      </c>
      <c r="R2912">
        <v>0.61297269799999998</v>
      </c>
      <c r="S2912">
        <v>-0.83761935399999998</v>
      </c>
    </row>
    <row r="2913" spans="1:19" x14ac:dyDescent="0.25">
      <c r="A2913" s="12">
        <v>43556</v>
      </c>
      <c r="B2913" t="s">
        <v>2003</v>
      </c>
      <c r="C2913" t="s">
        <v>2004</v>
      </c>
      <c r="D2913">
        <v>431806.33189999999</v>
      </c>
      <c r="E2913">
        <v>126.4838949</v>
      </c>
      <c r="F2913">
        <v>0.29315116600000002</v>
      </c>
      <c r="G2913">
        <v>0.63994909200000005</v>
      </c>
      <c r="H2913">
        <v>293143.00020000001</v>
      </c>
      <c r="I2913">
        <v>127.75808790000001</v>
      </c>
      <c r="J2913">
        <v>0.43679535400000002</v>
      </c>
      <c r="K2913">
        <v>0.56609591000000004</v>
      </c>
      <c r="L2913">
        <v>241310.50320000001</v>
      </c>
      <c r="M2913">
        <v>126.0130338</v>
      </c>
      <c r="N2913">
        <v>0.70376992999999999</v>
      </c>
      <c r="O2913">
        <v>0.119342276</v>
      </c>
      <c r="P2913">
        <v>191526.56539999999</v>
      </c>
      <c r="Q2913">
        <v>123.6601404</v>
      </c>
      <c r="R2913">
        <v>0.12831182099999999</v>
      </c>
      <c r="S2913">
        <v>-1.44678113</v>
      </c>
    </row>
    <row r="2914" spans="1:19" x14ac:dyDescent="0.25">
      <c r="A2914" s="12">
        <v>43556</v>
      </c>
      <c r="B2914" t="s">
        <v>2007</v>
      </c>
      <c r="C2914" t="s">
        <v>2008</v>
      </c>
      <c r="D2914">
        <v>886951.90689999994</v>
      </c>
      <c r="E2914">
        <v>119.2988237</v>
      </c>
      <c r="F2914">
        <v>0.83582954300000001</v>
      </c>
      <c r="G2914">
        <v>-1.3322149780000001</v>
      </c>
      <c r="H2914">
        <v>570672.00840000005</v>
      </c>
      <c r="I2914">
        <v>120.929609</v>
      </c>
      <c r="J2914">
        <v>0.73812301400000002</v>
      </c>
      <c r="K2914">
        <v>-1.4709238229999999</v>
      </c>
      <c r="L2914">
        <v>489896.89140000002</v>
      </c>
      <c r="M2914">
        <v>119.7936701</v>
      </c>
      <c r="N2914">
        <v>1.3853613</v>
      </c>
      <c r="O2914">
        <v>-0.68472096199999999</v>
      </c>
      <c r="P2914">
        <v>411728.22979999997</v>
      </c>
      <c r="Q2914">
        <v>113.7874759</v>
      </c>
      <c r="R2914">
        <v>1.1852127669999999</v>
      </c>
      <c r="S2914">
        <v>-2.042827414</v>
      </c>
    </row>
    <row r="2915" spans="1:19" x14ac:dyDescent="0.25">
      <c r="A2915" s="12">
        <v>43556</v>
      </c>
      <c r="B2915" t="s">
        <v>2011</v>
      </c>
      <c r="C2915" t="s">
        <v>2012</v>
      </c>
      <c r="D2915">
        <v>279442.10749999998</v>
      </c>
      <c r="E2915">
        <v>118.91114039999999</v>
      </c>
      <c r="F2915">
        <v>0.77916810999999997</v>
      </c>
      <c r="G2915">
        <v>2.979904447</v>
      </c>
      <c r="H2915">
        <v>172031.07800000001</v>
      </c>
      <c r="I2915">
        <v>120.3840318</v>
      </c>
      <c r="J2915">
        <v>0.57755582299999997</v>
      </c>
      <c r="K2915">
        <v>3.2205151330000001</v>
      </c>
      <c r="L2915">
        <v>123919.46890000001</v>
      </c>
      <c r="M2915">
        <v>118.7119084</v>
      </c>
      <c r="N2915">
        <v>1.781802984</v>
      </c>
      <c r="O2915">
        <v>2.6736862320000001</v>
      </c>
      <c r="P2915">
        <v>119943.73880000001</v>
      </c>
      <c r="Q2915">
        <v>118.5362579</v>
      </c>
      <c r="R2915">
        <v>0.37515769100000002</v>
      </c>
      <c r="S2915">
        <v>1.9478011129999999</v>
      </c>
    </row>
    <row r="2916" spans="1:19" x14ac:dyDescent="0.25">
      <c r="A2916" s="12">
        <v>43556</v>
      </c>
      <c r="B2916" t="s">
        <v>2009</v>
      </c>
      <c r="C2916" t="s">
        <v>2010</v>
      </c>
      <c r="D2916">
        <v>216547.90710000001</v>
      </c>
      <c r="E2916">
        <v>111.38327719999999</v>
      </c>
      <c r="F2916">
        <v>3.3128540979999999</v>
      </c>
      <c r="G2916">
        <v>0.69789300300000001</v>
      </c>
      <c r="H2916">
        <v>130972.0658</v>
      </c>
      <c r="I2916">
        <v>110.76263350000001</v>
      </c>
      <c r="J2916">
        <v>2.9602118220000002</v>
      </c>
      <c r="K2916">
        <v>0.83182394699999995</v>
      </c>
      <c r="L2916">
        <v>104322.298</v>
      </c>
      <c r="M2916">
        <v>109.4504761</v>
      </c>
      <c r="N2916">
        <v>4.0984165160000003</v>
      </c>
      <c r="O2916">
        <v>0.511499649</v>
      </c>
      <c r="P2916">
        <v>89234.542300000001</v>
      </c>
      <c r="Q2916">
        <v>106.4771812</v>
      </c>
      <c r="R2916">
        <v>2.4507472140000002</v>
      </c>
      <c r="S2916">
        <v>-1.9997960560000001</v>
      </c>
    </row>
    <row r="2917" spans="1:19" x14ac:dyDescent="0.25">
      <c r="A2917" s="12">
        <v>43556</v>
      </c>
      <c r="B2917" t="s">
        <v>2017</v>
      </c>
      <c r="C2917" t="s">
        <v>2018</v>
      </c>
      <c r="D2917">
        <v>317927.94140000001</v>
      </c>
      <c r="E2917">
        <v>121.6858979</v>
      </c>
      <c r="F2917">
        <v>-0.111195184</v>
      </c>
      <c r="G2917">
        <v>2.0375920199999999</v>
      </c>
      <c r="H2917">
        <v>189644.57279999999</v>
      </c>
      <c r="I2917">
        <v>124.31440550000001</v>
      </c>
      <c r="J2917">
        <v>-0.17505557199999999</v>
      </c>
      <c r="K2917">
        <v>2.428938842</v>
      </c>
      <c r="L2917">
        <v>154739.5477</v>
      </c>
      <c r="M2917">
        <v>124.0556131</v>
      </c>
      <c r="N2917">
        <v>0.74190441200000001</v>
      </c>
      <c r="O2917">
        <v>2.2615888279999998</v>
      </c>
      <c r="P2917">
        <v>127300.11040000001</v>
      </c>
      <c r="Q2917">
        <v>121.27160240000001</v>
      </c>
      <c r="R2917">
        <v>0.84182374800000004</v>
      </c>
      <c r="S2917">
        <v>1.2915498599999999</v>
      </c>
    </row>
    <row r="2918" spans="1:19" x14ac:dyDescent="0.25">
      <c r="A2918" s="12">
        <v>43556</v>
      </c>
      <c r="B2918" t="s">
        <v>2013</v>
      </c>
      <c r="C2918" t="s">
        <v>2014</v>
      </c>
      <c r="D2918">
        <v>548667.46959999995</v>
      </c>
      <c r="E2918">
        <v>120.6473175</v>
      </c>
      <c r="F2918">
        <v>0.485401627</v>
      </c>
      <c r="G2918">
        <v>-0.18416827899999999</v>
      </c>
      <c r="H2918">
        <v>340081.76010000001</v>
      </c>
      <c r="I2918">
        <v>121.865714</v>
      </c>
      <c r="J2918">
        <v>0.37014039300000001</v>
      </c>
      <c r="K2918">
        <v>-0.48379019499999998</v>
      </c>
      <c r="L2918">
        <v>267018.84869999997</v>
      </c>
      <c r="M2918">
        <v>121.1730415</v>
      </c>
      <c r="N2918">
        <v>0.85339366100000003</v>
      </c>
      <c r="O2918">
        <v>-0.97913490199999997</v>
      </c>
      <c r="P2918">
        <v>200271.8511</v>
      </c>
      <c r="Q2918">
        <v>117.8057357</v>
      </c>
      <c r="R2918">
        <v>0.53557197599999995</v>
      </c>
      <c r="S2918">
        <v>-1.463751483</v>
      </c>
    </row>
    <row r="2919" spans="1:19" x14ac:dyDescent="0.25">
      <c r="A2919" s="12">
        <v>43556</v>
      </c>
      <c r="B2919" t="s">
        <v>2015</v>
      </c>
      <c r="C2919" t="s">
        <v>2016</v>
      </c>
      <c r="D2919">
        <v>390373.87809999997</v>
      </c>
      <c r="E2919">
        <v>118.4999863</v>
      </c>
      <c r="F2919">
        <v>-0.56427802500000002</v>
      </c>
      <c r="G2919">
        <v>1.0572857630000001</v>
      </c>
      <c r="H2919">
        <v>256905.96470000001</v>
      </c>
      <c r="I2919">
        <v>120.6778128</v>
      </c>
      <c r="J2919">
        <v>-0.16411924</v>
      </c>
      <c r="K2919">
        <v>1.5333439900000001</v>
      </c>
      <c r="L2919">
        <v>211171.0785</v>
      </c>
      <c r="M2919">
        <v>119.3385736</v>
      </c>
      <c r="N2919">
        <v>0.75577966600000002</v>
      </c>
      <c r="O2919">
        <v>1.2023555560000001</v>
      </c>
      <c r="P2919">
        <v>164828.46030000001</v>
      </c>
      <c r="Q2919">
        <v>116.2543002</v>
      </c>
      <c r="R2919">
        <v>-0.34299069100000001</v>
      </c>
      <c r="S2919">
        <v>0.24284720400000001</v>
      </c>
    </row>
    <row r="2920" spans="1:19" x14ac:dyDescent="0.25">
      <c r="A2920" s="12">
        <v>43556</v>
      </c>
      <c r="B2920" t="s">
        <v>2001</v>
      </c>
      <c r="C2920" t="s">
        <v>2002</v>
      </c>
      <c r="D2920">
        <v>280446.57520000002</v>
      </c>
      <c r="E2920">
        <v>125.10028579999999</v>
      </c>
      <c r="F2920">
        <v>0.30560663300000002</v>
      </c>
      <c r="G2920">
        <v>2.3347959380000001</v>
      </c>
      <c r="H2920">
        <v>176087.04980000001</v>
      </c>
      <c r="I2920">
        <v>125.2374884</v>
      </c>
      <c r="J2920">
        <v>0.45061631800000002</v>
      </c>
      <c r="K2920">
        <v>2.585360836</v>
      </c>
      <c r="L2920">
        <v>144579.8768</v>
      </c>
      <c r="M2920">
        <v>124.2535354</v>
      </c>
      <c r="N2920">
        <v>1.0314379760000001</v>
      </c>
      <c r="O2920">
        <v>2.241958747</v>
      </c>
      <c r="P2920">
        <v>114422.7861</v>
      </c>
      <c r="Q2920">
        <v>121.5413018</v>
      </c>
      <c r="R2920">
        <v>7.4073685E-2</v>
      </c>
      <c r="S2920">
        <v>0.78064690400000003</v>
      </c>
    </row>
    <row r="2921" spans="1:19" x14ac:dyDescent="0.25">
      <c r="A2921" s="12">
        <v>43556</v>
      </c>
      <c r="B2921" t="s">
        <v>2019</v>
      </c>
      <c r="C2921" t="s">
        <v>2020</v>
      </c>
      <c r="D2921">
        <v>261502.76060000001</v>
      </c>
      <c r="E2921">
        <v>120.019475</v>
      </c>
      <c r="F2921">
        <v>0.588833092</v>
      </c>
      <c r="G2921">
        <v>3.1245878619999998</v>
      </c>
      <c r="H2921">
        <v>160851.951</v>
      </c>
      <c r="I2921">
        <v>120.1564609</v>
      </c>
      <c r="J2921">
        <v>0.541992107</v>
      </c>
      <c r="K2921">
        <v>3.254790834</v>
      </c>
      <c r="L2921">
        <v>128042.1738</v>
      </c>
      <c r="M2921">
        <v>117.7298545</v>
      </c>
      <c r="N2921">
        <v>0.93134874099999998</v>
      </c>
      <c r="O2921">
        <v>2.4502238109999999</v>
      </c>
      <c r="P2921">
        <v>115029.7691</v>
      </c>
      <c r="Q2921">
        <v>115.3835916</v>
      </c>
      <c r="R2921">
        <v>0.40729518599999998</v>
      </c>
      <c r="S2921">
        <v>1.3308880089999999</v>
      </c>
    </row>
    <row r="2922" spans="1:19" x14ac:dyDescent="0.25">
      <c r="A2922" s="12">
        <v>43586</v>
      </c>
      <c r="B2922" t="s">
        <v>2005</v>
      </c>
      <c r="C2922" t="s">
        <v>2006</v>
      </c>
      <c r="D2922">
        <v>371062.13449999999</v>
      </c>
      <c r="E2922">
        <v>121.47981420000001</v>
      </c>
      <c r="F2922">
        <v>-1.3644486000000001E-2</v>
      </c>
      <c r="G2922">
        <v>0.83034344100000002</v>
      </c>
      <c r="H2922">
        <v>230200.4779</v>
      </c>
      <c r="I2922">
        <v>122.5595656</v>
      </c>
      <c r="J2922">
        <v>0.34936098199999999</v>
      </c>
      <c r="K2922">
        <v>1.515331998</v>
      </c>
      <c r="L2922">
        <v>199087.7064</v>
      </c>
      <c r="M2922">
        <v>121.3038038</v>
      </c>
      <c r="N2922">
        <v>0.37950013300000002</v>
      </c>
      <c r="O2922">
        <v>1.0397157939999999</v>
      </c>
      <c r="P2922">
        <v>221766.9559</v>
      </c>
      <c r="Q2922">
        <v>116.5413487</v>
      </c>
      <c r="R2922">
        <v>-0.51423528600000001</v>
      </c>
      <c r="S2922">
        <v>-1.6431197559999999</v>
      </c>
    </row>
    <row r="2923" spans="1:19" x14ac:dyDescent="0.25">
      <c r="A2923" s="12">
        <v>43586</v>
      </c>
      <c r="B2923" t="s">
        <v>2001</v>
      </c>
      <c r="C2923" t="s">
        <v>2002</v>
      </c>
      <c r="D2923">
        <v>279563.02179999999</v>
      </c>
      <c r="E2923">
        <v>124.7061544</v>
      </c>
      <c r="F2923">
        <v>-0.31505232100000002</v>
      </c>
      <c r="G2923">
        <v>1.2837756650000001</v>
      </c>
      <c r="H2923">
        <v>176856.69339999999</v>
      </c>
      <c r="I2923">
        <v>125.7848781</v>
      </c>
      <c r="J2923">
        <v>0.43708132399999999</v>
      </c>
      <c r="K2923">
        <v>2.1412032660000002</v>
      </c>
      <c r="L2923">
        <v>145337.2689</v>
      </c>
      <c r="M2923">
        <v>124.90444650000001</v>
      </c>
      <c r="N2923">
        <v>0.52385720800000002</v>
      </c>
      <c r="O2923">
        <v>1.8787280580000001</v>
      </c>
      <c r="P2923">
        <v>114852.5203</v>
      </c>
      <c r="Q2923">
        <v>121.9977708</v>
      </c>
      <c r="R2923">
        <v>0.37556698100000002</v>
      </c>
      <c r="S2923">
        <v>0.174724981</v>
      </c>
    </row>
    <row r="2924" spans="1:19" x14ac:dyDescent="0.25">
      <c r="A2924" s="12">
        <v>43586</v>
      </c>
      <c r="B2924" t="s">
        <v>2017</v>
      </c>
      <c r="C2924" t="s">
        <v>2018</v>
      </c>
      <c r="D2924">
        <v>319324.47230000002</v>
      </c>
      <c r="E2924">
        <v>122.2204156</v>
      </c>
      <c r="F2924">
        <v>0.43926020399999999</v>
      </c>
      <c r="G2924">
        <v>2.5963279500000001</v>
      </c>
      <c r="H2924">
        <v>191498.40340000001</v>
      </c>
      <c r="I2924">
        <v>125.5296148</v>
      </c>
      <c r="J2924">
        <v>0.97752897299999997</v>
      </c>
      <c r="K2924">
        <v>3.495586796</v>
      </c>
      <c r="L2924">
        <v>156457.78320000001</v>
      </c>
      <c r="M2924">
        <v>125.4331327</v>
      </c>
      <c r="N2924">
        <v>1.11040487</v>
      </c>
      <c r="O2924">
        <v>3.5247464220000002</v>
      </c>
      <c r="P2924">
        <v>127582.06449999999</v>
      </c>
      <c r="Q2924">
        <v>121.5402041</v>
      </c>
      <c r="R2924">
        <v>0.221487725</v>
      </c>
      <c r="S2924">
        <v>1.1136368029999999</v>
      </c>
    </row>
    <row r="2925" spans="1:19" x14ac:dyDescent="0.25">
      <c r="A2925" s="12">
        <v>43586</v>
      </c>
      <c r="B2925" t="s">
        <v>2003</v>
      </c>
      <c r="C2925" t="s">
        <v>2004</v>
      </c>
      <c r="D2925">
        <v>433455.19549999997</v>
      </c>
      <c r="E2925">
        <v>126.9668769</v>
      </c>
      <c r="F2925">
        <v>0.381852568</v>
      </c>
      <c r="G2925">
        <v>0.43184107199999999</v>
      </c>
      <c r="H2925">
        <v>293788.66769999999</v>
      </c>
      <c r="I2925">
        <v>128.03948389999999</v>
      </c>
      <c r="J2925">
        <v>0.22025684800000001</v>
      </c>
      <c r="K2925">
        <v>0.531786329</v>
      </c>
      <c r="L2925">
        <v>242094.285</v>
      </c>
      <c r="M2925">
        <v>126.4223269</v>
      </c>
      <c r="N2925">
        <v>0.324802172</v>
      </c>
      <c r="O2925">
        <v>0.42614566300000001</v>
      </c>
      <c r="P2925">
        <v>191447.54019999999</v>
      </c>
      <c r="Q2925">
        <v>123.60911729999999</v>
      </c>
      <c r="R2925">
        <v>-4.1260732000000001E-2</v>
      </c>
      <c r="S2925">
        <v>-1.2092726979999999</v>
      </c>
    </row>
    <row r="2926" spans="1:19" x14ac:dyDescent="0.25">
      <c r="A2926" s="12">
        <v>43586</v>
      </c>
      <c r="B2926" t="s">
        <v>2013</v>
      </c>
      <c r="C2926" t="s">
        <v>2014</v>
      </c>
      <c r="D2926">
        <v>545470.94409999996</v>
      </c>
      <c r="E2926">
        <v>119.94442859999999</v>
      </c>
      <c r="F2926">
        <v>-0.58259796900000005</v>
      </c>
      <c r="G2926">
        <v>-1.223850967</v>
      </c>
      <c r="H2926">
        <v>339612.28350000002</v>
      </c>
      <c r="I2926">
        <v>121.69748060000001</v>
      </c>
      <c r="J2926">
        <v>-0.13804818099999999</v>
      </c>
      <c r="K2926">
        <v>-0.67820926100000001</v>
      </c>
      <c r="L2926">
        <v>267781.89730000001</v>
      </c>
      <c r="M2926">
        <v>121.5193127</v>
      </c>
      <c r="N2926">
        <v>0.285765822</v>
      </c>
      <c r="O2926">
        <v>-0.32526967899999998</v>
      </c>
      <c r="P2926">
        <v>199436.2047</v>
      </c>
      <c r="Q2926">
        <v>117.31418410000001</v>
      </c>
      <c r="R2926">
        <v>-0.41725605999999998</v>
      </c>
      <c r="S2926">
        <v>-2.3322512930000001</v>
      </c>
    </row>
    <row r="2927" spans="1:19" x14ac:dyDescent="0.25">
      <c r="A2927" s="12">
        <v>43586</v>
      </c>
      <c r="B2927" t="s">
        <v>2011</v>
      </c>
      <c r="C2927" t="s">
        <v>2012</v>
      </c>
      <c r="D2927">
        <v>281593.23300000001</v>
      </c>
      <c r="E2927">
        <v>119.8265099</v>
      </c>
      <c r="F2927">
        <v>0.76979290499999997</v>
      </c>
      <c r="G2927">
        <v>3.4718182610000001</v>
      </c>
      <c r="H2927">
        <v>173867.9332</v>
      </c>
      <c r="I2927">
        <v>121.6694277</v>
      </c>
      <c r="J2927">
        <v>1.067746146</v>
      </c>
      <c r="K2927">
        <v>3.761641011</v>
      </c>
      <c r="L2927">
        <v>125584.7025</v>
      </c>
      <c r="M2927">
        <v>120.3071626</v>
      </c>
      <c r="N2927">
        <v>1.3438030270000001</v>
      </c>
      <c r="O2927">
        <v>3.110146029</v>
      </c>
      <c r="P2927">
        <v>120939.6289</v>
      </c>
      <c r="Q2927">
        <v>119.5204617</v>
      </c>
      <c r="R2927">
        <v>0.83029765499999997</v>
      </c>
      <c r="S2927">
        <v>1.7411772459999999</v>
      </c>
    </row>
    <row r="2928" spans="1:19" x14ac:dyDescent="0.25">
      <c r="A2928" s="12">
        <v>43586</v>
      </c>
      <c r="B2928" t="s">
        <v>2015</v>
      </c>
      <c r="C2928" t="s">
        <v>2016</v>
      </c>
      <c r="D2928">
        <v>390536.3137</v>
      </c>
      <c r="E2928">
        <v>118.54929439999999</v>
      </c>
      <c r="F2928">
        <v>4.1610250000000001E-2</v>
      </c>
      <c r="G2928">
        <v>0.39845560000000002</v>
      </c>
      <c r="H2928">
        <v>256344.0472</v>
      </c>
      <c r="I2928">
        <v>120.4138602</v>
      </c>
      <c r="J2928">
        <v>-0.218725</v>
      </c>
      <c r="K2928">
        <v>1.0611301710000001</v>
      </c>
      <c r="L2928">
        <v>210440.79240000001</v>
      </c>
      <c r="M2928">
        <v>118.9258689</v>
      </c>
      <c r="N2928">
        <v>-0.34582676099999998</v>
      </c>
      <c r="O2928">
        <v>0.91083044899999999</v>
      </c>
      <c r="P2928">
        <v>164679.9688</v>
      </c>
      <c r="Q2928">
        <v>116.1495685</v>
      </c>
      <c r="R2928">
        <v>-9.0088493000000006E-2</v>
      </c>
      <c r="S2928">
        <v>-0.40957380500000001</v>
      </c>
    </row>
    <row r="2929" spans="1:19" x14ac:dyDescent="0.25">
      <c r="A2929" s="12">
        <v>43586</v>
      </c>
      <c r="B2929" t="s">
        <v>2007</v>
      </c>
      <c r="C2929" t="s">
        <v>2008</v>
      </c>
      <c r="D2929">
        <v>877723.30079999997</v>
      </c>
      <c r="E2929">
        <v>118.0575367</v>
      </c>
      <c r="F2929">
        <v>-1.0404855129999999</v>
      </c>
      <c r="G2929">
        <v>-2.8086279140000001</v>
      </c>
      <c r="H2929">
        <v>567219.00809999998</v>
      </c>
      <c r="I2929">
        <v>120.19789280000001</v>
      </c>
      <c r="J2929">
        <v>-0.60507616900000005</v>
      </c>
      <c r="K2929">
        <v>-2.5175173499999999</v>
      </c>
      <c r="L2929">
        <v>486644.8431</v>
      </c>
      <c r="M2929">
        <v>118.9984522</v>
      </c>
      <c r="N2929">
        <v>-0.66382301499999996</v>
      </c>
      <c r="O2929">
        <v>-2.1523643610000001</v>
      </c>
      <c r="P2929">
        <v>404482.625</v>
      </c>
      <c r="Q2929">
        <v>111.7850407</v>
      </c>
      <c r="R2929">
        <v>-1.7598027650000001</v>
      </c>
      <c r="S2929">
        <v>-3.7121135970000001</v>
      </c>
    </row>
    <row r="2930" spans="1:19" x14ac:dyDescent="0.25">
      <c r="A2930" s="12">
        <v>43586</v>
      </c>
      <c r="B2930" t="s">
        <v>2009</v>
      </c>
      <c r="C2930" t="s">
        <v>2010</v>
      </c>
      <c r="D2930">
        <v>215034.77160000001</v>
      </c>
      <c r="E2930">
        <v>110.604983</v>
      </c>
      <c r="F2930">
        <v>-0.69875322600000001</v>
      </c>
      <c r="G2930">
        <v>-0.38851201699999999</v>
      </c>
      <c r="H2930">
        <v>131409.29490000001</v>
      </c>
      <c r="I2930">
        <v>111.13239660000001</v>
      </c>
      <c r="J2930">
        <v>0.33383381200000001</v>
      </c>
      <c r="K2930">
        <v>0.69004564899999998</v>
      </c>
      <c r="L2930">
        <v>104252.2764</v>
      </c>
      <c r="M2930">
        <v>109.3770124</v>
      </c>
      <c r="N2930">
        <v>-6.7120472E-2</v>
      </c>
      <c r="O2930">
        <v>-0.20740441500000001</v>
      </c>
      <c r="P2930">
        <v>89751.122799999997</v>
      </c>
      <c r="Q2930">
        <v>107.0935796</v>
      </c>
      <c r="R2930">
        <v>0.578901946</v>
      </c>
      <c r="S2930">
        <v>-0.76677987999999997</v>
      </c>
    </row>
    <row r="2931" spans="1:19" x14ac:dyDescent="0.25">
      <c r="A2931" s="12">
        <v>43586</v>
      </c>
      <c r="B2931" t="s">
        <v>2019</v>
      </c>
      <c r="C2931" t="s">
        <v>2020</v>
      </c>
      <c r="D2931">
        <v>261267.04019999999</v>
      </c>
      <c r="E2931">
        <v>119.91128860000001</v>
      </c>
      <c r="F2931">
        <v>-9.0140702000000003E-2</v>
      </c>
      <c r="G2931">
        <v>1.5399286320000001</v>
      </c>
      <c r="H2931">
        <v>161352.94899999999</v>
      </c>
      <c r="I2931">
        <v>120.5307066</v>
      </c>
      <c r="J2931">
        <v>0.31146531799999999</v>
      </c>
      <c r="K2931">
        <v>2.279874527</v>
      </c>
      <c r="L2931">
        <v>128571.1778</v>
      </c>
      <c r="M2931">
        <v>118.2162534</v>
      </c>
      <c r="N2931">
        <v>0.41314826700000001</v>
      </c>
      <c r="O2931">
        <v>1.5072223890000001</v>
      </c>
      <c r="P2931">
        <v>115147.78049999999</v>
      </c>
      <c r="Q2931">
        <v>115.501966</v>
      </c>
      <c r="R2931">
        <v>0.102592002</v>
      </c>
      <c r="S2931">
        <v>0.167210467</v>
      </c>
    </row>
    <row r="2932" spans="1:19" x14ac:dyDescent="0.25">
      <c r="A2932" s="12">
        <v>43617</v>
      </c>
      <c r="B2932" t="s">
        <v>2005</v>
      </c>
      <c r="C2932" t="s">
        <v>2006</v>
      </c>
      <c r="D2932">
        <v>372096.5932</v>
      </c>
      <c r="E2932">
        <v>121.8184794</v>
      </c>
      <c r="F2932">
        <v>0.27878315999999997</v>
      </c>
      <c r="G2932">
        <v>0.71656182899999998</v>
      </c>
      <c r="H2932">
        <v>231082.32949999999</v>
      </c>
      <c r="I2932">
        <v>123.0290665</v>
      </c>
      <c r="J2932">
        <v>0.38307980899999999</v>
      </c>
      <c r="K2932">
        <v>0.96565478900000001</v>
      </c>
      <c r="L2932">
        <v>199166.14379999999</v>
      </c>
      <c r="M2932">
        <v>121.3515956</v>
      </c>
      <c r="N2932">
        <v>3.9398409000000002E-2</v>
      </c>
      <c r="O2932">
        <v>0.71229052000000004</v>
      </c>
      <c r="P2932">
        <v>224000.07440000001</v>
      </c>
      <c r="Q2932">
        <v>117.7148808</v>
      </c>
      <c r="R2932">
        <v>1.0069663090000001</v>
      </c>
      <c r="S2932">
        <v>-1.4876311760000001</v>
      </c>
    </row>
    <row r="2933" spans="1:19" x14ac:dyDescent="0.25">
      <c r="A2933" s="12">
        <v>43617</v>
      </c>
      <c r="B2933" t="s">
        <v>2017</v>
      </c>
      <c r="C2933" t="s">
        <v>2018</v>
      </c>
      <c r="D2933">
        <v>318887.05859999999</v>
      </c>
      <c r="E2933">
        <v>122.0529969</v>
      </c>
      <c r="F2933">
        <v>-0.13698096900000001</v>
      </c>
      <c r="G2933">
        <v>0.99332812400000003</v>
      </c>
      <c r="H2933">
        <v>191467.9117</v>
      </c>
      <c r="I2933">
        <v>125.5096271</v>
      </c>
      <c r="J2933">
        <v>-1.5922683999999999E-2</v>
      </c>
      <c r="K2933">
        <v>1.862153003</v>
      </c>
      <c r="L2933">
        <v>155438.77900000001</v>
      </c>
      <c r="M2933">
        <v>124.616191</v>
      </c>
      <c r="N2933">
        <v>-0.65129661999999999</v>
      </c>
      <c r="O2933">
        <v>1.7692188470000001</v>
      </c>
      <c r="P2933">
        <v>128208.4559</v>
      </c>
      <c r="Q2933">
        <v>122.1369316</v>
      </c>
      <c r="R2933">
        <v>0.49097132700000001</v>
      </c>
      <c r="S2933">
        <v>0.45371407200000002</v>
      </c>
    </row>
    <row r="2934" spans="1:19" x14ac:dyDescent="0.25">
      <c r="A2934" s="12">
        <v>43617</v>
      </c>
      <c r="B2934" t="s">
        <v>2009</v>
      </c>
      <c r="C2934" t="s">
        <v>2010</v>
      </c>
      <c r="D2934">
        <v>215755.95929999999</v>
      </c>
      <c r="E2934">
        <v>110.97593209999999</v>
      </c>
      <c r="F2934">
        <v>0.33538192700000002</v>
      </c>
      <c r="G2934">
        <v>1.3915499739999999</v>
      </c>
      <c r="H2934">
        <v>131852.53039999999</v>
      </c>
      <c r="I2934">
        <v>111.50723929999999</v>
      </c>
      <c r="J2934">
        <v>0.33729384600000001</v>
      </c>
      <c r="K2934">
        <v>1.2497761789999999</v>
      </c>
      <c r="L2934">
        <v>104719.82859999999</v>
      </c>
      <c r="M2934">
        <v>109.86754809999999</v>
      </c>
      <c r="N2934">
        <v>0.44848153600000001</v>
      </c>
      <c r="O2934">
        <v>1.557187715</v>
      </c>
      <c r="P2934">
        <v>91327.147079999995</v>
      </c>
      <c r="Q2934">
        <v>108.97413640000001</v>
      </c>
      <c r="R2934">
        <v>1.7559939410000001</v>
      </c>
      <c r="S2934">
        <v>-1.1907413950000001</v>
      </c>
    </row>
    <row r="2935" spans="1:19" x14ac:dyDescent="0.25">
      <c r="A2935" s="12">
        <v>43617</v>
      </c>
      <c r="B2935" t="s">
        <v>2011</v>
      </c>
      <c r="C2935" t="s">
        <v>2012</v>
      </c>
      <c r="D2935">
        <v>279709.03749999998</v>
      </c>
      <c r="E2935">
        <v>119.0247273</v>
      </c>
      <c r="F2935">
        <v>-0.66911959700000001</v>
      </c>
      <c r="G2935">
        <v>1.8787147550000001</v>
      </c>
      <c r="H2935">
        <v>173963.47150000001</v>
      </c>
      <c r="I2935">
        <v>121.7362835</v>
      </c>
      <c r="J2935">
        <v>5.4948755000000002E-2</v>
      </c>
      <c r="K2935">
        <v>2.6141558300000001</v>
      </c>
      <c r="L2935">
        <v>125291.58990000001</v>
      </c>
      <c r="M2935">
        <v>120.02636769999999</v>
      </c>
      <c r="N2935">
        <v>-0.233398309</v>
      </c>
      <c r="O2935">
        <v>2.2283184399999998</v>
      </c>
      <c r="P2935">
        <v>121829.5095</v>
      </c>
      <c r="Q2935">
        <v>120.3999</v>
      </c>
      <c r="R2935">
        <v>0.73580561200000005</v>
      </c>
      <c r="S2935">
        <v>1.2736547869999999</v>
      </c>
    </row>
    <row r="2936" spans="1:19" x14ac:dyDescent="0.25">
      <c r="A2936" s="12">
        <v>43617</v>
      </c>
      <c r="B2936" t="s">
        <v>2019</v>
      </c>
      <c r="C2936" t="s">
        <v>2020</v>
      </c>
      <c r="D2936">
        <v>263690.6655</v>
      </c>
      <c r="E2936">
        <v>121.0236372</v>
      </c>
      <c r="F2936">
        <v>0.92764296899999998</v>
      </c>
      <c r="G2936">
        <v>2.1822195390000001</v>
      </c>
      <c r="H2936">
        <v>162804.50090000001</v>
      </c>
      <c r="I2936">
        <v>121.61501629999999</v>
      </c>
      <c r="J2936">
        <v>0.89961286299999998</v>
      </c>
      <c r="K2936">
        <v>2.16875325</v>
      </c>
      <c r="L2936">
        <v>129597.0592</v>
      </c>
      <c r="M2936">
        <v>119.1595118</v>
      </c>
      <c r="N2936">
        <v>0.79790924500000004</v>
      </c>
      <c r="O2936">
        <v>1.9355041399999999</v>
      </c>
      <c r="P2936">
        <v>116438.6153</v>
      </c>
      <c r="Q2936">
        <v>116.7967714</v>
      </c>
      <c r="R2936">
        <v>1.121024544</v>
      </c>
      <c r="S2936">
        <v>0.75408966099999997</v>
      </c>
    </row>
    <row r="2937" spans="1:19" x14ac:dyDescent="0.25">
      <c r="A2937" s="12">
        <v>43617</v>
      </c>
      <c r="B2937" t="s">
        <v>2001</v>
      </c>
      <c r="C2937" t="s">
        <v>2002</v>
      </c>
      <c r="D2937">
        <v>280726.0956</v>
      </c>
      <c r="E2937">
        <v>125.2249729</v>
      </c>
      <c r="F2937">
        <v>0.41603278199999999</v>
      </c>
      <c r="G2937">
        <v>1.57502746</v>
      </c>
      <c r="H2937">
        <v>176953.4846</v>
      </c>
      <c r="I2937">
        <v>125.85371840000001</v>
      </c>
      <c r="J2937">
        <v>5.4728590000000001E-2</v>
      </c>
      <c r="K2937">
        <v>1.650642231</v>
      </c>
      <c r="L2937">
        <v>144519.34400000001</v>
      </c>
      <c r="M2937">
        <v>124.2015128</v>
      </c>
      <c r="N2937">
        <v>-0.56277714199999995</v>
      </c>
      <c r="O2937">
        <v>1.3937114909999999</v>
      </c>
      <c r="P2937">
        <v>115308.7968</v>
      </c>
      <c r="Q2937">
        <v>122.48243340000001</v>
      </c>
      <c r="R2937">
        <v>0.39727164700000001</v>
      </c>
      <c r="S2937">
        <v>0.13527713899999999</v>
      </c>
    </row>
    <row r="2938" spans="1:19" x14ac:dyDescent="0.25">
      <c r="A2938" s="12">
        <v>43617</v>
      </c>
      <c r="B2938" t="s">
        <v>2003</v>
      </c>
      <c r="C2938" t="s">
        <v>2004</v>
      </c>
      <c r="D2938">
        <v>432818.4301</v>
      </c>
      <c r="E2938">
        <v>126.78035680000001</v>
      </c>
      <c r="F2938">
        <v>-0.146904546</v>
      </c>
      <c r="G2938">
        <v>0.11641636800000001</v>
      </c>
      <c r="H2938">
        <v>293200.4803</v>
      </c>
      <c r="I2938">
        <v>127.78313900000001</v>
      </c>
      <c r="J2938">
        <v>-0.20020765700000001</v>
      </c>
      <c r="K2938">
        <v>-0.240221723</v>
      </c>
      <c r="L2938">
        <v>241466.07980000001</v>
      </c>
      <c r="M2938">
        <v>126.0942763</v>
      </c>
      <c r="N2938">
        <v>-0.25948784400000002</v>
      </c>
      <c r="O2938">
        <v>9.4007480000000004E-3</v>
      </c>
      <c r="P2938">
        <v>191893.5368</v>
      </c>
      <c r="Q2938">
        <v>123.89707730000001</v>
      </c>
      <c r="R2938">
        <v>0.232960215</v>
      </c>
      <c r="S2938">
        <v>-2.040833009</v>
      </c>
    </row>
    <row r="2939" spans="1:19" x14ac:dyDescent="0.25">
      <c r="A2939" s="12">
        <v>43617</v>
      </c>
      <c r="B2939" t="s">
        <v>2007</v>
      </c>
      <c r="C2939" t="s">
        <v>2008</v>
      </c>
      <c r="D2939">
        <v>892527.03540000005</v>
      </c>
      <c r="E2939">
        <v>120.0487023</v>
      </c>
      <c r="F2939">
        <v>1.6866060839999999</v>
      </c>
      <c r="G2939">
        <v>-1.8287065950000001</v>
      </c>
      <c r="H2939">
        <v>579284.80900000001</v>
      </c>
      <c r="I2939">
        <v>122.75472499999999</v>
      </c>
      <c r="J2939">
        <v>2.1271855770000001</v>
      </c>
      <c r="K2939">
        <v>-1.41622421</v>
      </c>
      <c r="L2939">
        <v>491487.8003</v>
      </c>
      <c r="M2939">
        <v>120.18269239999999</v>
      </c>
      <c r="N2939">
        <v>0.99517283199999995</v>
      </c>
      <c r="O2939">
        <v>-1.137968388</v>
      </c>
      <c r="P2939">
        <v>410734.27899999998</v>
      </c>
      <c r="Q2939">
        <v>113.5127822</v>
      </c>
      <c r="R2939">
        <v>1.5455927</v>
      </c>
      <c r="S2939">
        <v>-2.4820562819999998</v>
      </c>
    </row>
    <row r="2940" spans="1:19" x14ac:dyDescent="0.25">
      <c r="A2940" s="12">
        <v>43617</v>
      </c>
      <c r="B2940" t="s">
        <v>2013</v>
      </c>
      <c r="C2940" t="s">
        <v>2014</v>
      </c>
      <c r="D2940">
        <v>550280.1923</v>
      </c>
      <c r="E2940">
        <v>121.0019415</v>
      </c>
      <c r="F2940">
        <v>0.88166900199999998</v>
      </c>
      <c r="G2940">
        <v>-0.89958268699999999</v>
      </c>
      <c r="H2940">
        <v>342288.6557</v>
      </c>
      <c r="I2940">
        <v>122.65653829999999</v>
      </c>
      <c r="J2940">
        <v>0.78806697199999998</v>
      </c>
      <c r="K2940">
        <v>-0.978160535</v>
      </c>
      <c r="L2940">
        <v>268303.03700000001</v>
      </c>
      <c r="M2940">
        <v>121.7558056</v>
      </c>
      <c r="N2940">
        <v>0.194613499</v>
      </c>
      <c r="O2940">
        <v>-0.92008130899999996</v>
      </c>
      <c r="P2940">
        <v>202389.9137</v>
      </c>
      <c r="Q2940">
        <v>119.0516417</v>
      </c>
      <c r="R2940">
        <v>1.4810294589999999</v>
      </c>
      <c r="S2940">
        <v>-1.9907719370000001</v>
      </c>
    </row>
    <row r="2941" spans="1:19" x14ac:dyDescent="0.25">
      <c r="A2941" s="12">
        <v>43617</v>
      </c>
      <c r="B2941" t="s">
        <v>2015</v>
      </c>
      <c r="C2941" t="s">
        <v>2016</v>
      </c>
      <c r="D2941">
        <v>391452.75900000002</v>
      </c>
      <c r="E2941">
        <v>118.8274861</v>
      </c>
      <c r="F2941">
        <v>0.234663284</v>
      </c>
      <c r="G2941">
        <v>0.58420372499999995</v>
      </c>
      <c r="H2941">
        <v>257044.6986</v>
      </c>
      <c r="I2941">
        <v>120.74298090000001</v>
      </c>
      <c r="J2941">
        <v>0.27332463099999998</v>
      </c>
      <c r="K2941">
        <v>0.49180665899999998</v>
      </c>
      <c r="L2941">
        <v>209959.4742</v>
      </c>
      <c r="M2941">
        <v>118.6538628</v>
      </c>
      <c r="N2941">
        <v>-0.22871904300000001</v>
      </c>
      <c r="O2941">
        <v>0.231372889</v>
      </c>
      <c r="P2941">
        <v>164654.36379999999</v>
      </c>
      <c r="Q2941">
        <v>116.1315092</v>
      </c>
      <c r="R2941">
        <v>-1.5548309999999999E-2</v>
      </c>
      <c r="S2941">
        <v>-1.7435045440000001</v>
      </c>
    </row>
    <row r="2942" spans="1:19" x14ac:dyDescent="0.25">
      <c r="A2942" s="12">
        <v>43647</v>
      </c>
      <c r="B2942" t="s">
        <v>2005</v>
      </c>
      <c r="C2942" t="s">
        <v>2006</v>
      </c>
      <c r="D2942">
        <v>375877.60609999998</v>
      </c>
      <c r="E2942">
        <v>123.0563227</v>
      </c>
      <c r="F2942">
        <v>1.016137469</v>
      </c>
      <c r="G2942">
        <v>-0.13439305800000001</v>
      </c>
      <c r="H2942">
        <v>232700.5931</v>
      </c>
      <c r="I2942">
        <v>123.89063590000001</v>
      </c>
      <c r="J2942">
        <v>0.70029741300000004</v>
      </c>
      <c r="K2942">
        <v>0.69990208899999995</v>
      </c>
      <c r="L2942">
        <v>201611.19959999999</v>
      </c>
      <c r="M2942">
        <v>122.841364</v>
      </c>
      <c r="N2942">
        <v>1.227646319</v>
      </c>
      <c r="O2942">
        <v>0.54189808299999997</v>
      </c>
      <c r="P2942">
        <v>227260.1845</v>
      </c>
      <c r="Q2942">
        <v>119.42811</v>
      </c>
      <c r="R2942">
        <v>1.4554057810000001</v>
      </c>
      <c r="S2942">
        <v>-0.61962175100000005</v>
      </c>
    </row>
    <row r="2943" spans="1:19" x14ac:dyDescent="0.25">
      <c r="A2943" s="12">
        <v>43647</v>
      </c>
      <c r="B2943" t="s">
        <v>2003</v>
      </c>
      <c r="C2943" t="s">
        <v>2004</v>
      </c>
      <c r="D2943">
        <v>436679.64769999997</v>
      </c>
      <c r="E2943">
        <v>127.9113773</v>
      </c>
      <c r="F2943">
        <v>0.89211024699999997</v>
      </c>
      <c r="G2943">
        <v>-1.105408196</v>
      </c>
      <c r="H2943">
        <v>296028.62229999999</v>
      </c>
      <c r="I2943">
        <v>129.01570469999999</v>
      </c>
      <c r="J2943">
        <v>0.96457616599999996</v>
      </c>
      <c r="K2943">
        <v>-0.61663811700000004</v>
      </c>
      <c r="L2943">
        <v>244171.3849</v>
      </c>
      <c r="M2943">
        <v>127.5069944</v>
      </c>
      <c r="N2943">
        <v>1.12036655</v>
      </c>
      <c r="O2943">
        <v>-0.47241661899999998</v>
      </c>
      <c r="P2943">
        <v>194478.50349999999</v>
      </c>
      <c r="Q2943">
        <v>125.5660748</v>
      </c>
      <c r="R2943">
        <v>1.3470837769999999</v>
      </c>
      <c r="S2943">
        <v>-1.4560378970000001</v>
      </c>
    </row>
    <row r="2944" spans="1:19" x14ac:dyDescent="0.25">
      <c r="A2944" s="12">
        <v>43647</v>
      </c>
      <c r="B2944" t="s">
        <v>2009</v>
      </c>
      <c r="C2944" t="s">
        <v>2010</v>
      </c>
      <c r="D2944">
        <v>218418.068</v>
      </c>
      <c r="E2944">
        <v>112.3452106</v>
      </c>
      <c r="F2944">
        <v>1.2338517449999999</v>
      </c>
      <c r="G2944">
        <v>-1.106591632</v>
      </c>
      <c r="H2944">
        <v>131686.04550000001</v>
      </c>
      <c r="I2944">
        <v>111.3664437</v>
      </c>
      <c r="J2944">
        <v>-0.12626594599999999</v>
      </c>
      <c r="K2944">
        <v>-0.83445187300000001</v>
      </c>
      <c r="L2944">
        <v>104873.2046</v>
      </c>
      <c r="M2944">
        <v>110.0284637</v>
      </c>
      <c r="N2944">
        <v>0.146463229</v>
      </c>
      <c r="O2944">
        <v>-1.301564835</v>
      </c>
      <c r="P2944">
        <v>91087.95147</v>
      </c>
      <c r="Q2944">
        <v>108.6887215</v>
      </c>
      <c r="R2944">
        <v>-0.26191073599999998</v>
      </c>
      <c r="S2944">
        <v>-1.0330433130000001</v>
      </c>
    </row>
    <row r="2945" spans="1:19" x14ac:dyDescent="0.25">
      <c r="A2945" s="12">
        <v>43647</v>
      </c>
      <c r="B2945" t="s">
        <v>2011</v>
      </c>
      <c r="C2945" t="s">
        <v>2012</v>
      </c>
      <c r="D2945">
        <v>284835.85969999997</v>
      </c>
      <c r="E2945">
        <v>121.2063465</v>
      </c>
      <c r="F2945">
        <v>1.8329125820000001</v>
      </c>
      <c r="G2945">
        <v>1.7843347549999999</v>
      </c>
      <c r="H2945">
        <v>175764.10639999999</v>
      </c>
      <c r="I2945">
        <v>122.9963331</v>
      </c>
      <c r="J2945">
        <v>1.0350649460000001</v>
      </c>
      <c r="K2945">
        <v>2.41188264</v>
      </c>
      <c r="L2945">
        <v>126992.36199999999</v>
      </c>
      <c r="M2945">
        <v>121.65566699999999</v>
      </c>
      <c r="N2945">
        <v>1.357451159</v>
      </c>
      <c r="O2945">
        <v>2.4097803799999999</v>
      </c>
      <c r="P2945">
        <v>124139.314</v>
      </c>
      <c r="Q2945">
        <v>122.6826001</v>
      </c>
      <c r="R2945">
        <v>1.8959319109999999</v>
      </c>
      <c r="S2945">
        <v>2.7272603229999999</v>
      </c>
    </row>
    <row r="2946" spans="1:19" x14ac:dyDescent="0.25">
      <c r="A2946" s="12">
        <v>43647</v>
      </c>
      <c r="B2946" t="s">
        <v>2019</v>
      </c>
      <c r="C2946" t="s">
        <v>2020</v>
      </c>
      <c r="D2946">
        <v>264844.14500000002</v>
      </c>
      <c r="E2946">
        <v>121.5530389</v>
      </c>
      <c r="F2946">
        <v>0.43743659800000001</v>
      </c>
      <c r="G2946">
        <v>1.3081327229999999</v>
      </c>
      <c r="H2946">
        <v>163658.9327</v>
      </c>
      <c r="I2946">
        <v>122.2532772</v>
      </c>
      <c r="J2946">
        <v>0.52482076200000005</v>
      </c>
      <c r="K2946">
        <v>2.1087378320000001</v>
      </c>
      <c r="L2946">
        <v>131213.88200000001</v>
      </c>
      <c r="M2946">
        <v>120.6461182</v>
      </c>
      <c r="N2946">
        <v>1.2475767659999999</v>
      </c>
      <c r="O2946">
        <v>2.0983192759999998</v>
      </c>
      <c r="P2946">
        <v>118100.44560000001</v>
      </c>
      <c r="Q2946">
        <v>118.46371329999999</v>
      </c>
      <c r="R2946">
        <v>1.42721579</v>
      </c>
      <c r="S2946">
        <v>1.1695093919999999</v>
      </c>
    </row>
    <row r="2947" spans="1:19" x14ac:dyDescent="0.25">
      <c r="A2947" s="12">
        <v>43647</v>
      </c>
      <c r="B2947" t="s">
        <v>2001</v>
      </c>
      <c r="C2947" t="s">
        <v>2002</v>
      </c>
      <c r="D2947">
        <v>282487.19900000002</v>
      </c>
      <c r="E2947">
        <v>126.0105576</v>
      </c>
      <c r="F2947">
        <v>0.627338689</v>
      </c>
      <c r="G2947">
        <v>0.61251485299999997</v>
      </c>
      <c r="H2947">
        <v>177899.40520000001</v>
      </c>
      <c r="I2947">
        <v>126.5264806</v>
      </c>
      <c r="J2947">
        <v>0.53455890100000003</v>
      </c>
      <c r="K2947">
        <v>1.53327572</v>
      </c>
      <c r="L2947">
        <v>146289.78339999999</v>
      </c>
      <c r="M2947">
        <v>125.7230479</v>
      </c>
      <c r="N2947">
        <v>1.2250535819999999</v>
      </c>
      <c r="O2947">
        <v>1.6147721930000001</v>
      </c>
      <c r="P2947">
        <v>116237.686</v>
      </c>
      <c r="Q2947">
        <v>123.46911110000001</v>
      </c>
      <c r="R2947">
        <v>0.80556670500000005</v>
      </c>
      <c r="S2947">
        <v>0.78730208999999995</v>
      </c>
    </row>
    <row r="2948" spans="1:19" x14ac:dyDescent="0.25">
      <c r="A2948" s="12">
        <v>43647</v>
      </c>
      <c r="B2948" t="s">
        <v>2017</v>
      </c>
      <c r="C2948" t="s">
        <v>2018</v>
      </c>
      <c r="D2948">
        <v>321381.00180000003</v>
      </c>
      <c r="E2948">
        <v>123.0075456</v>
      </c>
      <c r="F2948">
        <v>0.78207727599999999</v>
      </c>
      <c r="G2948">
        <v>0.33970541900000001</v>
      </c>
      <c r="H2948">
        <v>191915.99739999999</v>
      </c>
      <c r="I2948">
        <v>125.80335289999999</v>
      </c>
      <c r="J2948">
        <v>0.23402648400000001</v>
      </c>
      <c r="K2948">
        <v>1.121492266</v>
      </c>
      <c r="L2948">
        <v>156516.94099999999</v>
      </c>
      <c r="M2948">
        <v>125.4805599</v>
      </c>
      <c r="N2948">
        <v>0.69362487399999995</v>
      </c>
      <c r="O2948">
        <v>0.92002270100000005</v>
      </c>
      <c r="P2948">
        <v>128506.85219999999</v>
      </c>
      <c r="Q2948">
        <v>122.4211969</v>
      </c>
      <c r="R2948">
        <v>0.23274307799999999</v>
      </c>
      <c r="S2948">
        <v>-0.17322362699999999</v>
      </c>
    </row>
    <row r="2949" spans="1:19" x14ac:dyDescent="0.25">
      <c r="A2949" s="12">
        <v>43647</v>
      </c>
      <c r="B2949" t="s">
        <v>2007</v>
      </c>
      <c r="C2949" t="s">
        <v>2008</v>
      </c>
      <c r="D2949">
        <v>900157.82369999995</v>
      </c>
      <c r="E2949">
        <v>121.075076</v>
      </c>
      <c r="F2949">
        <v>0.85496438299999999</v>
      </c>
      <c r="G2949">
        <v>-3.1057911680000001</v>
      </c>
      <c r="H2949">
        <v>581340.73860000004</v>
      </c>
      <c r="I2949">
        <v>123.19039170000001</v>
      </c>
      <c r="J2949">
        <v>0.35490826399999997</v>
      </c>
      <c r="K2949">
        <v>-1.7449047230000001</v>
      </c>
      <c r="L2949">
        <v>499057.52189999999</v>
      </c>
      <c r="M2949">
        <v>122.0337038</v>
      </c>
      <c r="N2949">
        <v>1.5401646899999999</v>
      </c>
      <c r="O2949">
        <v>-1.1378223169999999</v>
      </c>
      <c r="P2949">
        <v>419874.66360000003</v>
      </c>
      <c r="Q2949">
        <v>116.0388691</v>
      </c>
      <c r="R2949">
        <v>2.22537662</v>
      </c>
      <c r="S2949">
        <v>-1.04803476</v>
      </c>
    </row>
    <row r="2950" spans="1:19" x14ac:dyDescent="0.25">
      <c r="A2950" s="12">
        <v>43647</v>
      </c>
      <c r="B2950" t="s">
        <v>2013</v>
      </c>
      <c r="C2950" t="s">
        <v>2014</v>
      </c>
      <c r="D2950">
        <v>553009.40049999999</v>
      </c>
      <c r="E2950">
        <v>121.6020712</v>
      </c>
      <c r="F2950">
        <v>0.49596699999999999</v>
      </c>
      <c r="G2950">
        <v>-1.963372986</v>
      </c>
      <c r="H2950">
        <v>343820.33689999999</v>
      </c>
      <c r="I2950">
        <v>123.20540459999999</v>
      </c>
      <c r="J2950">
        <v>0.447482302</v>
      </c>
      <c r="K2950">
        <v>-0.95443836299999996</v>
      </c>
      <c r="L2950">
        <v>270301.4252</v>
      </c>
      <c r="M2950">
        <v>122.6626734</v>
      </c>
      <c r="N2950">
        <v>0.74482504500000002</v>
      </c>
      <c r="O2950">
        <v>-1.058973411</v>
      </c>
      <c r="P2950">
        <v>203269.3818</v>
      </c>
      <c r="Q2950">
        <v>119.56897050000001</v>
      </c>
      <c r="R2950">
        <v>0.434541499</v>
      </c>
      <c r="S2950">
        <v>-1.5658779469999999</v>
      </c>
    </row>
    <row r="2951" spans="1:19" x14ac:dyDescent="0.25">
      <c r="A2951" s="12">
        <v>43647</v>
      </c>
      <c r="B2951" t="s">
        <v>2015</v>
      </c>
      <c r="C2951" t="s">
        <v>2016</v>
      </c>
      <c r="D2951">
        <v>399549.50109999999</v>
      </c>
      <c r="E2951">
        <v>121.2852936</v>
      </c>
      <c r="F2951">
        <v>2.0683829500000002</v>
      </c>
      <c r="G2951">
        <v>0.31000072499999998</v>
      </c>
      <c r="H2951">
        <v>261820.80220000001</v>
      </c>
      <c r="I2951">
        <v>122.98648559999999</v>
      </c>
      <c r="J2951">
        <v>1.858082902</v>
      </c>
      <c r="K2951">
        <v>1.004231224</v>
      </c>
      <c r="L2951">
        <v>215087.36139999999</v>
      </c>
      <c r="M2951">
        <v>121.55177260000001</v>
      </c>
      <c r="N2951">
        <v>2.442322334</v>
      </c>
      <c r="O2951">
        <v>0.90543348300000004</v>
      </c>
      <c r="P2951">
        <v>168471.6318</v>
      </c>
      <c r="Q2951">
        <v>118.8238465</v>
      </c>
      <c r="R2951">
        <v>2.318352118</v>
      </c>
      <c r="S2951">
        <v>-0.48402073400000001</v>
      </c>
    </row>
    <row r="2952" spans="1:19" x14ac:dyDescent="0.25">
      <c r="A2952" s="12">
        <v>43678</v>
      </c>
      <c r="B2952" t="s">
        <v>2005</v>
      </c>
      <c r="C2952" t="s">
        <v>2006</v>
      </c>
      <c r="D2952">
        <v>378776.83769999997</v>
      </c>
      <c r="E2952">
        <v>124.0054848</v>
      </c>
      <c r="F2952">
        <v>0.77132331799999998</v>
      </c>
      <c r="G2952">
        <v>0.588679905</v>
      </c>
      <c r="H2952">
        <v>233762.2849</v>
      </c>
      <c r="I2952">
        <v>124.4558845</v>
      </c>
      <c r="J2952">
        <v>0.45624801300000001</v>
      </c>
      <c r="K2952">
        <v>0.76306646899999997</v>
      </c>
      <c r="L2952">
        <v>203207.2684</v>
      </c>
      <c r="M2952">
        <v>123.813846</v>
      </c>
      <c r="N2952">
        <v>0.79165682000000004</v>
      </c>
      <c r="O2952">
        <v>0.86281640699999995</v>
      </c>
      <c r="P2952">
        <v>224332.04459999999</v>
      </c>
      <c r="Q2952">
        <v>117.88933539999999</v>
      </c>
      <c r="R2952">
        <v>-1.2884526409999999</v>
      </c>
      <c r="S2952">
        <v>-1.925276215</v>
      </c>
    </row>
    <row r="2953" spans="1:19" x14ac:dyDescent="0.25">
      <c r="A2953" s="12">
        <v>43678</v>
      </c>
      <c r="B2953" t="s">
        <v>2009</v>
      </c>
      <c r="C2953" t="s">
        <v>2010</v>
      </c>
      <c r="D2953">
        <v>219239.4204</v>
      </c>
      <c r="E2953">
        <v>112.76768029999999</v>
      </c>
      <c r="F2953">
        <v>0.37604600700000002</v>
      </c>
      <c r="G2953">
        <v>0.32865811700000003</v>
      </c>
      <c r="H2953">
        <v>133230.71950000001</v>
      </c>
      <c r="I2953">
        <v>112.6727692</v>
      </c>
      <c r="J2953">
        <v>1.17299749</v>
      </c>
      <c r="K2953">
        <v>1.0073762180000001</v>
      </c>
      <c r="L2953">
        <v>106906.9489</v>
      </c>
      <c r="M2953">
        <v>112.1621809</v>
      </c>
      <c r="N2953">
        <v>1.9392411409999999</v>
      </c>
      <c r="O2953">
        <v>1.296268186</v>
      </c>
      <c r="P2953">
        <v>92003.110130000001</v>
      </c>
      <c r="Q2953">
        <v>109.7807147</v>
      </c>
      <c r="R2953">
        <v>1.0046978120000001</v>
      </c>
      <c r="S2953">
        <v>-0.36134261000000001</v>
      </c>
    </row>
    <row r="2954" spans="1:19" x14ac:dyDescent="0.25">
      <c r="A2954" s="12">
        <v>43678</v>
      </c>
      <c r="B2954" t="s">
        <v>2019</v>
      </c>
      <c r="C2954" t="s">
        <v>2020</v>
      </c>
      <c r="D2954">
        <v>267117.57659999997</v>
      </c>
      <c r="E2954">
        <v>122.59645449999999</v>
      </c>
      <c r="F2954">
        <v>0.85840357</v>
      </c>
      <c r="G2954">
        <v>1.1534080739999999</v>
      </c>
      <c r="H2954">
        <v>163910.71530000001</v>
      </c>
      <c r="I2954">
        <v>122.4413588</v>
      </c>
      <c r="J2954">
        <v>0.15384590200000001</v>
      </c>
      <c r="K2954">
        <v>0.83852480799999995</v>
      </c>
      <c r="L2954">
        <v>131832.34390000001</v>
      </c>
      <c r="M2954">
        <v>121.2147702</v>
      </c>
      <c r="N2954">
        <v>0.47133880700000003</v>
      </c>
      <c r="O2954">
        <v>1.169750659</v>
      </c>
      <c r="P2954">
        <v>117187.2907</v>
      </c>
      <c r="Q2954">
        <v>117.5477496</v>
      </c>
      <c r="R2954">
        <v>-0.77320195800000002</v>
      </c>
      <c r="S2954">
        <v>-0.68139422400000005</v>
      </c>
    </row>
    <row r="2955" spans="1:19" x14ac:dyDescent="0.25">
      <c r="A2955" s="12">
        <v>43678</v>
      </c>
      <c r="B2955" t="s">
        <v>2001</v>
      </c>
      <c r="C2955" t="s">
        <v>2002</v>
      </c>
      <c r="D2955">
        <v>286116.8063</v>
      </c>
      <c r="E2955">
        <v>127.62963569999999</v>
      </c>
      <c r="F2955">
        <v>1.284874952</v>
      </c>
      <c r="G2955">
        <v>1.685895522</v>
      </c>
      <c r="H2955">
        <v>179286.39569999999</v>
      </c>
      <c r="I2955">
        <v>127.5129428</v>
      </c>
      <c r="J2955">
        <v>0.77964877899999996</v>
      </c>
      <c r="K2955">
        <v>1.4724816599999999</v>
      </c>
      <c r="L2955">
        <v>147935.28450000001</v>
      </c>
      <c r="M2955">
        <v>127.13720960000001</v>
      </c>
      <c r="N2955">
        <v>1.1248229940000001</v>
      </c>
      <c r="O2955">
        <v>1.54267877</v>
      </c>
      <c r="P2955">
        <v>115739.2194</v>
      </c>
      <c r="Q2955">
        <v>122.93963359999999</v>
      </c>
      <c r="R2955">
        <v>-0.42883397299999998</v>
      </c>
      <c r="S2955">
        <v>-0.77077849799999998</v>
      </c>
    </row>
    <row r="2956" spans="1:19" x14ac:dyDescent="0.25">
      <c r="A2956" s="12">
        <v>43678</v>
      </c>
      <c r="B2956" t="s">
        <v>2017</v>
      </c>
      <c r="C2956" t="s">
        <v>2018</v>
      </c>
      <c r="D2956">
        <v>326141.63199999998</v>
      </c>
      <c r="E2956">
        <v>124.8296615</v>
      </c>
      <c r="F2956">
        <v>1.4813041689999999</v>
      </c>
      <c r="G2956">
        <v>1.5971489219999999</v>
      </c>
      <c r="H2956">
        <v>194211.39230000001</v>
      </c>
      <c r="I2956">
        <v>127.3080132</v>
      </c>
      <c r="J2956">
        <v>1.196041468</v>
      </c>
      <c r="K2956">
        <v>2.0505847410000002</v>
      </c>
      <c r="L2956">
        <v>159213.51190000001</v>
      </c>
      <c r="M2956">
        <v>127.6424167</v>
      </c>
      <c r="N2956">
        <v>1.722861977</v>
      </c>
      <c r="O2956">
        <v>2.2657205139999999</v>
      </c>
      <c r="P2956">
        <v>129098.36900000001</v>
      </c>
      <c r="Q2956">
        <v>122.98470140000001</v>
      </c>
      <c r="R2956">
        <v>0.46029980399999998</v>
      </c>
      <c r="S2956">
        <v>0.52359472600000001</v>
      </c>
    </row>
    <row r="2957" spans="1:19" x14ac:dyDescent="0.25">
      <c r="A2957" s="12">
        <v>43678</v>
      </c>
      <c r="B2957" t="s">
        <v>2003</v>
      </c>
      <c r="C2957" t="s">
        <v>2004</v>
      </c>
      <c r="D2957">
        <v>437072.09950000001</v>
      </c>
      <c r="E2957">
        <v>128.02633359999999</v>
      </c>
      <c r="F2957">
        <v>8.9871798000000003E-2</v>
      </c>
      <c r="G2957">
        <v>-0.70519357400000005</v>
      </c>
      <c r="H2957">
        <v>295240.57030000002</v>
      </c>
      <c r="I2957">
        <v>128.6722546</v>
      </c>
      <c r="J2957">
        <v>-0.26620801599999999</v>
      </c>
      <c r="K2957">
        <v>-0.92631132999999999</v>
      </c>
      <c r="L2957">
        <v>244399.1042</v>
      </c>
      <c r="M2957">
        <v>127.62591</v>
      </c>
      <c r="N2957">
        <v>9.3262063000000006E-2</v>
      </c>
      <c r="O2957">
        <v>-0.78308345899999998</v>
      </c>
      <c r="P2957">
        <v>191377.00279999999</v>
      </c>
      <c r="Q2957">
        <v>123.56357439999999</v>
      </c>
      <c r="R2957">
        <v>-1.5947781700000001</v>
      </c>
      <c r="S2957">
        <v>-3.069087283</v>
      </c>
    </row>
    <row r="2958" spans="1:19" x14ac:dyDescent="0.25">
      <c r="A2958" s="12">
        <v>43678</v>
      </c>
      <c r="B2958" t="s">
        <v>2007</v>
      </c>
      <c r="C2958" t="s">
        <v>2008</v>
      </c>
      <c r="D2958">
        <v>902797.37950000004</v>
      </c>
      <c r="E2958">
        <v>121.43010750000001</v>
      </c>
      <c r="F2958">
        <v>0.293232565</v>
      </c>
      <c r="G2958">
        <v>-1.064281059</v>
      </c>
      <c r="H2958">
        <v>580660.5466</v>
      </c>
      <c r="I2958">
        <v>123.046254</v>
      </c>
      <c r="J2958">
        <v>-0.117004023</v>
      </c>
      <c r="K2958">
        <v>-0.514665594</v>
      </c>
      <c r="L2958">
        <v>500512.75929999998</v>
      </c>
      <c r="M2958">
        <v>122.38955060000001</v>
      </c>
      <c r="N2958">
        <v>0.29159712500000001</v>
      </c>
      <c r="O2958">
        <v>0.42737917399999997</v>
      </c>
      <c r="P2958">
        <v>409829.33319999999</v>
      </c>
      <c r="Q2958">
        <v>113.26268640000001</v>
      </c>
      <c r="R2958">
        <v>-2.392459283</v>
      </c>
      <c r="S2958">
        <v>-2.5824057169999999</v>
      </c>
    </row>
    <row r="2959" spans="1:19" x14ac:dyDescent="0.25">
      <c r="A2959" s="12">
        <v>43678</v>
      </c>
      <c r="B2959" t="s">
        <v>2013</v>
      </c>
      <c r="C2959" t="s">
        <v>2014</v>
      </c>
      <c r="D2959">
        <v>557528.03260000004</v>
      </c>
      <c r="E2959">
        <v>122.59568</v>
      </c>
      <c r="F2959">
        <v>0.81709861699999997</v>
      </c>
      <c r="G2959">
        <v>-0.96757932800000002</v>
      </c>
      <c r="H2959">
        <v>344304.3089</v>
      </c>
      <c r="I2959">
        <v>123.3788323</v>
      </c>
      <c r="J2959">
        <v>0.140763056</v>
      </c>
      <c r="K2959">
        <v>-1.1618294689999999</v>
      </c>
      <c r="L2959">
        <v>271085.25900000002</v>
      </c>
      <c r="M2959">
        <v>123.0183768</v>
      </c>
      <c r="N2959">
        <v>0.28998507099999998</v>
      </c>
      <c r="O2959">
        <v>-1.3508024510000001</v>
      </c>
      <c r="P2959">
        <v>200805.2377</v>
      </c>
      <c r="Q2959">
        <v>118.1194892</v>
      </c>
      <c r="R2959">
        <v>-1.2122554210000001</v>
      </c>
      <c r="S2959">
        <v>-3.2153476329999999</v>
      </c>
    </row>
    <row r="2960" spans="1:19" x14ac:dyDescent="0.25">
      <c r="A2960" s="12">
        <v>43678</v>
      </c>
      <c r="B2960" t="s">
        <v>2015</v>
      </c>
      <c r="C2960" t="s">
        <v>2016</v>
      </c>
      <c r="D2960">
        <v>400403.27429999999</v>
      </c>
      <c r="E2960">
        <v>121.5444608</v>
      </c>
      <c r="F2960">
        <v>0.21368395400000001</v>
      </c>
      <c r="G2960">
        <v>0.29079565400000001</v>
      </c>
      <c r="H2960">
        <v>261974.9056</v>
      </c>
      <c r="I2960">
        <v>123.0588735</v>
      </c>
      <c r="J2960">
        <v>5.885837E-2</v>
      </c>
      <c r="K2960">
        <v>0.26214025699999999</v>
      </c>
      <c r="L2960">
        <v>215830.77050000001</v>
      </c>
      <c r="M2960">
        <v>121.97189349999999</v>
      </c>
      <c r="N2960">
        <v>0.34563126900000002</v>
      </c>
      <c r="O2960">
        <v>0.34728512299999997</v>
      </c>
      <c r="P2960">
        <v>167369.31529999999</v>
      </c>
      <c r="Q2960">
        <v>118.0463774</v>
      </c>
      <c r="R2960">
        <v>-0.65430392199999998</v>
      </c>
      <c r="S2960">
        <v>-1.657470921</v>
      </c>
    </row>
    <row r="2961" spans="1:19" x14ac:dyDescent="0.25">
      <c r="A2961" s="12">
        <v>43678</v>
      </c>
      <c r="B2961" t="s">
        <v>2011</v>
      </c>
      <c r="C2961" t="s">
        <v>2012</v>
      </c>
      <c r="D2961">
        <v>287971.70250000001</v>
      </c>
      <c r="E2961">
        <v>122.54074319999999</v>
      </c>
      <c r="F2961">
        <v>1.1009298030000001</v>
      </c>
      <c r="G2961">
        <v>2.7094415619999999</v>
      </c>
      <c r="H2961">
        <v>177358.8775</v>
      </c>
      <c r="I2961">
        <v>124.11232320000001</v>
      </c>
      <c r="J2961">
        <v>0.90733604300000004</v>
      </c>
      <c r="K2961">
        <v>2.9339695259999998</v>
      </c>
      <c r="L2961">
        <v>128922.59050000001</v>
      </c>
      <c r="M2961">
        <v>123.50478</v>
      </c>
      <c r="N2961">
        <v>1.519956305</v>
      </c>
      <c r="O2961">
        <v>3.3233120779999998</v>
      </c>
      <c r="P2961">
        <v>123246.34390000001</v>
      </c>
      <c r="Q2961">
        <v>121.80010849999999</v>
      </c>
      <c r="R2961">
        <v>-0.71932902200000004</v>
      </c>
      <c r="S2961">
        <v>1.2996721849999999</v>
      </c>
    </row>
    <row r="2962" spans="1:19" x14ac:dyDescent="0.25">
      <c r="A2962" s="12">
        <v>43709</v>
      </c>
      <c r="B2962" t="s">
        <v>2005</v>
      </c>
      <c r="C2962" t="s">
        <v>2006</v>
      </c>
      <c r="D2962">
        <v>378114.17810000002</v>
      </c>
      <c r="E2962">
        <v>123.7885406</v>
      </c>
      <c r="F2962">
        <v>-0.17494725899999999</v>
      </c>
      <c r="G2962">
        <v>0.132504391</v>
      </c>
      <c r="H2962">
        <v>233332.4724</v>
      </c>
      <c r="I2962">
        <v>124.22705070000001</v>
      </c>
      <c r="J2962">
        <v>-0.18386733099999999</v>
      </c>
      <c r="K2962">
        <v>0.59112323099999997</v>
      </c>
      <c r="L2962">
        <v>203147.97820000001</v>
      </c>
      <c r="M2962">
        <v>123.77772059999999</v>
      </c>
      <c r="N2962">
        <v>-2.9177192000000001E-2</v>
      </c>
      <c r="O2962">
        <v>1.2275647279999999</v>
      </c>
      <c r="P2962">
        <v>227640.23499999999</v>
      </c>
      <c r="Q2962">
        <v>119.62783140000001</v>
      </c>
      <c r="R2962">
        <v>1.474684713</v>
      </c>
      <c r="S2962">
        <v>5.7985350999999997E-2</v>
      </c>
    </row>
    <row r="2963" spans="1:19" x14ac:dyDescent="0.25">
      <c r="A2963" s="12">
        <v>43709</v>
      </c>
      <c r="B2963" t="s">
        <v>2003</v>
      </c>
      <c r="C2963" t="s">
        <v>2004</v>
      </c>
      <c r="D2963">
        <v>437418.77169999998</v>
      </c>
      <c r="E2963">
        <v>128.1278801</v>
      </c>
      <c r="F2963">
        <v>7.9316935000000005E-2</v>
      </c>
      <c r="G2963">
        <v>-0.49568816599999999</v>
      </c>
      <c r="H2963">
        <v>295323.16029999999</v>
      </c>
      <c r="I2963">
        <v>128.70824909999999</v>
      </c>
      <c r="J2963">
        <v>2.7973782999999999E-2</v>
      </c>
      <c r="K2963">
        <v>-0.56733075099999997</v>
      </c>
      <c r="L2963">
        <v>245565.64670000001</v>
      </c>
      <c r="M2963">
        <v>128.23508179999999</v>
      </c>
      <c r="N2963">
        <v>0.47731044099999997</v>
      </c>
      <c r="O2963">
        <v>0.55199837699999998</v>
      </c>
      <c r="P2963">
        <v>194712.37849999999</v>
      </c>
      <c r="Q2963">
        <v>125.71707739999999</v>
      </c>
      <c r="R2963">
        <v>1.742829964</v>
      </c>
      <c r="S2963">
        <v>-0.56578127600000006</v>
      </c>
    </row>
    <row r="2964" spans="1:19" x14ac:dyDescent="0.25">
      <c r="A2964" s="12">
        <v>43709</v>
      </c>
      <c r="B2964" t="s">
        <v>2007</v>
      </c>
      <c r="C2964" t="s">
        <v>2008</v>
      </c>
      <c r="D2964">
        <v>901921.0736</v>
      </c>
      <c r="E2964">
        <v>121.3122406</v>
      </c>
      <c r="F2964">
        <v>-9.7065629E-2</v>
      </c>
      <c r="G2964">
        <v>-1.1762973750000001</v>
      </c>
      <c r="H2964">
        <v>578596.70169999998</v>
      </c>
      <c r="I2964">
        <v>122.60890999999999</v>
      </c>
      <c r="J2964">
        <v>-0.35543052800000002</v>
      </c>
      <c r="K2964">
        <v>-0.87192336100000001</v>
      </c>
      <c r="L2964">
        <v>498570.20179999998</v>
      </c>
      <c r="M2964">
        <v>121.9145403</v>
      </c>
      <c r="N2964">
        <v>-0.38811347099999999</v>
      </c>
      <c r="O2964">
        <v>0.41132502100000001</v>
      </c>
      <c r="P2964">
        <v>418323.8492</v>
      </c>
      <c r="Q2964">
        <v>115.6102775</v>
      </c>
      <c r="R2964">
        <v>2.0726959589999998</v>
      </c>
      <c r="S2964">
        <v>0.37706884600000001</v>
      </c>
    </row>
    <row r="2965" spans="1:19" x14ac:dyDescent="0.25">
      <c r="A2965" s="12">
        <v>43709</v>
      </c>
      <c r="B2965" t="s">
        <v>2013</v>
      </c>
      <c r="C2965" t="s">
        <v>2014</v>
      </c>
      <c r="D2965">
        <v>556751.11080000002</v>
      </c>
      <c r="E2965">
        <v>122.4248415</v>
      </c>
      <c r="F2965">
        <v>-0.139351171</v>
      </c>
      <c r="G2965">
        <v>-1.2934276179999999</v>
      </c>
      <c r="H2965">
        <v>343891.6483</v>
      </c>
      <c r="I2965">
        <v>123.2309585</v>
      </c>
      <c r="J2965">
        <v>-0.119853442</v>
      </c>
      <c r="K2965">
        <v>-1.1964028419999999</v>
      </c>
      <c r="L2965">
        <v>272118.17340000003</v>
      </c>
      <c r="M2965">
        <v>123.4871129</v>
      </c>
      <c r="N2965">
        <v>0.38102935300000002</v>
      </c>
      <c r="O2965">
        <v>-0.465466345</v>
      </c>
      <c r="P2965">
        <v>203446.77290000001</v>
      </c>
      <c r="Q2965">
        <v>119.67331710000001</v>
      </c>
      <c r="R2965">
        <v>1.315471268</v>
      </c>
      <c r="S2965">
        <v>-1.0803156389999999</v>
      </c>
    </row>
    <row r="2966" spans="1:19" x14ac:dyDescent="0.25">
      <c r="A2966" s="12">
        <v>43709</v>
      </c>
      <c r="B2966" t="s">
        <v>2009</v>
      </c>
      <c r="C2966" t="s">
        <v>2010</v>
      </c>
      <c r="D2966">
        <v>219556.73130000001</v>
      </c>
      <c r="E2966">
        <v>112.9308918</v>
      </c>
      <c r="F2966">
        <v>0.144732573</v>
      </c>
      <c r="G2966">
        <v>0.656960985</v>
      </c>
      <c r="H2966">
        <v>133406.98989999999</v>
      </c>
      <c r="I2966">
        <v>112.82184049999999</v>
      </c>
      <c r="J2966">
        <v>0.132304595</v>
      </c>
      <c r="K2966">
        <v>1.1472472220000001</v>
      </c>
      <c r="L2966">
        <v>107295.3928</v>
      </c>
      <c r="M2966">
        <v>112.56971950000001</v>
      </c>
      <c r="N2966">
        <v>0.36334760700000002</v>
      </c>
      <c r="O2966">
        <v>1.886750197</v>
      </c>
      <c r="P2966">
        <v>93545.326499999996</v>
      </c>
      <c r="Q2966">
        <v>111.6209309</v>
      </c>
      <c r="R2966">
        <v>1.676265479</v>
      </c>
      <c r="S2966">
        <v>1.319713768</v>
      </c>
    </row>
    <row r="2967" spans="1:19" x14ac:dyDescent="0.25">
      <c r="A2967" s="12">
        <v>43709</v>
      </c>
      <c r="B2967" t="s">
        <v>2011</v>
      </c>
      <c r="C2967" t="s">
        <v>2012</v>
      </c>
      <c r="D2967">
        <v>286430.41609999997</v>
      </c>
      <c r="E2967">
        <v>121.8848788</v>
      </c>
      <c r="F2967">
        <v>-0.53522149900000004</v>
      </c>
      <c r="G2967">
        <v>1.8719875530000001</v>
      </c>
      <c r="H2967">
        <v>176433.96160000001</v>
      </c>
      <c r="I2967">
        <v>123.46508489999999</v>
      </c>
      <c r="J2967">
        <v>-0.52149394800000004</v>
      </c>
      <c r="K2967">
        <v>2.3161580650000002</v>
      </c>
      <c r="L2967">
        <v>128104.802</v>
      </c>
      <c r="M2967">
        <v>122.721358</v>
      </c>
      <c r="N2967">
        <v>-0.63432521600000003</v>
      </c>
      <c r="O2967">
        <v>3.1444986400000001</v>
      </c>
      <c r="P2967">
        <v>124186.3299</v>
      </c>
      <c r="Q2967">
        <v>122.7290643</v>
      </c>
      <c r="R2967">
        <v>0.76268875000000003</v>
      </c>
      <c r="S2967">
        <v>1.6699727799999999</v>
      </c>
    </row>
    <row r="2968" spans="1:19" x14ac:dyDescent="0.25">
      <c r="A2968" s="12">
        <v>43709</v>
      </c>
      <c r="B2968" t="s">
        <v>2001</v>
      </c>
      <c r="C2968" t="s">
        <v>2002</v>
      </c>
      <c r="D2968">
        <v>284897.30450000003</v>
      </c>
      <c r="E2968">
        <v>127.08564610000001</v>
      </c>
      <c r="F2968">
        <v>-0.42622514500000003</v>
      </c>
      <c r="G2968">
        <v>0.103685033</v>
      </c>
      <c r="H2968">
        <v>178655.44560000001</v>
      </c>
      <c r="I2968">
        <v>127.0641954</v>
      </c>
      <c r="J2968">
        <v>-0.35192299799999999</v>
      </c>
      <c r="K2968">
        <v>0.353086395</v>
      </c>
      <c r="L2968">
        <v>147642.5134</v>
      </c>
      <c r="M2968">
        <v>126.88559890000001</v>
      </c>
      <c r="N2968">
        <v>-0.197904881</v>
      </c>
      <c r="O2968">
        <v>1.139045294</v>
      </c>
      <c r="P2968">
        <v>117016.663</v>
      </c>
      <c r="Q2968">
        <v>124.2965501</v>
      </c>
      <c r="R2968">
        <v>1.1037258459999999</v>
      </c>
      <c r="S2968">
        <v>-0.219730232</v>
      </c>
    </row>
    <row r="2969" spans="1:19" x14ac:dyDescent="0.25">
      <c r="A2969" s="12">
        <v>43709</v>
      </c>
      <c r="B2969" t="s">
        <v>2017</v>
      </c>
      <c r="C2969" t="s">
        <v>2018</v>
      </c>
      <c r="D2969">
        <v>325609.41720000003</v>
      </c>
      <c r="E2969">
        <v>124.62595810000001</v>
      </c>
      <c r="F2969">
        <v>-0.163185154</v>
      </c>
      <c r="G2969">
        <v>0.72537091099999995</v>
      </c>
      <c r="H2969">
        <v>194192.34039999999</v>
      </c>
      <c r="I2969">
        <v>127.29552440000001</v>
      </c>
      <c r="J2969">
        <v>-9.8098520000000008E-3</v>
      </c>
      <c r="K2969">
        <v>1.29418765</v>
      </c>
      <c r="L2969">
        <v>159288.97140000001</v>
      </c>
      <c r="M2969">
        <v>127.7029131</v>
      </c>
      <c r="N2969">
        <v>4.7395193000000002E-2</v>
      </c>
      <c r="O2969">
        <v>1.783857059</v>
      </c>
      <c r="P2969">
        <v>130353.1001</v>
      </c>
      <c r="Q2969">
        <v>124.18001270000001</v>
      </c>
      <c r="R2969">
        <v>0.97191866999999998</v>
      </c>
      <c r="S2969">
        <v>0.52459218900000004</v>
      </c>
    </row>
    <row r="2970" spans="1:19" x14ac:dyDescent="0.25">
      <c r="A2970" s="12">
        <v>43709</v>
      </c>
      <c r="B2970" t="s">
        <v>2019</v>
      </c>
      <c r="C2970" t="s">
        <v>2020</v>
      </c>
      <c r="D2970">
        <v>266330.3334</v>
      </c>
      <c r="E2970">
        <v>122.2351409</v>
      </c>
      <c r="F2970">
        <v>-0.294717852</v>
      </c>
      <c r="G2970">
        <v>1.673245471</v>
      </c>
      <c r="H2970">
        <v>163778.46729999999</v>
      </c>
      <c r="I2970">
        <v>122.3425695</v>
      </c>
      <c r="J2970">
        <v>-8.0682966999999994E-2</v>
      </c>
      <c r="K2970">
        <v>2.0751959219999998</v>
      </c>
      <c r="L2970">
        <v>131554.80379999999</v>
      </c>
      <c r="M2970">
        <v>120.9595827</v>
      </c>
      <c r="N2970">
        <v>-0.21052506000000001</v>
      </c>
      <c r="O2970">
        <v>2.2089779200000002</v>
      </c>
      <c r="P2970">
        <v>118539.4534</v>
      </c>
      <c r="Q2970">
        <v>118.90407140000001</v>
      </c>
      <c r="R2970">
        <v>1.1538475800000001</v>
      </c>
      <c r="S2970">
        <v>1.8942347850000001</v>
      </c>
    </row>
    <row r="2971" spans="1:19" x14ac:dyDescent="0.25">
      <c r="A2971" s="12">
        <v>43709</v>
      </c>
      <c r="B2971" t="s">
        <v>2015</v>
      </c>
      <c r="C2971" t="s">
        <v>2016</v>
      </c>
      <c r="D2971">
        <v>400512.67969999998</v>
      </c>
      <c r="E2971">
        <v>121.57767130000001</v>
      </c>
      <c r="F2971">
        <v>2.7323802000000001E-2</v>
      </c>
      <c r="G2971">
        <v>-0.24840052700000001</v>
      </c>
      <c r="H2971">
        <v>261446.68539999999</v>
      </c>
      <c r="I2971">
        <v>122.8107497</v>
      </c>
      <c r="J2971">
        <v>-0.20163010200000001</v>
      </c>
      <c r="K2971">
        <v>-7.6411505000000005E-2</v>
      </c>
      <c r="L2971">
        <v>216075.69020000001</v>
      </c>
      <c r="M2971">
        <v>122.1103044</v>
      </c>
      <c r="N2971">
        <v>0.113477642</v>
      </c>
      <c r="O2971">
        <v>0.65707025799999996</v>
      </c>
      <c r="P2971">
        <v>169077.48139999999</v>
      </c>
      <c r="Q2971">
        <v>119.25115510000001</v>
      </c>
      <c r="R2971">
        <v>1.020596917</v>
      </c>
      <c r="S2971">
        <v>-0.65740525000000005</v>
      </c>
    </row>
    <row r="2972" spans="1:19" x14ac:dyDescent="0.25">
      <c r="A2972" s="12">
        <v>43739</v>
      </c>
      <c r="B2972" t="s">
        <v>2005</v>
      </c>
      <c r="C2972" t="s">
        <v>2006</v>
      </c>
      <c r="D2972">
        <v>377127.48700000002</v>
      </c>
      <c r="E2972">
        <v>123.4655137</v>
      </c>
      <c r="F2972">
        <v>-0.26095054600000001</v>
      </c>
      <c r="G2972">
        <v>0.148208807</v>
      </c>
      <c r="H2972">
        <v>234973.4737</v>
      </c>
      <c r="I2972">
        <v>125.1007257</v>
      </c>
      <c r="J2972">
        <v>0.70328884899999999</v>
      </c>
      <c r="K2972">
        <v>1.499395976</v>
      </c>
      <c r="L2972">
        <v>201494.7084</v>
      </c>
      <c r="M2972">
        <v>122.7703861</v>
      </c>
      <c r="N2972">
        <v>-0.81382541500000005</v>
      </c>
      <c r="O2972">
        <v>0.81920943800000001</v>
      </c>
      <c r="P2972">
        <v>224897.5778</v>
      </c>
      <c r="Q2972">
        <v>118.18653020000001</v>
      </c>
      <c r="R2972">
        <v>-1.2048209430000001</v>
      </c>
      <c r="S2972">
        <v>-1.352493927</v>
      </c>
    </row>
    <row r="2973" spans="1:19" x14ac:dyDescent="0.25">
      <c r="A2973" s="12">
        <v>43739</v>
      </c>
      <c r="B2973" t="s">
        <v>2003</v>
      </c>
      <c r="C2973" t="s">
        <v>2004</v>
      </c>
      <c r="D2973">
        <v>436134.5638</v>
      </c>
      <c r="E2973">
        <v>127.7517124</v>
      </c>
      <c r="F2973">
        <v>-0.29358774599999998</v>
      </c>
      <c r="G2973">
        <v>-0.996773252</v>
      </c>
      <c r="H2973">
        <v>297362.79599999997</v>
      </c>
      <c r="I2973">
        <v>129.59716660000001</v>
      </c>
      <c r="J2973">
        <v>0.69064535599999999</v>
      </c>
      <c r="K2973">
        <v>9.8342186999999998E-2</v>
      </c>
      <c r="L2973">
        <v>243625.73370000001</v>
      </c>
      <c r="M2973">
        <v>127.2220538</v>
      </c>
      <c r="N2973">
        <v>-0.78997733400000003</v>
      </c>
      <c r="O2973">
        <v>-0.194707669</v>
      </c>
      <c r="P2973">
        <v>192325.74470000001</v>
      </c>
      <c r="Q2973">
        <v>124.17613470000001</v>
      </c>
      <c r="R2973">
        <v>-1.2257227100000001</v>
      </c>
      <c r="S2973">
        <v>-2.3742195060000002</v>
      </c>
    </row>
    <row r="2974" spans="1:19" x14ac:dyDescent="0.25">
      <c r="A2974" s="12">
        <v>43739</v>
      </c>
      <c r="B2974" t="s">
        <v>2009</v>
      </c>
      <c r="C2974" t="s">
        <v>2010</v>
      </c>
      <c r="D2974">
        <v>216575.80470000001</v>
      </c>
      <c r="E2974">
        <v>111.3976266</v>
      </c>
      <c r="F2974">
        <v>-1.357702185</v>
      </c>
      <c r="G2974">
        <v>-1.4026215479999999</v>
      </c>
      <c r="H2974">
        <v>132316.7341</v>
      </c>
      <c r="I2974">
        <v>111.8998149</v>
      </c>
      <c r="J2974">
        <v>-0.81724035699999997</v>
      </c>
      <c r="K2974">
        <v>-0.16271960499999999</v>
      </c>
      <c r="L2974">
        <v>104090.3268</v>
      </c>
      <c r="M2974">
        <v>109.2071019</v>
      </c>
      <c r="N2974">
        <v>-2.9871422270000001</v>
      </c>
      <c r="O2974">
        <v>-1.317480773</v>
      </c>
      <c r="P2974">
        <v>89884.58498</v>
      </c>
      <c r="Q2974">
        <v>107.2528305</v>
      </c>
      <c r="R2974">
        <v>-3.91333449</v>
      </c>
      <c r="S2974">
        <v>-2.9570644800000001</v>
      </c>
    </row>
    <row r="2975" spans="1:19" x14ac:dyDescent="0.25">
      <c r="A2975" s="12">
        <v>43739</v>
      </c>
      <c r="B2975" t="s">
        <v>2011</v>
      </c>
      <c r="C2975" t="s">
        <v>2012</v>
      </c>
      <c r="D2975">
        <v>284658.99280000001</v>
      </c>
      <c r="E2975">
        <v>121.1310842</v>
      </c>
      <c r="F2975">
        <v>-0.61844802499999996</v>
      </c>
      <c r="G2975">
        <v>0.82746877100000005</v>
      </c>
      <c r="H2975">
        <v>177635.80119999999</v>
      </c>
      <c r="I2975">
        <v>124.3061091</v>
      </c>
      <c r="J2975">
        <v>0.68118380499999998</v>
      </c>
      <c r="K2975">
        <v>2.4777359940000001</v>
      </c>
      <c r="L2975">
        <v>127325.6807</v>
      </c>
      <c r="M2975">
        <v>121.9749783</v>
      </c>
      <c r="N2975">
        <v>-0.60819055200000005</v>
      </c>
      <c r="O2975">
        <v>2.044499193</v>
      </c>
      <c r="P2975">
        <v>123724.9611</v>
      </c>
      <c r="Q2975">
        <v>122.2731094</v>
      </c>
      <c r="R2975">
        <v>-0.37151337299999998</v>
      </c>
      <c r="S2975">
        <v>0.82520469600000002</v>
      </c>
    </row>
    <row r="2976" spans="1:19" x14ac:dyDescent="0.25">
      <c r="A2976" s="12">
        <v>43739</v>
      </c>
      <c r="B2976" t="s">
        <v>2019</v>
      </c>
      <c r="C2976" t="s">
        <v>2020</v>
      </c>
      <c r="D2976">
        <v>267065.19219999999</v>
      </c>
      <c r="E2976">
        <v>122.5724122</v>
      </c>
      <c r="F2976">
        <v>0.27592006299999999</v>
      </c>
      <c r="G2976">
        <v>2.055278817</v>
      </c>
      <c r="H2976">
        <v>166062.91680000001</v>
      </c>
      <c r="I2976">
        <v>124.04905410000001</v>
      </c>
      <c r="J2976">
        <v>1.394841212</v>
      </c>
      <c r="K2976">
        <v>3.5811539749999999</v>
      </c>
      <c r="L2976">
        <v>131423.5913</v>
      </c>
      <c r="M2976">
        <v>120.8389378</v>
      </c>
      <c r="N2976">
        <v>-9.9739828000000003E-2</v>
      </c>
      <c r="O2976">
        <v>2.7025359619999998</v>
      </c>
      <c r="P2976">
        <v>117848.0189</v>
      </c>
      <c r="Q2976">
        <v>118.21051009999999</v>
      </c>
      <c r="R2976">
        <v>-0.58329485800000003</v>
      </c>
      <c r="S2976">
        <v>1.6525286370000001</v>
      </c>
    </row>
    <row r="2977" spans="1:19" x14ac:dyDescent="0.25">
      <c r="A2977" s="12">
        <v>43739</v>
      </c>
      <c r="B2977" t="s">
        <v>2001</v>
      </c>
      <c r="C2977" t="s">
        <v>2002</v>
      </c>
      <c r="D2977">
        <v>284132.22730000003</v>
      </c>
      <c r="E2977">
        <v>126.7443641</v>
      </c>
      <c r="F2977">
        <v>-0.26854490800000003</v>
      </c>
      <c r="G2977">
        <v>0.99738572599999997</v>
      </c>
      <c r="H2977">
        <v>179976.91089999999</v>
      </c>
      <c r="I2977">
        <v>128.0040544</v>
      </c>
      <c r="J2977">
        <v>0.73967253799999999</v>
      </c>
      <c r="K2977">
        <v>2.3123409069999998</v>
      </c>
      <c r="L2977">
        <v>146558.42360000001</v>
      </c>
      <c r="M2977">
        <v>125.9539202</v>
      </c>
      <c r="N2977">
        <v>-0.73426667300000004</v>
      </c>
      <c r="O2977">
        <v>1.825729446</v>
      </c>
      <c r="P2977">
        <v>116153.4504</v>
      </c>
      <c r="Q2977">
        <v>123.3796349</v>
      </c>
      <c r="R2977">
        <v>-0.737683541</v>
      </c>
      <c r="S2977">
        <v>0.23283422400000001</v>
      </c>
    </row>
    <row r="2978" spans="1:19" x14ac:dyDescent="0.25">
      <c r="A2978" s="12">
        <v>43739</v>
      </c>
      <c r="B2978" t="s">
        <v>2017</v>
      </c>
      <c r="C2978" t="s">
        <v>2018</v>
      </c>
      <c r="D2978">
        <v>325762.8173</v>
      </c>
      <c r="E2978">
        <v>124.6846714</v>
      </c>
      <c r="F2978">
        <v>4.7111667000000003E-2</v>
      </c>
      <c r="G2978">
        <v>0.60037075399999995</v>
      </c>
      <c r="H2978">
        <v>195473.5122</v>
      </c>
      <c r="I2978">
        <v>128.13534870000001</v>
      </c>
      <c r="J2978">
        <v>0.65974373900000005</v>
      </c>
      <c r="K2978">
        <v>1.9912788960000001</v>
      </c>
      <c r="L2978">
        <v>157550.88930000001</v>
      </c>
      <c r="M2978">
        <v>126.3094823</v>
      </c>
      <c r="N2978">
        <v>-1.091150335</v>
      </c>
      <c r="O2978">
        <v>1.163257167</v>
      </c>
      <c r="P2978">
        <v>128406.6364</v>
      </c>
      <c r="Q2978">
        <v>122.32572690000001</v>
      </c>
      <c r="R2978">
        <v>-1.4932240029999999</v>
      </c>
      <c r="S2978">
        <v>-1.199300255</v>
      </c>
    </row>
    <row r="2979" spans="1:19" x14ac:dyDescent="0.25">
      <c r="A2979" s="12">
        <v>43739</v>
      </c>
      <c r="B2979" t="s">
        <v>2007</v>
      </c>
      <c r="C2979" t="s">
        <v>2008</v>
      </c>
      <c r="D2979">
        <v>901257.63489999995</v>
      </c>
      <c r="E2979">
        <v>121.2230053</v>
      </c>
      <c r="F2979">
        <v>-7.3558394999999999E-2</v>
      </c>
      <c r="G2979">
        <v>-1.931864303</v>
      </c>
      <c r="H2979">
        <v>584447.93519999995</v>
      </c>
      <c r="I2979">
        <v>123.84882949999999</v>
      </c>
      <c r="J2979">
        <v>1.0112801199999999</v>
      </c>
      <c r="K2979">
        <v>-0.338398545</v>
      </c>
      <c r="L2979">
        <v>495292.86239999998</v>
      </c>
      <c r="M2979">
        <v>121.1131379</v>
      </c>
      <c r="N2979">
        <v>-0.65734763900000004</v>
      </c>
      <c r="O2979">
        <v>-0.70622154299999995</v>
      </c>
      <c r="P2979">
        <v>411266.19040000002</v>
      </c>
      <c r="Q2979">
        <v>113.6597841</v>
      </c>
      <c r="R2979">
        <v>-1.6871280099999999</v>
      </c>
      <c r="S2979">
        <v>-2.2224253279999999</v>
      </c>
    </row>
    <row r="2980" spans="1:19" x14ac:dyDescent="0.25">
      <c r="A2980" s="12">
        <v>43739</v>
      </c>
      <c r="B2980" t="s">
        <v>2013</v>
      </c>
      <c r="C2980" t="s">
        <v>2014</v>
      </c>
      <c r="D2980">
        <v>554595.41940000001</v>
      </c>
      <c r="E2980">
        <v>121.9508233</v>
      </c>
      <c r="F2980">
        <v>-0.387191218</v>
      </c>
      <c r="G2980">
        <v>-0.89304589300000004</v>
      </c>
      <c r="H2980">
        <v>345621.05920000002</v>
      </c>
      <c r="I2980">
        <v>123.8506797</v>
      </c>
      <c r="J2980">
        <v>0.50289412300000003</v>
      </c>
      <c r="K2980">
        <v>0.13548552999999999</v>
      </c>
      <c r="L2980">
        <v>269580.47009999998</v>
      </c>
      <c r="M2980">
        <v>122.3355042</v>
      </c>
      <c r="N2980">
        <v>-0.93257400400000001</v>
      </c>
      <c r="O2980">
        <v>-0.29562085999999999</v>
      </c>
      <c r="P2980">
        <v>201258.15059999999</v>
      </c>
      <c r="Q2980">
        <v>118.3859057</v>
      </c>
      <c r="R2980">
        <v>-1.075771448</v>
      </c>
      <c r="S2980">
        <v>-1.763637304</v>
      </c>
    </row>
    <row r="2981" spans="1:19" x14ac:dyDescent="0.25">
      <c r="A2981" s="12">
        <v>43739</v>
      </c>
      <c r="B2981" t="s">
        <v>2015</v>
      </c>
      <c r="C2981" t="s">
        <v>2016</v>
      </c>
      <c r="D2981">
        <v>400240.14510000002</v>
      </c>
      <c r="E2981">
        <v>121.4949421</v>
      </c>
      <c r="F2981">
        <v>-6.8046427000000007E-2</v>
      </c>
      <c r="G2981">
        <v>0.35626776999999998</v>
      </c>
      <c r="H2981">
        <v>263842.33610000001</v>
      </c>
      <c r="I2981">
        <v>123.93607160000001</v>
      </c>
      <c r="J2981">
        <v>0.91630562999999998</v>
      </c>
      <c r="K2981">
        <v>1.4566746589999999</v>
      </c>
      <c r="L2981">
        <v>214848.95110000001</v>
      </c>
      <c r="M2981">
        <v>121.4170404</v>
      </c>
      <c r="N2981">
        <v>-0.56773584600000004</v>
      </c>
      <c r="O2981">
        <v>1.0950598</v>
      </c>
      <c r="P2981">
        <v>168286.28760000001</v>
      </c>
      <c r="Q2981">
        <v>118.69312239999999</v>
      </c>
      <c r="R2981">
        <v>-0.46794742</v>
      </c>
      <c r="S2981">
        <v>-0.45460202799999999</v>
      </c>
    </row>
    <row r="2982" spans="1:19" x14ac:dyDescent="0.25">
      <c r="A2982" s="12">
        <v>43770</v>
      </c>
      <c r="B2982" t="s">
        <v>2005</v>
      </c>
      <c r="C2982" t="s">
        <v>2006</v>
      </c>
      <c r="D2982">
        <v>377293.30469999998</v>
      </c>
      <c r="E2982">
        <v>123.5197998</v>
      </c>
      <c r="F2982">
        <v>4.3968604000000001E-2</v>
      </c>
      <c r="G2982">
        <v>0.30621573000000002</v>
      </c>
      <c r="H2982">
        <v>234008.1471</v>
      </c>
      <c r="I2982">
        <v>124.5867824</v>
      </c>
      <c r="J2982">
        <v>-0.41082362500000003</v>
      </c>
      <c r="K2982">
        <v>1.314093414</v>
      </c>
      <c r="L2982">
        <v>201027.6317</v>
      </c>
      <c r="M2982">
        <v>122.48579700000001</v>
      </c>
      <c r="N2982">
        <v>-0.23180592699999999</v>
      </c>
      <c r="O2982">
        <v>0.71162503600000004</v>
      </c>
      <c r="P2982">
        <v>222242.97390000001</v>
      </c>
      <c r="Q2982">
        <v>116.7915022</v>
      </c>
      <c r="R2982">
        <v>-1.1803612429999999</v>
      </c>
      <c r="S2982">
        <v>-1.497946687</v>
      </c>
    </row>
    <row r="2983" spans="1:19" x14ac:dyDescent="0.25">
      <c r="A2983" s="12">
        <v>43770</v>
      </c>
      <c r="B2983" t="s">
        <v>2009</v>
      </c>
      <c r="C2983" t="s">
        <v>2010</v>
      </c>
      <c r="D2983">
        <v>215809.5624</v>
      </c>
      <c r="E2983">
        <v>111.00350330000001</v>
      </c>
      <c r="F2983">
        <v>-0.35379866599999998</v>
      </c>
      <c r="G2983">
        <v>6.2377529000000001E-2</v>
      </c>
      <c r="H2983">
        <v>132283.7739</v>
      </c>
      <c r="I2983">
        <v>111.87194049999999</v>
      </c>
      <c r="J2983">
        <v>-2.4910094000000001E-2</v>
      </c>
      <c r="K2983">
        <v>1.1146319250000001</v>
      </c>
      <c r="L2983">
        <v>104643.5583</v>
      </c>
      <c r="M2983">
        <v>109.7875286</v>
      </c>
      <c r="N2983">
        <v>0.53149172200000006</v>
      </c>
      <c r="O2983">
        <v>0.55431670200000005</v>
      </c>
      <c r="P2983">
        <v>90335.762159999998</v>
      </c>
      <c r="Q2983">
        <v>107.7911879</v>
      </c>
      <c r="R2983">
        <v>0.50195168099999998</v>
      </c>
      <c r="S2983">
        <v>-1.188888873</v>
      </c>
    </row>
    <row r="2984" spans="1:19" x14ac:dyDescent="0.25">
      <c r="A2984" s="12">
        <v>43770</v>
      </c>
      <c r="B2984" t="s">
        <v>2011</v>
      </c>
      <c r="C2984" t="s">
        <v>2012</v>
      </c>
      <c r="D2984">
        <v>285232.13520000002</v>
      </c>
      <c r="E2984">
        <v>121.37497380000001</v>
      </c>
      <c r="F2984">
        <v>0.20134350400000001</v>
      </c>
      <c r="G2984">
        <v>1.418131864</v>
      </c>
      <c r="H2984">
        <v>177006.1795</v>
      </c>
      <c r="I2984">
        <v>123.8655119</v>
      </c>
      <c r="J2984">
        <v>-0.35444529200000002</v>
      </c>
      <c r="K2984">
        <v>2.3501653820000001</v>
      </c>
      <c r="L2984">
        <v>126924.4256</v>
      </c>
      <c r="M2984">
        <v>121.5905855</v>
      </c>
      <c r="N2984">
        <v>-0.31514072399999998</v>
      </c>
      <c r="O2984">
        <v>2.100940461</v>
      </c>
      <c r="P2984">
        <v>121331.2837</v>
      </c>
      <c r="Q2984">
        <v>119.9075206</v>
      </c>
      <c r="R2984">
        <v>-1.9346762159999999</v>
      </c>
      <c r="S2984">
        <v>-0.15794387800000001</v>
      </c>
    </row>
    <row r="2985" spans="1:19" x14ac:dyDescent="0.25">
      <c r="A2985" s="12">
        <v>43770</v>
      </c>
      <c r="B2985" t="s">
        <v>2001</v>
      </c>
      <c r="C2985" t="s">
        <v>2002</v>
      </c>
      <c r="D2985">
        <v>285549.28360000002</v>
      </c>
      <c r="E2985">
        <v>127.3764779</v>
      </c>
      <c r="F2985">
        <v>0.49873129799999999</v>
      </c>
      <c r="G2985">
        <v>0.83291939400000004</v>
      </c>
      <c r="H2985">
        <v>179821.35990000001</v>
      </c>
      <c r="I2985">
        <v>127.89342259999999</v>
      </c>
      <c r="J2985">
        <v>-8.6428324000000001E-2</v>
      </c>
      <c r="K2985">
        <v>1.5078232499999999</v>
      </c>
      <c r="L2985">
        <v>146551.87940000001</v>
      </c>
      <c r="M2985">
        <v>125.948296</v>
      </c>
      <c r="N2985">
        <v>-4.4652829999999996E-3</v>
      </c>
      <c r="O2985">
        <v>0.92913221899999998</v>
      </c>
      <c r="P2985">
        <v>115080.97779999999</v>
      </c>
      <c r="Q2985">
        <v>122.24044120000001</v>
      </c>
      <c r="R2985">
        <v>-0.92332392699999999</v>
      </c>
      <c r="S2985">
        <v>-0.68723381400000005</v>
      </c>
    </row>
    <row r="2986" spans="1:19" x14ac:dyDescent="0.25">
      <c r="A2986" s="12">
        <v>43770</v>
      </c>
      <c r="B2986" t="s">
        <v>2017</v>
      </c>
      <c r="C2986" t="s">
        <v>2018</v>
      </c>
      <c r="D2986">
        <v>326049.42330000002</v>
      </c>
      <c r="E2986">
        <v>124.794369</v>
      </c>
      <c r="F2986">
        <v>8.7979986999999996E-2</v>
      </c>
      <c r="G2986">
        <v>1.5689352889999999</v>
      </c>
      <c r="H2986">
        <v>195586.05669999999</v>
      </c>
      <c r="I2986">
        <v>128.20912300000001</v>
      </c>
      <c r="J2986">
        <v>5.7575316000000001E-2</v>
      </c>
      <c r="K2986">
        <v>2.8098423750000001</v>
      </c>
      <c r="L2986">
        <v>158137.3511</v>
      </c>
      <c r="M2986">
        <v>126.7796522</v>
      </c>
      <c r="N2986">
        <v>0.372236434</v>
      </c>
      <c r="O2986">
        <v>1.8946460000000001</v>
      </c>
      <c r="P2986">
        <v>127492.25659999999</v>
      </c>
      <c r="Q2986">
        <v>121.45464920000001</v>
      </c>
      <c r="R2986">
        <v>-0.71209695699999997</v>
      </c>
      <c r="S2986">
        <v>-0.224290196</v>
      </c>
    </row>
    <row r="2987" spans="1:19" x14ac:dyDescent="0.25">
      <c r="A2987" s="12">
        <v>43770</v>
      </c>
      <c r="B2987" t="s">
        <v>2003</v>
      </c>
      <c r="C2987" t="s">
        <v>2004</v>
      </c>
      <c r="D2987">
        <v>436072.39510000002</v>
      </c>
      <c r="E2987">
        <v>127.733502</v>
      </c>
      <c r="F2987">
        <v>-1.4254474E-2</v>
      </c>
      <c r="G2987">
        <v>-1.4566317019999999</v>
      </c>
      <c r="H2987">
        <v>295069.08260000002</v>
      </c>
      <c r="I2987">
        <v>128.59751650000001</v>
      </c>
      <c r="J2987">
        <v>-0.77135182800000002</v>
      </c>
      <c r="K2987">
        <v>-0.97150304399999998</v>
      </c>
      <c r="L2987">
        <v>241543.3597</v>
      </c>
      <c r="M2987">
        <v>126.1346321</v>
      </c>
      <c r="N2987">
        <v>-0.85474303799999996</v>
      </c>
      <c r="O2987">
        <v>-1.2602178509999999</v>
      </c>
      <c r="P2987">
        <v>189405.9509</v>
      </c>
      <c r="Q2987">
        <v>122.2909544</v>
      </c>
      <c r="R2987">
        <v>-1.518150251</v>
      </c>
      <c r="S2987">
        <v>-3.0895133459999999</v>
      </c>
    </row>
    <row r="2988" spans="1:19" x14ac:dyDescent="0.25">
      <c r="A2988" s="12">
        <v>43770</v>
      </c>
      <c r="B2988" t="s">
        <v>2007</v>
      </c>
      <c r="C2988" t="s">
        <v>2008</v>
      </c>
      <c r="D2988">
        <v>904492.13280000002</v>
      </c>
      <c r="E2988">
        <v>121.6580591</v>
      </c>
      <c r="F2988">
        <v>0.35888716100000001</v>
      </c>
      <c r="G2988">
        <v>-1.001404956</v>
      </c>
      <c r="H2988">
        <v>580115.90419999999</v>
      </c>
      <c r="I2988">
        <v>122.93084020000001</v>
      </c>
      <c r="J2988">
        <v>-0.741217609</v>
      </c>
      <c r="K2988">
        <v>-0.123068604</v>
      </c>
      <c r="L2988">
        <v>495186.0736</v>
      </c>
      <c r="M2988">
        <v>121.087025</v>
      </c>
      <c r="N2988">
        <v>-2.1560743E-2</v>
      </c>
      <c r="O2988">
        <v>0.10783393600000001</v>
      </c>
      <c r="P2988">
        <v>405653.09779999999</v>
      </c>
      <c r="Q2988">
        <v>112.108519</v>
      </c>
      <c r="R2988">
        <v>-1.364832016</v>
      </c>
      <c r="S2988">
        <v>-2.1404225370000001</v>
      </c>
    </row>
    <row r="2989" spans="1:19" x14ac:dyDescent="0.25">
      <c r="A2989" s="12">
        <v>43770</v>
      </c>
      <c r="B2989" t="s">
        <v>2015</v>
      </c>
      <c r="C2989" t="s">
        <v>2016</v>
      </c>
      <c r="D2989">
        <v>398524.40169999999</v>
      </c>
      <c r="E2989">
        <v>120.97411940000001</v>
      </c>
      <c r="F2989">
        <v>-0.428678489</v>
      </c>
      <c r="G2989">
        <v>-0.23516778899999999</v>
      </c>
      <c r="H2989">
        <v>261609.04620000001</v>
      </c>
      <c r="I2989">
        <v>122.88701639999999</v>
      </c>
      <c r="J2989">
        <v>-0.84644863800000003</v>
      </c>
      <c r="K2989">
        <v>0.66502622600000005</v>
      </c>
      <c r="L2989">
        <v>213532.18309999999</v>
      </c>
      <c r="M2989">
        <v>120.6728987</v>
      </c>
      <c r="N2989">
        <v>-0.61288080700000003</v>
      </c>
      <c r="O2989">
        <v>0.115547277</v>
      </c>
      <c r="P2989">
        <v>165411.1833</v>
      </c>
      <c r="Q2989">
        <v>116.66529749999999</v>
      </c>
      <c r="R2989">
        <v>-1.708460286</v>
      </c>
      <c r="S2989">
        <v>-1.499985543</v>
      </c>
    </row>
    <row r="2990" spans="1:19" x14ac:dyDescent="0.25">
      <c r="A2990" s="12">
        <v>43770</v>
      </c>
      <c r="B2990" t="s">
        <v>2013</v>
      </c>
      <c r="C2990" t="s">
        <v>2014</v>
      </c>
      <c r="D2990">
        <v>556680.7548</v>
      </c>
      <c r="E2990">
        <v>122.4093708</v>
      </c>
      <c r="F2990">
        <v>0.37601021800000001</v>
      </c>
      <c r="G2990">
        <v>-0.16483351099999999</v>
      </c>
      <c r="H2990">
        <v>345285.60220000002</v>
      </c>
      <c r="I2990">
        <v>123.7304713</v>
      </c>
      <c r="J2990">
        <v>-9.7059173999999998E-2</v>
      </c>
      <c r="K2990">
        <v>0.49621960300000001</v>
      </c>
      <c r="L2990">
        <v>269484.5809</v>
      </c>
      <c r="M2990">
        <v>122.2919898</v>
      </c>
      <c r="N2990">
        <v>-3.5569765000000003E-2</v>
      </c>
      <c r="O2990">
        <v>-0.31136067299999998</v>
      </c>
      <c r="P2990">
        <v>200440.33119999999</v>
      </c>
      <c r="Q2990">
        <v>117.9048406</v>
      </c>
      <c r="R2990">
        <v>-0.40635342899999999</v>
      </c>
      <c r="S2990">
        <v>-1.477420467</v>
      </c>
    </row>
    <row r="2991" spans="1:19" x14ac:dyDescent="0.25">
      <c r="A2991" s="12">
        <v>43770</v>
      </c>
      <c r="B2991" t="s">
        <v>2019</v>
      </c>
      <c r="C2991" t="s">
        <v>2020</v>
      </c>
      <c r="D2991">
        <v>265575.54879999999</v>
      </c>
      <c r="E2991">
        <v>121.8887245</v>
      </c>
      <c r="F2991">
        <v>-0.557782691</v>
      </c>
      <c r="G2991">
        <v>1.475855457</v>
      </c>
      <c r="H2991">
        <v>164466.68590000001</v>
      </c>
      <c r="I2991">
        <v>122.8566691</v>
      </c>
      <c r="J2991">
        <v>-0.96122058300000002</v>
      </c>
      <c r="K2991">
        <v>2.676714429</v>
      </c>
      <c r="L2991">
        <v>130603.8884</v>
      </c>
      <c r="M2991">
        <v>120.0852526</v>
      </c>
      <c r="N2991">
        <v>-0.62371057799999996</v>
      </c>
      <c r="O2991">
        <v>2.1988285780000001</v>
      </c>
      <c r="P2991">
        <v>116017.5819</v>
      </c>
      <c r="Q2991">
        <v>116.37444290000001</v>
      </c>
      <c r="R2991">
        <v>-1.5532182779999999</v>
      </c>
      <c r="S2991">
        <v>1.128625488</v>
      </c>
    </row>
    <row r="2992" spans="1:19" x14ac:dyDescent="0.25">
      <c r="A2992" s="12">
        <v>43800</v>
      </c>
      <c r="B2992" t="s">
        <v>2005</v>
      </c>
      <c r="C2992" t="s">
        <v>2006</v>
      </c>
      <c r="D2992">
        <v>375353.14740000002</v>
      </c>
      <c r="E2992">
        <v>122.8846233</v>
      </c>
      <c r="F2992">
        <v>-0.51423052400000002</v>
      </c>
      <c r="G2992">
        <v>0.57953394700000005</v>
      </c>
      <c r="H2992">
        <v>233213.09390000001</v>
      </c>
      <c r="I2992">
        <v>124.1634932</v>
      </c>
      <c r="J2992">
        <v>-0.33975451000000001</v>
      </c>
      <c r="K2992">
        <v>1.0722642</v>
      </c>
      <c r="L2992">
        <v>201726.00090000001</v>
      </c>
      <c r="M2992">
        <v>122.9113122</v>
      </c>
      <c r="N2992">
        <v>0.34739961000000003</v>
      </c>
      <c r="O2992">
        <v>1.4874157370000001</v>
      </c>
      <c r="P2992">
        <v>224882.06039999999</v>
      </c>
      <c r="Q2992">
        <v>118.1783756</v>
      </c>
      <c r="R2992">
        <v>1.1874780089999999</v>
      </c>
      <c r="S2992">
        <v>-0.89922735200000004</v>
      </c>
    </row>
    <row r="2993" spans="1:19" x14ac:dyDescent="0.25">
      <c r="A2993" s="12">
        <v>43800</v>
      </c>
      <c r="B2993" t="s">
        <v>2001</v>
      </c>
      <c r="C2993" t="s">
        <v>2002</v>
      </c>
      <c r="D2993">
        <v>283889.10019999999</v>
      </c>
      <c r="E2993">
        <v>126.6359111</v>
      </c>
      <c r="F2993">
        <v>-0.58139997899999996</v>
      </c>
      <c r="G2993">
        <v>1.3501484020000001</v>
      </c>
      <c r="H2993">
        <v>179339.9332</v>
      </c>
      <c r="I2993">
        <v>127.55101999999999</v>
      </c>
      <c r="J2993">
        <v>-0.26772495600000001</v>
      </c>
      <c r="K2993">
        <v>1.7354051109999999</v>
      </c>
      <c r="L2993">
        <v>147100.69209999999</v>
      </c>
      <c r="M2993">
        <v>126.4199517</v>
      </c>
      <c r="N2993">
        <v>0.37448357799999998</v>
      </c>
      <c r="O2993">
        <v>2.0102348000000001</v>
      </c>
      <c r="P2993">
        <v>115202.4451</v>
      </c>
      <c r="Q2993">
        <v>122.3694653</v>
      </c>
      <c r="R2993">
        <v>0.105549403</v>
      </c>
      <c r="S2993">
        <v>-1.4056135940000001</v>
      </c>
    </row>
    <row r="2994" spans="1:19" x14ac:dyDescent="0.25">
      <c r="A2994" s="12">
        <v>43800</v>
      </c>
      <c r="B2994" t="s">
        <v>2017</v>
      </c>
      <c r="C2994" t="s">
        <v>2018</v>
      </c>
      <c r="D2994">
        <v>320946.63689999998</v>
      </c>
      <c r="E2994">
        <v>122.8412939</v>
      </c>
      <c r="F2994">
        <v>-1.5650346449999999</v>
      </c>
      <c r="G2994">
        <v>-0.427260419</v>
      </c>
      <c r="H2994">
        <v>193388.55919999999</v>
      </c>
      <c r="I2994">
        <v>126.7686357</v>
      </c>
      <c r="J2994">
        <v>-1.1235450769999999</v>
      </c>
      <c r="K2994">
        <v>0.40360665299999998</v>
      </c>
      <c r="L2994">
        <v>157698.0937</v>
      </c>
      <c r="M2994">
        <v>126.427497</v>
      </c>
      <c r="N2994">
        <v>-0.27776952500000002</v>
      </c>
      <c r="O2994">
        <v>0.79471414699999998</v>
      </c>
      <c r="P2994">
        <v>127271.5417</v>
      </c>
      <c r="Q2994">
        <v>121.2443866</v>
      </c>
      <c r="R2994">
        <v>-0.17312022399999999</v>
      </c>
      <c r="S2994">
        <v>-2.7536923569999998</v>
      </c>
    </row>
    <row r="2995" spans="1:19" x14ac:dyDescent="0.25">
      <c r="A2995" s="12">
        <v>43800</v>
      </c>
      <c r="B2995" t="s">
        <v>2003</v>
      </c>
      <c r="C2995" t="s">
        <v>2004</v>
      </c>
      <c r="D2995">
        <v>436642.1018</v>
      </c>
      <c r="E2995">
        <v>127.9003795</v>
      </c>
      <c r="F2995">
        <v>0.13064498699999999</v>
      </c>
      <c r="G2995">
        <v>0.22529334200000001</v>
      </c>
      <c r="H2995">
        <v>295864.84100000001</v>
      </c>
      <c r="I2995">
        <v>128.9443253</v>
      </c>
      <c r="J2995">
        <v>0.26968545399999999</v>
      </c>
      <c r="K2995">
        <v>9.6868470999999998E-2</v>
      </c>
      <c r="L2995">
        <v>243981.72820000001</v>
      </c>
      <c r="M2995">
        <v>127.4079551</v>
      </c>
      <c r="N2995">
        <v>1.009495161</v>
      </c>
      <c r="O2995">
        <v>0.77219090300000004</v>
      </c>
      <c r="P2995">
        <v>191762.48920000001</v>
      </c>
      <c r="Q2995">
        <v>123.8124658</v>
      </c>
      <c r="R2995">
        <v>1.244173314</v>
      </c>
      <c r="S2995">
        <v>-2.2837440949999999</v>
      </c>
    </row>
    <row r="2996" spans="1:19" x14ac:dyDescent="0.25">
      <c r="A2996" s="12">
        <v>43800</v>
      </c>
      <c r="B2996" t="s">
        <v>2007</v>
      </c>
      <c r="C2996" t="s">
        <v>2008</v>
      </c>
      <c r="D2996">
        <v>908783.53590000002</v>
      </c>
      <c r="E2996">
        <v>122.23527110000001</v>
      </c>
      <c r="F2996">
        <v>0.47445443900000001</v>
      </c>
      <c r="G2996">
        <v>1.0416475679999999</v>
      </c>
      <c r="H2996">
        <v>584771.15110000002</v>
      </c>
      <c r="I2996">
        <v>123.91732140000001</v>
      </c>
      <c r="J2996">
        <v>0.80246841899999999</v>
      </c>
      <c r="K2996">
        <v>0.84418238700000003</v>
      </c>
      <c r="L2996">
        <v>502616.70699999999</v>
      </c>
      <c r="M2996">
        <v>122.90402539999999</v>
      </c>
      <c r="N2996">
        <v>1.5005740009999999</v>
      </c>
      <c r="O2996">
        <v>2.4737332799999998</v>
      </c>
      <c r="P2996">
        <v>418381.96769999998</v>
      </c>
      <c r="Q2996">
        <v>115.6263395</v>
      </c>
      <c r="R2996">
        <v>3.1378707530000001</v>
      </c>
      <c r="S2996">
        <v>0.80218244400000005</v>
      </c>
    </row>
    <row r="2997" spans="1:19" x14ac:dyDescent="0.25">
      <c r="A2997" s="12">
        <v>43800</v>
      </c>
      <c r="B2997" t="s">
        <v>2013</v>
      </c>
      <c r="C2997" t="s">
        <v>2014</v>
      </c>
      <c r="D2997">
        <v>552856.38500000001</v>
      </c>
      <c r="E2997">
        <v>121.5684244</v>
      </c>
      <c r="F2997">
        <v>-0.68699516800000004</v>
      </c>
      <c r="G2997">
        <v>0.47156507800000003</v>
      </c>
      <c r="H2997">
        <v>342864.88130000001</v>
      </c>
      <c r="I2997">
        <v>122.8630244</v>
      </c>
      <c r="J2997">
        <v>-0.70107786400000005</v>
      </c>
      <c r="K2997">
        <v>0.31578334800000002</v>
      </c>
      <c r="L2997">
        <v>269522.35070000001</v>
      </c>
      <c r="M2997">
        <v>122.3091297</v>
      </c>
      <c r="N2997">
        <v>1.4015577E-2</v>
      </c>
      <c r="O2997">
        <v>0.72544180599999997</v>
      </c>
      <c r="P2997">
        <v>201076.99059999999</v>
      </c>
      <c r="Q2997">
        <v>118.27934209999999</v>
      </c>
      <c r="R2997">
        <v>0.31763037199999999</v>
      </c>
      <c r="S2997">
        <v>-1.4765280919999999</v>
      </c>
    </row>
    <row r="2998" spans="1:19" x14ac:dyDescent="0.25">
      <c r="A2998" s="12">
        <v>43800</v>
      </c>
      <c r="B2998" t="s">
        <v>2015</v>
      </c>
      <c r="C2998" t="s">
        <v>2016</v>
      </c>
      <c r="D2998">
        <v>396112.84980000003</v>
      </c>
      <c r="E2998">
        <v>120.2420805</v>
      </c>
      <c r="F2998">
        <v>-0.605120255</v>
      </c>
      <c r="G2998">
        <v>-0.38319271100000002</v>
      </c>
      <c r="H2998">
        <v>260338.05559999999</v>
      </c>
      <c r="I2998">
        <v>122.2899871</v>
      </c>
      <c r="J2998">
        <v>-0.48583588</v>
      </c>
      <c r="K2998">
        <v>0.22033617999999999</v>
      </c>
      <c r="L2998">
        <v>213997.6735</v>
      </c>
      <c r="M2998">
        <v>120.9359601</v>
      </c>
      <c r="N2998">
        <v>0.21799545000000001</v>
      </c>
      <c r="O2998">
        <v>1.003307481</v>
      </c>
      <c r="P2998">
        <v>166844.65400000001</v>
      </c>
      <c r="Q2998">
        <v>117.6763313</v>
      </c>
      <c r="R2998">
        <v>0.86661053700000001</v>
      </c>
      <c r="S2998">
        <v>-1.7173501289999999</v>
      </c>
    </row>
    <row r="2999" spans="1:19" x14ac:dyDescent="0.25">
      <c r="A2999" s="12">
        <v>43800</v>
      </c>
      <c r="B2999" t="s">
        <v>2011</v>
      </c>
      <c r="C2999" t="s">
        <v>2012</v>
      </c>
      <c r="D2999">
        <v>282885.15830000001</v>
      </c>
      <c r="E2999">
        <v>120.37626349999999</v>
      </c>
      <c r="F2999">
        <v>-0.82283046400000004</v>
      </c>
      <c r="G2999">
        <v>1.250056909</v>
      </c>
      <c r="H2999">
        <v>175726.12059999999</v>
      </c>
      <c r="I2999">
        <v>122.96975140000001</v>
      </c>
      <c r="J2999">
        <v>-0.723171856</v>
      </c>
      <c r="K2999">
        <v>1.999972817</v>
      </c>
      <c r="L2999">
        <v>126758.56600000001</v>
      </c>
      <c r="M2999">
        <v>121.431696</v>
      </c>
      <c r="N2999">
        <v>-0.13067583899999999</v>
      </c>
      <c r="O2999">
        <v>2.0700519079999999</v>
      </c>
      <c r="P2999">
        <v>120348.7209</v>
      </c>
      <c r="Q2999">
        <v>118.93648779999999</v>
      </c>
      <c r="R2999">
        <v>-0.80981814600000002</v>
      </c>
      <c r="S2999">
        <v>-1.354300718</v>
      </c>
    </row>
    <row r="3000" spans="1:19" x14ac:dyDescent="0.25">
      <c r="A3000" s="12">
        <v>43800</v>
      </c>
      <c r="B3000" t="s">
        <v>2009</v>
      </c>
      <c r="C3000" t="s">
        <v>2010</v>
      </c>
      <c r="D3000">
        <v>215405.4681</v>
      </c>
      <c r="E3000">
        <v>110.7956539</v>
      </c>
      <c r="F3000">
        <v>-0.18724580099999999</v>
      </c>
      <c r="G3000">
        <v>0.224896551</v>
      </c>
      <c r="H3000">
        <v>131967.68100000001</v>
      </c>
      <c r="I3000">
        <v>111.6046219</v>
      </c>
      <c r="J3000">
        <v>-0.23895059099999999</v>
      </c>
      <c r="K3000">
        <v>0.97957244399999999</v>
      </c>
      <c r="L3000">
        <v>104842.2638</v>
      </c>
      <c r="M3000">
        <v>109.996002</v>
      </c>
      <c r="N3000">
        <v>0.189888006</v>
      </c>
      <c r="O3000">
        <v>0.99648135400000004</v>
      </c>
      <c r="P3000">
        <v>89605.469580000004</v>
      </c>
      <c r="Q3000">
        <v>106.91978210000001</v>
      </c>
      <c r="R3000">
        <v>-0.80842024099999998</v>
      </c>
      <c r="S3000">
        <v>-2.4168774989999999</v>
      </c>
    </row>
    <row r="3001" spans="1:19" x14ac:dyDescent="0.25">
      <c r="A3001" s="12">
        <v>43800</v>
      </c>
      <c r="B3001" t="s">
        <v>2019</v>
      </c>
      <c r="C3001" t="s">
        <v>2020</v>
      </c>
      <c r="D3001">
        <v>266424.9779</v>
      </c>
      <c r="E3001">
        <v>122.27857899999999</v>
      </c>
      <c r="F3001">
        <v>0.31984463499999999</v>
      </c>
      <c r="G3001">
        <v>1.997491892</v>
      </c>
      <c r="H3001">
        <v>165042.3486</v>
      </c>
      <c r="I3001">
        <v>123.28668930000001</v>
      </c>
      <c r="J3001">
        <v>0.35001780900000001</v>
      </c>
      <c r="K3001">
        <v>2.53212269</v>
      </c>
      <c r="L3001">
        <v>131347.1778</v>
      </c>
      <c r="M3001">
        <v>120.7686786</v>
      </c>
      <c r="N3001">
        <v>0.56911731799999998</v>
      </c>
      <c r="O3001">
        <v>2.4429222199999998</v>
      </c>
      <c r="P3001">
        <v>117192.2046</v>
      </c>
      <c r="Q3001">
        <v>117.55267859999999</v>
      </c>
      <c r="R3001">
        <v>1.0124523299999999</v>
      </c>
      <c r="S3001">
        <v>0.27155415799999999</v>
      </c>
    </row>
    <row r="3002" spans="1:19" x14ac:dyDescent="0.25">
      <c r="A3002" s="12">
        <v>43831</v>
      </c>
      <c r="B3002" t="s">
        <v>2005</v>
      </c>
      <c r="C3002" t="s">
        <v>2006</v>
      </c>
      <c r="D3002">
        <v>376422.41639999999</v>
      </c>
      <c r="E3002">
        <v>123.2346848</v>
      </c>
      <c r="F3002">
        <v>0.28487013100000003</v>
      </c>
      <c r="G3002">
        <v>0.49750406000000003</v>
      </c>
      <c r="H3002">
        <v>233644.87460000001</v>
      </c>
      <c r="I3002">
        <v>124.3933748</v>
      </c>
      <c r="J3002">
        <v>0.18514429299999999</v>
      </c>
      <c r="K3002">
        <v>2.0198735619999999</v>
      </c>
      <c r="L3002">
        <v>200819.19529999999</v>
      </c>
      <c r="M3002">
        <v>122.3587971</v>
      </c>
      <c r="N3002">
        <v>-0.44952339899999999</v>
      </c>
      <c r="O3002">
        <v>2.22275972</v>
      </c>
      <c r="P3002">
        <v>223968.83499999999</v>
      </c>
      <c r="Q3002">
        <v>117.6984641</v>
      </c>
      <c r="R3002">
        <v>-0.40609077999999998</v>
      </c>
      <c r="S3002">
        <v>2.7253317999999999E-2</v>
      </c>
    </row>
    <row r="3003" spans="1:19" x14ac:dyDescent="0.25">
      <c r="A3003" s="12">
        <v>43831</v>
      </c>
      <c r="B3003" t="s">
        <v>2003</v>
      </c>
      <c r="C3003" t="s">
        <v>2004</v>
      </c>
      <c r="D3003">
        <v>433597.48060000001</v>
      </c>
      <c r="E3003">
        <v>127.0085548</v>
      </c>
      <c r="F3003">
        <v>-0.69728072100000005</v>
      </c>
      <c r="G3003">
        <v>-0.81701885900000004</v>
      </c>
      <c r="H3003">
        <v>295224.70260000002</v>
      </c>
      <c r="I3003">
        <v>128.66533910000001</v>
      </c>
      <c r="J3003">
        <v>-0.21636178</v>
      </c>
      <c r="K3003">
        <v>0.62723620000000002</v>
      </c>
      <c r="L3003">
        <v>242593.33720000001</v>
      </c>
      <c r="M3003">
        <v>126.6829334</v>
      </c>
      <c r="N3003">
        <v>-0.56905532199999997</v>
      </c>
      <c r="O3003">
        <v>1.210159094</v>
      </c>
      <c r="P3003">
        <v>189844.82759999999</v>
      </c>
      <c r="Q3003">
        <v>122.5743174</v>
      </c>
      <c r="R3003">
        <v>-1.000019116</v>
      </c>
      <c r="S3003">
        <v>-1.0137096860000001</v>
      </c>
    </row>
    <row r="3004" spans="1:19" x14ac:dyDescent="0.25">
      <c r="A3004" s="12">
        <v>43831</v>
      </c>
      <c r="B3004" t="s">
        <v>2009</v>
      </c>
      <c r="C3004" t="s">
        <v>2010</v>
      </c>
      <c r="D3004">
        <v>214926.70209999999</v>
      </c>
      <c r="E3004">
        <v>110.5493965</v>
      </c>
      <c r="F3004">
        <v>-0.22226267099999999</v>
      </c>
      <c r="G3004">
        <v>1.2790802800000001</v>
      </c>
      <c r="H3004">
        <v>130175.3435</v>
      </c>
      <c r="I3004">
        <v>110.08884810000001</v>
      </c>
      <c r="J3004">
        <v>-1.358163977</v>
      </c>
      <c r="K3004">
        <v>1.9813485500000001</v>
      </c>
      <c r="L3004">
        <v>102298.0959</v>
      </c>
      <c r="M3004">
        <v>107.3267702</v>
      </c>
      <c r="N3004">
        <v>-2.4266625080000002</v>
      </c>
      <c r="O3004">
        <v>1.964211186</v>
      </c>
      <c r="P3004">
        <v>87851.030849999996</v>
      </c>
      <c r="Q3004">
        <v>104.8263362</v>
      </c>
      <c r="R3004">
        <v>-1.9579594090000001</v>
      </c>
      <c r="S3004">
        <v>-1.0638192719999999</v>
      </c>
    </row>
    <row r="3005" spans="1:19" x14ac:dyDescent="0.25">
      <c r="A3005" s="12">
        <v>43831</v>
      </c>
      <c r="B3005" t="s">
        <v>2011</v>
      </c>
      <c r="C3005" t="s">
        <v>2012</v>
      </c>
      <c r="D3005">
        <v>283385.06300000002</v>
      </c>
      <c r="E3005">
        <v>120.5889882</v>
      </c>
      <c r="F3005">
        <v>0.17671647200000001</v>
      </c>
      <c r="G3005">
        <v>1.426790625</v>
      </c>
      <c r="H3005">
        <v>175373.99419999999</v>
      </c>
      <c r="I3005">
        <v>122.7233402</v>
      </c>
      <c r="J3005">
        <v>-0.20038362300000001</v>
      </c>
      <c r="K3005">
        <v>2.456354487</v>
      </c>
      <c r="L3005">
        <v>125465.0797</v>
      </c>
      <c r="M3005">
        <v>120.19256679999999</v>
      </c>
      <c r="N3005">
        <v>-1.020433039</v>
      </c>
      <c r="O3005">
        <v>2.6775365010000001</v>
      </c>
      <c r="P3005">
        <v>120472.4176</v>
      </c>
      <c r="Q3005">
        <v>119.0587329</v>
      </c>
      <c r="R3005">
        <v>0.102781887</v>
      </c>
      <c r="S3005">
        <v>-0.48245433500000001</v>
      </c>
    </row>
    <row r="3006" spans="1:19" x14ac:dyDescent="0.25">
      <c r="A3006" s="12">
        <v>43831</v>
      </c>
      <c r="B3006" t="s">
        <v>2019</v>
      </c>
      <c r="C3006" t="s">
        <v>2020</v>
      </c>
      <c r="D3006">
        <v>265225.98800000001</v>
      </c>
      <c r="E3006">
        <v>121.7282898</v>
      </c>
      <c r="F3006">
        <v>-0.45002912099999998</v>
      </c>
      <c r="G3006">
        <v>1.686782072</v>
      </c>
      <c r="H3006">
        <v>164083.89060000001</v>
      </c>
      <c r="I3006">
        <v>122.5707209</v>
      </c>
      <c r="J3006">
        <v>-0.580734576</v>
      </c>
      <c r="K3006">
        <v>3.114261162</v>
      </c>
      <c r="L3006">
        <v>130145.2069</v>
      </c>
      <c r="M3006">
        <v>119.6635126</v>
      </c>
      <c r="N3006">
        <v>-0.91510973699999998</v>
      </c>
      <c r="O3006">
        <v>3.179067801</v>
      </c>
      <c r="P3006">
        <v>116384.675</v>
      </c>
      <c r="Q3006">
        <v>116.7426651</v>
      </c>
      <c r="R3006">
        <v>-0.68906429700000005</v>
      </c>
      <c r="S3006">
        <v>1.318755162</v>
      </c>
    </row>
    <row r="3007" spans="1:19" x14ac:dyDescent="0.25">
      <c r="A3007" s="12">
        <v>43831</v>
      </c>
      <c r="B3007" t="s">
        <v>2001</v>
      </c>
      <c r="C3007" t="s">
        <v>2002</v>
      </c>
      <c r="D3007">
        <v>285161.32020000002</v>
      </c>
      <c r="E3007">
        <v>127.203417</v>
      </c>
      <c r="F3007">
        <v>0.44813980599999997</v>
      </c>
      <c r="G3007">
        <v>0.93722302599999996</v>
      </c>
      <c r="H3007">
        <v>180350.36540000001</v>
      </c>
      <c r="I3007">
        <v>128.2696645</v>
      </c>
      <c r="J3007">
        <v>0.56341725200000004</v>
      </c>
      <c r="K3007">
        <v>2.7859162139999998</v>
      </c>
      <c r="L3007">
        <v>146894.72820000001</v>
      </c>
      <c r="M3007">
        <v>126.2429441</v>
      </c>
      <c r="N3007">
        <v>-0.14001560099999999</v>
      </c>
      <c r="O3007">
        <v>2.9135127110000001</v>
      </c>
      <c r="P3007">
        <v>115263.0098</v>
      </c>
      <c r="Q3007">
        <v>122.4337979</v>
      </c>
      <c r="R3007">
        <v>5.2572473000000002E-2</v>
      </c>
      <c r="S3007">
        <v>0.76506192699999997</v>
      </c>
    </row>
    <row r="3008" spans="1:19" x14ac:dyDescent="0.25">
      <c r="A3008" s="12">
        <v>43831</v>
      </c>
      <c r="B3008" t="s">
        <v>2017</v>
      </c>
      <c r="C3008" t="s">
        <v>2018</v>
      </c>
      <c r="D3008">
        <v>328164.40610000002</v>
      </c>
      <c r="E3008">
        <v>125.60387179999999</v>
      </c>
      <c r="F3008">
        <v>2.2489000899999998</v>
      </c>
      <c r="G3008">
        <v>2.121081716</v>
      </c>
      <c r="H3008">
        <v>196295.86429999999</v>
      </c>
      <c r="I3008">
        <v>128.6744109</v>
      </c>
      <c r="J3008">
        <v>1.5033490759999999</v>
      </c>
      <c r="K3008">
        <v>3.5838638610000002</v>
      </c>
      <c r="L3008">
        <v>158747.75949999999</v>
      </c>
      <c r="M3008">
        <v>127.2690202</v>
      </c>
      <c r="N3008">
        <v>0.66561726799999998</v>
      </c>
      <c r="O3008">
        <v>3.5990517889999998</v>
      </c>
      <c r="P3008">
        <v>128350.3903</v>
      </c>
      <c r="Q3008">
        <v>122.2721445</v>
      </c>
      <c r="R3008">
        <v>0.84767461300000002</v>
      </c>
      <c r="S3008">
        <v>0.649345124</v>
      </c>
    </row>
    <row r="3009" spans="1:19" x14ac:dyDescent="0.25">
      <c r="A3009" s="12">
        <v>43831</v>
      </c>
      <c r="B3009" t="s">
        <v>2007</v>
      </c>
      <c r="C3009" t="s">
        <v>2008</v>
      </c>
      <c r="D3009">
        <v>892165.81469999999</v>
      </c>
      <c r="E3009">
        <v>120.0001166</v>
      </c>
      <c r="F3009">
        <v>-1.8285675960000001</v>
      </c>
      <c r="G3009">
        <v>-1.944876625</v>
      </c>
      <c r="H3009">
        <v>580151.4412</v>
      </c>
      <c r="I3009">
        <v>122.9383708</v>
      </c>
      <c r="J3009">
        <v>-0.79000303199999999</v>
      </c>
      <c r="K3009">
        <v>0.36292959800000002</v>
      </c>
      <c r="L3009">
        <v>498319.23849999998</v>
      </c>
      <c r="M3009">
        <v>121.85317259999999</v>
      </c>
      <c r="N3009">
        <v>-0.85501904699999998</v>
      </c>
      <c r="O3009">
        <v>2.0593542</v>
      </c>
      <c r="P3009">
        <v>416549.85350000003</v>
      </c>
      <c r="Q3009">
        <v>115.1200063</v>
      </c>
      <c r="R3009">
        <v>-0.437904664</v>
      </c>
      <c r="S3009">
        <v>1.366713198</v>
      </c>
    </row>
    <row r="3010" spans="1:19" x14ac:dyDescent="0.25">
      <c r="A3010" s="12">
        <v>43831</v>
      </c>
      <c r="B3010" t="s">
        <v>2013</v>
      </c>
      <c r="C3010" t="s">
        <v>2014</v>
      </c>
      <c r="D3010">
        <v>553936.62990000006</v>
      </c>
      <c r="E3010">
        <v>121.8059611</v>
      </c>
      <c r="F3010">
        <v>0.19539340399999999</v>
      </c>
      <c r="G3010">
        <v>-0.80082509000000002</v>
      </c>
      <c r="H3010">
        <v>344956.34159999999</v>
      </c>
      <c r="I3010">
        <v>123.61248329999999</v>
      </c>
      <c r="J3010">
        <v>0.60999549099999995</v>
      </c>
      <c r="K3010">
        <v>0.53679197599999995</v>
      </c>
      <c r="L3010">
        <v>269931.69530000002</v>
      </c>
      <c r="M3010">
        <v>122.49489010000001</v>
      </c>
      <c r="N3010">
        <v>0.15187779200000001</v>
      </c>
      <c r="O3010">
        <v>0.95804301999999997</v>
      </c>
      <c r="P3010">
        <v>200053.3676</v>
      </c>
      <c r="Q3010">
        <v>117.6772173</v>
      </c>
      <c r="R3010">
        <v>-0.50907017300000001</v>
      </c>
      <c r="S3010">
        <v>-1.492243955</v>
      </c>
    </row>
    <row r="3011" spans="1:19" x14ac:dyDescent="0.25">
      <c r="A3011" s="12">
        <v>43831</v>
      </c>
      <c r="B3011" t="s">
        <v>2015</v>
      </c>
      <c r="C3011" t="s">
        <v>2016</v>
      </c>
      <c r="D3011">
        <v>399136.38</v>
      </c>
      <c r="E3011">
        <v>121.15988849999999</v>
      </c>
      <c r="F3011">
        <v>0.76330018399999999</v>
      </c>
      <c r="G3011">
        <v>0.36935174799999998</v>
      </c>
      <c r="H3011">
        <v>262929.93979999999</v>
      </c>
      <c r="I3011">
        <v>123.5074868</v>
      </c>
      <c r="J3011">
        <v>0.99558407999999998</v>
      </c>
      <c r="K3011">
        <v>2.0349862729999999</v>
      </c>
      <c r="L3011">
        <v>214391.72889999999</v>
      </c>
      <c r="M3011">
        <v>121.1586516</v>
      </c>
      <c r="N3011">
        <v>0.184140048</v>
      </c>
      <c r="O3011">
        <v>1.9869817299999999</v>
      </c>
      <c r="P3011">
        <v>166241.25709999999</v>
      </c>
      <c r="Q3011">
        <v>117.2507526</v>
      </c>
      <c r="R3011">
        <v>-0.36165190699999999</v>
      </c>
      <c r="S3011">
        <v>-0.19073768899999999</v>
      </c>
    </row>
    <row r="3012" spans="1:19" x14ac:dyDescent="0.25">
      <c r="A3012" s="12">
        <v>43862</v>
      </c>
      <c r="B3012" t="s">
        <v>2005</v>
      </c>
      <c r="C3012" t="s">
        <v>2006</v>
      </c>
      <c r="D3012">
        <v>375327.98210000002</v>
      </c>
      <c r="E3012">
        <v>122.8763845</v>
      </c>
      <c r="F3012">
        <v>-0.29074631099999998</v>
      </c>
      <c r="G3012">
        <v>0.54356411400000004</v>
      </c>
      <c r="H3012">
        <v>232286.73180000001</v>
      </c>
      <c r="I3012">
        <v>123.6702947</v>
      </c>
      <c r="J3012">
        <v>-0.58128509399999995</v>
      </c>
      <c r="K3012">
        <v>1.5978801229999999</v>
      </c>
      <c r="L3012">
        <v>200752.77179999999</v>
      </c>
      <c r="M3012">
        <v>122.31832540000001</v>
      </c>
      <c r="N3012">
        <v>-3.3076256999999998E-2</v>
      </c>
      <c r="O3012">
        <v>2.0037973280000001</v>
      </c>
      <c r="P3012">
        <v>221253.94070000001</v>
      </c>
      <c r="Q3012">
        <v>116.27175269999999</v>
      </c>
      <c r="R3012">
        <v>-1.212175064</v>
      </c>
      <c r="S3012">
        <v>-1.1429306530000001</v>
      </c>
    </row>
    <row r="3013" spans="1:19" x14ac:dyDescent="0.25">
      <c r="A3013" s="12">
        <v>43862</v>
      </c>
      <c r="B3013" t="s">
        <v>2011</v>
      </c>
      <c r="C3013" t="s">
        <v>2012</v>
      </c>
      <c r="D3013">
        <v>282293.05219999998</v>
      </c>
      <c r="E3013">
        <v>120.12430430000001</v>
      </c>
      <c r="F3013">
        <v>-0.38534521399999999</v>
      </c>
      <c r="G3013">
        <v>0.85461601899999995</v>
      </c>
      <c r="H3013">
        <v>175120.45740000001</v>
      </c>
      <c r="I3013">
        <v>122.54592</v>
      </c>
      <c r="J3013">
        <v>-0.144569217</v>
      </c>
      <c r="K3013">
        <v>2.245127842</v>
      </c>
      <c r="L3013">
        <v>126659.6066</v>
      </c>
      <c r="M3013">
        <v>121.3368952</v>
      </c>
      <c r="N3013">
        <v>0.95207916800000003</v>
      </c>
      <c r="O3013">
        <v>2.6565908829999998</v>
      </c>
      <c r="P3013">
        <v>119950.72749999999</v>
      </c>
      <c r="Q3013">
        <v>118.5431645</v>
      </c>
      <c r="R3013">
        <v>-0.433037014</v>
      </c>
      <c r="S3013">
        <v>-1.177289402</v>
      </c>
    </row>
    <row r="3014" spans="1:19" x14ac:dyDescent="0.25">
      <c r="A3014" s="12">
        <v>43862</v>
      </c>
      <c r="B3014" t="s">
        <v>2013</v>
      </c>
      <c r="C3014" t="s">
        <v>2014</v>
      </c>
      <c r="D3014">
        <v>552175.20039999997</v>
      </c>
      <c r="E3014">
        <v>121.4186377</v>
      </c>
      <c r="F3014">
        <v>-0.31798393000000003</v>
      </c>
      <c r="G3014">
        <v>-0.20335604099999999</v>
      </c>
      <c r="H3014">
        <v>340715.77490000002</v>
      </c>
      <c r="I3014">
        <v>122.0929084</v>
      </c>
      <c r="J3014">
        <v>-1.229305337</v>
      </c>
      <c r="K3014">
        <v>-2.6151204000000001E-2</v>
      </c>
      <c r="L3014">
        <v>266956.22149999999</v>
      </c>
      <c r="M3014">
        <v>121.1446213</v>
      </c>
      <c r="N3014">
        <v>-1.102306209</v>
      </c>
      <c r="O3014">
        <v>0.18254619</v>
      </c>
      <c r="P3014">
        <v>196194.10569999999</v>
      </c>
      <c r="Q3014">
        <v>115.407087</v>
      </c>
      <c r="R3014">
        <v>-1.9291161809999999</v>
      </c>
      <c r="S3014">
        <v>-2.6858821370000001</v>
      </c>
    </row>
    <row r="3015" spans="1:19" x14ac:dyDescent="0.25">
      <c r="A3015" s="12">
        <v>43862</v>
      </c>
      <c r="B3015" t="s">
        <v>2009</v>
      </c>
      <c r="C3015" t="s">
        <v>2010</v>
      </c>
      <c r="D3015">
        <v>212749.42139999999</v>
      </c>
      <c r="E3015">
        <v>109.42949350000001</v>
      </c>
      <c r="F3015">
        <v>-1.0130340680000001</v>
      </c>
      <c r="G3015">
        <v>0.95543773099999996</v>
      </c>
      <c r="H3015">
        <v>129442.16130000001</v>
      </c>
      <c r="I3015">
        <v>109.4687984</v>
      </c>
      <c r="J3015">
        <v>-0.56322665999999999</v>
      </c>
      <c r="K3015">
        <v>2.2977636019999998</v>
      </c>
      <c r="L3015">
        <v>102684.6198</v>
      </c>
      <c r="M3015">
        <v>107.73229449999999</v>
      </c>
      <c r="N3015">
        <v>0.37784073299999998</v>
      </c>
      <c r="O3015">
        <v>2.861797943</v>
      </c>
      <c r="P3015">
        <v>88212.210160000002</v>
      </c>
      <c r="Q3015">
        <v>105.2573055</v>
      </c>
      <c r="R3015">
        <v>0.41112699899999999</v>
      </c>
      <c r="S3015">
        <v>0.437745308</v>
      </c>
    </row>
    <row r="3016" spans="1:19" x14ac:dyDescent="0.25">
      <c r="A3016" s="12">
        <v>43862</v>
      </c>
      <c r="B3016" t="s">
        <v>2019</v>
      </c>
      <c r="C3016" t="s">
        <v>2020</v>
      </c>
      <c r="D3016">
        <v>265066.50550000003</v>
      </c>
      <c r="E3016">
        <v>121.65509369999999</v>
      </c>
      <c r="F3016">
        <v>-6.0130764000000003E-2</v>
      </c>
      <c r="G3016">
        <v>2.3590987330000002</v>
      </c>
      <c r="H3016">
        <v>163776.61979999999</v>
      </c>
      <c r="I3016">
        <v>122.3411894</v>
      </c>
      <c r="J3016">
        <v>-0.18726447099999999</v>
      </c>
      <c r="K3016">
        <v>3.6784137819999998</v>
      </c>
      <c r="L3016">
        <v>130432.82460000001</v>
      </c>
      <c r="M3016">
        <v>119.927966</v>
      </c>
      <c r="N3016">
        <v>0.220997473</v>
      </c>
      <c r="O3016">
        <v>4.1586896180000004</v>
      </c>
      <c r="P3016">
        <v>114980.0591</v>
      </c>
      <c r="Q3016">
        <v>115.33372869999999</v>
      </c>
      <c r="R3016">
        <v>-1.206873565</v>
      </c>
      <c r="S3016">
        <v>0.11383903400000001</v>
      </c>
    </row>
    <row r="3017" spans="1:19" x14ac:dyDescent="0.25">
      <c r="A3017" s="12">
        <v>43862</v>
      </c>
      <c r="B3017" t="s">
        <v>2001</v>
      </c>
      <c r="C3017" t="s">
        <v>2002</v>
      </c>
      <c r="D3017">
        <v>282216.87150000001</v>
      </c>
      <c r="E3017">
        <v>125.88997120000001</v>
      </c>
      <c r="F3017">
        <v>-1.0325554539999999</v>
      </c>
      <c r="G3017">
        <v>0.38981988899999997</v>
      </c>
      <c r="H3017">
        <v>178472.33100000001</v>
      </c>
      <c r="I3017">
        <v>126.9339597</v>
      </c>
      <c r="J3017">
        <v>-1.041325491</v>
      </c>
      <c r="K3017">
        <v>1.9411067369999999</v>
      </c>
      <c r="L3017">
        <v>146461.01689999999</v>
      </c>
      <c r="M3017">
        <v>125.8702078</v>
      </c>
      <c r="N3017">
        <v>-0.29525312599999998</v>
      </c>
      <c r="O3017">
        <v>2.2767951040000001</v>
      </c>
      <c r="P3017">
        <v>114576.08070000001</v>
      </c>
      <c r="Q3017">
        <v>121.7041333</v>
      </c>
      <c r="R3017">
        <v>-0.59596666200000004</v>
      </c>
      <c r="S3017">
        <v>-0.43245379699999997</v>
      </c>
    </row>
    <row r="3018" spans="1:19" x14ac:dyDescent="0.25">
      <c r="A3018" s="12">
        <v>43862</v>
      </c>
      <c r="B3018" t="s">
        <v>2017</v>
      </c>
      <c r="C3018" t="s">
        <v>2018</v>
      </c>
      <c r="D3018">
        <v>325415.30699999997</v>
      </c>
      <c r="E3018">
        <v>124.551663</v>
      </c>
      <c r="F3018">
        <v>-0.83772008399999998</v>
      </c>
      <c r="G3018">
        <v>0.94365854400000004</v>
      </c>
      <c r="H3018">
        <v>193951.84280000001</v>
      </c>
      <c r="I3018">
        <v>127.1378752</v>
      </c>
      <c r="J3018">
        <v>-1.1941268140000001</v>
      </c>
      <c r="K3018">
        <v>1.4152502659999999</v>
      </c>
      <c r="L3018">
        <v>157519.44870000001</v>
      </c>
      <c r="M3018">
        <v>126.28427619999999</v>
      </c>
      <c r="N3018">
        <v>-0.773749978</v>
      </c>
      <c r="O3018">
        <v>1.367145209</v>
      </c>
      <c r="P3018">
        <v>126224.1917</v>
      </c>
      <c r="Q3018">
        <v>120.2466356</v>
      </c>
      <c r="R3018">
        <v>-1.6565579399999999</v>
      </c>
      <c r="S3018">
        <v>-2.4321945029999998</v>
      </c>
    </row>
    <row r="3019" spans="1:19" x14ac:dyDescent="0.25">
      <c r="A3019" s="12">
        <v>43862</v>
      </c>
      <c r="B3019" t="s">
        <v>2003</v>
      </c>
      <c r="C3019" t="s">
        <v>2004</v>
      </c>
      <c r="D3019">
        <v>436379.68320000003</v>
      </c>
      <c r="E3019">
        <v>127.8235123</v>
      </c>
      <c r="F3019">
        <v>0.64165560700000002</v>
      </c>
      <c r="G3019">
        <v>-7.5775861E-2</v>
      </c>
      <c r="H3019">
        <v>294845.39429999999</v>
      </c>
      <c r="I3019">
        <v>128.5000283</v>
      </c>
      <c r="J3019">
        <v>-0.12848122100000001</v>
      </c>
      <c r="K3019">
        <v>0.29270879100000002</v>
      </c>
      <c r="L3019">
        <v>242664.72010000001</v>
      </c>
      <c r="M3019">
        <v>126.7202097</v>
      </c>
      <c r="N3019">
        <v>2.9424913E-2</v>
      </c>
      <c r="O3019">
        <v>0.53428382600000002</v>
      </c>
      <c r="P3019">
        <v>188413.54610000001</v>
      </c>
      <c r="Q3019">
        <v>121.650203</v>
      </c>
      <c r="R3019">
        <v>-0.75392179400000003</v>
      </c>
      <c r="S3019">
        <v>-2.908788242</v>
      </c>
    </row>
    <row r="3020" spans="1:19" x14ac:dyDescent="0.25">
      <c r="A3020" s="12">
        <v>43862</v>
      </c>
      <c r="B3020" t="s">
        <v>2007</v>
      </c>
      <c r="C3020" t="s">
        <v>2008</v>
      </c>
      <c r="D3020">
        <v>913264.18859999999</v>
      </c>
      <c r="E3020">
        <v>122.8379381</v>
      </c>
      <c r="F3020">
        <v>2.364848952</v>
      </c>
      <c r="G3020">
        <v>1.798385449</v>
      </c>
      <c r="H3020">
        <v>584538.04310000001</v>
      </c>
      <c r="I3020">
        <v>123.8679241</v>
      </c>
      <c r="J3020">
        <v>0.75611323699999999</v>
      </c>
      <c r="K3020">
        <v>2.370387901</v>
      </c>
      <c r="L3020">
        <v>501383.65909999999</v>
      </c>
      <c r="M3020">
        <v>122.60251030000001</v>
      </c>
      <c r="N3020">
        <v>0.61495129699999995</v>
      </c>
      <c r="O3020">
        <v>3.4184417100000002</v>
      </c>
      <c r="P3020">
        <v>411014.92800000001</v>
      </c>
      <c r="Q3020">
        <v>113.59034389999999</v>
      </c>
      <c r="R3020">
        <v>-1.3287546480000001</v>
      </c>
      <c r="S3020">
        <v>0.80055910299999999</v>
      </c>
    </row>
    <row r="3021" spans="1:19" x14ac:dyDescent="0.25">
      <c r="A3021" s="12">
        <v>43862</v>
      </c>
      <c r="B3021" t="s">
        <v>2015</v>
      </c>
      <c r="C3021" t="s">
        <v>2016</v>
      </c>
      <c r="D3021">
        <v>398108.39769999997</v>
      </c>
      <c r="E3021">
        <v>120.8478392</v>
      </c>
      <c r="F3021">
        <v>-0.257551641</v>
      </c>
      <c r="G3021">
        <v>0.183424543</v>
      </c>
      <c r="H3021">
        <v>260809.94880000001</v>
      </c>
      <c r="I3021">
        <v>122.511652</v>
      </c>
      <c r="J3021">
        <v>-0.80629504799999996</v>
      </c>
      <c r="K3021">
        <v>0.984492794</v>
      </c>
      <c r="L3021">
        <v>213938.7671</v>
      </c>
      <c r="M3021">
        <v>120.90267040000001</v>
      </c>
      <c r="N3021">
        <v>-0.211277667</v>
      </c>
      <c r="O3021">
        <v>1.616049219</v>
      </c>
      <c r="P3021">
        <v>164674.22150000001</v>
      </c>
      <c r="Q3021">
        <v>116.14551489999999</v>
      </c>
      <c r="R3021">
        <v>-0.94262739299999998</v>
      </c>
      <c r="S3021">
        <v>-2.0157297509999998</v>
      </c>
    </row>
    <row r="3022" spans="1:19" x14ac:dyDescent="0.25">
      <c r="A3022" s="12">
        <v>43891</v>
      </c>
      <c r="B3022" t="s">
        <v>2005</v>
      </c>
      <c r="C3022" t="s">
        <v>2006</v>
      </c>
      <c r="D3022">
        <v>378552.72159999999</v>
      </c>
      <c r="E3022">
        <v>123.9321127</v>
      </c>
      <c r="F3022">
        <v>0.85917907800000004</v>
      </c>
      <c r="G3022">
        <v>2.3994139790000002</v>
      </c>
      <c r="H3022">
        <v>234188.19190000001</v>
      </c>
      <c r="I3022">
        <v>124.6826389</v>
      </c>
      <c r="J3022">
        <v>0.81858317999999997</v>
      </c>
      <c r="K3022">
        <v>2.5846532720000002</v>
      </c>
      <c r="L3022">
        <v>201999.86720000001</v>
      </c>
      <c r="M3022">
        <v>123.07817850000001</v>
      </c>
      <c r="N3022">
        <v>0.621209542</v>
      </c>
      <c r="O3022">
        <v>3.0847142409999999</v>
      </c>
      <c r="P3022">
        <v>225477.69870000001</v>
      </c>
      <c r="Q3022">
        <v>118.4913911</v>
      </c>
      <c r="R3022">
        <v>1.909009161</v>
      </c>
      <c r="S3022">
        <v>1.7704469359999999</v>
      </c>
    </row>
    <row r="3023" spans="1:19" x14ac:dyDescent="0.25">
      <c r="A3023" s="12">
        <v>43891</v>
      </c>
      <c r="B3023" t="s">
        <v>2015</v>
      </c>
      <c r="C3023" t="s">
        <v>2016</v>
      </c>
      <c r="D3023">
        <v>402243.11959999998</v>
      </c>
      <c r="E3023">
        <v>122.1029552</v>
      </c>
      <c r="F3023">
        <v>1.0385919830000001</v>
      </c>
      <c r="G3023">
        <v>2.4590456610000002</v>
      </c>
      <c r="H3023">
        <v>264384.06410000002</v>
      </c>
      <c r="I3023">
        <v>124.19054029999999</v>
      </c>
      <c r="J3023">
        <v>1.370390711</v>
      </c>
      <c r="K3023">
        <v>2.7419348590000001</v>
      </c>
      <c r="L3023">
        <v>216148.68580000001</v>
      </c>
      <c r="M3023">
        <v>122.1515562</v>
      </c>
      <c r="N3023">
        <v>1.0329678470000001</v>
      </c>
      <c r="O3023">
        <v>3.1307388930000002</v>
      </c>
      <c r="P3023">
        <v>167810.79579999999</v>
      </c>
      <c r="Q3023">
        <v>118.35775580000001</v>
      </c>
      <c r="R3023">
        <v>1.904714843</v>
      </c>
      <c r="S3023">
        <v>1.4601605479999999</v>
      </c>
    </row>
    <row r="3024" spans="1:19" x14ac:dyDescent="0.25">
      <c r="A3024" s="12">
        <v>43891</v>
      </c>
      <c r="B3024" t="s">
        <v>2009</v>
      </c>
      <c r="C3024" t="s">
        <v>2010</v>
      </c>
      <c r="D3024">
        <v>216874.23989999999</v>
      </c>
      <c r="E3024">
        <v>111.5511293</v>
      </c>
      <c r="F3024">
        <v>1.9388153800000001</v>
      </c>
      <c r="G3024">
        <v>3.468544268</v>
      </c>
      <c r="H3024">
        <v>130875.2917</v>
      </c>
      <c r="I3024">
        <v>110.6807919</v>
      </c>
      <c r="J3024">
        <v>1.107158879</v>
      </c>
      <c r="K3024">
        <v>2.8841353750000001</v>
      </c>
      <c r="L3024">
        <v>103329.7482</v>
      </c>
      <c r="M3024">
        <v>108.4091355</v>
      </c>
      <c r="N3024">
        <v>0.62826196199999995</v>
      </c>
      <c r="O3024">
        <v>3.1079968130000002</v>
      </c>
      <c r="P3024">
        <v>88056.673720000006</v>
      </c>
      <c r="Q3024">
        <v>105.07171510000001</v>
      </c>
      <c r="R3024">
        <v>-0.17632076099999999</v>
      </c>
      <c r="S3024">
        <v>1.0984287880000001</v>
      </c>
    </row>
    <row r="3025" spans="1:19" x14ac:dyDescent="0.25">
      <c r="A3025" s="12">
        <v>43891</v>
      </c>
      <c r="B3025" t="s">
        <v>2011</v>
      </c>
      <c r="C3025" t="s">
        <v>2012</v>
      </c>
      <c r="D3025">
        <v>286330.1667</v>
      </c>
      <c r="E3025">
        <v>121.8422197</v>
      </c>
      <c r="F3025">
        <v>1.430114707</v>
      </c>
      <c r="G3025">
        <v>3.2633065120000002</v>
      </c>
      <c r="H3025">
        <v>176877.51759999999</v>
      </c>
      <c r="I3025">
        <v>123.77547680000001</v>
      </c>
      <c r="J3025">
        <v>1.003343766</v>
      </c>
      <c r="K3025">
        <v>3.4110150950000002</v>
      </c>
      <c r="L3025">
        <v>127409.855</v>
      </c>
      <c r="M3025">
        <v>122.05561539999999</v>
      </c>
      <c r="N3025">
        <v>0.59233440400000004</v>
      </c>
      <c r="O3025">
        <v>4.6486470600000001</v>
      </c>
      <c r="P3025">
        <v>122637.6661</v>
      </c>
      <c r="Q3025">
        <v>121.19857330000001</v>
      </c>
      <c r="R3025">
        <v>2.240035292</v>
      </c>
      <c r="S3025">
        <v>2.6295760929999998</v>
      </c>
    </row>
    <row r="3026" spans="1:19" x14ac:dyDescent="0.25">
      <c r="A3026" s="12">
        <v>43891</v>
      </c>
      <c r="B3026" t="s">
        <v>2019</v>
      </c>
      <c r="C3026" t="s">
        <v>2020</v>
      </c>
      <c r="D3026">
        <v>267229.50199999998</v>
      </c>
      <c r="E3026">
        <v>122.64782390000001</v>
      </c>
      <c r="F3026">
        <v>0.81602027700000002</v>
      </c>
      <c r="G3026">
        <v>2.7916634980000001</v>
      </c>
      <c r="H3026">
        <v>164656.82389999999</v>
      </c>
      <c r="I3026">
        <v>122.9987022</v>
      </c>
      <c r="J3026">
        <v>0.53744186299999996</v>
      </c>
      <c r="K3026">
        <v>2.920262921</v>
      </c>
      <c r="L3026">
        <v>130826.8526</v>
      </c>
      <c r="M3026">
        <v>120.2902596</v>
      </c>
      <c r="N3026">
        <v>0.30209268500000003</v>
      </c>
      <c r="O3026">
        <v>3.1264175600000002</v>
      </c>
      <c r="P3026">
        <v>116661.9672</v>
      </c>
      <c r="Q3026">
        <v>117.0208102</v>
      </c>
      <c r="R3026">
        <v>1.4627824229999999</v>
      </c>
      <c r="S3026">
        <v>1.832009802</v>
      </c>
    </row>
    <row r="3027" spans="1:19" x14ac:dyDescent="0.25">
      <c r="A3027" s="12">
        <v>43891</v>
      </c>
      <c r="B3027" t="s">
        <v>2017</v>
      </c>
      <c r="C3027" t="s">
        <v>2018</v>
      </c>
      <c r="D3027">
        <v>327023.47979999997</v>
      </c>
      <c r="E3027">
        <v>125.167186</v>
      </c>
      <c r="F3027">
        <v>0.49419090799999998</v>
      </c>
      <c r="G3027">
        <v>2.7465041430000001</v>
      </c>
      <c r="H3027">
        <v>194436.13140000001</v>
      </c>
      <c r="I3027">
        <v>127.4553325</v>
      </c>
      <c r="J3027">
        <v>0.24969529300000001</v>
      </c>
      <c r="K3027">
        <v>2.347120866</v>
      </c>
      <c r="L3027">
        <v>157698.26250000001</v>
      </c>
      <c r="M3027">
        <v>126.4276323</v>
      </c>
      <c r="N3027">
        <v>0.11351852599999999</v>
      </c>
      <c r="O3027">
        <v>2.6681511859999998</v>
      </c>
      <c r="P3027">
        <v>127157.0846</v>
      </c>
      <c r="Q3027">
        <v>121.13534970000001</v>
      </c>
      <c r="R3027">
        <v>0.73907612</v>
      </c>
      <c r="S3027">
        <v>0.72852463899999997</v>
      </c>
    </row>
    <row r="3028" spans="1:19" x14ac:dyDescent="0.25">
      <c r="A3028" s="12">
        <v>43891</v>
      </c>
      <c r="B3028" t="s">
        <v>2003</v>
      </c>
      <c r="C3028" t="s">
        <v>2004</v>
      </c>
      <c r="D3028">
        <v>434295.74160000001</v>
      </c>
      <c r="E3028">
        <v>127.21308809999999</v>
      </c>
      <c r="F3028">
        <v>-0.47755237699999997</v>
      </c>
      <c r="G3028">
        <v>0.87135191499999998</v>
      </c>
      <c r="H3028">
        <v>293407.22739999997</v>
      </c>
      <c r="I3028">
        <v>127.87324390000001</v>
      </c>
      <c r="J3028">
        <v>-0.48776981800000002</v>
      </c>
      <c r="K3028">
        <v>0.527325021</v>
      </c>
      <c r="L3028">
        <v>241338.27239999999</v>
      </c>
      <c r="M3028">
        <v>126.02753490000001</v>
      </c>
      <c r="N3028">
        <v>-0.54661744700000003</v>
      </c>
      <c r="O3028">
        <v>0.715358567</v>
      </c>
      <c r="P3028">
        <v>189608.7304</v>
      </c>
      <c r="Q3028">
        <v>122.42188</v>
      </c>
      <c r="R3028">
        <v>0.634340982</v>
      </c>
      <c r="S3028">
        <v>-0.87431452300000001</v>
      </c>
    </row>
    <row r="3029" spans="1:19" x14ac:dyDescent="0.25">
      <c r="A3029" s="12">
        <v>43891</v>
      </c>
      <c r="B3029" t="s">
        <v>2007</v>
      </c>
      <c r="C3029" t="s">
        <v>2008</v>
      </c>
      <c r="D3029">
        <v>917831.35869999998</v>
      </c>
      <c r="E3029">
        <v>123.452242</v>
      </c>
      <c r="F3029">
        <v>0.50009298400000002</v>
      </c>
      <c r="G3029">
        <v>4.3464540920000001</v>
      </c>
      <c r="H3029">
        <v>591620.89549999998</v>
      </c>
      <c r="I3029">
        <v>125.36883280000001</v>
      </c>
      <c r="J3029">
        <v>1.2117008419999999</v>
      </c>
      <c r="K3029">
        <v>4.4361343670000002</v>
      </c>
      <c r="L3029">
        <v>505496.66879999998</v>
      </c>
      <c r="M3029">
        <v>123.6082577</v>
      </c>
      <c r="N3029">
        <v>0.82033182000000004</v>
      </c>
      <c r="O3029">
        <v>4.6137734310000003</v>
      </c>
      <c r="P3029">
        <v>421036.01510000002</v>
      </c>
      <c r="Q3029">
        <v>116.35982660000001</v>
      </c>
      <c r="R3029">
        <v>2.438132156</v>
      </c>
      <c r="S3029">
        <v>3.4726688330000002</v>
      </c>
    </row>
    <row r="3030" spans="1:19" x14ac:dyDescent="0.25">
      <c r="A3030" s="12">
        <v>43891</v>
      </c>
      <c r="B3030" t="s">
        <v>2013</v>
      </c>
      <c r="C3030" t="s">
        <v>2014</v>
      </c>
      <c r="D3030">
        <v>558045.38269999996</v>
      </c>
      <c r="E3030">
        <v>122.7094409</v>
      </c>
      <c r="F3030">
        <v>1.0631013949999999</v>
      </c>
      <c r="G3030">
        <v>2.202914346</v>
      </c>
      <c r="H3030">
        <v>345915.09629999998</v>
      </c>
      <c r="I3030">
        <v>123.9560457</v>
      </c>
      <c r="J3030">
        <v>1.5259996170000001</v>
      </c>
      <c r="K3030">
        <v>2.0917639590000001</v>
      </c>
      <c r="L3030">
        <v>270837.43</v>
      </c>
      <c r="M3030">
        <v>122.90591209999999</v>
      </c>
      <c r="N3030">
        <v>1.453874514</v>
      </c>
      <c r="O3030">
        <v>2.2956771690000002</v>
      </c>
      <c r="P3030">
        <v>200939.0294</v>
      </c>
      <c r="Q3030">
        <v>118.1981893</v>
      </c>
      <c r="R3030">
        <v>2.418484308</v>
      </c>
      <c r="S3030">
        <v>0.87049246800000002</v>
      </c>
    </row>
    <row r="3031" spans="1:19" x14ac:dyDescent="0.25">
      <c r="A3031" s="12">
        <v>43891</v>
      </c>
      <c r="B3031" t="s">
        <v>2001</v>
      </c>
      <c r="C3031" t="s">
        <v>2002</v>
      </c>
      <c r="D3031">
        <v>285955.43430000002</v>
      </c>
      <c r="E3031">
        <v>127.55765169999999</v>
      </c>
      <c r="F3031">
        <v>1.3247127480000001</v>
      </c>
      <c r="G3031">
        <v>2.2759264859999999</v>
      </c>
      <c r="H3031">
        <v>180328.122</v>
      </c>
      <c r="I3031">
        <v>128.25384450000001</v>
      </c>
      <c r="J3031">
        <v>1.0398200099999999</v>
      </c>
      <c r="K3031">
        <v>2.8699783449999998</v>
      </c>
      <c r="L3031">
        <v>147817.2016</v>
      </c>
      <c r="M3031">
        <v>127.0357279</v>
      </c>
      <c r="N3031">
        <v>0.92596977800000002</v>
      </c>
      <c r="O3031">
        <v>3.2936586110000001</v>
      </c>
      <c r="P3031">
        <v>116403.2406</v>
      </c>
      <c r="Q3031">
        <v>123.6449652</v>
      </c>
      <c r="R3031">
        <v>1.5947131969999999</v>
      </c>
      <c r="S3031">
        <v>1.8061775769999999</v>
      </c>
    </row>
    <row r="3032" spans="1:19" x14ac:dyDescent="0.25">
      <c r="A3032" s="12">
        <v>43922</v>
      </c>
      <c r="B3032" t="s">
        <v>2005</v>
      </c>
      <c r="C3032" t="s">
        <v>2006</v>
      </c>
      <c r="D3032">
        <v>377496.98969999998</v>
      </c>
      <c r="E3032">
        <v>123.586483</v>
      </c>
      <c r="F3032">
        <v>-0.278886364</v>
      </c>
      <c r="G3032">
        <v>1.72029078</v>
      </c>
      <c r="H3032">
        <v>231699.2121</v>
      </c>
      <c r="I3032">
        <v>123.357497</v>
      </c>
      <c r="J3032">
        <v>-1.062811854</v>
      </c>
      <c r="K3032">
        <v>1.0026915620000001</v>
      </c>
      <c r="L3032">
        <v>200144.33249999999</v>
      </c>
      <c r="M3032">
        <v>121.9476044</v>
      </c>
      <c r="N3032">
        <v>-0.91858213</v>
      </c>
      <c r="O3032">
        <v>0.91224827100000005</v>
      </c>
      <c r="P3032">
        <v>219836.32019999999</v>
      </c>
      <c r="Q3032">
        <v>115.5267752</v>
      </c>
      <c r="R3032">
        <v>-2.50196737</v>
      </c>
      <c r="S3032">
        <v>-1.380328102</v>
      </c>
    </row>
    <row r="3033" spans="1:19" x14ac:dyDescent="0.25">
      <c r="A3033" s="12">
        <v>43922</v>
      </c>
      <c r="B3033" t="s">
        <v>2011</v>
      </c>
      <c r="C3033" t="s">
        <v>2012</v>
      </c>
      <c r="D3033">
        <v>284992.06290000002</v>
      </c>
      <c r="E3033">
        <v>121.2728157</v>
      </c>
      <c r="F3033">
        <v>-0.46732896000000002</v>
      </c>
      <c r="G3033">
        <v>1.9860841309999999</v>
      </c>
      <c r="H3033">
        <v>174451.6974</v>
      </c>
      <c r="I3033">
        <v>122.07793460000001</v>
      </c>
      <c r="J3033">
        <v>-1.371468938</v>
      </c>
      <c r="K3033">
        <v>1.407082634</v>
      </c>
      <c r="L3033">
        <v>125362.5441</v>
      </c>
      <c r="M3033">
        <v>120.0943402</v>
      </c>
      <c r="N3033">
        <v>-1.606870134</v>
      </c>
      <c r="O3033">
        <v>1.1645266510000001</v>
      </c>
      <c r="P3033">
        <v>117375.0447</v>
      </c>
      <c r="Q3033">
        <v>115.9977062</v>
      </c>
      <c r="R3033">
        <v>-4.2911949820000004</v>
      </c>
      <c r="S3033">
        <v>-2.1415825060000002</v>
      </c>
    </row>
    <row r="3034" spans="1:19" x14ac:dyDescent="0.25">
      <c r="A3034" s="12">
        <v>43922</v>
      </c>
      <c r="B3034" t="s">
        <v>2007</v>
      </c>
      <c r="C3034" t="s">
        <v>2008</v>
      </c>
      <c r="D3034">
        <v>921807.02830000001</v>
      </c>
      <c r="E3034">
        <v>123.9869865</v>
      </c>
      <c r="F3034">
        <v>0.43315905100000002</v>
      </c>
      <c r="G3034">
        <v>3.9297645270000001</v>
      </c>
      <c r="H3034">
        <v>585408.46909999999</v>
      </c>
      <c r="I3034">
        <v>124.0523738</v>
      </c>
      <c r="J3034">
        <v>-1.050068789</v>
      </c>
      <c r="K3034">
        <v>2.582299554</v>
      </c>
      <c r="L3034">
        <v>502672.52899999998</v>
      </c>
      <c r="M3034">
        <v>122.9176755</v>
      </c>
      <c r="N3034">
        <v>-0.558686134</v>
      </c>
      <c r="O3034">
        <v>2.6078217320000001</v>
      </c>
      <c r="P3034">
        <v>412701.74080000003</v>
      </c>
      <c r="Q3034">
        <v>114.05652069999999</v>
      </c>
      <c r="R3034">
        <v>-1.9794682750000001</v>
      </c>
      <c r="S3034">
        <v>0.236445036</v>
      </c>
    </row>
    <row r="3035" spans="1:19" x14ac:dyDescent="0.25">
      <c r="A3035" s="12">
        <v>43922</v>
      </c>
      <c r="B3035" t="s">
        <v>2015</v>
      </c>
      <c r="C3035" t="s">
        <v>2016</v>
      </c>
      <c r="D3035">
        <v>398785.1482</v>
      </c>
      <c r="E3035">
        <v>121.05327029999999</v>
      </c>
      <c r="F3035">
        <v>-0.85967196099999998</v>
      </c>
      <c r="G3035">
        <v>2.1546703310000002</v>
      </c>
      <c r="H3035">
        <v>262474.06559999997</v>
      </c>
      <c r="I3035">
        <v>123.2933465</v>
      </c>
      <c r="J3035">
        <v>-0.72243328100000004</v>
      </c>
      <c r="K3035">
        <v>2.167369238</v>
      </c>
      <c r="L3035">
        <v>215080.31880000001</v>
      </c>
      <c r="M3035">
        <v>121.5477927</v>
      </c>
      <c r="N3035">
        <v>-0.494274086</v>
      </c>
      <c r="O3035">
        <v>1.8512195680000001</v>
      </c>
      <c r="P3035">
        <v>162422.32079999999</v>
      </c>
      <c r="Q3035">
        <v>114.55723860000001</v>
      </c>
      <c r="R3035">
        <v>-3.211041926</v>
      </c>
      <c r="S3035">
        <v>-1.4597839770000001</v>
      </c>
    </row>
    <row r="3036" spans="1:19" x14ac:dyDescent="0.25">
      <c r="A3036" s="12">
        <v>43922</v>
      </c>
      <c r="B3036" t="s">
        <v>2013</v>
      </c>
      <c r="C3036" t="s">
        <v>2014</v>
      </c>
      <c r="D3036">
        <v>568442.14980000001</v>
      </c>
      <c r="E3036">
        <v>124.99560169999999</v>
      </c>
      <c r="F3036">
        <v>1.8630683910000001</v>
      </c>
      <c r="G3036">
        <v>3.6041284130000002</v>
      </c>
      <c r="H3036">
        <v>349009.82140000002</v>
      </c>
      <c r="I3036">
        <v>125.0650169</v>
      </c>
      <c r="J3036">
        <v>0.89464875300000002</v>
      </c>
      <c r="K3036">
        <v>2.6252690780000001</v>
      </c>
      <c r="L3036">
        <v>272634.85139999999</v>
      </c>
      <c r="M3036">
        <v>123.7215812</v>
      </c>
      <c r="N3036">
        <v>0.66365325900000005</v>
      </c>
      <c r="O3036">
        <v>2.103223329</v>
      </c>
      <c r="P3036">
        <v>198135.21859999999</v>
      </c>
      <c r="Q3036">
        <v>116.5489062</v>
      </c>
      <c r="R3036">
        <v>-1.395354008</v>
      </c>
      <c r="S3036">
        <v>-1.0668661319999999</v>
      </c>
    </row>
    <row r="3037" spans="1:19" x14ac:dyDescent="0.25">
      <c r="A3037" s="12">
        <v>43922</v>
      </c>
      <c r="B3037" t="s">
        <v>2003</v>
      </c>
      <c r="C3037" t="s">
        <v>2004</v>
      </c>
      <c r="D3037">
        <v>439221.87170000002</v>
      </c>
      <c r="E3037">
        <v>128.6560408</v>
      </c>
      <c r="F3037">
        <v>1.1342800820000001</v>
      </c>
      <c r="G3037">
        <v>1.717330029</v>
      </c>
      <c r="H3037">
        <v>296677.58919999999</v>
      </c>
      <c r="I3037">
        <v>129.2985386</v>
      </c>
      <c r="J3037">
        <v>1.114615283</v>
      </c>
      <c r="K3037">
        <v>1.2057559090000001</v>
      </c>
      <c r="L3037">
        <v>244674.1024</v>
      </c>
      <c r="M3037">
        <v>127.7695149</v>
      </c>
      <c r="N3037">
        <v>1.3822216869999999</v>
      </c>
      <c r="O3037">
        <v>1.3938883980000001</v>
      </c>
      <c r="P3037">
        <v>187908.69339999999</v>
      </c>
      <c r="Q3037">
        <v>121.3242422</v>
      </c>
      <c r="R3037">
        <v>-0.89660269999999997</v>
      </c>
      <c r="S3037">
        <v>-1.888966149</v>
      </c>
    </row>
    <row r="3038" spans="1:19" x14ac:dyDescent="0.25">
      <c r="A3038" s="12">
        <v>43922</v>
      </c>
      <c r="B3038" t="s">
        <v>2017</v>
      </c>
      <c r="C3038" t="s">
        <v>2018</v>
      </c>
      <c r="D3038">
        <v>321184.04800000001</v>
      </c>
      <c r="E3038">
        <v>122.93216219999999</v>
      </c>
      <c r="F3038">
        <v>-1.7856307629999999</v>
      </c>
      <c r="G3038">
        <v>1.024164962</v>
      </c>
      <c r="H3038">
        <v>189899.95809999999</v>
      </c>
      <c r="I3038">
        <v>124.4818138</v>
      </c>
      <c r="J3038">
        <v>-2.3329888410000001</v>
      </c>
      <c r="K3038">
        <v>0.134665268</v>
      </c>
      <c r="L3038">
        <v>154213.1115</v>
      </c>
      <c r="M3038">
        <v>123.6335661</v>
      </c>
      <c r="N3038">
        <v>-2.2100122720000002</v>
      </c>
      <c r="O3038">
        <v>-0.34020794900000001</v>
      </c>
      <c r="P3038">
        <v>122740.4808</v>
      </c>
      <c r="Q3038">
        <v>116.9279015</v>
      </c>
      <c r="R3038">
        <v>-3.4733446560000001</v>
      </c>
      <c r="S3038">
        <v>-3.5817955320000001</v>
      </c>
    </row>
    <row r="3039" spans="1:19" x14ac:dyDescent="0.25">
      <c r="A3039" s="12">
        <v>43922</v>
      </c>
      <c r="B3039" t="s">
        <v>2001</v>
      </c>
      <c r="C3039" t="s">
        <v>2002</v>
      </c>
      <c r="D3039">
        <v>286297.51150000002</v>
      </c>
      <c r="E3039">
        <v>127.7102438</v>
      </c>
      <c r="F3039">
        <v>0.11962603199999999</v>
      </c>
      <c r="G3039">
        <v>2.0862926370000001</v>
      </c>
      <c r="H3039">
        <v>179779.26310000001</v>
      </c>
      <c r="I3039">
        <v>127.8634823</v>
      </c>
      <c r="J3039">
        <v>-0.30436682900000001</v>
      </c>
      <c r="K3039">
        <v>2.096811362</v>
      </c>
      <c r="L3039">
        <v>147603.87830000001</v>
      </c>
      <c r="M3039">
        <v>126.8523955</v>
      </c>
      <c r="N3039">
        <v>-0.14431562100000001</v>
      </c>
      <c r="O3039">
        <v>2.0915784159999999</v>
      </c>
      <c r="P3039">
        <v>113122.6498</v>
      </c>
      <c r="Q3039">
        <v>120.1602809</v>
      </c>
      <c r="R3039">
        <v>-2.8182985199999999</v>
      </c>
      <c r="S3039">
        <v>-1.1362564369999999</v>
      </c>
    </row>
    <row r="3040" spans="1:19" x14ac:dyDescent="0.25">
      <c r="A3040" s="12">
        <v>43922</v>
      </c>
      <c r="B3040" t="s">
        <v>2009</v>
      </c>
      <c r="C3040" t="s">
        <v>2010</v>
      </c>
      <c r="D3040">
        <v>208335.65650000001</v>
      </c>
      <c r="E3040">
        <v>107.1592356</v>
      </c>
      <c r="F3040">
        <v>-3.9371127669999999</v>
      </c>
      <c r="G3040">
        <v>-3.7923481350000001</v>
      </c>
      <c r="H3040">
        <v>125457.1075</v>
      </c>
      <c r="I3040">
        <v>106.0986518</v>
      </c>
      <c r="J3040">
        <v>-4.1399595979999999</v>
      </c>
      <c r="K3040">
        <v>-4.2107897870000004</v>
      </c>
      <c r="L3040">
        <v>99313.86305</v>
      </c>
      <c r="M3040">
        <v>104.1958412</v>
      </c>
      <c r="N3040">
        <v>-3.8864753080000001</v>
      </c>
      <c r="O3040">
        <v>-4.8009246509999999</v>
      </c>
      <c r="P3040">
        <v>84866.734230000002</v>
      </c>
      <c r="Q3040">
        <v>101.265389</v>
      </c>
      <c r="R3040">
        <v>-3.6225982189999999</v>
      </c>
      <c r="S3040">
        <v>-4.8947503489999997</v>
      </c>
    </row>
    <row r="3041" spans="1:19" x14ac:dyDescent="0.25">
      <c r="A3041" s="12">
        <v>43922</v>
      </c>
      <c r="B3041" t="s">
        <v>2019</v>
      </c>
      <c r="C3041" t="s">
        <v>2020</v>
      </c>
      <c r="D3041">
        <v>260593.45310000001</v>
      </c>
      <c r="E3041">
        <v>119.6021387</v>
      </c>
      <c r="F3041">
        <v>-2.483277025</v>
      </c>
      <c r="G3041">
        <v>-0.347723844</v>
      </c>
      <c r="H3041">
        <v>159529.52910000001</v>
      </c>
      <c r="I3041">
        <v>119.16861129999999</v>
      </c>
      <c r="J3041">
        <v>-3.1139279210000002</v>
      </c>
      <c r="K3041">
        <v>-0.82213607700000002</v>
      </c>
      <c r="L3041">
        <v>127080.1458</v>
      </c>
      <c r="M3041">
        <v>116.8453068</v>
      </c>
      <c r="N3041">
        <v>-2.863866791</v>
      </c>
      <c r="O3041">
        <v>-0.75133684000000001</v>
      </c>
      <c r="P3041">
        <v>109510.16469999999</v>
      </c>
      <c r="Q3041">
        <v>109.8470093</v>
      </c>
      <c r="R3041">
        <v>-6.1303633739999999</v>
      </c>
      <c r="S3041">
        <v>-4.7984139069999996</v>
      </c>
    </row>
    <row r="3042" spans="1:19" x14ac:dyDescent="0.25">
      <c r="A3042" s="12">
        <v>43952</v>
      </c>
      <c r="B3042" t="s">
        <v>2005</v>
      </c>
      <c r="C3042" t="s">
        <v>2006</v>
      </c>
      <c r="D3042">
        <v>376706.81939999998</v>
      </c>
      <c r="E3042">
        <v>123.32779379999999</v>
      </c>
      <c r="F3042">
        <v>-0.20931831100000001</v>
      </c>
      <c r="G3042">
        <v>1.521223633</v>
      </c>
      <c r="H3042">
        <v>233738.2254</v>
      </c>
      <c r="I3042">
        <v>124.4430751</v>
      </c>
      <c r="J3042">
        <v>0.88002599400000003</v>
      </c>
      <c r="K3042">
        <v>1.5368115</v>
      </c>
      <c r="L3042">
        <v>200259.53279999999</v>
      </c>
      <c r="M3042">
        <v>122.01779569999999</v>
      </c>
      <c r="N3042">
        <v>5.7558610000000003E-2</v>
      </c>
      <c r="O3042">
        <v>0.58859809399999996</v>
      </c>
      <c r="P3042">
        <v>222534.17679999999</v>
      </c>
      <c r="Q3042">
        <v>116.94453300000001</v>
      </c>
      <c r="R3042">
        <v>1.2272114649999999</v>
      </c>
      <c r="S3042">
        <v>0.34595814400000002</v>
      </c>
    </row>
    <row r="3043" spans="1:19" x14ac:dyDescent="0.25">
      <c r="A3043" s="12">
        <v>43952</v>
      </c>
      <c r="B3043" t="s">
        <v>2017</v>
      </c>
      <c r="C3043" t="s">
        <v>2018</v>
      </c>
      <c r="D3043">
        <v>324445.29399999999</v>
      </c>
      <c r="E3043">
        <v>124.1803936</v>
      </c>
      <c r="F3043">
        <v>1.0153823099999999</v>
      </c>
      <c r="G3043">
        <v>1.603642096</v>
      </c>
      <c r="H3043">
        <v>195768.7346</v>
      </c>
      <c r="I3043">
        <v>128.32887070000001</v>
      </c>
      <c r="J3043">
        <v>3.0904569519999998</v>
      </c>
      <c r="K3043">
        <v>2.2299565480000001</v>
      </c>
      <c r="L3043">
        <v>158391.5447</v>
      </c>
      <c r="M3043">
        <v>126.9834408</v>
      </c>
      <c r="N3043">
        <v>2.7095187649999999</v>
      </c>
      <c r="O3043">
        <v>1.2359637459999999</v>
      </c>
      <c r="P3043">
        <v>128430.0914</v>
      </c>
      <c r="Q3043">
        <v>122.34807120000001</v>
      </c>
      <c r="R3043">
        <v>4.6354801739999996</v>
      </c>
      <c r="S3043">
        <v>0.66469128499999997</v>
      </c>
    </row>
    <row r="3044" spans="1:19" x14ac:dyDescent="0.25">
      <c r="A3044" s="12">
        <v>43952</v>
      </c>
      <c r="B3044" t="s">
        <v>2013</v>
      </c>
      <c r="C3044" t="s">
        <v>2014</v>
      </c>
      <c r="D3044">
        <v>554691.89199999999</v>
      </c>
      <c r="E3044">
        <v>121.9720368</v>
      </c>
      <c r="F3044">
        <v>-2.4189370509999999</v>
      </c>
      <c r="G3044">
        <v>1.690456298</v>
      </c>
      <c r="H3044">
        <v>344427.19880000001</v>
      </c>
      <c r="I3044">
        <v>123.42286900000001</v>
      </c>
      <c r="J3044">
        <v>-1.313035433</v>
      </c>
      <c r="K3044">
        <v>1.4177683160000001</v>
      </c>
      <c r="L3044">
        <v>268142.33159999998</v>
      </c>
      <c r="M3044">
        <v>121.6828776</v>
      </c>
      <c r="N3044">
        <v>-1.647815671</v>
      </c>
      <c r="O3044">
        <v>0.13459995199999999</v>
      </c>
      <c r="P3044">
        <v>199052.24739999999</v>
      </c>
      <c r="Q3044">
        <v>117.0883292</v>
      </c>
      <c r="R3044">
        <v>0.46282980499999998</v>
      </c>
      <c r="S3044">
        <v>-0.19252134900000001</v>
      </c>
    </row>
    <row r="3045" spans="1:19" x14ac:dyDescent="0.25">
      <c r="A3045" s="12">
        <v>43952</v>
      </c>
      <c r="B3045" t="s">
        <v>2015</v>
      </c>
      <c r="C3045" t="s">
        <v>2016</v>
      </c>
      <c r="D3045">
        <v>396365.27899999998</v>
      </c>
      <c r="E3045">
        <v>120.31870670000001</v>
      </c>
      <c r="F3045">
        <v>-0.60681026699999996</v>
      </c>
      <c r="G3045">
        <v>1.492553998</v>
      </c>
      <c r="H3045">
        <v>262061.48269999999</v>
      </c>
      <c r="I3045">
        <v>123.0995418</v>
      </c>
      <c r="J3045">
        <v>-0.157189986</v>
      </c>
      <c r="K3045">
        <v>2.2303757549999998</v>
      </c>
      <c r="L3045">
        <v>213210.23989999999</v>
      </c>
      <c r="M3045">
        <v>120.4909597</v>
      </c>
      <c r="N3045">
        <v>-0.86947935700000001</v>
      </c>
      <c r="O3045">
        <v>1.3160221569999999</v>
      </c>
      <c r="P3045">
        <v>165709.228</v>
      </c>
      <c r="Q3045">
        <v>116.8755099</v>
      </c>
      <c r="R3045">
        <v>2.0236794759999999</v>
      </c>
      <c r="S3045">
        <v>0.62500570099999997</v>
      </c>
    </row>
    <row r="3046" spans="1:19" x14ac:dyDescent="0.25">
      <c r="A3046" s="12">
        <v>43952</v>
      </c>
      <c r="B3046" t="s">
        <v>2009</v>
      </c>
      <c r="C3046" t="s">
        <v>2010</v>
      </c>
      <c r="D3046">
        <v>216280.6286</v>
      </c>
      <c r="E3046">
        <v>111.2458003</v>
      </c>
      <c r="F3046">
        <v>3.8135440699999998</v>
      </c>
      <c r="G3046">
        <v>0.579374693</v>
      </c>
      <c r="H3046">
        <v>130641.1404</v>
      </c>
      <c r="I3046">
        <v>110.482771</v>
      </c>
      <c r="J3046">
        <v>4.1321157939999997</v>
      </c>
      <c r="K3046">
        <v>-0.58455108600000005</v>
      </c>
      <c r="L3046">
        <v>102945.92329999999</v>
      </c>
      <c r="M3046">
        <v>108.0064429</v>
      </c>
      <c r="N3046">
        <v>3.657153342</v>
      </c>
      <c r="O3046">
        <v>-1.2530690790000001</v>
      </c>
      <c r="P3046">
        <v>88153.045159999994</v>
      </c>
      <c r="Q3046">
        <v>105.1867082</v>
      </c>
      <c r="R3046">
        <v>3.8723193079999998</v>
      </c>
      <c r="S3046">
        <v>-1.780565621</v>
      </c>
    </row>
    <row r="3047" spans="1:19" x14ac:dyDescent="0.25">
      <c r="A3047" s="12">
        <v>43952</v>
      </c>
      <c r="B3047" t="s">
        <v>2011</v>
      </c>
      <c r="C3047" t="s">
        <v>2012</v>
      </c>
      <c r="D3047">
        <v>283779.69270000001</v>
      </c>
      <c r="E3047">
        <v>120.75691519999999</v>
      </c>
      <c r="F3047">
        <v>-0.42540489100000001</v>
      </c>
      <c r="G3047">
        <v>0.77646029999999999</v>
      </c>
      <c r="H3047">
        <v>175121.7641</v>
      </c>
      <c r="I3047">
        <v>122.54683439999999</v>
      </c>
      <c r="J3047">
        <v>0.38409868800000002</v>
      </c>
      <c r="K3047">
        <v>0.72113981900000002</v>
      </c>
      <c r="L3047">
        <v>125132.7919</v>
      </c>
      <c r="M3047">
        <v>119.8742429</v>
      </c>
      <c r="N3047">
        <v>-0.18327027700000001</v>
      </c>
      <c r="O3047">
        <v>-0.35984527300000002</v>
      </c>
      <c r="P3047">
        <v>119671.63559999999</v>
      </c>
      <c r="Q3047">
        <v>118.2673477</v>
      </c>
      <c r="R3047">
        <v>1.956626201</v>
      </c>
      <c r="S3047">
        <v>-1.0484514570000001</v>
      </c>
    </row>
    <row r="3048" spans="1:19" x14ac:dyDescent="0.25">
      <c r="A3048" s="12">
        <v>43952</v>
      </c>
      <c r="B3048" t="s">
        <v>2019</v>
      </c>
      <c r="C3048" t="s">
        <v>2020</v>
      </c>
      <c r="D3048">
        <v>268133.21289999998</v>
      </c>
      <c r="E3048">
        <v>123.0625917</v>
      </c>
      <c r="F3048">
        <v>2.8933036049999998</v>
      </c>
      <c r="G3048">
        <v>2.6280286799999999</v>
      </c>
      <c r="H3048">
        <v>164906.42329999999</v>
      </c>
      <c r="I3048">
        <v>123.18515309999999</v>
      </c>
      <c r="J3048">
        <v>3.3704695939999998</v>
      </c>
      <c r="K3048">
        <v>2.2022989549999998</v>
      </c>
      <c r="L3048">
        <v>129810.36960000001</v>
      </c>
      <c r="M3048">
        <v>119.3556425</v>
      </c>
      <c r="N3048">
        <v>2.1484266870000002</v>
      </c>
      <c r="O3048">
        <v>0.96381766199999996</v>
      </c>
      <c r="P3048">
        <v>114947.4443</v>
      </c>
      <c r="Q3048">
        <v>115.3010136</v>
      </c>
      <c r="R3048">
        <v>4.9650912930000004</v>
      </c>
      <c r="S3048">
        <v>-0.17398175499999999</v>
      </c>
    </row>
    <row r="3049" spans="1:19" x14ac:dyDescent="0.25">
      <c r="A3049" s="12">
        <v>43952</v>
      </c>
      <c r="B3049" t="s">
        <v>2001</v>
      </c>
      <c r="C3049" t="s">
        <v>2002</v>
      </c>
      <c r="D3049">
        <v>284048.91009999998</v>
      </c>
      <c r="E3049">
        <v>126.7071983</v>
      </c>
      <c r="F3049">
        <v>-0.78540725</v>
      </c>
      <c r="G3049">
        <v>1.6046071660000001</v>
      </c>
      <c r="H3049">
        <v>180151.15359999999</v>
      </c>
      <c r="I3049">
        <v>128.1279801</v>
      </c>
      <c r="J3049">
        <v>0.20685952599999999</v>
      </c>
      <c r="K3049">
        <v>1.862785133</v>
      </c>
      <c r="L3049">
        <v>146516.61919999999</v>
      </c>
      <c r="M3049">
        <v>125.917993</v>
      </c>
      <c r="N3049">
        <v>-0.73660610299999996</v>
      </c>
      <c r="O3049">
        <v>0.81145753200000004</v>
      </c>
      <c r="P3049">
        <v>114917.0615</v>
      </c>
      <c r="Q3049">
        <v>122.0663273</v>
      </c>
      <c r="R3049">
        <v>1.5862532499999999</v>
      </c>
      <c r="S3049">
        <v>5.6194877999999997E-2</v>
      </c>
    </row>
    <row r="3050" spans="1:19" x14ac:dyDescent="0.25">
      <c r="A3050" s="12">
        <v>43952</v>
      </c>
      <c r="B3050" t="s">
        <v>2003</v>
      </c>
      <c r="C3050" t="s">
        <v>2004</v>
      </c>
      <c r="D3050">
        <v>437771.7255</v>
      </c>
      <c r="E3050">
        <v>128.23126669999999</v>
      </c>
      <c r="F3050">
        <v>-0.33016258199999998</v>
      </c>
      <c r="G3050">
        <v>0.99584224799999999</v>
      </c>
      <c r="H3050">
        <v>296863.90769999998</v>
      </c>
      <c r="I3050">
        <v>129.37974030000001</v>
      </c>
      <c r="J3050">
        <v>6.2801674000000002E-2</v>
      </c>
      <c r="K3050">
        <v>1.0467524260000001</v>
      </c>
      <c r="L3050">
        <v>242220.36809999999</v>
      </c>
      <c r="M3050">
        <v>126.4881678</v>
      </c>
      <c r="N3050">
        <v>-1.002858179</v>
      </c>
      <c r="O3050">
        <v>5.2080164999999998E-2</v>
      </c>
      <c r="P3050">
        <v>190103.42009999999</v>
      </c>
      <c r="Q3050">
        <v>122.74127900000001</v>
      </c>
      <c r="R3050">
        <v>1.1679750499999999</v>
      </c>
      <c r="S3050">
        <v>-0.70208270500000003</v>
      </c>
    </row>
    <row r="3051" spans="1:19" x14ac:dyDescent="0.25">
      <c r="A3051" s="12">
        <v>43952</v>
      </c>
      <c r="B3051" t="s">
        <v>2007</v>
      </c>
      <c r="C3051" t="s">
        <v>2008</v>
      </c>
      <c r="D3051">
        <v>907979.83779999998</v>
      </c>
      <c r="E3051">
        <v>122.1271703</v>
      </c>
      <c r="F3051">
        <v>-1.500009234</v>
      </c>
      <c r="G3051">
        <v>3.4471611879999999</v>
      </c>
      <c r="H3051">
        <v>582060.29740000004</v>
      </c>
      <c r="I3051">
        <v>123.3428715</v>
      </c>
      <c r="J3051">
        <v>-0.57193769800000005</v>
      </c>
      <c r="K3051">
        <v>2.6165007029999998</v>
      </c>
      <c r="L3051">
        <v>497617.58020000003</v>
      </c>
      <c r="M3051">
        <v>121.68159730000001</v>
      </c>
      <c r="N3051">
        <v>-1.0056146850000001</v>
      </c>
      <c r="O3051">
        <v>2.254773127</v>
      </c>
      <c r="P3051">
        <v>411282.67190000002</v>
      </c>
      <c r="Q3051">
        <v>113.66433910000001</v>
      </c>
      <c r="R3051">
        <v>-0.34384853199999998</v>
      </c>
      <c r="S3051">
        <v>1.681171559</v>
      </c>
    </row>
    <row r="3052" spans="1:19" x14ac:dyDescent="0.25">
      <c r="A3052" s="12">
        <v>43983</v>
      </c>
      <c r="B3052" t="s">
        <v>2005</v>
      </c>
      <c r="C3052" t="s">
        <v>2006</v>
      </c>
      <c r="D3052">
        <v>378757.217</v>
      </c>
      <c r="E3052">
        <v>123.99906129999999</v>
      </c>
      <c r="F3052">
        <v>0.54429533399999996</v>
      </c>
      <c r="G3052">
        <v>1.790025467</v>
      </c>
      <c r="H3052">
        <v>236968.1323</v>
      </c>
      <c r="I3052">
        <v>126.1626892</v>
      </c>
      <c r="J3052">
        <v>1.3818479770000001</v>
      </c>
      <c r="K3052">
        <v>2.5470587990000002</v>
      </c>
      <c r="L3052">
        <v>204931.9872</v>
      </c>
      <c r="M3052">
        <v>124.8647143</v>
      </c>
      <c r="N3052">
        <v>2.3331994790000001</v>
      </c>
      <c r="O3052">
        <v>2.8949917510000001</v>
      </c>
      <c r="P3052">
        <v>224025.0472</v>
      </c>
      <c r="Q3052">
        <v>117.72800429999999</v>
      </c>
      <c r="R3052">
        <v>0.66995123999999995</v>
      </c>
      <c r="S3052">
        <v>1.1148564E-2</v>
      </c>
    </row>
    <row r="3053" spans="1:19" x14ac:dyDescent="0.25">
      <c r="A3053" s="12">
        <v>43983</v>
      </c>
      <c r="B3053" t="s">
        <v>2009</v>
      </c>
      <c r="C3053" t="s">
        <v>2010</v>
      </c>
      <c r="D3053">
        <v>216574.6489</v>
      </c>
      <c r="E3053">
        <v>111.3970321</v>
      </c>
      <c r="F3053">
        <v>0.135943861</v>
      </c>
      <c r="G3053">
        <v>0.37945163999999998</v>
      </c>
      <c r="H3053">
        <v>132315.29500000001</v>
      </c>
      <c r="I3053">
        <v>111.8985978</v>
      </c>
      <c r="J3053">
        <v>1.281491084</v>
      </c>
      <c r="K3053">
        <v>0.35097137699999997</v>
      </c>
      <c r="L3053">
        <v>105124.84940000001</v>
      </c>
      <c r="M3053">
        <v>110.2924786</v>
      </c>
      <c r="N3053">
        <v>2.1165734610000002</v>
      </c>
      <c r="O3053">
        <v>0.38676614300000001</v>
      </c>
      <c r="P3053">
        <v>89535.959099999993</v>
      </c>
      <c r="Q3053">
        <v>106.8368402</v>
      </c>
      <c r="R3053">
        <v>1.568764794</v>
      </c>
      <c r="S3053">
        <v>-1.961287564</v>
      </c>
    </row>
    <row r="3054" spans="1:19" x14ac:dyDescent="0.25">
      <c r="A3054" s="12">
        <v>43983</v>
      </c>
      <c r="B3054" t="s">
        <v>2003</v>
      </c>
      <c r="C3054" t="s">
        <v>2004</v>
      </c>
      <c r="D3054">
        <v>437381.60889999999</v>
      </c>
      <c r="E3054">
        <v>128.1169945</v>
      </c>
      <c r="F3054">
        <v>-8.9114149000000004E-2</v>
      </c>
      <c r="G3054">
        <v>1.054294015</v>
      </c>
      <c r="H3054">
        <v>298592.51390000002</v>
      </c>
      <c r="I3054">
        <v>130.13310440000001</v>
      </c>
      <c r="J3054">
        <v>0.58228909100000004</v>
      </c>
      <c r="K3054">
        <v>1.8390261699999999</v>
      </c>
      <c r="L3054">
        <v>246190.4344</v>
      </c>
      <c r="M3054">
        <v>128.56134779999999</v>
      </c>
      <c r="N3054">
        <v>1.6390307230000001</v>
      </c>
      <c r="O3054">
        <v>1.956529298</v>
      </c>
      <c r="P3054">
        <v>190249.05059999999</v>
      </c>
      <c r="Q3054">
        <v>122.8353061</v>
      </c>
      <c r="R3054">
        <v>7.6605917999999995E-2</v>
      </c>
      <c r="S3054">
        <v>-0.85697842000000002</v>
      </c>
    </row>
    <row r="3055" spans="1:19" x14ac:dyDescent="0.25">
      <c r="A3055" s="12">
        <v>43983</v>
      </c>
      <c r="B3055" t="s">
        <v>2011</v>
      </c>
      <c r="C3055" t="s">
        <v>2012</v>
      </c>
      <c r="D3055">
        <v>287714.31880000001</v>
      </c>
      <c r="E3055">
        <v>122.43121859999999</v>
      </c>
      <c r="F3055">
        <v>1.386507296</v>
      </c>
      <c r="G3055">
        <v>2.862003096</v>
      </c>
      <c r="H3055">
        <v>179818.9676</v>
      </c>
      <c r="I3055">
        <v>125.8338468</v>
      </c>
      <c r="J3055">
        <v>2.6822499739999999</v>
      </c>
      <c r="K3055">
        <v>3.3659342720000001</v>
      </c>
      <c r="L3055">
        <v>130041.5661</v>
      </c>
      <c r="M3055">
        <v>124.5767321</v>
      </c>
      <c r="N3055">
        <v>3.9228520320000002</v>
      </c>
      <c r="O3055">
        <v>3.7911373199999998</v>
      </c>
      <c r="P3055">
        <v>122339.4645</v>
      </c>
      <c r="Q3055">
        <v>120.903871</v>
      </c>
      <c r="R3055">
        <v>2.2292909399999998</v>
      </c>
      <c r="S3055">
        <v>0.41858089599999998</v>
      </c>
    </row>
    <row r="3056" spans="1:19" x14ac:dyDescent="0.25">
      <c r="A3056" s="12">
        <v>43983</v>
      </c>
      <c r="B3056" t="s">
        <v>2019</v>
      </c>
      <c r="C3056" t="s">
        <v>2020</v>
      </c>
      <c r="D3056">
        <v>269792.40029999998</v>
      </c>
      <c r="E3056">
        <v>123.8240933</v>
      </c>
      <c r="F3056">
        <v>0.61879217500000006</v>
      </c>
      <c r="G3056">
        <v>2.3139745</v>
      </c>
      <c r="H3056">
        <v>167764.37239999999</v>
      </c>
      <c r="I3056">
        <v>125.320042</v>
      </c>
      <c r="J3056">
        <v>1.733073238</v>
      </c>
      <c r="K3056">
        <v>3.0465198990000002</v>
      </c>
      <c r="L3056">
        <v>133436.4584</v>
      </c>
      <c r="M3056">
        <v>122.68969180000001</v>
      </c>
      <c r="N3056">
        <v>2.793373801</v>
      </c>
      <c r="O3056">
        <v>2.9625666549999998</v>
      </c>
      <c r="P3056">
        <v>117072.38370000001</v>
      </c>
      <c r="Q3056">
        <v>117.43248920000001</v>
      </c>
      <c r="R3056">
        <v>1.8486182069999999</v>
      </c>
      <c r="S3056">
        <v>0.54429398100000004</v>
      </c>
    </row>
    <row r="3057" spans="1:19" x14ac:dyDescent="0.25">
      <c r="A3057" s="12">
        <v>43983</v>
      </c>
      <c r="B3057" t="s">
        <v>2001</v>
      </c>
      <c r="C3057" t="s">
        <v>2002</v>
      </c>
      <c r="D3057">
        <v>288288.62099999998</v>
      </c>
      <c r="E3057">
        <v>128.59842860000001</v>
      </c>
      <c r="F3057">
        <v>1.4925989079999999</v>
      </c>
      <c r="G3057">
        <v>2.6939160680000001</v>
      </c>
      <c r="H3057">
        <v>183498.31529999999</v>
      </c>
      <c r="I3057">
        <v>130.50856479999999</v>
      </c>
      <c r="J3057">
        <v>1.857974094</v>
      </c>
      <c r="K3057">
        <v>3.6986165010000001</v>
      </c>
      <c r="L3057">
        <v>150821.97450000001</v>
      </c>
      <c r="M3057">
        <v>129.61806279999999</v>
      </c>
      <c r="N3057">
        <v>2.9384757920000002</v>
      </c>
      <c r="O3057">
        <v>4.361098213</v>
      </c>
      <c r="P3057">
        <v>117357.1097</v>
      </c>
      <c r="Q3057">
        <v>124.6581767</v>
      </c>
      <c r="R3057">
        <v>2.1233123589999998</v>
      </c>
      <c r="S3057">
        <v>1.776371761</v>
      </c>
    </row>
    <row r="3058" spans="1:19" x14ac:dyDescent="0.25">
      <c r="A3058" s="12">
        <v>43983</v>
      </c>
      <c r="B3058" t="s">
        <v>2017</v>
      </c>
      <c r="C3058" t="s">
        <v>2018</v>
      </c>
      <c r="D3058">
        <v>326196.8015</v>
      </c>
      <c r="E3058">
        <v>124.85077750000001</v>
      </c>
      <c r="F3058">
        <v>0.53984678799999997</v>
      </c>
      <c r="G3058">
        <v>2.2922670329999999</v>
      </c>
      <c r="H3058">
        <v>197265.83929999999</v>
      </c>
      <c r="I3058">
        <v>129.31024160000001</v>
      </c>
      <c r="J3058">
        <v>0.76473122999999998</v>
      </c>
      <c r="K3058">
        <v>3.0281457980000002</v>
      </c>
      <c r="L3058">
        <v>160207.26420000001</v>
      </c>
      <c r="M3058">
        <v>128.4391139</v>
      </c>
      <c r="N3058">
        <v>1.146348768</v>
      </c>
      <c r="O3058">
        <v>3.0677577920000001</v>
      </c>
      <c r="P3058">
        <v>126940.965</v>
      </c>
      <c r="Q3058">
        <v>120.9294649</v>
      </c>
      <c r="R3058">
        <v>-1.159484001</v>
      </c>
      <c r="S3058">
        <v>-0.98861720500000005</v>
      </c>
    </row>
    <row r="3059" spans="1:19" x14ac:dyDescent="0.25">
      <c r="A3059" s="12">
        <v>43983</v>
      </c>
      <c r="B3059" t="s">
        <v>2007</v>
      </c>
      <c r="C3059" t="s">
        <v>2008</v>
      </c>
      <c r="D3059">
        <v>906996.53949999996</v>
      </c>
      <c r="E3059">
        <v>121.9949125</v>
      </c>
      <c r="F3059">
        <v>-0.108295166</v>
      </c>
      <c r="G3059">
        <v>1.6211838439999999</v>
      </c>
      <c r="H3059">
        <v>593008.43579999998</v>
      </c>
      <c r="I3059">
        <v>125.6628628</v>
      </c>
      <c r="J3059">
        <v>1.8809285710000001</v>
      </c>
      <c r="K3059">
        <v>2.3690638220000002</v>
      </c>
      <c r="L3059">
        <v>510449.16979999997</v>
      </c>
      <c r="M3059">
        <v>124.81928449999999</v>
      </c>
      <c r="N3059">
        <v>2.578604559</v>
      </c>
      <c r="O3059">
        <v>3.857953234</v>
      </c>
      <c r="P3059">
        <v>414733.90659999999</v>
      </c>
      <c r="Q3059">
        <v>114.6181412</v>
      </c>
      <c r="R3059">
        <v>0.83913933200000002</v>
      </c>
      <c r="S3059">
        <v>0.97377496799999996</v>
      </c>
    </row>
    <row r="3060" spans="1:19" x14ac:dyDescent="0.25">
      <c r="A3060" s="12">
        <v>43983</v>
      </c>
      <c r="B3060" t="s">
        <v>2013</v>
      </c>
      <c r="C3060" t="s">
        <v>2014</v>
      </c>
      <c r="D3060">
        <v>553272.98100000003</v>
      </c>
      <c r="E3060">
        <v>121.6600303</v>
      </c>
      <c r="F3060">
        <v>-0.25580165399999999</v>
      </c>
      <c r="G3060">
        <v>0.54386632599999996</v>
      </c>
      <c r="H3060">
        <v>346043.15360000002</v>
      </c>
      <c r="I3060">
        <v>124.0019341</v>
      </c>
      <c r="J3060">
        <v>0.46917165399999999</v>
      </c>
      <c r="K3060">
        <v>1.0968806120000001</v>
      </c>
      <c r="L3060">
        <v>272180.23200000002</v>
      </c>
      <c r="M3060">
        <v>123.5152751</v>
      </c>
      <c r="N3060">
        <v>1.5058794950000001</v>
      </c>
      <c r="O3060">
        <v>1.4450805390000001</v>
      </c>
      <c r="P3060">
        <v>198545.44649999999</v>
      </c>
      <c r="Q3060">
        <v>116.79021419999999</v>
      </c>
      <c r="R3060">
        <v>-0.25460697799999998</v>
      </c>
      <c r="S3060">
        <v>-1.899534941</v>
      </c>
    </row>
    <row r="3061" spans="1:19" x14ac:dyDescent="0.25">
      <c r="A3061" s="12">
        <v>43983</v>
      </c>
      <c r="B3061" t="s">
        <v>2015</v>
      </c>
      <c r="C3061" t="s">
        <v>2016</v>
      </c>
      <c r="D3061">
        <v>399541.06660000002</v>
      </c>
      <c r="E3061">
        <v>121.2827332</v>
      </c>
      <c r="F3061">
        <v>0.80122749100000001</v>
      </c>
      <c r="G3061">
        <v>2.0662282790000002</v>
      </c>
      <c r="H3061">
        <v>264923.3333</v>
      </c>
      <c r="I3061">
        <v>124.4438542</v>
      </c>
      <c r="J3061">
        <v>1.0920531419999999</v>
      </c>
      <c r="K3061">
        <v>3.0650835249999999</v>
      </c>
      <c r="L3061">
        <v>217363.36790000001</v>
      </c>
      <c r="M3061">
        <v>122.8380064</v>
      </c>
      <c r="N3061">
        <v>1.947902714</v>
      </c>
      <c r="O3061">
        <v>3.5263441659999999</v>
      </c>
      <c r="P3061">
        <v>167465.734</v>
      </c>
      <c r="Q3061">
        <v>118.11438200000001</v>
      </c>
      <c r="R3061">
        <v>1.059992882</v>
      </c>
      <c r="S3061">
        <v>1.7074373869999999</v>
      </c>
    </row>
    <row r="3062" spans="1:19" x14ac:dyDescent="0.25">
      <c r="A3062" s="12">
        <v>44013</v>
      </c>
      <c r="B3062" t="s">
        <v>2005</v>
      </c>
      <c r="C3062" t="s">
        <v>2006</v>
      </c>
      <c r="D3062">
        <v>384026.44760000001</v>
      </c>
      <c r="E3062">
        <v>125.72412319999999</v>
      </c>
      <c r="F3062">
        <v>1.3911895000000001</v>
      </c>
      <c r="G3062">
        <v>2.1679507839999999</v>
      </c>
      <c r="H3062">
        <v>238857.26980000001</v>
      </c>
      <c r="I3062">
        <v>127.1684728</v>
      </c>
      <c r="J3062">
        <v>0.79721161299999999</v>
      </c>
      <c r="K3062">
        <v>2.6457503259999999</v>
      </c>
      <c r="L3062">
        <v>206197.8677</v>
      </c>
      <c r="M3062">
        <v>125.63601319999999</v>
      </c>
      <c r="N3062">
        <v>0.61770764</v>
      </c>
      <c r="O3062">
        <v>2.2750066219999998</v>
      </c>
      <c r="P3062">
        <v>227032.00520000001</v>
      </c>
      <c r="Q3062">
        <v>119.30819889999999</v>
      </c>
      <c r="R3062">
        <v>1.342241885</v>
      </c>
      <c r="S3062">
        <v>-0.1004044</v>
      </c>
    </row>
    <row r="3063" spans="1:19" x14ac:dyDescent="0.25">
      <c r="A3063" s="12">
        <v>44013</v>
      </c>
      <c r="B3063" t="s">
        <v>2011</v>
      </c>
      <c r="C3063" t="s">
        <v>2012</v>
      </c>
      <c r="D3063">
        <v>292486.2452</v>
      </c>
      <c r="E3063">
        <v>124.4618189</v>
      </c>
      <c r="F3063">
        <v>1.658564089</v>
      </c>
      <c r="G3063">
        <v>2.6858926940000001</v>
      </c>
      <c r="H3063">
        <v>182389.64120000001</v>
      </c>
      <c r="I3063">
        <v>127.63275470000001</v>
      </c>
      <c r="J3063">
        <v>1.429589829</v>
      </c>
      <c r="K3063">
        <v>3.769560807</v>
      </c>
      <c r="L3063">
        <v>131360.39060000001</v>
      </c>
      <c r="M3063">
        <v>125.8401346</v>
      </c>
      <c r="N3063">
        <v>1.0141560730000001</v>
      </c>
      <c r="O3063">
        <v>3.4395994019999998</v>
      </c>
      <c r="P3063">
        <v>125694.0732</v>
      </c>
      <c r="Q3063">
        <v>124.21911489999999</v>
      </c>
      <c r="R3063">
        <v>2.7420494849999999</v>
      </c>
      <c r="S3063">
        <v>1.252430927</v>
      </c>
    </row>
    <row r="3064" spans="1:19" x14ac:dyDescent="0.25">
      <c r="A3064" s="12">
        <v>44013</v>
      </c>
      <c r="B3064" t="s">
        <v>2013</v>
      </c>
      <c r="C3064" t="s">
        <v>2014</v>
      </c>
      <c r="D3064">
        <v>562438.62060000002</v>
      </c>
      <c r="E3064">
        <v>123.6754766</v>
      </c>
      <c r="F3064">
        <v>1.656621586</v>
      </c>
      <c r="G3064">
        <v>1.7050741140000001</v>
      </c>
      <c r="H3064">
        <v>349314.00400000002</v>
      </c>
      <c r="I3064">
        <v>125.1740185</v>
      </c>
      <c r="J3064">
        <v>0.94521460599999996</v>
      </c>
      <c r="K3064">
        <v>1.5978307810000001</v>
      </c>
      <c r="L3064">
        <v>273937.8468</v>
      </c>
      <c r="M3064">
        <v>124.31288000000001</v>
      </c>
      <c r="N3064">
        <v>0.64575404000000003</v>
      </c>
      <c r="O3064">
        <v>1.3453209129999999</v>
      </c>
      <c r="P3064">
        <v>201285.69779999999</v>
      </c>
      <c r="Q3064">
        <v>118.40210980000001</v>
      </c>
      <c r="R3064">
        <v>1.380163263</v>
      </c>
      <c r="S3064">
        <v>-0.97588921699999998</v>
      </c>
    </row>
    <row r="3065" spans="1:19" x14ac:dyDescent="0.25">
      <c r="A3065" s="12">
        <v>44013</v>
      </c>
      <c r="B3065" t="s">
        <v>2009</v>
      </c>
      <c r="C3065" t="s">
        <v>2010</v>
      </c>
      <c r="D3065">
        <v>218614.32029999999</v>
      </c>
      <c r="E3065">
        <v>112.4461546</v>
      </c>
      <c r="F3065">
        <v>0.94178680199999998</v>
      </c>
      <c r="G3065">
        <v>8.9851685000000001E-2</v>
      </c>
      <c r="H3065">
        <v>133354.39540000001</v>
      </c>
      <c r="I3065">
        <v>112.7773615</v>
      </c>
      <c r="J3065">
        <v>0.78532147500000005</v>
      </c>
      <c r="K3065">
        <v>1.266914734</v>
      </c>
      <c r="L3065">
        <v>105730.966</v>
      </c>
      <c r="M3065">
        <v>110.9283901</v>
      </c>
      <c r="N3065">
        <v>0.57656829099999996</v>
      </c>
      <c r="O3065">
        <v>0.81790324800000003</v>
      </c>
      <c r="P3065">
        <v>91284.272649999999</v>
      </c>
      <c r="Q3065">
        <v>108.92297739999999</v>
      </c>
      <c r="R3065">
        <v>1.952638431</v>
      </c>
      <c r="S3065">
        <v>0.21552924300000001</v>
      </c>
    </row>
    <row r="3066" spans="1:19" x14ac:dyDescent="0.25">
      <c r="A3066" s="12">
        <v>44013</v>
      </c>
      <c r="B3066" t="s">
        <v>2019</v>
      </c>
      <c r="C3066" t="s">
        <v>2020</v>
      </c>
      <c r="D3066">
        <v>271374.1323</v>
      </c>
      <c r="E3066">
        <v>124.5500461</v>
      </c>
      <c r="F3066">
        <v>0.58627745099999995</v>
      </c>
      <c r="G3066">
        <v>2.4655962439999999</v>
      </c>
      <c r="H3066">
        <v>168361.47990000001</v>
      </c>
      <c r="I3066">
        <v>125.7660815</v>
      </c>
      <c r="J3066">
        <v>0.35592032600000001</v>
      </c>
      <c r="K3066">
        <v>2.873382538</v>
      </c>
      <c r="L3066">
        <v>133978.0526</v>
      </c>
      <c r="M3066">
        <v>123.1876668</v>
      </c>
      <c r="N3066">
        <v>0.40588173</v>
      </c>
      <c r="O3066">
        <v>2.1066145020000002</v>
      </c>
      <c r="P3066">
        <v>118138.6856</v>
      </c>
      <c r="Q3066">
        <v>118.502071</v>
      </c>
      <c r="R3066">
        <v>0.91080568299999998</v>
      </c>
      <c r="S3066">
        <v>3.2379214000000003E-2</v>
      </c>
    </row>
    <row r="3067" spans="1:19" x14ac:dyDescent="0.25">
      <c r="A3067" s="12">
        <v>44013</v>
      </c>
      <c r="B3067" t="s">
        <v>2001</v>
      </c>
      <c r="C3067" t="s">
        <v>2002</v>
      </c>
      <c r="D3067">
        <v>292385.45360000001</v>
      </c>
      <c r="E3067">
        <v>130.42592440000001</v>
      </c>
      <c r="F3067">
        <v>1.4210871890000001</v>
      </c>
      <c r="G3067">
        <v>3.5039657310000001</v>
      </c>
      <c r="H3067">
        <v>184975.2604</v>
      </c>
      <c r="I3067">
        <v>131.5590048</v>
      </c>
      <c r="J3067">
        <v>0.80488209799999999</v>
      </c>
      <c r="K3067">
        <v>3.977447401</v>
      </c>
      <c r="L3067">
        <v>151678.0895</v>
      </c>
      <c r="M3067">
        <v>130.3538174</v>
      </c>
      <c r="N3067">
        <v>0.56763277700000003</v>
      </c>
      <c r="O3067">
        <v>3.6833099109999998</v>
      </c>
      <c r="P3067">
        <v>118460.6868</v>
      </c>
      <c r="Q3067">
        <v>125.83041</v>
      </c>
      <c r="R3067">
        <v>0.94035813999999995</v>
      </c>
      <c r="S3067">
        <v>1.912461301</v>
      </c>
    </row>
    <row r="3068" spans="1:19" x14ac:dyDescent="0.25">
      <c r="A3068" s="12">
        <v>44013</v>
      </c>
      <c r="B3068" t="s">
        <v>2017</v>
      </c>
      <c r="C3068" t="s">
        <v>2018</v>
      </c>
      <c r="D3068">
        <v>330495.8971</v>
      </c>
      <c r="E3068">
        <v>126.49624249999999</v>
      </c>
      <c r="F3068">
        <v>1.317945361</v>
      </c>
      <c r="G3068">
        <v>2.836164943</v>
      </c>
      <c r="H3068">
        <v>198756.80040000001</v>
      </c>
      <c r="I3068">
        <v>130.28758540000001</v>
      </c>
      <c r="J3068">
        <v>0.75581313299999997</v>
      </c>
      <c r="K3068">
        <v>3.5644777479999998</v>
      </c>
      <c r="L3068">
        <v>161591.29010000001</v>
      </c>
      <c r="M3068">
        <v>129.5486956</v>
      </c>
      <c r="N3068">
        <v>0.863897095</v>
      </c>
      <c r="O3068">
        <v>3.2420446549999999</v>
      </c>
      <c r="P3068">
        <v>129642.5528</v>
      </c>
      <c r="Q3068">
        <v>123.5031145</v>
      </c>
      <c r="R3068">
        <v>2.1282237099999999</v>
      </c>
      <c r="S3068">
        <v>0.88376653599999999</v>
      </c>
    </row>
    <row r="3069" spans="1:19" x14ac:dyDescent="0.25">
      <c r="A3069" s="12">
        <v>44013</v>
      </c>
      <c r="B3069" t="s">
        <v>2003</v>
      </c>
      <c r="C3069" t="s">
        <v>2004</v>
      </c>
      <c r="D3069">
        <v>440202.62030000001</v>
      </c>
      <c r="E3069">
        <v>128.94331980000001</v>
      </c>
      <c r="F3069">
        <v>0.64497714100000003</v>
      </c>
      <c r="G3069">
        <v>0.80676364300000003</v>
      </c>
      <c r="H3069">
        <v>298194.51569999999</v>
      </c>
      <c r="I3069">
        <v>129.95964810000001</v>
      </c>
      <c r="J3069">
        <v>-0.13329142299999999</v>
      </c>
      <c r="K3069">
        <v>0.73164999600000002</v>
      </c>
      <c r="L3069">
        <v>246130.09160000001</v>
      </c>
      <c r="M3069">
        <v>128.52983660000001</v>
      </c>
      <c r="N3069">
        <v>-2.4510611000000002E-2</v>
      </c>
      <c r="O3069">
        <v>0.80218516600000001</v>
      </c>
      <c r="P3069">
        <v>190073.2028</v>
      </c>
      <c r="Q3069">
        <v>122.7217691</v>
      </c>
      <c r="R3069">
        <v>-9.2430320999999996E-2</v>
      </c>
      <c r="S3069">
        <v>-2.2651864509999999</v>
      </c>
    </row>
    <row r="3070" spans="1:19" x14ac:dyDescent="0.25">
      <c r="A3070" s="12">
        <v>44013</v>
      </c>
      <c r="B3070" t="s">
        <v>2007</v>
      </c>
      <c r="C3070" t="s">
        <v>2008</v>
      </c>
      <c r="D3070">
        <v>920273.88219999999</v>
      </c>
      <c r="E3070">
        <v>123.7807718</v>
      </c>
      <c r="F3070">
        <v>1.46388019</v>
      </c>
      <c r="G3070">
        <v>2.2347257300000001</v>
      </c>
      <c r="H3070">
        <v>595143.91260000004</v>
      </c>
      <c r="I3070">
        <v>126.11538609999999</v>
      </c>
      <c r="J3070">
        <v>0.36010900400000001</v>
      </c>
      <c r="K3070">
        <v>2.3743689419999998</v>
      </c>
      <c r="L3070">
        <v>511048.55619999999</v>
      </c>
      <c r="M3070">
        <v>124.9658515</v>
      </c>
      <c r="N3070">
        <v>0.117423316</v>
      </c>
      <c r="O3070">
        <v>2.4027359060000002</v>
      </c>
      <c r="P3070">
        <v>419846.41979999997</v>
      </c>
      <c r="Q3070">
        <v>116.0310635</v>
      </c>
      <c r="R3070">
        <v>1.23272132</v>
      </c>
      <c r="S3070">
        <v>-6.7267050000000004E-3</v>
      </c>
    </row>
    <row r="3071" spans="1:19" x14ac:dyDescent="0.25">
      <c r="A3071" s="12">
        <v>44013</v>
      </c>
      <c r="B3071" t="s">
        <v>2015</v>
      </c>
      <c r="C3071" t="s">
        <v>2016</v>
      </c>
      <c r="D3071">
        <v>408838.70559999999</v>
      </c>
      <c r="E3071">
        <v>124.1050791</v>
      </c>
      <c r="F3071">
        <v>2.327079678</v>
      </c>
      <c r="G3071">
        <v>2.3249195459999998</v>
      </c>
      <c r="H3071">
        <v>268744.83230000001</v>
      </c>
      <c r="I3071">
        <v>126.23894730000001</v>
      </c>
      <c r="J3071">
        <v>1.4424924079999999</v>
      </c>
      <c r="K3071">
        <v>2.6445683550000001</v>
      </c>
      <c r="L3071">
        <v>219813.50140000001</v>
      </c>
      <c r="M3071">
        <v>124.2226441</v>
      </c>
      <c r="N3071">
        <v>1.1272062650000001</v>
      </c>
      <c r="O3071">
        <v>2.197311832</v>
      </c>
      <c r="P3071">
        <v>169899.1697</v>
      </c>
      <c r="Q3071">
        <v>119.8306958</v>
      </c>
      <c r="R3071">
        <v>1.453094696</v>
      </c>
      <c r="S3071">
        <v>0.84734617899999998</v>
      </c>
    </row>
    <row r="3072" spans="1:19" x14ac:dyDescent="0.25">
      <c r="A3072" s="12">
        <v>44044</v>
      </c>
      <c r="B3072" t="s">
        <v>2005</v>
      </c>
      <c r="C3072" t="s">
        <v>2006</v>
      </c>
      <c r="D3072">
        <v>390210.20490000001</v>
      </c>
      <c r="E3072">
        <v>127.7485865</v>
      </c>
      <c r="F3072">
        <v>1.6102425410000001</v>
      </c>
      <c r="G3072">
        <v>3.0184969019999999</v>
      </c>
      <c r="H3072">
        <v>242027.39550000001</v>
      </c>
      <c r="I3072">
        <v>128.85625920000001</v>
      </c>
      <c r="J3072">
        <v>1.3272050639999999</v>
      </c>
      <c r="K3072">
        <v>3.5356903919999998</v>
      </c>
      <c r="L3072">
        <v>208305.99849999999</v>
      </c>
      <c r="M3072">
        <v>126.9204936</v>
      </c>
      <c r="N3072">
        <v>1.022382404</v>
      </c>
      <c r="O3072">
        <v>2.5091277920000001</v>
      </c>
      <c r="P3072">
        <v>226268.91159999999</v>
      </c>
      <c r="Q3072">
        <v>118.9071836</v>
      </c>
      <c r="R3072">
        <v>-0.33611719000000001</v>
      </c>
      <c r="S3072">
        <v>0.86339293699999997</v>
      </c>
    </row>
    <row r="3073" spans="1:19" x14ac:dyDescent="0.25">
      <c r="A3073" s="12">
        <v>44044</v>
      </c>
      <c r="B3073" t="s">
        <v>2017</v>
      </c>
      <c r="C3073" t="s">
        <v>2018</v>
      </c>
      <c r="D3073">
        <v>337220.78029999998</v>
      </c>
      <c r="E3073">
        <v>129.0701699</v>
      </c>
      <c r="F3073">
        <v>2.034785683</v>
      </c>
      <c r="G3073">
        <v>3.3970359010000002</v>
      </c>
      <c r="H3073">
        <v>201511.65789999999</v>
      </c>
      <c r="I3073">
        <v>132.0934292</v>
      </c>
      <c r="J3073">
        <v>1.3860443950000001</v>
      </c>
      <c r="K3073">
        <v>3.758927586</v>
      </c>
      <c r="L3073">
        <v>163174.09469999999</v>
      </c>
      <c r="M3073">
        <v>130.81763950000001</v>
      </c>
      <c r="N3073">
        <v>0.97951109599999997</v>
      </c>
      <c r="O3073">
        <v>2.4875921810000001</v>
      </c>
      <c r="P3073">
        <v>128342.1675</v>
      </c>
      <c r="Q3073">
        <v>122.2643111</v>
      </c>
      <c r="R3073">
        <v>-1.0030543409999999</v>
      </c>
      <c r="S3073">
        <v>-0.58575603399999998</v>
      </c>
    </row>
    <row r="3074" spans="1:19" x14ac:dyDescent="0.25">
      <c r="A3074" s="12">
        <v>44044</v>
      </c>
      <c r="B3074" t="s">
        <v>2007</v>
      </c>
      <c r="C3074" t="s">
        <v>2008</v>
      </c>
      <c r="D3074">
        <v>937891.04390000005</v>
      </c>
      <c r="E3074">
        <v>126.1503554</v>
      </c>
      <c r="F3074">
        <v>1.914338987</v>
      </c>
      <c r="G3074">
        <v>3.8872138020000002</v>
      </c>
      <c r="H3074">
        <v>606543.97340000002</v>
      </c>
      <c r="I3074">
        <v>128.53114310000001</v>
      </c>
      <c r="J3074">
        <v>1.915513303</v>
      </c>
      <c r="K3074">
        <v>4.4575831729999997</v>
      </c>
      <c r="L3074">
        <v>521319.57150000002</v>
      </c>
      <c r="M3074">
        <v>127.47740570000001</v>
      </c>
      <c r="N3074">
        <v>2.009792451</v>
      </c>
      <c r="O3074">
        <v>4.1570992540000002</v>
      </c>
      <c r="P3074">
        <v>421646.1434</v>
      </c>
      <c r="Q3074">
        <v>116.528445</v>
      </c>
      <c r="R3074">
        <v>0.428662347</v>
      </c>
      <c r="S3074">
        <v>2.8833490419999999</v>
      </c>
    </row>
    <row r="3075" spans="1:19" x14ac:dyDescent="0.25">
      <c r="A3075" s="12">
        <v>44044</v>
      </c>
      <c r="B3075" t="s">
        <v>2013</v>
      </c>
      <c r="C3075" t="s">
        <v>2014</v>
      </c>
      <c r="D3075">
        <v>573888.978</v>
      </c>
      <c r="E3075">
        <v>126.193313</v>
      </c>
      <c r="F3075">
        <v>2.035841236</v>
      </c>
      <c r="G3075">
        <v>2.934551157</v>
      </c>
      <c r="H3075">
        <v>354938.02799999999</v>
      </c>
      <c r="I3075">
        <v>127.18934470000001</v>
      </c>
      <c r="J3075">
        <v>1.610019613</v>
      </c>
      <c r="K3075">
        <v>3.088465309</v>
      </c>
      <c r="L3075">
        <v>277461.41950000002</v>
      </c>
      <c r="M3075">
        <v>125.9118758</v>
      </c>
      <c r="N3075">
        <v>1.2862672100000001</v>
      </c>
      <c r="O3075">
        <v>2.352086774</v>
      </c>
      <c r="P3075">
        <v>199611.0583</v>
      </c>
      <c r="Q3075">
        <v>117.41703800000001</v>
      </c>
      <c r="R3075">
        <v>-0.83197147199999999</v>
      </c>
      <c r="S3075">
        <v>-0.59469537500000003</v>
      </c>
    </row>
    <row r="3076" spans="1:19" x14ac:dyDescent="0.25">
      <c r="A3076" s="12">
        <v>44044</v>
      </c>
      <c r="B3076" t="s">
        <v>2015</v>
      </c>
      <c r="C3076" t="s">
        <v>2016</v>
      </c>
      <c r="D3076">
        <v>412301.52919999999</v>
      </c>
      <c r="E3076">
        <v>125.1562369</v>
      </c>
      <c r="F3076">
        <v>0.84699015600000005</v>
      </c>
      <c r="G3076">
        <v>2.9715678240000001</v>
      </c>
      <c r="H3076">
        <v>271337.52909999999</v>
      </c>
      <c r="I3076">
        <v>127.4568287</v>
      </c>
      <c r="J3076">
        <v>0.96474296299999995</v>
      </c>
      <c r="K3076">
        <v>3.573862718</v>
      </c>
      <c r="L3076">
        <v>221886.72070000001</v>
      </c>
      <c r="M3076">
        <v>125.3942772</v>
      </c>
      <c r="N3076">
        <v>0.94317196999999997</v>
      </c>
      <c r="O3076">
        <v>2.8058789659999999</v>
      </c>
      <c r="P3076">
        <v>168365.69190000001</v>
      </c>
      <c r="Q3076">
        <v>118.7491266</v>
      </c>
      <c r="R3076">
        <v>-0.90258113799999995</v>
      </c>
      <c r="S3076">
        <v>0.59531615299999996</v>
      </c>
    </row>
    <row r="3077" spans="1:19" x14ac:dyDescent="0.25">
      <c r="A3077" s="12">
        <v>44044</v>
      </c>
      <c r="B3077" t="s">
        <v>2003</v>
      </c>
      <c r="C3077" t="s">
        <v>2004</v>
      </c>
      <c r="D3077">
        <v>449256.4057</v>
      </c>
      <c r="E3077">
        <v>131.5953375</v>
      </c>
      <c r="F3077">
        <v>2.0567313679999999</v>
      </c>
      <c r="G3077">
        <v>2.7877108069999998</v>
      </c>
      <c r="H3077">
        <v>303589.50140000001</v>
      </c>
      <c r="I3077">
        <v>132.3109001</v>
      </c>
      <c r="J3077">
        <v>1.8092169600000001</v>
      </c>
      <c r="K3077">
        <v>2.8278400440000002</v>
      </c>
      <c r="L3077">
        <v>248892.174</v>
      </c>
      <c r="M3077">
        <v>129.97220390000001</v>
      </c>
      <c r="N3077">
        <v>1.122204282</v>
      </c>
      <c r="O3077">
        <v>1.838414998</v>
      </c>
      <c r="P3077">
        <v>189313.19190000001</v>
      </c>
      <c r="Q3077">
        <v>122.231064</v>
      </c>
      <c r="R3077">
        <v>-0.39985168399999999</v>
      </c>
      <c r="S3077">
        <v>-1.0784006779999999</v>
      </c>
    </row>
    <row r="3078" spans="1:19" x14ac:dyDescent="0.25">
      <c r="A3078" s="12">
        <v>44044</v>
      </c>
      <c r="B3078" t="s">
        <v>2009</v>
      </c>
      <c r="C3078" t="s">
        <v>2010</v>
      </c>
      <c r="D3078">
        <v>222162.81049999999</v>
      </c>
      <c r="E3078">
        <v>114.2713511</v>
      </c>
      <c r="F3078">
        <v>1.623173719</v>
      </c>
      <c r="G3078">
        <v>1.33342356</v>
      </c>
      <c r="H3078">
        <v>134471.24969999999</v>
      </c>
      <c r="I3078">
        <v>113.72188149999999</v>
      </c>
      <c r="J3078">
        <v>0.83750844999999996</v>
      </c>
      <c r="K3078">
        <v>0.93111426500000005</v>
      </c>
      <c r="L3078">
        <v>105990.5788</v>
      </c>
      <c r="M3078">
        <v>111.20076469999999</v>
      </c>
      <c r="N3078">
        <v>0.245540957</v>
      </c>
      <c r="O3078">
        <v>-0.85716613100000005</v>
      </c>
      <c r="P3078">
        <v>89552.31379</v>
      </c>
      <c r="Q3078">
        <v>106.8563551</v>
      </c>
      <c r="R3078">
        <v>-1.8973244869999999</v>
      </c>
      <c r="S3078">
        <v>-2.663819014</v>
      </c>
    </row>
    <row r="3079" spans="1:19" x14ac:dyDescent="0.25">
      <c r="A3079" s="12">
        <v>44044</v>
      </c>
      <c r="B3079" t="s">
        <v>2011</v>
      </c>
      <c r="C3079" t="s">
        <v>2012</v>
      </c>
      <c r="D3079">
        <v>298273.19260000001</v>
      </c>
      <c r="E3079">
        <v>126.9243415</v>
      </c>
      <c r="F3079">
        <v>1.9785365770000001</v>
      </c>
      <c r="G3079">
        <v>3.5772577399999999</v>
      </c>
      <c r="H3079">
        <v>184834.58259999999</v>
      </c>
      <c r="I3079">
        <v>129.34367750000001</v>
      </c>
      <c r="J3079">
        <v>1.3405044989999999</v>
      </c>
      <c r="K3079">
        <v>4.2150160349999997</v>
      </c>
      <c r="L3079">
        <v>132495.5411</v>
      </c>
      <c r="M3079">
        <v>126.92758190000001</v>
      </c>
      <c r="N3079">
        <v>0.864149799</v>
      </c>
      <c r="O3079">
        <v>2.7713922370000001</v>
      </c>
      <c r="P3079">
        <v>125843.0534</v>
      </c>
      <c r="Q3079">
        <v>124.3663469</v>
      </c>
      <c r="R3079">
        <v>0.118526047</v>
      </c>
      <c r="S3079">
        <v>2.1069261840000002</v>
      </c>
    </row>
    <row r="3080" spans="1:19" x14ac:dyDescent="0.25">
      <c r="A3080" s="12">
        <v>44044</v>
      </c>
      <c r="B3080" t="s">
        <v>2019</v>
      </c>
      <c r="C3080" t="s">
        <v>2020</v>
      </c>
      <c r="D3080">
        <v>276321.21899999998</v>
      </c>
      <c r="E3080">
        <v>126.82056420000001</v>
      </c>
      <c r="F3080">
        <v>1.8229765449999999</v>
      </c>
      <c r="G3080">
        <v>3.4455398229999998</v>
      </c>
      <c r="H3080">
        <v>170877.6586</v>
      </c>
      <c r="I3080">
        <v>127.6456678</v>
      </c>
      <c r="J3080">
        <v>1.4945097119999999</v>
      </c>
      <c r="K3080">
        <v>4.2504501860000001</v>
      </c>
      <c r="L3080">
        <v>135606.18299999999</v>
      </c>
      <c r="M3080">
        <v>124.68467010000001</v>
      </c>
      <c r="N3080">
        <v>1.215221713</v>
      </c>
      <c r="O3080">
        <v>2.8626048769999999</v>
      </c>
      <c r="P3080">
        <v>117950.3242</v>
      </c>
      <c r="Q3080">
        <v>118.3131301</v>
      </c>
      <c r="R3080">
        <v>-0.15944097400000001</v>
      </c>
      <c r="S3080">
        <v>0.65112306799999997</v>
      </c>
    </row>
    <row r="3081" spans="1:19" x14ac:dyDescent="0.25">
      <c r="A3081" s="12">
        <v>44044</v>
      </c>
      <c r="B3081" t="s">
        <v>2001</v>
      </c>
      <c r="C3081" t="s">
        <v>2002</v>
      </c>
      <c r="D3081">
        <v>293854.46649999998</v>
      </c>
      <c r="E3081">
        <v>131.0812147</v>
      </c>
      <c r="F3081">
        <v>0.50242337999999997</v>
      </c>
      <c r="G3081">
        <v>2.7043711149999998</v>
      </c>
      <c r="H3081">
        <v>185829.17449999999</v>
      </c>
      <c r="I3081">
        <v>132.16632970000001</v>
      </c>
      <c r="J3081">
        <v>0.46163689699999999</v>
      </c>
      <c r="K3081">
        <v>3.6493448119999998</v>
      </c>
      <c r="L3081">
        <v>151593.90340000001</v>
      </c>
      <c r="M3081">
        <v>130.2814669</v>
      </c>
      <c r="N3081">
        <v>-5.5503168999999998E-2</v>
      </c>
      <c r="O3081">
        <v>2.4731211590000002</v>
      </c>
      <c r="P3081">
        <v>116856.84639999999</v>
      </c>
      <c r="Q3081">
        <v>124.1267909</v>
      </c>
      <c r="R3081">
        <v>-1.3539010010000001</v>
      </c>
      <c r="S3081">
        <v>0.96564244300000002</v>
      </c>
    </row>
    <row r="3082" spans="1:19" x14ac:dyDescent="0.25">
      <c r="A3082" s="12">
        <v>44075</v>
      </c>
      <c r="B3082" t="s">
        <v>2005</v>
      </c>
      <c r="C3082" t="s">
        <v>2006</v>
      </c>
      <c r="D3082">
        <v>394659.91509999998</v>
      </c>
      <c r="E3082">
        <v>129.20535050000001</v>
      </c>
      <c r="F3082">
        <v>1.1403367230000001</v>
      </c>
      <c r="G3082">
        <v>4.3758573549999999</v>
      </c>
      <c r="H3082">
        <v>243296.2144</v>
      </c>
      <c r="I3082">
        <v>129.5317829</v>
      </c>
      <c r="J3082">
        <v>0.52424594700000005</v>
      </c>
      <c r="K3082">
        <v>4.2701908700000004</v>
      </c>
      <c r="L3082">
        <v>210490.9645</v>
      </c>
      <c r="M3082">
        <v>128.25178980000001</v>
      </c>
      <c r="N3082">
        <v>1.0489213319999999</v>
      </c>
      <c r="O3082">
        <v>3.6145997319999998</v>
      </c>
      <c r="P3082">
        <v>228667.58970000001</v>
      </c>
      <c r="Q3082">
        <v>120.1677193</v>
      </c>
      <c r="R3082">
        <v>1.0601005779999999</v>
      </c>
      <c r="S3082">
        <v>0.45130629100000003</v>
      </c>
    </row>
    <row r="3083" spans="1:19" x14ac:dyDescent="0.25">
      <c r="A3083" s="12">
        <v>44075</v>
      </c>
      <c r="B3083" t="s">
        <v>2001</v>
      </c>
      <c r="C3083" t="s">
        <v>2002</v>
      </c>
      <c r="D3083">
        <v>295938.62359999999</v>
      </c>
      <c r="E3083">
        <v>132.0109057</v>
      </c>
      <c r="F3083">
        <v>0.70924803999999997</v>
      </c>
      <c r="G3083">
        <v>3.8755435399999998</v>
      </c>
      <c r="H3083">
        <v>185670.8517</v>
      </c>
      <c r="I3083">
        <v>132.0537266</v>
      </c>
      <c r="J3083">
        <v>-8.5198022999999998E-2</v>
      </c>
      <c r="K3083">
        <v>3.9267798599999999</v>
      </c>
      <c r="L3083">
        <v>152188.4987</v>
      </c>
      <c r="M3083">
        <v>130.79246860000001</v>
      </c>
      <c r="N3083">
        <v>0.39222904200000003</v>
      </c>
      <c r="O3083">
        <v>3.0790489700000001</v>
      </c>
      <c r="P3083">
        <v>117338.8043</v>
      </c>
      <c r="Q3083">
        <v>124.6387325</v>
      </c>
      <c r="R3083">
        <v>0.41243443600000002</v>
      </c>
      <c r="S3083">
        <v>0.27529516999999998</v>
      </c>
    </row>
    <row r="3084" spans="1:19" x14ac:dyDescent="0.25">
      <c r="A3084" s="12">
        <v>44075</v>
      </c>
      <c r="B3084" t="s">
        <v>2015</v>
      </c>
      <c r="C3084" t="s">
        <v>2016</v>
      </c>
      <c r="D3084">
        <v>420988.63170000003</v>
      </c>
      <c r="E3084">
        <v>127.79325129999999</v>
      </c>
      <c r="F3084">
        <v>2.1069780050000002</v>
      </c>
      <c r="G3084">
        <v>5.1124353960000004</v>
      </c>
      <c r="H3084">
        <v>274721.78810000001</v>
      </c>
      <c r="I3084">
        <v>129.0465347</v>
      </c>
      <c r="J3084">
        <v>1.2472505920000001</v>
      </c>
      <c r="K3084">
        <v>5.0775563180000001</v>
      </c>
      <c r="L3084">
        <v>225463.79579999999</v>
      </c>
      <c r="M3084">
        <v>127.41578060000001</v>
      </c>
      <c r="N3084">
        <v>1.6121176960000001</v>
      </c>
      <c r="O3084">
        <v>4.3448226879999998</v>
      </c>
      <c r="P3084">
        <v>171604.3983</v>
      </c>
      <c r="Q3084">
        <v>121.0334017</v>
      </c>
      <c r="R3084">
        <v>1.9236142490000001</v>
      </c>
      <c r="S3084">
        <v>1.494531925</v>
      </c>
    </row>
    <row r="3085" spans="1:19" x14ac:dyDescent="0.25">
      <c r="A3085" s="12">
        <v>44075</v>
      </c>
      <c r="B3085" t="s">
        <v>2009</v>
      </c>
      <c r="C3085" t="s">
        <v>2010</v>
      </c>
      <c r="D3085">
        <v>227083.06140000001</v>
      </c>
      <c r="E3085">
        <v>116.8021244</v>
      </c>
      <c r="F3085">
        <v>2.2147050089999998</v>
      </c>
      <c r="G3085">
        <v>3.4279660110000001</v>
      </c>
      <c r="H3085">
        <v>136931.27499999999</v>
      </c>
      <c r="I3085">
        <v>115.8023165</v>
      </c>
      <c r="J3085">
        <v>1.829406069</v>
      </c>
      <c r="K3085">
        <v>2.641754438</v>
      </c>
      <c r="L3085">
        <v>109277.2859</v>
      </c>
      <c r="M3085">
        <v>114.6490367</v>
      </c>
      <c r="N3085">
        <v>3.1009426850000001</v>
      </c>
      <c r="O3085">
        <v>1.847137188</v>
      </c>
      <c r="P3085">
        <v>92543.850860000006</v>
      </c>
      <c r="Q3085">
        <v>110.4259418</v>
      </c>
      <c r="R3085">
        <v>3.340546931</v>
      </c>
      <c r="S3085">
        <v>-1.0705779580000001</v>
      </c>
    </row>
    <row r="3086" spans="1:19" x14ac:dyDescent="0.25">
      <c r="A3086" s="12">
        <v>44075</v>
      </c>
      <c r="B3086" t="s">
        <v>2011</v>
      </c>
      <c r="C3086" t="s">
        <v>2012</v>
      </c>
      <c r="D3086">
        <v>300727.64919999999</v>
      </c>
      <c r="E3086">
        <v>127.9687876</v>
      </c>
      <c r="F3086">
        <v>0.82288879100000001</v>
      </c>
      <c r="G3086">
        <v>4.991520575</v>
      </c>
      <c r="H3086">
        <v>185466.41390000001</v>
      </c>
      <c r="I3086">
        <v>129.7858209</v>
      </c>
      <c r="J3086">
        <v>0.34183610199999998</v>
      </c>
      <c r="K3086">
        <v>5.1194521650000002</v>
      </c>
      <c r="L3086">
        <v>133670.1923</v>
      </c>
      <c r="M3086">
        <v>128.0528698</v>
      </c>
      <c r="N3086">
        <v>0.88655899800000004</v>
      </c>
      <c r="O3086">
        <v>4.3444041289999999</v>
      </c>
      <c r="P3086">
        <v>126054.28909999999</v>
      </c>
      <c r="Q3086">
        <v>124.5751039</v>
      </c>
      <c r="R3086">
        <v>0.16785646600000001</v>
      </c>
      <c r="S3086">
        <v>1.5041584649999999</v>
      </c>
    </row>
    <row r="3087" spans="1:19" x14ac:dyDescent="0.25">
      <c r="A3087" s="12">
        <v>44075</v>
      </c>
      <c r="B3087" t="s">
        <v>2019</v>
      </c>
      <c r="C3087" t="s">
        <v>2020</v>
      </c>
      <c r="D3087">
        <v>277873.01179999998</v>
      </c>
      <c r="E3087">
        <v>127.532776</v>
      </c>
      <c r="F3087">
        <v>0.561590166</v>
      </c>
      <c r="G3087">
        <v>4.3339706390000003</v>
      </c>
      <c r="H3087">
        <v>171109.96549999999</v>
      </c>
      <c r="I3087">
        <v>127.81920119999999</v>
      </c>
      <c r="J3087">
        <v>0.135949285</v>
      </c>
      <c r="K3087">
        <v>4.4764726450000003</v>
      </c>
      <c r="L3087">
        <v>136512.16959999999</v>
      </c>
      <c r="M3087">
        <v>125.51769</v>
      </c>
      <c r="N3087">
        <v>0.66810126599999997</v>
      </c>
      <c r="O3087">
        <v>3.768289496</v>
      </c>
      <c r="P3087">
        <v>119204.791</v>
      </c>
      <c r="Q3087">
        <v>119.57145559999999</v>
      </c>
      <c r="R3087">
        <v>1.0635552399999999</v>
      </c>
      <c r="S3087">
        <v>0.56127947199999995</v>
      </c>
    </row>
    <row r="3088" spans="1:19" x14ac:dyDescent="0.25">
      <c r="A3088" s="12">
        <v>44075</v>
      </c>
      <c r="B3088" t="s">
        <v>2017</v>
      </c>
      <c r="C3088" t="s">
        <v>2018</v>
      </c>
      <c r="D3088">
        <v>341203.75770000002</v>
      </c>
      <c r="E3088">
        <v>130.59464180000001</v>
      </c>
      <c r="F3088">
        <v>1.1811186170000001</v>
      </c>
      <c r="G3088">
        <v>4.7892780869999996</v>
      </c>
      <c r="H3088">
        <v>202112.3523</v>
      </c>
      <c r="I3088">
        <v>132.48719199999999</v>
      </c>
      <c r="J3088">
        <v>0.29809414200000001</v>
      </c>
      <c r="K3088">
        <v>4.0784368110000004</v>
      </c>
      <c r="L3088">
        <v>164407.42009999999</v>
      </c>
      <c r="M3088">
        <v>131.8064037</v>
      </c>
      <c r="N3088">
        <v>0.755834016</v>
      </c>
      <c r="O3088">
        <v>3.2133101179999999</v>
      </c>
      <c r="P3088">
        <v>128878.34759999999</v>
      </c>
      <c r="Q3088">
        <v>122.7750995</v>
      </c>
      <c r="R3088">
        <v>0.41777388700000001</v>
      </c>
      <c r="S3088">
        <v>-1.1313521289999999</v>
      </c>
    </row>
    <row r="3089" spans="1:19" x14ac:dyDescent="0.25">
      <c r="A3089" s="12">
        <v>44075</v>
      </c>
      <c r="B3089" t="s">
        <v>2003</v>
      </c>
      <c r="C3089" t="s">
        <v>2004</v>
      </c>
      <c r="D3089">
        <v>455813.57199999999</v>
      </c>
      <c r="E3089">
        <v>133.51605029999999</v>
      </c>
      <c r="F3089">
        <v>1.4595598919999999</v>
      </c>
      <c r="G3089">
        <v>4.2053065529999998</v>
      </c>
      <c r="H3089">
        <v>306519.5196</v>
      </c>
      <c r="I3089">
        <v>133.58786570000001</v>
      </c>
      <c r="J3089">
        <v>0.96512501699999997</v>
      </c>
      <c r="K3089">
        <v>3.7912229220000002</v>
      </c>
      <c r="L3089">
        <v>252368.03700000001</v>
      </c>
      <c r="M3089">
        <v>131.78730949999999</v>
      </c>
      <c r="N3089">
        <v>1.3965336509999999</v>
      </c>
      <c r="O3089">
        <v>2.7700903609999998</v>
      </c>
      <c r="P3089">
        <v>192129.09229999999</v>
      </c>
      <c r="Q3089">
        <v>124.049165</v>
      </c>
      <c r="R3089">
        <v>1.487429603</v>
      </c>
      <c r="S3089">
        <v>-1.326719033</v>
      </c>
    </row>
    <row r="3090" spans="1:19" x14ac:dyDescent="0.25">
      <c r="A3090" s="12">
        <v>44075</v>
      </c>
      <c r="B3090" t="s">
        <v>2007</v>
      </c>
      <c r="C3090" t="s">
        <v>2008</v>
      </c>
      <c r="D3090">
        <v>941152.69559999998</v>
      </c>
      <c r="E3090">
        <v>126.5890615</v>
      </c>
      <c r="F3090">
        <v>0.34776446599999999</v>
      </c>
      <c r="G3090">
        <v>4.349784391</v>
      </c>
      <c r="H3090">
        <v>609486.62239999999</v>
      </c>
      <c r="I3090">
        <v>129.15471210000001</v>
      </c>
      <c r="J3090">
        <v>0.48515015700000003</v>
      </c>
      <c r="K3090">
        <v>5.3387654319999998</v>
      </c>
      <c r="L3090">
        <v>525821.30330000003</v>
      </c>
      <c r="M3090">
        <v>128.57820670000001</v>
      </c>
      <c r="N3090">
        <v>0.863526338</v>
      </c>
      <c r="O3090">
        <v>5.465850412</v>
      </c>
      <c r="P3090">
        <v>425218.20559999999</v>
      </c>
      <c r="Q3090">
        <v>117.51563969999999</v>
      </c>
      <c r="R3090">
        <v>0.84717061999999999</v>
      </c>
      <c r="S3090">
        <v>1.6480906790000001</v>
      </c>
    </row>
    <row r="3091" spans="1:19" x14ac:dyDescent="0.25">
      <c r="A3091" s="12">
        <v>44075</v>
      </c>
      <c r="B3091" t="s">
        <v>2013</v>
      </c>
      <c r="C3091" t="s">
        <v>2014</v>
      </c>
      <c r="D3091">
        <v>578504.49959999998</v>
      </c>
      <c r="E3091">
        <v>127.20822699999999</v>
      </c>
      <c r="F3091">
        <v>0.804253408</v>
      </c>
      <c r="G3091">
        <v>3.907201696</v>
      </c>
      <c r="H3091">
        <v>356414.67680000002</v>
      </c>
      <c r="I3091">
        <v>127.7184906</v>
      </c>
      <c r="J3091">
        <v>0.41603002700000002</v>
      </c>
      <c r="K3091">
        <v>3.6415622590000001</v>
      </c>
      <c r="L3091">
        <v>279551.83899999998</v>
      </c>
      <c r="M3091">
        <v>126.86050729999999</v>
      </c>
      <c r="N3091">
        <v>0.75340906699999999</v>
      </c>
      <c r="O3091">
        <v>2.7317784450000002</v>
      </c>
      <c r="P3091">
        <v>201899.2781</v>
      </c>
      <c r="Q3091">
        <v>118.76303559999999</v>
      </c>
      <c r="R3091">
        <v>1.146339225</v>
      </c>
      <c r="S3091">
        <v>-0.76063866099999999</v>
      </c>
    </row>
    <row r="3092" spans="1:19" x14ac:dyDescent="0.25">
      <c r="A3092" s="12">
        <v>44105</v>
      </c>
      <c r="B3092" t="s">
        <v>2005</v>
      </c>
      <c r="C3092" t="s">
        <v>2006</v>
      </c>
      <c r="D3092">
        <v>397882.43339999998</v>
      </c>
      <c r="E3092">
        <v>130.26035150000001</v>
      </c>
      <c r="F3092">
        <v>0.81653043300000006</v>
      </c>
      <c r="G3092">
        <v>5.5034297710000004</v>
      </c>
      <c r="H3092">
        <v>245047.5938</v>
      </c>
      <c r="I3092">
        <v>130.46422369999999</v>
      </c>
      <c r="J3092">
        <v>0.71985477799999997</v>
      </c>
      <c r="K3092">
        <v>4.2873435620000002</v>
      </c>
      <c r="L3092">
        <v>212252.52160000001</v>
      </c>
      <c r="M3092">
        <v>129.32510350000001</v>
      </c>
      <c r="N3092">
        <v>0.83688013000000006</v>
      </c>
      <c r="O3092">
        <v>5.3390053259999997</v>
      </c>
      <c r="P3092">
        <v>227480.41829999999</v>
      </c>
      <c r="Q3092">
        <v>119.54384570000001</v>
      </c>
      <c r="R3092">
        <v>-0.51916907599999995</v>
      </c>
      <c r="S3092">
        <v>1.1484519049999999</v>
      </c>
    </row>
    <row r="3093" spans="1:19" x14ac:dyDescent="0.25">
      <c r="A3093" s="12">
        <v>44105</v>
      </c>
      <c r="B3093" t="s">
        <v>2001</v>
      </c>
      <c r="C3093" t="s">
        <v>2002</v>
      </c>
      <c r="D3093">
        <v>299819.73959999997</v>
      </c>
      <c r="E3093">
        <v>133.7421756</v>
      </c>
      <c r="F3093">
        <v>1.311459776</v>
      </c>
      <c r="G3093">
        <v>5.5212013229999997</v>
      </c>
      <c r="H3093">
        <v>188057.59599999999</v>
      </c>
      <c r="I3093">
        <v>133.7512385</v>
      </c>
      <c r="J3093">
        <v>1.2854706330000001</v>
      </c>
      <c r="K3093">
        <v>4.4898454040000004</v>
      </c>
      <c r="L3093">
        <v>154893.4754</v>
      </c>
      <c r="M3093">
        <v>133.11715530000001</v>
      </c>
      <c r="N3093">
        <v>1.7773857559999999</v>
      </c>
      <c r="O3093">
        <v>5.6871870969999998</v>
      </c>
      <c r="P3093">
        <v>118426.198</v>
      </c>
      <c r="Q3093">
        <v>125.7937756</v>
      </c>
      <c r="R3093">
        <v>0.926712804</v>
      </c>
      <c r="S3093">
        <v>1.956676793</v>
      </c>
    </row>
    <row r="3094" spans="1:19" x14ac:dyDescent="0.25">
      <c r="A3094" s="12">
        <v>44105</v>
      </c>
      <c r="B3094" t="s">
        <v>2017</v>
      </c>
      <c r="C3094" t="s">
        <v>2018</v>
      </c>
      <c r="D3094">
        <v>343997.92119999998</v>
      </c>
      <c r="E3094">
        <v>131.6640989</v>
      </c>
      <c r="F3094">
        <v>0.81891346399999998</v>
      </c>
      <c r="G3094">
        <v>5.5976627749999999</v>
      </c>
      <c r="H3094">
        <v>203559.80710000001</v>
      </c>
      <c r="I3094">
        <v>133.4360168</v>
      </c>
      <c r="J3094">
        <v>0.71616344499999995</v>
      </c>
      <c r="K3094">
        <v>4.1367726920000001</v>
      </c>
      <c r="L3094">
        <v>165607.30480000001</v>
      </c>
      <c r="M3094">
        <v>132.76835840000001</v>
      </c>
      <c r="N3094">
        <v>0.72982393599999995</v>
      </c>
      <c r="O3094">
        <v>5.1135322199999997</v>
      </c>
      <c r="P3094">
        <v>129614.50539999999</v>
      </c>
      <c r="Q3094">
        <v>123.47639529999999</v>
      </c>
      <c r="R3094">
        <v>0.57120362199999997</v>
      </c>
      <c r="S3094">
        <v>0.94065932299999999</v>
      </c>
    </row>
    <row r="3095" spans="1:19" x14ac:dyDescent="0.25">
      <c r="A3095" s="12">
        <v>44105</v>
      </c>
      <c r="B3095" t="s">
        <v>2007</v>
      </c>
      <c r="C3095" t="s">
        <v>2008</v>
      </c>
      <c r="D3095">
        <v>939399.3689</v>
      </c>
      <c r="E3095">
        <v>126.3532316</v>
      </c>
      <c r="F3095">
        <v>-0.18629567599999999</v>
      </c>
      <c r="G3095">
        <v>4.2320566829999997</v>
      </c>
      <c r="H3095">
        <v>605395.0747</v>
      </c>
      <c r="I3095">
        <v>128.28768299999999</v>
      </c>
      <c r="J3095">
        <v>-0.671310505</v>
      </c>
      <c r="K3095">
        <v>3.5840899240000001</v>
      </c>
      <c r="L3095">
        <v>522699.88770000002</v>
      </c>
      <c r="M3095">
        <v>127.81493209999999</v>
      </c>
      <c r="N3095">
        <v>-0.59362669099999998</v>
      </c>
      <c r="O3095">
        <v>5.5334989380000001</v>
      </c>
      <c r="P3095">
        <v>415992.60560000001</v>
      </c>
      <c r="Q3095">
        <v>114.96600220000001</v>
      </c>
      <c r="R3095">
        <v>-2.1696154870000002</v>
      </c>
      <c r="S3095">
        <v>1.149235037</v>
      </c>
    </row>
    <row r="3096" spans="1:19" x14ac:dyDescent="0.25">
      <c r="A3096" s="12">
        <v>44105</v>
      </c>
      <c r="B3096" t="s">
        <v>2013</v>
      </c>
      <c r="C3096" t="s">
        <v>2014</v>
      </c>
      <c r="D3096">
        <v>579268.89839999995</v>
      </c>
      <c r="E3096">
        <v>127.3763118</v>
      </c>
      <c r="F3096">
        <v>0.13213359699999999</v>
      </c>
      <c r="G3096">
        <v>4.4489150449999997</v>
      </c>
      <c r="H3096">
        <v>356317.41259999998</v>
      </c>
      <c r="I3096">
        <v>127.68363669999999</v>
      </c>
      <c r="J3096">
        <v>-2.7289608E-2</v>
      </c>
      <c r="K3096">
        <v>3.0948210870000001</v>
      </c>
      <c r="L3096">
        <v>280886.94089999999</v>
      </c>
      <c r="M3096">
        <v>127.4663759</v>
      </c>
      <c r="N3096">
        <v>0.477586495</v>
      </c>
      <c r="O3096">
        <v>4.1940986220000003</v>
      </c>
      <c r="P3096">
        <v>202088.644</v>
      </c>
      <c r="Q3096">
        <v>118.87442609999999</v>
      </c>
      <c r="R3096">
        <v>9.3792256000000004E-2</v>
      </c>
      <c r="S3096">
        <v>0.41265080100000001</v>
      </c>
    </row>
    <row r="3097" spans="1:19" x14ac:dyDescent="0.25">
      <c r="A3097" s="12">
        <v>44105</v>
      </c>
      <c r="B3097" t="s">
        <v>2015</v>
      </c>
      <c r="C3097" t="s">
        <v>2016</v>
      </c>
      <c r="D3097">
        <v>425814.98109999998</v>
      </c>
      <c r="E3097">
        <v>129.2583143</v>
      </c>
      <c r="F3097">
        <v>1.146432245</v>
      </c>
      <c r="G3097">
        <v>6.3898727549999998</v>
      </c>
      <c r="H3097">
        <v>276357.09860000003</v>
      </c>
      <c r="I3097">
        <v>129.8146979</v>
      </c>
      <c r="J3097">
        <v>0.59526058900000001</v>
      </c>
      <c r="K3097">
        <v>4.7432730909999998</v>
      </c>
      <c r="L3097">
        <v>227601.23759999999</v>
      </c>
      <c r="M3097">
        <v>128.62370759999999</v>
      </c>
      <c r="N3097">
        <v>0.94801993900000003</v>
      </c>
      <c r="O3097">
        <v>5.9354660270000004</v>
      </c>
      <c r="P3097">
        <v>171528.70480000001</v>
      </c>
      <c r="Q3097">
        <v>120.9800147</v>
      </c>
      <c r="R3097">
        <v>-4.4109280000000001E-2</v>
      </c>
      <c r="S3097">
        <v>1.9267269069999999</v>
      </c>
    </row>
    <row r="3098" spans="1:19" x14ac:dyDescent="0.25">
      <c r="A3098" s="12">
        <v>44105</v>
      </c>
      <c r="B3098" t="s">
        <v>2011</v>
      </c>
      <c r="C3098" t="s">
        <v>2012</v>
      </c>
      <c r="D3098">
        <v>306501.00309999997</v>
      </c>
      <c r="E3098">
        <v>130.4255258</v>
      </c>
      <c r="F3098">
        <v>1.9197948419999999</v>
      </c>
      <c r="G3098">
        <v>7.6730441870000003</v>
      </c>
      <c r="H3098">
        <v>189290.34</v>
      </c>
      <c r="I3098">
        <v>132.4617307</v>
      </c>
      <c r="J3098">
        <v>2.06178901</v>
      </c>
      <c r="K3098">
        <v>6.560917763</v>
      </c>
      <c r="L3098">
        <v>136590.37659999999</v>
      </c>
      <c r="M3098">
        <v>130.850337</v>
      </c>
      <c r="N3098">
        <v>2.1846189429999998</v>
      </c>
      <c r="O3098">
        <v>7.2763765339999997</v>
      </c>
      <c r="P3098">
        <v>127837.6156</v>
      </c>
      <c r="Q3098">
        <v>126.337504</v>
      </c>
      <c r="R3098">
        <v>1.4147289670000001</v>
      </c>
      <c r="S3098">
        <v>3.3240297860000001</v>
      </c>
    </row>
    <row r="3099" spans="1:19" x14ac:dyDescent="0.25">
      <c r="A3099" s="12">
        <v>44105</v>
      </c>
      <c r="B3099" t="s">
        <v>2019</v>
      </c>
      <c r="C3099" t="s">
        <v>2020</v>
      </c>
      <c r="D3099">
        <v>283288.02879999997</v>
      </c>
      <c r="E3099">
        <v>130.01805569999999</v>
      </c>
      <c r="F3099">
        <v>1.9487379979999999</v>
      </c>
      <c r="G3099">
        <v>6.0744855810000002</v>
      </c>
      <c r="H3099">
        <v>173644.91750000001</v>
      </c>
      <c r="I3099">
        <v>129.7128112</v>
      </c>
      <c r="J3099">
        <v>1.481475372</v>
      </c>
      <c r="K3099">
        <v>4.5657398239999996</v>
      </c>
      <c r="L3099">
        <v>138489.2703</v>
      </c>
      <c r="M3099">
        <v>127.33555800000001</v>
      </c>
      <c r="N3099">
        <v>1.4482962720000001</v>
      </c>
      <c r="O3099">
        <v>5.3762638679999997</v>
      </c>
      <c r="P3099">
        <v>119503.9048</v>
      </c>
      <c r="Q3099">
        <v>119.8714894</v>
      </c>
      <c r="R3099">
        <v>0.25092425400000001</v>
      </c>
      <c r="S3099">
        <v>1.405102863</v>
      </c>
    </row>
    <row r="3100" spans="1:19" x14ac:dyDescent="0.25">
      <c r="A3100" s="12">
        <v>44105</v>
      </c>
      <c r="B3100" t="s">
        <v>2003</v>
      </c>
      <c r="C3100" t="s">
        <v>2004</v>
      </c>
      <c r="D3100">
        <v>453954.74209999997</v>
      </c>
      <c r="E3100">
        <v>132.97156530000001</v>
      </c>
      <c r="F3100">
        <v>-0.40780485300000002</v>
      </c>
      <c r="G3100">
        <v>4.0859358080000003</v>
      </c>
      <c r="H3100">
        <v>304767.33380000002</v>
      </c>
      <c r="I3100">
        <v>132.82422510000001</v>
      </c>
      <c r="J3100">
        <v>-0.571639232</v>
      </c>
      <c r="K3100">
        <v>2.4900686730000001</v>
      </c>
      <c r="L3100">
        <v>252068.8567</v>
      </c>
      <c r="M3100">
        <v>131.63107669999999</v>
      </c>
      <c r="N3100">
        <v>-0.118549192</v>
      </c>
      <c r="O3100">
        <v>3.4656121340000001</v>
      </c>
      <c r="P3100">
        <v>191159.75159999999</v>
      </c>
      <c r="Q3100">
        <v>123.423305</v>
      </c>
      <c r="R3100">
        <v>-0.50452574900000002</v>
      </c>
      <c r="S3100">
        <v>-0.60625949400000001</v>
      </c>
    </row>
    <row r="3101" spans="1:19" x14ac:dyDescent="0.25">
      <c r="A3101" s="12">
        <v>44105</v>
      </c>
      <c r="B3101" t="s">
        <v>2009</v>
      </c>
      <c r="C3101" t="s">
        <v>2010</v>
      </c>
      <c r="D3101">
        <v>227348.67610000001</v>
      </c>
      <c r="E3101">
        <v>116.9387456</v>
      </c>
      <c r="F3101">
        <v>0.11696806</v>
      </c>
      <c r="G3101">
        <v>4.9741804380000003</v>
      </c>
      <c r="H3101">
        <v>137100.47099999999</v>
      </c>
      <c r="I3101">
        <v>115.94540499999999</v>
      </c>
      <c r="J3101">
        <v>0.123562772</v>
      </c>
      <c r="K3101">
        <v>3.6153680389999998</v>
      </c>
      <c r="L3101">
        <v>109061.03879999999</v>
      </c>
      <c r="M3101">
        <v>114.4221596</v>
      </c>
      <c r="N3101">
        <v>-0.19788837400000001</v>
      </c>
      <c r="O3101">
        <v>4.775383261</v>
      </c>
      <c r="P3101">
        <v>91871.539300000004</v>
      </c>
      <c r="Q3101">
        <v>109.6237206</v>
      </c>
      <c r="R3101">
        <v>-0.72647890900000001</v>
      </c>
      <c r="S3101">
        <v>2.210561824</v>
      </c>
    </row>
    <row r="3102" spans="1:19" x14ac:dyDescent="0.25">
      <c r="A3102" s="12">
        <v>44136</v>
      </c>
      <c r="B3102" t="s">
        <v>2005</v>
      </c>
      <c r="C3102" t="s">
        <v>2006</v>
      </c>
      <c r="D3102">
        <v>401046.67320000002</v>
      </c>
      <c r="E3102">
        <v>131.29627310000001</v>
      </c>
      <c r="F3102">
        <v>0.79527002800000002</v>
      </c>
      <c r="G3102">
        <v>6.2957301780000003</v>
      </c>
      <c r="H3102">
        <v>247478.35500000001</v>
      </c>
      <c r="I3102">
        <v>131.7583697</v>
      </c>
      <c r="J3102">
        <v>0.99195475499999997</v>
      </c>
      <c r="K3102">
        <v>5.756298685</v>
      </c>
      <c r="L3102">
        <v>214943.07980000001</v>
      </c>
      <c r="M3102">
        <v>130.96445610000001</v>
      </c>
      <c r="N3102">
        <v>1.267621329</v>
      </c>
      <c r="O3102">
        <v>6.9221569230000002</v>
      </c>
      <c r="P3102">
        <v>230585.4841</v>
      </c>
      <c r="Q3102">
        <v>121.1755972</v>
      </c>
      <c r="R3102">
        <v>1.3649815860000001</v>
      </c>
      <c r="S3102">
        <v>3.7537790430000002</v>
      </c>
    </row>
    <row r="3103" spans="1:19" x14ac:dyDescent="0.25">
      <c r="A3103" s="12">
        <v>44136</v>
      </c>
      <c r="B3103" t="s">
        <v>2007</v>
      </c>
      <c r="C3103" t="s">
        <v>2008</v>
      </c>
      <c r="D3103">
        <v>959523.47309999994</v>
      </c>
      <c r="E3103">
        <v>129.0600096</v>
      </c>
      <c r="F3103">
        <v>2.1422309730000002</v>
      </c>
      <c r="G3103">
        <v>6.0842254200000001</v>
      </c>
      <c r="H3103">
        <v>616304.94469999999</v>
      </c>
      <c r="I3103">
        <v>130.59956489999999</v>
      </c>
      <c r="J3103">
        <v>1.802107492</v>
      </c>
      <c r="K3103">
        <v>6.2382431350000003</v>
      </c>
      <c r="L3103">
        <v>531340.62250000006</v>
      </c>
      <c r="M3103">
        <v>129.92783660000001</v>
      </c>
      <c r="N3103">
        <v>1.653096745</v>
      </c>
      <c r="O3103">
        <v>7.3012047100000004</v>
      </c>
      <c r="P3103">
        <v>422998.08490000002</v>
      </c>
      <c r="Q3103">
        <v>116.902075</v>
      </c>
      <c r="R3103">
        <v>1.6840393979999999</v>
      </c>
      <c r="S3103">
        <v>4.275817752</v>
      </c>
    </row>
    <row r="3104" spans="1:19" x14ac:dyDescent="0.25">
      <c r="A3104" s="12">
        <v>44136</v>
      </c>
      <c r="B3104" t="s">
        <v>2019</v>
      </c>
      <c r="C3104" t="s">
        <v>2020</v>
      </c>
      <c r="D3104">
        <v>288541.79950000002</v>
      </c>
      <c r="E3104">
        <v>132.42932970000001</v>
      </c>
      <c r="F3104">
        <v>1.8545685670000001</v>
      </c>
      <c r="G3104">
        <v>8.6477278690000006</v>
      </c>
      <c r="H3104">
        <v>177239.19959999999</v>
      </c>
      <c r="I3104">
        <v>132.39774109999999</v>
      </c>
      <c r="J3104">
        <v>2.0699034140000001</v>
      </c>
      <c r="K3104">
        <v>7.7660187970000001</v>
      </c>
      <c r="L3104">
        <v>141697.91190000001</v>
      </c>
      <c r="M3104">
        <v>130.28578049999999</v>
      </c>
      <c r="N3104">
        <v>2.3168881909999999</v>
      </c>
      <c r="O3104">
        <v>8.4944051629999997</v>
      </c>
      <c r="P3104">
        <v>123014.9442</v>
      </c>
      <c r="Q3104">
        <v>123.3933285</v>
      </c>
      <c r="R3104">
        <v>2.9380123220000001</v>
      </c>
      <c r="S3104">
        <v>6.0312947299999999</v>
      </c>
    </row>
    <row r="3105" spans="1:19" x14ac:dyDescent="0.25">
      <c r="A3105" s="12">
        <v>44136</v>
      </c>
      <c r="B3105" t="s">
        <v>2009</v>
      </c>
      <c r="C3105" t="s">
        <v>2010</v>
      </c>
      <c r="D3105">
        <v>230868.4999</v>
      </c>
      <c r="E3105">
        <v>118.74919730000001</v>
      </c>
      <c r="F3105">
        <v>1.548205141</v>
      </c>
      <c r="G3105">
        <v>6.977882417</v>
      </c>
      <c r="H3105">
        <v>139579.97839999999</v>
      </c>
      <c r="I3105">
        <v>118.042316</v>
      </c>
      <c r="J3105">
        <v>1.8085330610000001</v>
      </c>
      <c r="K3105">
        <v>5.515570254</v>
      </c>
      <c r="L3105">
        <v>111688.493</v>
      </c>
      <c r="M3105">
        <v>117.1787717</v>
      </c>
      <c r="N3105">
        <v>2.4091593420000001</v>
      </c>
      <c r="O3105">
        <v>6.7323157719999998</v>
      </c>
      <c r="P3105">
        <v>93735.658320000002</v>
      </c>
      <c r="Q3105">
        <v>111.8480402</v>
      </c>
      <c r="R3105">
        <v>2.029049514</v>
      </c>
      <c r="S3105">
        <v>3.7636214899999998</v>
      </c>
    </row>
    <row r="3106" spans="1:19" x14ac:dyDescent="0.25">
      <c r="A3106" s="12">
        <v>44136</v>
      </c>
      <c r="B3106" t="s">
        <v>2011</v>
      </c>
      <c r="C3106" t="s">
        <v>2012</v>
      </c>
      <c r="D3106">
        <v>306021.61219999997</v>
      </c>
      <c r="E3106">
        <v>130.22153040000001</v>
      </c>
      <c r="F3106">
        <v>-0.156407621</v>
      </c>
      <c r="G3106">
        <v>7.2886166799999996</v>
      </c>
      <c r="H3106">
        <v>189742.73749999999</v>
      </c>
      <c r="I3106">
        <v>132.77830969999999</v>
      </c>
      <c r="J3106">
        <v>0.23899657499999999</v>
      </c>
      <c r="K3106">
        <v>7.1955442669999998</v>
      </c>
      <c r="L3106">
        <v>137795.29070000001</v>
      </c>
      <c r="M3106">
        <v>132.00461619999999</v>
      </c>
      <c r="N3106">
        <v>0.88213691299999997</v>
      </c>
      <c r="O3106">
        <v>8.5648330510000008</v>
      </c>
      <c r="P3106">
        <v>128907.6584</v>
      </c>
      <c r="Q3106">
        <v>127.3949903</v>
      </c>
      <c r="R3106">
        <v>0.83703277899999995</v>
      </c>
      <c r="S3106">
        <v>6.2443703470000003</v>
      </c>
    </row>
    <row r="3107" spans="1:19" x14ac:dyDescent="0.25">
      <c r="A3107" s="12">
        <v>44136</v>
      </c>
      <c r="B3107" t="s">
        <v>2001</v>
      </c>
      <c r="C3107" t="s">
        <v>2002</v>
      </c>
      <c r="D3107">
        <v>303054.51860000001</v>
      </c>
      <c r="E3107">
        <v>135.18513050000001</v>
      </c>
      <c r="F3107">
        <v>1.0789079509999999</v>
      </c>
      <c r="G3107">
        <v>6.1303725690000004</v>
      </c>
      <c r="H3107">
        <v>190449.94080000001</v>
      </c>
      <c r="I3107">
        <v>135.45273359999999</v>
      </c>
      <c r="J3107">
        <v>1.2721341020000001</v>
      </c>
      <c r="K3107">
        <v>5.9106331460000003</v>
      </c>
      <c r="L3107">
        <v>157127.8645</v>
      </c>
      <c r="M3107">
        <v>135.03741389999999</v>
      </c>
      <c r="N3107">
        <v>1.4425327699999999</v>
      </c>
      <c r="O3107">
        <v>7.2165469260000004</v>
      </c>
      <c r="P3107">
        <v>120790.2589</v>
      </c>
      <c r="Q3107">
        <v>128.30491040000001</v>
      </c>
      <c r="R3107">
        <v>1.996231385</v>
      </c>
      <c r="S3107">
        <v>4.961098915</v>
      </c>
    </row>
    <row r="3108" spans="1:19" x14ac:dyDescent="0.25">
      <c r="A3108" s="12">
        <v>44136</v>
      </c>
      <c r="B3108" t="s">
        <v>2017</v>
      </c>
      <c r="C3108" t="s">
        <v>2018</v>
      </c>
      <c r="D3108">
        <v>345080.033</v>
      </c>
      <c r="E3108">
        <v>132.07827370000001</v>
      </c>
      <c r="F3108">
        <v>0.314569292</v>
      </c>
      <c r="G3108">
        <v>5.836725457</v>
      </c>
      <c r="H3108">
        <v>204925.24220000001</v>
      </c>
      <c r="I3108">
        <v>134.33107670000001</v>
      </c>
      <c r="J3108">
        <v>0.670778337</v>
      </c>
      <c r="K3108">
        <v>4.774975081</v>
      </c>
      <c r="L3108">
        <v>167408.8829</v>
      </c>
      <c r="M3108">
        <v>134.21269430000001</v>
      </c>
      <c r="N3108">
        <v>1.0878615250000001</v>
      </c>
      <c r="O3108">
        <v>5.862961383</v>
      </c>
      <c r="P3108">
        <v>131041.39380000001</v>
      </c>
      <c r="Q3108">
        <v>124.8357111</v>
      </c>
      <c r="R3108">
        <v>1.100870995</v>
      </c>
      <c r="S3108">
        <v>2.7838061199999999</v>
      </c>
    </row>
    <row r="3109" spans="1:19" x14ac:dyDescent="0.25">
      <c r="A3109" s="12">
        <v>44136</v>
      </c>
      <c r="B3109" t="s">
        <v>2003</v>
      </c>
      <c r="C3109" t="s">
        <v>2004</v>
      </c>
      <c r="D3109">
        <v>455123.84700000001</v>
      </c>
      <c r="E3109">
        <v>133.31401729999999</v>
      </c>
      <c r="F3109">
        <v>0.257537772</v>
      </c>
      <c r="G3109">
        <v>4.3688736419999996</v>
      </c>
      <c r="H3109">
        <v>306040.99900000001</v>
      </c>
      <c r="I3109">
        <v>133.37931599999999</v>
      </c>
      <c r="J3109">
        <v>0.41791395100000001</v>
      </c>
      <c r="K3109">
        <v>3.718422919</v>
      </c>
      <c r="L3109">
        <v>253369.1305</v>
      </c>
      <c r="M3109">
        <v>132.3100834</v>
      </c>
      <c r="N3109">
        <v>0.51584071099999995</v>
      </c>
      <c r="O3109">
        <v>4.8959204600000001</v>
      </c>
      <c r="P3109">
        <v>192130.0166</v>
      </c>
      <c r="Q3109">
        <v>124.0497618</v>
      </c>
      <c r="R3109">
        <v>0.50756764499999996</v>
      </c>
      <c r="S3109">
        <v>1.4382154970000001</v>
      </c>
    </row>
    <row r="3110" spans="1:19" x14ac:dyDescent="0.25">
      <c r="A3110" s="12">
        <v>44136</v>
      </c>
      <c r="B3110" t="s">
        <v>2013</v>
      </c>
      <c r="C3110" t="s">
        <v>2014</v>
      </c>
      <c r="D3110">
        <v>587270.10089999996</v>
      </c>
      <c r="E3110">
        <v>129.1357083</v>
      </c>
      <c r="F3110">
        <v>1.381258774</v>
      </c>
      <c r="G3110">
        <v>5.4949530449999999</v>
      </c>
      <c r="H3110">
        <v>360364.67259999999</v>
      </c>
      <c r="I3110">
        <v>129.13394149999999</v>
      </c>
      <c r="J3110">
        <v>1.1358580359999999</v>
      </c>
      <c r="K3110">
        <v>4.3671297710000001</v>
      </c>
      <c r="L3110">
        <v>284590.8897</v>
      </c>
      <c r="M3110">
        <v>129.14722639999999</v>
      </c>
      <c r="N3110">
        <v>1.3186618290000001</v>
      </c>
      <c r="O3110">
        <v>5.6056301020000001</v>
      </c>
      <c r="P3110">
        <v>204656.5031</v>
      </c>
      <c r="Q3110">
        <v>120.3849156</v>
      </c>
      <c r="R3110">
        <v>1.2706597580000001</v>
      </c>
      <c r="S3110">
        <v>2.1034548370000001</v>
      </c>
    </row>
    <row r="3111" spans="1:19" x14ac:dyDescent="0.25">
      <c r="A3111" s="12">
        <v>44136</v>
      </c>
      <c r="B3111" t="s">
        <v>2015</v>
      </c>
      <c r="C3111" t="s">
        <v>2016</v>
      </c>
      <c r="D3111">
        <v>427042.74780000001</v>
      </c>
      <c r="E3111">
        <v>129.6310091</v>
      </c>
      <c r="F3111">
        <v>0.28833336199999998</v>
      </c>
      <c r="G3111">
        <v>7.1559849089999998</v>
      </c>
      <c r="H3111">
        <v>277658.27510000003</v>
      </c>
      <c r="I3111">
        <v>130.4259065</v>
      </c>
      <c r="J3111">
        <v>0.47083156700000001</v>
      </c>
      <c r="K3111">
        <v>6.1348141749999998</v>
      </c>
      <c r="L3111">
        <v>228874.29500000001</v>
      </c>
      <c r="M3111">
        <v>129.3431473</v>
      </c>
      <c r="N3111">
        <v>0.55933677699999995</v>
      </c>
      <c r="O3111">
        <v>7.1849178379999996</v>
      </c>
      <c r="P3111">
        <v>173278.13339999999</v>
      </c>
      <c r="Q3111">
        <v>122.2138951</v>
      </c>
      <c r="R3111">
        <v>1.0199042899999999</v>
      </c>
      <c r="S3111">
        <v>4.7559965660000003</v>
      </c>
    </row>
    <row r="3112" spans="1:19" x14ac:dyDescent="0.25">
      <c r="A3112" s="12">
        <v>44166</v>
      </c>
      <c r="B3112" t="s">
        <v>2005</v>
      </c>
      <c r="C3112" t="s">
        <v>2006</v>
      </c>
      <c r="D3112">
        <v>405199.87530000001</v>
      </c>
      <c r="E3112">
        <v>132.6559651</v>
      </c>
      <c r="F3112">
        <v>1.035590725</v>
      </c>
      <c r="G3112">
        <v>7.9516391799999999</v>
      </c>
      <c r="H3112">
        <v>249952.85159999999</v>
      </c>
      <c r="I3112">
        <v>133.07580060000001</v>
      </c>
      <c r="J3112">
        <v>0.99988402200000004</v>
      </c>
      <c r="K3112">
        <v>7.1778807010000003</v>
      </c>
      <c r="L3112">
        <v>217513.8671</v>
      </c>
      <c r="M3112">
        <v>132.5308325</v>
      </c>
      <c r="N3112">
        <v>1.1960316449999999</v>
      </c>
      <c r="O3112">
        <v>7.8263912930000004</v>
      </c>
      <c r="P3112">
        <v>231755.701</v>
      </c>
      <c r="Q3112">
        <v>121.790561</v>
      </c>
      <c r="R3112">
        <v>0.50749809000000001</v>
      </c>
      <c r="S3112">
        <v>3.056553579</v>
      </c>
    </row>
    <row r="3113" spans="1:19" x14ac:dyDescent="0.25">
      <c r="A3113" s="12">
        <v>44166</v>
      </c>
      <c r="B3113" t="s">
        <v>2017</v>
      </c>
      <c r="C3113" t="s">
        <v>2018</v>
      </c>
      <c r="D3113">
        <v>349998.24979999999</v>
      </c>
      <c r="E3113">
        <v>133.9607053</v>
      </c>
      <c r="F3113">
        <v>1.4252394509999999</v>
      </c>
      <c r="G3113">
        <v>9.0518514789999998</v>
      </c>
      <c r="H3113">
        <v>207925.4492</v>
      </c>
      <c r="I3113">
        <v>136.2977502</v>
      </c>
      <c r="J3113">
        <v>1.4640495039999999</v>
      </c>
      <c r="K3113">
        <v>7.5169338010000004</v>
      </c>
      <c r="L3113">
        <v>170387.7352</v>
      </c>
      <c r="M3113">
        <v>136.6008578</v>
      </c>
      <c r="N3113">
        <v>1.7793872260000001</v>
      </c>
      <c r="O3113">
        <v>8.0467944619999994</v>
      </c>
      <c r="P3113">
        <v>132910.5944</v>
      </c>
      <c r="Q3113">
        <v>126.6163926</v>
      </c>
      <c r="R3113">
        <v>1.4264199500000001</v>
      </c>
      <c r="S3113">
        <v>4.4307255410000002</v>
      </c>
    </row>
    <row r="3114" spans="1:19" x14ac:dyDescent="0.25">
      <c r="A3114" s="12">
        <v>44166</v>
      </c>
      <c r="B3114" t="s">
        <v>2009</v>
      </c>
      <c r="C3114" t="s">
        <v>2010</v>
      </c>
      <c r="D3114">
        <v>234212.62590000001</v>
      </c>
      <c r="E3114">
        <v>120.46927719999999</v>
      </c>
      <c r="F3114">
        <v>1.448498133</v>
      </c>
      <c r="G3114">
        <v>8.7310493709999992</v>
      </c>
      <c r="H3114">
        <v>141149.5931</v>
      </c>
      <c r="I3114">
        <v>119.3697339</v>
      </c>
      <c r="J3114">
        <v>1.1245271590000001</v>
      </c>
      <c r="K3114">
        <v>6.9576975489999997</v>
      </c>
      <c r="L3114">
        <v>113233.11320000001</v>
      </c>
      <c r="M3114">
        <v>118.7993208</v>
      </c>
      <c r="N3114">
        <v>1.382971594</v>
      </c>
      <c r="O3114">
        <v>8.0033080519999995</v>
      </c>
      <c r="P3114">
        <v>93680.086190000002</v>
      </c>
      <c r="Q3114">
        <v>111.7817299</v>
      </c>
      <c r="R3114">
        <v>-5.9286013999999998E-2</v>
      </c>
      <c r="S3114">
        <v>4.5472855929999998</v>
      </c>
    </row>
    <row r="3115" spans="1:19" x14ac:dyDescent="0.25">
      <c r="A3115" s="12">
        <v>44166</v>
      </c>
      <c r="B3115" t="s">
        <v>2011</v>
      </c>
      <c r="C3115" t="s">
        <v>2012</v>
      </c>
      <c r="D3115">
        <v>312000.76850000001</v>
      </c>
      <c r="E3115">
        <v>132.7658437</v>
      </c>
      <c r="F3115">
        <v>1.95383464</v>
      </c>
      <c r="G3115">
        <v>10.292378129999999</v>
      </c>
      <c r="H3115">
        <v>192721.13310000001</v>
      </c>
      <c r="I3115">
        <v>134.86253350000001</v>
      </c>
      <c r="J3115">
        <v>1.5697020370000001</v>
      </c>
      <c r="K3115">
        <v>9.6713069350000005</v>
      </c>
      <c r="L3115">
        <v>140189.3413</v>
      </c>
      <c r="M3115">
        <v>134.29805970000001</v>
      </c>
      <c r="N3115">
        <v>1.737396487</v>
      </c>
      <c r="O3115">
        <v>10.59555632</v>
      </c>
      <c r="P3115">
        <v>131265.47719999999</v>
      </c>
      <c r="Q3115">
        <v>129.72514129999999</v>
      </c>
      <c r="R3115">
        <v>1.829075856</v>
      </c>
      <c r="S3115">
        <v>9.070936712</v>
      </c>
    </row>
    <row r="3116" spans="1:19" x14ac:dyDescent="0.25">
      <c r="A3116" s="12">
        <v>44166</v>
      </c>
      <c r="B3116" t="s">
        <v>2019</v>
      </c>
      <c r="C3116" t="s">
        <v>2020</v>
      </c>
      <c r="D3116">
        <v>290412.8028</v>
      </c>
      <c r="E3116">
        <v>133.28804650000001</v>
      </c>
      <c r="F3116">
        <v>0.64843405099999996</v>
      </c>
      <c r="G3116">
        <v>9.0035945829999999</v>
      </c>
      <c r="H3116">
        <v>178203.23149999999</v>
      </c>
      <c r="I3116">
        <v>133.11787319999999</v>
      </c>
      <c r="J3116">
        <v>0.54391574099999995</v>
      </c>
      <c r="K3116">
        <v>7.9742460460000002</v>
      </c>
      <c r="L3116">
        <v>143020.82079999999</v>
      </c>
      <c r="M3116">
        <v>131.50214439999999</v>
      </c>
      <c r="N3116">
        <v>0.93361220099999997</v>
      </c>
      <c r="O3116">
        <v>8.8876238430000001</v>
      </c>
      <c r="P3116">
        <v>123237.4659</v>
      </c>
      <c r="Q3116">
        <v>123.6165347</v>
      </c>
      <c r="R3116">
        <v>0.18088997200000001</v>
      </c>
      <c r="S3116">
        <v>5.1584158779999996</v>
      </c>
    </row>
    <row r="3117" spans="1:19" x14ac:dyDescent="0.25">
      <c r="A3117" s="12">
        <v>44166</v>
      </c>
      <c r="B3117" t="s">
        <v>2001</v>
      </c>
      <c r="C3117" t="s">
        <v>2002</v>
      </c>
      <c r="D3117">
        <v>306993.63530000002</v>
      </c>
      <c r="E3117">
        <v>136.94227319999999</v>
      </c>
      <c r="F3117">
        <v>1.299804647</v>
      </c>
      <c r="G3117">
        <v>8.1385777519999998</v>
      </c>
      <c r="H3117">
        <v>192565.62599999999</v>
      </c>
      <c r="I3117">
        <v>136.95746159999999</v>
      </c>
      <c r="J3117">
        <v>1.1108878230000001</v>
      </c>
      <c r="K3117">
        <v>7.3746502080000003</v>
      </c>
      <c r="L3117">
        <v>159312.2108</v>
      </c>
      <c r="M3117">
        <v>136.91466510000001</v>
      </c>
      <c r="N3117">
        <v>1.3901711859999999</v>
      </c>
      <c r="O3117">
        <v>8.3014692510000003</v>
      </c>
      <c r="P3117">
        <v>121449.4819</v>
      </c>
      <c r="Q3117">
        <v>129.00514519999999</v>
      </c>
      <c r="R3117">
        <v>0.54575841199999997</v>
      </c>
      <c r="S3117">
        <v>5.4226599530000001</v>
      </c>
    </row>
    <row r="3118" spans="1:19" x14ac:dyDescent="0.25">
      <c r="A3118" s="12">
        <v>44166</v>
      </c>
      <c r="B3118" t="s">
        <v>2003</v>
      </c>
      <c r="C3118" t="s">
        <v>2004</v>
      </c>
      <c r="D3118">
        <v>460934.50030000001</v>
      </c>
      <c r="E3118">
        <v>135.01606290000001</v>
      </c>
      <c r="F3118">
        <v>1.2767191419999999</v>
      </c>
      <c r="G3118">
        <v>5.5634576640000004</v>
      </c>
      <c r="H3118">
        <v>309748.7942</v>
      </c>
      <c r="I3118">
        <v>134.99525370000001</v>
      </c>
      <c r="J3118">
        <v>1.211535435</v>
      </c>
      <c r="K3118">
        <v>4.6926674689999999</v>
      </c>
      <c r="L3118">
        <v>257184.74859999999</v>
      </c>
      <c r="M3118">
        <v>134.30260999999999</v>
      </c>
      <c r="N3118">
        <v>1.5059522329999999</v>
      </c>
      <c r="O3118">
        <v>5.4114791359999996</v>
      </c>
      <c r="P3118">
        <v>194452.6054</v>
      </c>
      <c r="Q3118">
        <v>125.5493536</v>
      </c>
      <c r="R3118">
        <v>1.208863061</v>
      </c>
      <c r="S3118">
        <v>1.4028375689999999</v>
      </c>
    </row>
    <row r="3119" spans="1:19" x14ac:dyDescent="0.25">
      <c r="A3119" s="12">
        <v>44166</v>
      </c>
      <c r="B3119" t="s">
        <v>2007</v>
      </c>
      <c r="C3119" t="s">
        <v>2008</v>
      </c>
      <c r="D3119">
        <v>957469.79310000001</v>
      </c>
      <c r="E3119">
        <v>128.78378090000001</v>
      </c>
      <c r="F3119">
        <v>-0.21403124700000001</v>
      </c>
      <c r="G3119">
        <v>5.3572996440000002</v>
      </c>
      <c r="H3119">
        <v>618970.55839999998</v>
      </c>
      <c r="I3119">
        <v>131.16442810000001</v>
      </c>
      <c r="J3119">
        <v>0.43251538099999998</v>
      </c>
      <c r="K3119">
        <v>5.8483403740000002</v>
      </c>
      <c r="L3119">
        <v>532916.85510000004</v>
      </c>
      <c r="M3119">
        <v>130.31327010000001</v>
      </c>
      <c r="N3119">
        <v>0.29665201000000002</v>
      </c>
      <c r="O3119">
        <v>6.028480085</v>
      </c>
      <c r="P3119">
        <v>421320.66279999999</v>
      </c>
      <c r="Q3119">
        <v>116.4384934</v>
      </c>
      <c r="R3119">
        <v>-0.39655548200000001</v>
      </c>
      <c r="S3119">
        <v>0.70239527099999999</v>
      </c>
    </row>
    <row r="3120" spans="1:19" x14ac:dyDescent="0.25">
      <c r="A3120" s="12">
        <v>44166</v>
      </c>
      <c r="B3120" t="s">
        <v>2013</v>
      </c>
      <c r="C3120" t="s">
        <v>2014</v>
      </c>
      <c r="D3120">
        <v>587691.85210000002</v>
      </c>
      <c r="E3120">
        <v>129.2284478</v>
      </c>
      <c r="F3120">
        <v>7.1815534E-2</v>
      </c>
      <c r="G3120">
        <v>6.3009975249999997</v>
      </c>
      <c r="H3120">
        <v>361447.16450000001</v>
      </c>
      <c r="I3120">
        <v>129.5218443</v>
      </c>
      <c r="J3120">
        <v>0.30038790900000001</v>
      </c>
      <c r="K3120">
        <v>5.4197102619999997</v>
      </c>
      <c r="L3120">
        <v>285872.31579999998</v>
      </c>
      <c r="M3120">
        <v>129.728737</v>
      </c>
      <c r="N3120">
        <v>0.45026955099999999</v>
      </c>
      <c r="O3120">
        <v>6.0662742989999998</v>
      </c>
      <c r="P3120">
        <v>205332.56599999999</v>
      </c>
      <c r="Q3120">
        <v>120.7825955</v>
      </c>
      <c r="R3120">
        <v>0.33034028900000001</v>
      </c>
      <c r="S3120">
        <v>2.1163910110000002</v>
      </c>
    </row>
    <row r="3121" spans="1:19" x14ac:dyDescent="0.25">
      <c r="A3121" s="12">
        <v>44166</v>
      </c>
      <c r="B3121" t="s">
        <v>2015</v>
      </c>
      <c r="C3121" t="s">
        <v>2016</v>
      </c>
      <c r="D3121">
        <v>431560.63189999998</v>
      </c>
      <c r="E3121">
        <v>131.00243599999999</v>
      </c>
      <c r="F3121">
        <v>1.057946584</v>
      </c>
      <c r="G3121">
        <v>8.9489099129999996</v>
      </c>
      <c r="H3121">
        <v>280502.05619999999</v>
      </c>
      <c r="I3121">
        <v>131.761731</v>
      </c>
      <c r="J3121">
        <v>1.0242018369999999</v>
      </c>
      <c r="K3121">
        <v>7.7453142880000003</v>
      </c>
      <c r="L3121">
        <v>232213.35260000001</v>
      </c>
      <c r="M3121">
        <v>131.23014040000001</v>
      </c>
      <c r="N3121">
        <v>1.458904575</v>
      </c>
      <c r="O3121">
        <v>8.5120920850000008</v>
      </c>
      <c r="P3121">
        <v>175487.00080000001</v>
      </c>
      <c r="Q3121">
        <v>123.7718198</v>
      </c>
      <c r="R3121">
        <v>1.274752506</v>
      </c>
      <c r="S3121">
        <v>5.1798763660000002</v>
      </c>
    </row>
    <row r="3122" spans="1:19" x14ac:dyDescent="0.25">
      <c r="A3122" s="12">
        <v>44197</v>
      </c>
      <c r="B3122" t="s">
        <v>2005</v>
      </c>
      <c r="C3122" t="s">
        <v>2006</v>
      </c>
      <c r="D3122">
        <v>409299.20419999998</v>
      </c>
      <c r="E3122">
        <v>133.9980199</v>
      </c>
      <c r="F3122">
        <v>1.0116806780000001</v>
      </c>
      <c r="G3122">
        <v>8.7340143270000006</v>
      </c>
      <c r="H3122">
        <v>252170.6128</v>
      </c>
      <c r="I3122">
        <v>134.25654470000001</v>
      </c>
      <c r="J3122">
        <v>0.88727182100000002</v>
      </c>
      <c r="K3122">
        <v>7.929015422</v>
      </c>
      <c r="L3122">
        <v>217353.31099999999</v>
      </c>
      <c r="M3122">
        <v>132.43300590000001</v>
      </c>
      <c r="N3122">
        <v>-7.3814174999999996E-2</v>
      </c>
      <c r="O3122">
        <v>8.2333342960000007</v>
      </c>
      <c r="P3122">
        <v>233302.06210000001</v>
      </c>
      <c r="Q3122">
        <v>122.60319339999999</v>
      </c>
      <c r="R3122">
        <v>0.66723757100000003</v>
      </c>
      <c r="S3122">
        <v>4.1671990159999996</v>
      </c>
    </row>
    <row r="3123" spans="1:19" x14ac:dyDescent="0.25">
      <c r="A3123" s="12">
        <v>44197</v>
      </c>
      <c r="B3123" t="s">
        <v>2019</v>
      </c>
      <c r="C3123" t="s">
        <v>2020</v>
      </c>
      <c r="D3123">
        <v>294474.4669</v>
      </c>
      <c r="E3123">
        <v>135.15219049999999</v>
      </c>
      <c r="F3123">
        <v>1.3985829970000001</v>
      </c>
      <c r="G3123">
        <v>11.02775756</v>
      </c>
      <c r="H3123">
        <v>180816.13010000001</v>
      </c>
      <c r="I3123">
        <v>135.06970939999999</v>
      </c>
      <c r="J3123">
        <v>1.466246487</v>
      </c>
      <c r="K3123">
        <v>10.197368859999999</v>
      </c>
      <c r="L3123">
        <v>143227.40789999999</v>
      </c>
      <c r="M3123">
        <v>131.69209330000001</v>
      </c>
      <c r="N3123">
        <v>0.144445453</v>
      </c>
      <c r="O3123">
        <v>10.05200367</v>
      </c>
      <c r="P3123">
        <v>125314.5097</v>
      </c>
      <c r="Q3123">
        <v>125.6999673</v>
      </c>
      <c r="R3123">
        <v>1.685399613</v>
      </c>
      <c r="S3123">
        <v>7.6726894720000001</v>
      </c>
    </row>
    <row r="3124" spans="1:19" x14ac:dyDescent="0.25">
      <c r="A3124" s="12">
        <v>44197</v>
      </c>
      <c r="B3124" t="s">
        <v>2001</v>
      </c>
      <c r="C3124" t="s">
        <v>2002</v>
      </c>
      <c r="D3124">
        <v>310211.92</v>
      </c>
      <c r="E3124">
        <v>138.37787040000001</v>
      </c>
      <c r="F3124">
        <v>1.048322953</v>
      </c>
      <c r="G3124">
        <v>8.7847116869999997</v>
      </c>
      <c r="H3124">
        <v>194581.62340000001</v>
      </c>
      <c r="I3124">
        <v>138.391289</v>
      </c>
      <c r="J3124">
        <v>1.046914458</v>
      </c>
      <c r="K3124">
        <v>7.8908950300000003</v>
      </c>
      <c r="L3124">
        <v>159324.80660000001</v>
      </c>
      <c r="M3124">
        <v>136.92549009999999</v>
      </c>
      <c r="N3124">
        <v>7.9063580000000005E-3</v>
      </c>
      <c r="O3124">
        <v>8.4618955269999994</v>
      </c>
      <c r="P3124">
        <v>121372.70050000001</v>
      </c>
      <c r="Q3124">
        <v>128.92358709999999</v>
      </c>
      <c r="R3124">
        <v>-6.3220844999999998E-2</v>
      </c>
      <c r="S3124">
        <v>5.3006516990000003</v>
      </c>
    </row>
    <row r="3125" spans="1:19" x14ac:dyDescent="0.25">
      <c r="A3125" s="12">
        <v>44197</v>
      </c>
      <c r="B3125" t="s">
        <v>2017</v>
      </c>
      <c r="C3125" t="s">
        <v>2018</v>
      </c>
      <c r="D3125">
        <v>352253.2611</v>
      </c>
      <c r="E3125">
        <v>134.82380370000001</v>
      </c>
      <c r="F3125">
        <v>0.64429217299999997</v>
      </c>
      <c r="G3125">
        <v>7.3404837870000001</v>
      </c>
      <c r="H3125">
        <v>208822.16450000001</v>
      </c>
      <c r="I3125">
        <v>136.88555830000001</v>
      </c>
      <c r="J3125">
        <v>0.43126769700000001</v>
      </c>
      <c r="K3125">
        <v>6.3813367620000001</v>
      </c>
      <c r="L3125">
        <v>169157.72039999999</v>
      </c>
      <c r="M3125">
        <v>135.61474770000001</v>
      </c>
      <c r="N3125">
        <v>-0.72189160399999996</v>
      </c>
      <c r="O3125">
        <v>6.557548283</v>
      </c>
      <c r="P3125">
        <v>132630.97080000001</v>
      </c>
      <c r="Q3125">
        <v>126.35001099999999</v>
      </c>
      <c r="R3125">
        <v>-0.210384774</v>
      </c>
      <c r="S3125">
        <v>3.3350740060000001</v>
      </c>
    </row>
    <row r="3126" spans="1:19" x14ac:dyDescent="0.25">
      <c r="A3126" s="12">
        <v>44197</v>
      </c>
      <c r="B3126" t="s">
        <v>2003</v>
      </c>
      <c r="C3126" t="s">
        <v>2004</v>
      </c>
      <c r="D3126">
        <v>466389.47379999998</v>
      </c>
      <c r="E3126">
        <v>136.6139234</v>
      </c>
      <c r="F3126">
        <v>1.183459568</v>
      </c>
      <c r="G3126">
        <v>7.5627729830000003</v>
      </c>
      <c r="H3126">
        <v>313127.96549999999</v>
      </c>
      <c r="I3126">
        <v>136.46797000000001</v>
      </c>
      <c r="J3126">
        <v>1.0909393039999999</v>
      </c>
      <c r="K3126">
        <v>6.0642834990000001</v>
      </c>
      <c r="L3126">
        <v>257416.28330000001</v>
      </c>
      <c r="M3126">
        <v>134.4235181</v>
      </c>
      <c r="N3126">
        <v>9.0026607999999994E-2</v>
      </c>
      <c r="O3126">
        <v>6.1102032729999998</v>
      </c>
      <c r="P3126">
        <v>195308.36040000001</v>
      </c>
      <c r="Q3126">
        <v>126.1018763</v>
      </c>
      <c r="R3126">
        <v>0.44008409799999998</v>
      </c>
      <c r="S3126">
        <v>2.8778939380000002</v>
      </c>
    </row>
    <row r="3127" spans="1:19" x14ac:dyDescent="0.25">
      <c r="A3127" s="12">
        <v>44197</v>
      </c>
      <c r="B3127" t="s">
        <v>2013</v>
      </c>
      <c r="C3127" t="s">
        <v>2014</v>
      </c>
      <c r="D3127">
        <v>595262.59739999997</v>
      </c>
      <c r="E3127">
        <v>130.89319040000001</v>
      </c>
      <c r="F3127">
        <v>1.288216826</v>
      </c>
      <c r="G3127">
        <v>7.4604143000000001</v>
      </c>
      <c r="H3127">
        <v>365814.66100000002</v>
      </c>
      <c r="I3127">
        <v>131.08690350000001</v>
      </c>
      <c r="J3127">
        <v>1.208336088</v>
      </c>
      <c r="K3127">
        <v>6.0466548519999996</v>
      </c>
      <c r="L3127">
        <v>286625.3848</v>
      </c>
      <c r="M3127">
        <v>130.07047940000001</v>
      </c>
      <c r="N3127">
        <v>0.26342842900000002</v>
      </c>
      <c r="O3127">
        <v>6.1844124779999996</v>
      </c>
      <c r="P3127">
        <v>206430.24729999999</v>
      </c>
      <c r="Q3127">
        <v>121.4282836</v>
      </c>
      <c r="R3127">
        <v>0.53458705799999995</v>
      </c>
      <c r="S3127">
        <v>3.1875892619999999</v>
      </c>
    </row>
    <row r="3128" spans="1:19" x14ac:dyDescent="0.25">
      <c r="A3128" s="12">
        <v>44197</v>
      </c>
      <c r="B3128" t="s">
        <v>2015</v>
      </c>
      <c r="C3128" t="s">
        <v>2016</v>
      </c>
      <c r="D3128">
        <v>435111.97</v>
      </c>
      <c r="E3128">
        <v>132.08046279999999</v>
      </c>
      <c r="F3128">
        <v>0.82290593400000001</v>
      </c>
      <c r="G3128">
        <v>9.0133577959999993</v>
      </c>
      <c r="H3128">
        <v>282797.60769999999</v>
      </c>
      <c r="I3128">
        <v>132.84003269999999</v>
      </c>
      <c r="J3128">
        <v>0.81837243900000001</v>
      </c>
      <c r="K3128">
        <v>7.556259249</v>
      </c>
      <c r="L3128">
        <v>231966.36110000001</v>
      </c>
      <c r="M3128">
        <v>131.0905587</v>
      </c>
      <c r="N3128">
        <v>-0.10636400999999999</v>
      </c>
      <c r="O3128">
        <v>8.1974394549999996</v>
      </c>
      <c r="P3128">
        <v>174175.10500000001</v>
      </c>
      <c r="Q3128">
        <v>122.8465334</v>
      </c>
      <c r="R3128">
        <v>-0.74757434099999998</v>
      </c>
      <c r="S3128">
        <v>4.7724903080000001</v>
      </c>
    </row>
    <row r="3129" spans="1:19" x14ac:dyDescent="0.25">
      <c r="A3129" s="12">
        <v>44197</v>
      </c>
      <c r="B3129" t="s">
        <v>2011</v>
      </c>
      <c r="C3129" t="s">
        <v>2012</v>
      </c>
      <c r="D3129">
        <v>313864.098</v>
      </c>
      <c r="E3129">
        <v>133.55874729999999</v>
      </c>
      <c r="F3129">
        <v>0.59721955199999999</v>
      </c>
      <c r="G3129">
        <v>10.755342840000001</v>
      </c>
      <c r="H3129">
        <v>193885.13250000001</v>
      </c>
      <c r="I3129">
        <v>135.67707780000001</v>
      </c>
      <c r="J3129">
        <v>0.60398118499999998</v>
      </c>
      <c r="K3129">
        <v>10.55523558</v>
      </c>
      <c r="L3129">
        <v>139582.15270000001</v>
      </c>
      <c r="M3129">
        <v>133.7163875</v>
      </c>
      <c r="N3129">
        <v>-0.43312037399999997</v>
      </c>
      <c r="O3129">
        <v>11.251794500000001</v>
      </c>
      <c r="P3129">
        <v>132360.20180000001</v>
      </c>
      <c r="Q3129">
        <v>130.80701980000001</v>
      </c>
      <c r="R3129">
        <v>0.83397749600000004</v>
      </c>
      <c r="S3129">
        <v>9.867639746</v>
      </c>
    </row>
    <row r="3130" spans="1:19" x14ac:dyDescent="0.25">
      <c r="A3130" s="12">
        <v>44197</v>
      </c>
      <c r="B3130" t="s">
        <v>2007</v>
      </c>
      <c r="C3130" t="s">
        <v>2008</v>
      </c>
      <c r="D3130">
        <v>964308.92550000001</v>
      </c>
      <c r="E3130">
        <v>129.70367340000001</v>
      </c>
      <c r="F3130">
        <v>0.71429224599999996</v>
      </c>
      <c r="G3130">
        <v>8.0862895330000004</v>
      </c>
      <c r="H3130">
        <v>621951.75650000002</v>
      </c>
      <c r="I3130">
        <v>131.796166</v>
      </c>
      <c r="J3130">
        <v>0.48163810400000001</v>
      </c>
      <c r="K3130">
        <v>7.2050696140000001</v>
      </c>
      <c r="L3130">
        <v>535222.69869999995</v>
      </c>
      <c r="M3130">
        <v>130.87711419999999</v>
      </c>
      <c r="N3130">
        <v>0.432683555</v>
      </c>
      <c r="O3130">
        <v>7.4055861009999999</v>
      </c>
      <c r="P3130">
        <v>427497.08429999999</v>
      </c>
      <c r="Q3130">
        <v>118.1454432</v>
      </c>
      <c r="R3130">
        <v>1.4659669099999999</v>
      </c>
      <c r="S3130">
        <v>2.628072178</v>
      </c>
    </row>
    <row r="3131" spans="1:19" x14ac:dyDescent="0.25">
      <c r="A3131" s="12">
        <v>44197</v>
      </c>
      <c r="B3131" t="s">
        <v>2009</v>
      </c>
      <c r="C3131" t="s">
        <v>2010</v>
      </c>
      <c r="D3131">
        <v>236701.20670000001</v>
      </c>
      <c r="E3131">
        <v>121.7493001</v>
      </c>
      <c r="F3131">
        <v>1.062530596</v>
      </c>
      <c r="G3131">
        <v>10.131130430000001</v>
      </c>
      <c r="H3131">
        <v>141601.5068</v>
      </c>
      <c r="I3131">
        <v>119.75191580000001</v>
      </c>
      <c r="J3131">
        <v>0.320166483</v>
      </c>
      <c r="K3131">
        <v>8.7775173019999997</v>
      </c>
      <c r="L3131">
        <v>112640.1011</v>
      </c>
      <c r="M3131">
        <v>118.17715800000001</v>
      </c>
      <c r="N3131">
        <v>-0.52370905300000004</v>
      </c>
      <c r="O3131">
        <v>10.10967516</v>
      </c>
      <c r="P3131">
        <v>93602.913879999993</v>
      </c>
      <c r="Q3131">
        <v>111.68964579999999</v>
      </c>
      <c r="R3131">
        <v>-8.2378556000000006E-2</v>
      </c>
      <c r="S3131">
        <v>6.5473142119999999</v>
      </c>
    </row>
    <row r="3132" spans="1:19" x14ac:dyDescent="0.25">
      <c r="A3132" s="12">
        <v>44228</v>
      </c>
      <c r="B3132" t="s">
        <v>2005</v>
      </c>
      <c r="C3132" t="s">
        <v>2006</v>
      </c>
      <c r="D3132">
        <v>409913.34509999998</v>
      </c>
      <c r="E3132">
        <v>134.19907979999999</v>
      </c>
      <c r="F3132">
        <v>0.15004694700000001</v>
      </c>
      <c r="G3132">
        <v>9.2147041190000003</v>
      </c>
      <c r="H3132">
        <v>252729.20439999999</v>
      </c>
      <c r="I3132">
        <v>134.55394089999999</v>
      </c>
      <c r="J3132">
        <v>0.221513351</v>
      </c>
      <c r="K3132">
        <v>8.8005338870000003</v>
      </c>
      <c r="L3132">
        <v>219068.19709999999</v>
      </c>
      <c r="M3132">
        <v>133.47788310000001</v>
      </c>
      <c r="N3132">
        <v>0.78898550199999995</v>
      </c>
      <c r="O3132">
        <v>9.1233735399999993</v>
      </c>
      <c r="P3132">
        <v>231972.4339</v>
      </c>
      <c r="Q3132">
        <v>121.9044569</v>
      </c>
      <c r="R3132">
        <v>-0.56991704200000004</v>
      </c>
      <c r="S3132">
        <v>4.8444304379999998</v>
      </c>
    </row>
    <row r="3133" spans="1:19" x14ac:dyDescent="0.25">
      <c r="A3133" s="12">
        <v>44228</v>
      </c>
      <c r="B3133" t="s">
        <v>2001</v>
      </c>
      <c r="C3133" t="s">
        <v>2002</v>
      </c>
      <c r="D3133">
        <v>312113.40620000003</v>
      </c>
      <c r="E3133">
        <v>139.22607640000001</v>
      </c>
      <c r="F3133">
        <v>0.61296358799999995</v>
      </c>
      <c r="G3133">
        <v>10.593461169999999</v>
      </c>
      <c r="H3133">
        <v>195714.71770000001</v>
      </c>
      <c r="I3133">
        <v>139.1971739</v>
      </c>
      <c r="J3133">
        <v>0.58232342100000001</v>
      </c>
      <c r="K3133">
        <v>9.661097947</v>
      </c>
      <c r="L3133">
        <v>161441.6251</v>
      </c>
      <c r="M3133">
        <v>138.74470719999999</v>
      </c>
      <c r="N3133">
        <v>1.3286182600000001</v>
      </c>
      <c r="O3133">
        <v>10.228392850000001</v>
      </c>
      <c r="P3133">
        <v>122490.90399999999</v>
      </c>
      <c r="Q3133">
        <v>130.11135669999999</v>
      </c>
      <c r="R3133">
        <v>0.92129736100000004</v>
      </c>
      <c r="S3133">
        <v>6.9079193820000002</v>
      </c>
    </row>
    <row r="3134" spans="1:19" x14ac:dyDescent="0.25">
      <c r="A3134" s="12">
        <v>44228</v>
      </c>
      <c r="B3134" t="s">
        <v>2003</v>
      </c>
      <c r="C3134" t="s">
        <v>2004</v>
      </c>
      <c r="D3134">
        <v>467384.50890000002</v>
      </c>
      <c r="E3134">
        <v>136.9053873</v>
      </c>
      <c r="F3134">
        <v>0.213348543</v>
      </c>
      <c r="G3134">
        <v>7.1050112820000004</v>
      </c>
      <c r="H3134">
        <v>313538.06300000002</v>
      </c>
      <c r="I3134">
        <v>136.64669939999999</v>
      </c>
      <c r="J3134">
        <v>0.130968003</v>
      </c>
      <c r="K3134">
        <v>6.3398204729999996</v>
      </c>
      <c r="L3134">
        <v>259376.25390000001</v>
      </c>
      <c r="M3134">
        <v>135.44702029999999</v>
      </c>
      <c r="N3134">
        <v>0.76140117399999996</v>
      </c>
      <c r="O3134">
        <v>6.886676295</v>
      </c>
      <c r="P3134">
        <v>195756.7077</v>
      </c>
      <c r="Q3134">
        <v>126.3913541</v>
      </c>
      <c r="R3134">
        <v>0.22955868300000001</v>
      </c>
      <c r="S3134">
        <v>3.8973639470000001</v>
      </c>
    </row>
    <row r="3135" spans="1:19" x14ac:dyDescent="0.25">
      <c r="A3135" s="12">
        <v>44228</v>
      </c>
      <c r="B3135" t="s">
        <v>2017</v>
      </c>
      <c r="C3135" t="s">
        <v>2018</v>
      </c>
      <c r="D3135">
        <v>354146.57610000001</v>
      </c>
      <c r="E3135">
        <v>135.5484639</v>
      </c>
      <c r="F3135">
        <v>0.53748684899999999</v>
      </c>
      <c r="G3135">
        <v>8.8291080669999999</v>
      </c>
      <c r="H3135">
        <v>210820.71909999999</v>
      </c>
      <c r="I3135">
        <v>138.1956361</v>
      </c>
      <c r="J3135">
        <v>0.95706059799999998</v>
      </c>
      <c r="K3135">
        <v>8.6974560899999993</v>
      </c>
      <c r="L3135">
        <v>172320.2727</v>
      </c>
      <c r="M3135">
        <v>138.15018459999999</v>
      </c>
      <c r="N3135">
        <v>1.8695879129999999</v>
      </c>
      <c r="O3135">
        <v>9.3961883089999994</v>
      </c>
      <c r="P3135">
        <v>134521.80220000001</v>
      </c>
      <c r="Q3135">
        <v>128.1512989</v>
      </c>
      <c r="R3135">
        <v>1.425633395</v>
      </c>
      <c r="S3135">
        <v>6.5737085620000002</v>
      </c>
    </row>
    <row r="3136" spans="1:19" x14ac:dyDescent="0.25">
      <c r="A3136" s="12">
        <v>44228</v>
      </c>
      <c r="B3136" t="s">
        <v>2007</v>
      </c>
      <c r="C3136" t="s">
        <v>2008</v>
      </c>
      <c r="D3136">
        <v>956499.29260000004</v>
      </c>
      <c r="E3136">
        <v>128.65324440000001</v>
      </c>
      <c r="F3136">
        <v>-0.80986836900000003</v>
      </c>
      <c r="G3136">
        <v>4.7341289130000002</v>
      </c>
      <c r="H3136">
        <v>615084.80819999997</v>
      </c>
      <c r="I3136">
        <v>130.34100900000001</v>
      </c>
      <c r="J3136">
        <v>-1.1040966169999999</v>
      </c>
      <c r="K3136">
        <v>5.2257958960000002</v>
      </c>
      <c r="L3136">
        <v>528384.13509999996</v>
      </c>
      <c r="M3136">
        <v>129.20489169999999</v>
      </c>
      <c r="N3136">
        <v>-1.277704344</v>
      </c>
      <c r="O3136">
        <v>5.3851926519999997</v>
      </c>
      <c r="P3136">
        <v>417609.91330000001</v>
      </c>
      <c r="Q3136">
        <v>115.4129703</v>
      </c>
      <c r="R3136">
        <v>-2.3128043159999998</v>
      </c>
      <c r="S3136">
        <v>1.604561023</v>
      </c>
    </row>
    <row r="3137" spans="1:19" x14ac:dyDescent="0.25">
      <c r="A3137" s="12">
        <v>44228</v>
      </c>
      <c r="B3137" t="s">
        <v>2013</v>
      </c>
      <c r="C3137" t="s">
        <v>2014</v>
      </c>
      <c r="D3137">
        <v>591449.9301</v>
      </c>
      <c r="E3137">
        <v>130.0548172</v>
      </c>
      <c r="F3137">
        <v>-0.64050175200000004</v>
      </c>
      <c r="G3137">
        <v>7.112729732</v>
      </c>
      <c r="H3137">
        <v>364339.06439999997</v>
      </c>
      <c r="I3137">
        <v>130.55813470000001</v>
      </c>
      <c r="J3137">
        <v>-0.40337273099999998</v>
      </c>
      <c r="K3137">
        <v>6.9334299259999996</v>
      </c>
      <c r="L3137">
        <v>287633.848</v>
      </c>
      <c r="M3137">
        <v>130.5281196</v>
      </c>
      <c r="N3137">
        <v>0.35184015800000001</v>
      </c>
      <c r="O3137">
        <v>7.745699417</v>
      </c>
      <c r="P3137">
        <v>206204.34229999999</v>
      </c>
      <c r="Q3137">
        <v>121.2953997</v>
      </c>
      <c r="R3137">
        <v>-0.109434068</v>
      </c>
      <c r="S3137">
        <v>5.1022106369999998</v>
      </c>
    </row>
    <row r="3138" spans="1:19" x14ac:dyDescent="0.25">
      <c r="A3138" s="12">
        <v>44228</v>
      </c>
      <c r="B3138" t="s">
        <v>2015</v>
      </c>
      <c r="C3138" t="s">
        <v>2016</v>
      </c>
      <c r="D3138">
        <v>435703.54979999998</v>
      </c>
      <c r="E3138">
        <v>132.26003990000001</v>
      </c>
      <c r="F3138">
        <v>0.135960369</v>
      </c>
      <c r="G3138">
        <v>9.4434461509999998</v>
      </c>
      <c r="H3138">
        <v>283021.43939999997</v>
      </c>
      <c r="I3138">
        <v>132.94517429999999</v>
      </c>
      <c r="J3138">
        <v>7.9149049999999999E-2</v>
      </c>
      <c r="K3138">
        <v>8.5163509709999996</v>
      </c>
      <c r="L3138">
        <v>233156.51379999999</v>
      </c>
      <c r="M3138">
        <v>131.76314669999999</v>
      </c>
      <c r="N3138">
        <v>0.51307122299999997</v>
      </c>
      <c r="O3138">
        <v>8.9828257530000002</v>
      </c>
      <c r="P3138">
        <v>174743.52849999999</v>
      </c>
      <c r="Q3138">
        <v>123.2474453</v>
      </c>
      <c r="R3138">
        <v>0.32635177100000001</v>
      </c>
      <c r="S3138">
        <v>6.1146832580000003</v>
      </c>
    </row>
    <row r="3139" spans="1:19" x14ac:dyDescent="0.25">
      <c r="A3139" s="12">
        <v>44228</v>
      </c>
      <c r="B3139" t="s">
        <v>2009</v>
      </c>
      <c r="C3139" t="s">
        <v>2010</v>
      </c>
      <c r="D3139">
        <v>235751.32329999999</v>
      </c>
      <c r="E3139">
        <v>121.2607194</v>
      </c>
      <c r="F3139">
        <v>-0.40130061</v>
      </c>
      <c r="G3139">
        <v>10.811734149999999</v>
      </c>
      <c r="H3139">
        <v>141924.32180000001</v>
      </c>
      <c r="I3139">
        <v>120.02491929999999</v>
      </c>
      <c r="J3139">
        <v>0.22797424999999999</v>
      </c>
      <c r="K3139">
        <v>9.6430408679999999</v>
      </c>
      <c r="L3139">
        <v>113236.7458</v>
      </c>
      <c r="M3139">
        <v>118.80313200000001</v>
      </c>
      <c r="N3139">
        <v>0.52969115</v>
      </c>
      <c r="O3139">
        <v>10.27624778</v>
      </c>
      <c r="P3139">
        <v>93893.787679999994</v>
      </c>
      <c r="Q3139">
        <v>112.0367246</v>
      </c>
      <c r="R3139">
        <v>0.31075293199999998</v>
      </c>
      <c r="S3139">
        <v>6.4408062230000001</v>
      </c>
    </row>
    <row r="3140" spans="1:19" x14ac:dyDescent="0.25">
      <c r="A3140" s="12">
        <v>44228</v>
      </c>
      <c r="B3140" t="s">
        <v>2011</v>
      </c>
      <c r="C3140" t="s">
        <v>2012</v>
      </c>
      <c r="D3140">
        <v>317607.39240000001</v>
      </c>
      <c r="E3140">
        <v>135.15163319999999</v>
      </c>
      <c r="F3140">
        <v>1.1926481339999999</v>
      </c>
      <c r="G3140">
        <v>12.50981556</v>
      </c>
      <c r="H3140">
        <v>195777.8082</v>
      </c>
      <c r="I3140">
        <v>137.0015358</v>
      </c>
      <c r="J3140">
        <v>0.97618404299999995</v>
      </c>
      <c r="K3140">
        <v>11.796080870000001</v>
      </c>
      <c r="L3140">
        <v>142595.89490000001</v>
      </c>
      <c r="M3140">
        <v>136.60348089999999</v>
      </c>
      <c r="N3140">
        <v>2.1591171519999999</v>
      </c>
      <c r="O3140">
        <v>12.58198148</v>
      </c>
      <c r="P3140">
        <v>133071.76139999999</v>
      </c>
      <c r="Q3140">
        <v>131.51022950000001</v>
      </c>
      <c r="R3140">
        <v>0.53759329199999994</v>
      </c>
      <c r="S3140">
        <v>10.93868638</v>
      </c>
    </row>
    <row r="3141" spans="1:19" x14ac:dyDescent="0.25">
      <c r="A3141" s="12">
        <v>44228</v>
      </c>
      <c r="B3141" t="s">
        <v>2019</v>
      </c>
      <c r="C3141" t="s">
        <v>2020</v>
      </c>
      <c r="D3141">
        <v>294122.93719999999</v>
      </c>
      <c r="E3141">
        <v>134.99085220000001</v>
      </c>
      <c r="F3141">
        <v>-0.119375261</v>
      </c>
      <c r="G3141">
        <v>10.96194015</v>
      </c>
      <c r="H3141">
        <v>180537.36730000001</v>
      </c>
      <c r="I3141">
        <v>134.86147339999999</v>
      </c>
      <c r="J3141">
        <v>-0.15416924000000001</v>
      </c>
      <c r="K3141">
        <v>10.23390736</v>
      </c>
      <c r="L3141">
        <v>144157.372</v>
      </c>
      <c r="M3141">
        <v>132.54715949999999</v>
      </c>
      <c r="N3141">
        <v>0.64929201800000003</v>
      </c>
      <c r="O3141">
        <v>10.522311029999999</v>
      </c>
      <c r="P3141">
        <v>124395.6253</v>
      </c>
      <c r="Q3141">
        <v>124.7782565</v>
      </c>
      <c r="R3141">
        <v>-0.73326256099999998</v>
      </c>
      <c r="S3141">
        <v>8.1888688090000006</v>
      </c>
    </row>
    <row r="3142" spans="1:19" x14ac:dyDescent="0.25">
      <c r="A3142" s="12">
        <v>44256</v>
      </c>
      <c r="B3142" t="s">
        <v>2005</v>
      </c>
      <c r="C3142" t="s">
        <v>2006</v>
      </c>
      <c r="D3142">
        <v>414768.53039999999</v>
      </c>
      <c r="E3142">
        <v>135.78858990000001</v>
      </c>
      <c r="F3142">
        <v>1.1844418569999999</v>
      </c>
      <c r="G3142">
        <v>9.5669127970000005</v>
      </c>
      <c r="H3142">
        <v>255740.16269999999</v>
      </c>
      <c r="I3142">
        <v>136.15698599999999</v>
      </c>
      <c r="J3142">
        <v>1.1913772970000001</v>
      </c>
      <c r="K3142">
        <v>9.2028426440000004</v>
      </c>
      <c r="L3142">
        <v>222160.5864</v>
      </c>
      <c r="M3142">
        <v>135.3620707</v>
      </c>
      <c r="N3142">
        <v>1.4116103170000001</v>
      </c>
      <c r="O3142">
        <v>9.9805606020000006</v>
      </c>
      <c r="P3142">
        <v>235203.53630000001</v>
      </c>
      <c r="Q3142">
        <v>123.6024422</v>
      </c>
      <c r="R3142">
        <v>1.392882062</v>
      </c>
      <c r="S3142">
        <v>4.313436641</v>
      </c>
    </row>
    <row r="3143" spans="1:19" x14ac:dyDescent="0.25">
      <c r="A3143" s="12">
        <v>44256</v>
      </c>
      <c r="B3143" t="s">
        <v>2019</v>
      </c>
      <c r="C3143" t="s">
        <v>2020</v>
      </c>
      <c r="D3143">
        <v>296934.42310000001</v>
      </c>
      <c r="E3143">
        <v>136.2812136</v>
      </c>
      <c r="F3143">
        <v>0.95588800699999998</v>
      </c>
      <c r="G3143">
        <v>11.115883889999999</v>
      </c>
      <c r="H3143">
        <v>182346.23420000001</v>
      </c>
      <c r="I3143">
        <v>136.21269760000001</v>
      </c>
      <c r="J3143">
        <v>1.001934884</v>
      </c>
      <c r="K3143">
        <v>10.74319902</v>
      </c>
      <c r="L3143">
        <v>145825.06940000001</v>
      </c>
      <c r="M3143">
        <v>134.0805431</v>
      </c>
      <c r="N3143">
        <v>1.1568588849999999</v>
      </c>
      <c r="O3143">
        <v>11.464173089999999</v>
      </c>
      <c r="P3143">
        <v>125512.91559999999</v>
      </c>
      <c r="Q3143">
        <v>125.8989835</v>
      </c>
      <c r="R3143">
        <v>0.89817492600000004</v>
      </c>
      <c r="S3143">
        <v>7.5868328219999999</v>
      </c>
    </row>
    <row r="3144" spans="1:19" x14ac:dyDescent="0.25">
      <c r="A3144" s="12">
        <v>44256</v>
      </c>
      <c r="B3144" t="s">
        <v>2001</v>
      </c>
      <c r="C3144" t="s">
        <v>2002</v>
      </c>
      <c r="D3144">
        <v>313709.98839999997</v>
      </c>
      <c r="E3144">
        <v>139.93827229999999</v>
      </c>
      <c r="F3144">
        <v>0.51153913500000003</v>
      </c>
      <c r="G3144">
        <v>9.7059019410000005</v>
      </c>
      <c r="H3144">
        <v>196689.38769999999</v>
      </c>
      <c r="I3144">
        <v>139.89038339999999</v>
      </c>
      <c r="J3144">
        <v>0.49800546099999998</v>
      </c>
      <c r="K3144">
        <v>9.0730527750000007</v>
      </c>
      <c r="L3144">
        <v>162483.3757</v>
      </c>
      <c r="M3144">
        <v>139.63999910000001</v>
      </c>
      <c r="N3144">
        <v>0.645280093</v>
      </c>
      <c r="O3144">
        <v>9.9218317850000002</v>
      </c>
      <c r="P3144">
        <v>122978.2047</v>
      </c>
      <c r="Q3144">
        <v>130.6289735</v>
      </c>
      <c r="R3144">
        <v>0.39782601299999998</v>
      </c>
      <c r="S3144">
        <v>5.6484373220000004</v>
      </c>
    </row>
    <row r="3145" spans="1:19" x14ac:dyDescent="0.25">
      <c r="A3145" s="12">
        <v>44256</v>
      </c>
      <c r="B3145" t="s">
        <v>2017</v>
      </c>
      <c r="C3145" t="s">
        <v>2018</v>
      </c>
      <c r="D3145">
        <v>357665.32890000002</v>
      </c>
      <c r="E3145">
        <v>136.89525520000001</v>
      </c>
      <c r="F3145">
        <v>0.99358656899999998</v>
      </c>
      <c r="G3145">
        <v>9.3699232499999994</v>
      </c>
      <c r="H3145">
        <v>212400.76329999999</v>
      </c>
      <c r="I3145">
        <v>139.23137500000001</v>
      </c>
      <c r="J3145">
        <v>0.74947292300000001</v>
      </c>
      <c r="K3145">
        <v>9.2393485789999996</v>
      </c>
      <c r="L3145">
        <v>173822.39369999999</v>
      </c>
      <c r="M3145">
        <v>139.35444390000001</v>
      </c>
      <c r="N3145">
        <v>0.87170300300000003</v>
      </c>
      <c r="O3145">
        <v>10.224672740000001</v>
      </c>
      <c r="P3145">
        <v>135576.28169999999</v>
      </c>
      <c r="Q3145">
        <v>129.15584179999999</v>
      </c>
      <c r="R3145">
        <v>0.78387253800000001</v>
      </c>
      <c r="S3145">
        <v>6.6210995099999996</v>
      </c>
    </row>
    <row r="3146" spans="1:19" x14ac:dyDescent="0.25">
      <c r="A3146" s="12">
        <v>44256</v>
      </c>
      <c r="B3146" t="s">
        <v>2003</v>
      </c>
      <c r="C3146" t="s">
        <v>2004</v>
      </c>
      <c r="D3146">
        <v>471558.40980000002</v>
      </c>
      <c r="E3146">
        <v>138.1279984</v>
      </c>
      <c r="F3146">
        <v>0.89303363499999999</v>
      </c>
      <c r="G3146">
        <v>8.5800215309999999</v>
      </c>
      <c r="H3146">
        <v>316397.56229999999</v>
      </c>
      <c r="I3146">
        <v>137.89293129999999</v>
      </c>
      <c r="J3146">
        <v>0.91201027999999995</v>
      </c>
      <c r="K3146">
        <v>7.8356402750000003</v>
      </c>
      <c r="L3146">
        <v>262268.00030000001</v>
      </c>
      <c r="M3146">
        <v>136.95709859999999</v>
      </c>
      <c r="N3146">
        <v>1.1148848170000001</v>
      </c>
      <c r="O3146">
        <v>8.6723617090000005</v>
      </c>
      <c r="P3146">
        <v>196621.8996</v>
      </c>
      <c r="Q3146">
        <v>126.94996980000001</v>
      </c>
      <c r="R3146">
        <v>0.44197306400000003</v>
      </c>
      <c r="S3146">
        <v>3.6987585859999998</v>
      </c>
    </row>
    <row r="3147" spans="1:19" x14ac:dyDescent="0.25">
      <c r="A3147" s="12">
        <v>44256</v>
      </c>
      <c r="B3147" t="s">
        <v>2011</v>
      </c>
      <c r="C3147" t="s">
        <v>2012</v>
      </c>
      <c r="D3147">
        <v>321633.37180000002</v>
      </c>
      <c r="E3147">
        <v>136.86481029999999</v>
      </c>
      <c r="F3147">
        <v>1.2675962650000001</v>
      </c>
      <c r="G3147">
        <v>12.329544439999999</v>
      </c>
      <c r="H3147">
        <v>197968.11350000001</v>
      </c>
      <c r="I3147">
        <v>138.53426920000001</v>
      </c>
      <c r="J3147">
        <v>1.118770965</v>
      </c>
      <c r="K3147">
        <v>11.923842069999999</v>
      </c>
      <c r="L3147">
        <v>144394.8474</v>
      </c>
      <c r="M3147">
        <v>138.32683470000001</v>
      </c>
      <c r="N3147">
        <v>1.2615738350000001</v>
      </c>
      <c r="O3147">
        <v>13.33098787</v>
      </c>
      <c r="P3147">
        <v>134682.0546</v>
      </c>
      <c r="Q3147">
        <v>133.10162679999999</v>
      </c>
      <c r="R3147">
        <v>1.2100939020000001</v>
      </c>
      <c r="S3147">
        <v>9.8211168850000004</v>
      </c>
    </row>
    <row r="3148" spans="1:19" x14ac:dyDescent="0.25">
      <c r="A3148" s="12">
        <v>44256</v>
      </c>
      <c r="B3148" t="s">
        <v>2013</v>
      </c>
      <c r="C3148" t="s">
        <v>2014</v>
      </c>
      <c r="D3148">
        <v>600518.92660000001</v>
      </c>
      <c r="E3148">
        <v>132.0490125</v>
      </c>
      <c r="F3148">
        <v>1.5333498379999999</v>
      </c>
      <c r="G3148">
        <v>7.6111272049999998</v>
      </c>
      <c r="H3148">
        <v>370228.60269999999</v>
      </c>
      <c r="I3148">
        <v>132.66860589999999</v>
      </c>
      <c r="J3148">
        <v>1.6164992540000001</v>
      </c>
      <c r="K3148">
        <v>7.0287497119999998</v>
      </c>
      <c r="L3148">
        <v>292082.72460000002</v>
      </c>
      <c r="M3148">
        <v>132.54701789999999</v>
      </c>
      <c r="N3148">
        <v>1.54671527</v>
      </c>
      <c r="O3148">
        <v>7.8442978419999996</v>
      </c>
      <c r="P3148">
        <v>208259.40530000001</v>
      </c>
      <c r="Q3148">
        <v>122.5042476</v>
      </c>
      <c r="R3148">
        <v>0.99661480499999999</v>
      </c>
      <c r="S3148">
        <v>3.6430831270000001</v>
      </c>
    </row>
    <row r="3149" spans="1:19" x14ac:dyDescent="0.25">
      <c r="A3149" s="12">
        <v>44256</v>
      </c>
      <c r="B3149" t="s">
        <v>2007</v>
      </c>
      <c r="C3149" t="s">
        <v>2008</v>
      </c>
      <c r="D3149">
        <v>968148.18200000003</v>
      </c>
      <c r="E3149">
        <v>130.2200698</v>
      </c>
      <c r="F3149">
        <v>1.2178670149999999</v>
      </c>
      <c r="G3149">
        <v>5.4821425289999999</v>
      </c>
      <c r="H3149">
        <v>625379.27069999999</v>
      </c>
      <c r="I3149">
        <v>132.5224815</v>
      </c>
      <c r="J3149">
        <v>1.6736655499999999</v>
      </c>
      <c r="K3149">
        <v>5.7060823029999996</v>
      </c>
      <c r="L3149">
        <v>538252.49309999996</v>
      </c>
      <c r="M3149">
        <v>131.61798479999999</v>
      </c>
      <c r="N3149">
        <v>1.8676484440000001</v>
      </c>
      <c r="O3149">
        <v>6.4799288239999999</v>
      </c>
      <c r="P3149">
        <v>426489.49310000002</v>
      </c>
      <c r="Q3149">
        <v>117.8669797</v>
      </c>
      <c r="R3149">
        <v>2.1262856719999998</v>
      </c>
      <c r="S3149">
        <v>1.295252131</v>
      </c>
    </row>
    <row r="3150" spans="1:19" x14ac:dyDescent="0.25">
      <c r="A3150" s="12">
        <v>44256</v>
      </c>
      <c r="B3150" t="s">
        <v>2015</v>
      </c>
      <c r="C3150" t="s">
        <v>2016</v>
      </c>
      <c r="D3150">
        <v>442198.58230000001</v>
      </c>
      <c r="E3150">
        <v>134.23164019999999</v>
      </c>
      <c r="F3150">
        <v>1.4906999320000001</v>
      </c>
      <c r="G3150">
        <v>9.9331625159999994</v>
      </c>
      <c r="H3150">
        <v>288183.37719999999</v>
      </c>
      <c r="I3150">
        <v>135.36991900000001</v>
      </c>
      <c r="J3150">
        <v>1.823868139</v>
      </c>
      <c r="K3150">
        <v>9.0017956389999991</v>
      </c>
      <c r="L3150">
        <v>237985.09539999999</v>
      </c>
      <c r="M3150">
        <v>134.49191070000001</v>
      </c>
      <c r="N3150">
        <v>2.0709614909999998</v>
      </c>
      <c r="O3150">
        <v>10.102494739999999</v>
      </c>
      <c r="P3150">
        <v>177688.50229999999</v>
      </c>
      <c r="Q3150">
        <v>125.3245493</v>
      </c>
      <c r="R3150">
        <v>1.6853120690000001</v>
      </c>
      <c r="S3150">
        <v>5.886216342</v>
      </c>
    </row>
    <row r="3151" spans="1:19" x14ac:dyDescent="0.25">
      <c r="A3151" s="12">
        <v>44256</v>
      </c>
      <c r="B3151" t="s">
        <v>2009</v>
      </c>
      <c r="C3151" t="s">
        <v>2010</v>
      </c>
      <c r="D3151">
        <v>241360.53479999999</v>
      </c>
      <c r="E3151">
        <v>124.14586559999999</v>
      </c>
      <c r="F3151">
        <v>2.37929163</v>
      </c>
      <c r="G3151">
        <v>11.29055016</v>
      </c>
      <c r="H3151">
        <v>144555.45370000001</v>
      </c>
      <c r="I3151">
        <v>122.2500586</v>
      </c>
      <c r="J3151">
        <v>1.8538977919999999</v>
      </c>
      <c r="K3151">
        <v>10.45282255</v>
      </c>
      <c r="L3151">
        <v>115850.5007</v>
      </c>
      <c r="M3151">
        <v>121.5453715</v>
      </c>
      <c r="N3151">
        <v>2.3082215270000002</v>
      </c>
      <c r="O3151">
        <v>12.117277659999999</v>
      </c>
      <c r="P3151">
        <v>95973.251919999995</v>
      </c>
      <c r="Q3151">
        <v>114.5180002</v>
      </c>
      <c r="R3151">
        <v>2.2146984230000002</v>
      </c>
      <c r="S3151">
        <v>8.9903216449999999</v>
      </c>
    </row>
    <row r="3152" spans="1:19" x14ac:dyDescent="0.25">
      <c r="A3152" s="12">
        <v>44287</v>
      </c>
      <c r="B3152" t="s">
        <v>2005</v>
      </c>
      <c r="C3152" t="s">
        <v>2006</v>
      </c>
      <c r="D3152">
        <v>412897.83549999999</v>
      </c>
      <c r="E3152">
        <v>135.17615430000001</v>
      </c>
      <c r="F3152">
        <v>-0.45102140099999999</v>
      </c>
      <c r="G3152">
        <v>9.3777822929999992</v>
      </c>
      <c r="H3152">
        <v>252705.3585</v>
      </c>
      <c r="I3152">
        <v>134.54124530000001</v>
      </c>
      <c r="J3152">
        <v>-1.1866748469999999</v>
      </c>
      <c r="K3152">
        <v>9.066127711</v>
      </c>
      <c r="L3152">
        <v>218787.1054</v>
      </c>
      <c r="M3152">
        <v>133.3066144</v>
      </c>
      <c r="N3152">
        <v>-1.5184876199999999</v>
      </c>
      <c r="O3152">
        <v>9.3146643779999998</v>
      </c>
      <c r="P3152">
        <v>231535.29060000001</v>
      </c>
      <c r="Q3152">
        <v>121.6747325</v>
      </c>
      <c r="R3152">
        <v>-1.559604854</v>
      </c>
      <c r="S3152">
        <v>5.3216731140000002</v>
      </c>
    </row>
    <row r="3153" spans="1:19" x14ac:dyDescent="0.25">
      <c r="A3153" s="12">
        <v>44287</v>
      </c>
      <c r="B3153" t="s">
        <v>2019</v>
      </c>
      <c r="C3153" t="s">
        <v>2020</v>
      </c>
      <c r="D3153">
        <v>293014.45039999997</v>
      </c>
      <c r="E3153">
        <v>134.48210040000001</v>
      </c>
      <c r="F3153">
        <v>-1.320147631</v>
      </c>
      <c r="G3153">
        <v>12.44121709</v>
      </c>
      <c r="H3153">
        <v>179306.65049999999</v>
      </c>
      <c r="I3153">
        <v>133.94212759999999</v>
      </c>
      <c r="J3153">
        <v>-1.66692974</v>
      </c>
      <c r="K3153">
        <v>12.39715406</v>
      </c>
      <c r="L3153">
        <v>142772.69880000001</v>
      </c>
      <c r="M3153">
        <v>131.2740058</v>
      </c>
      <c r="N3153">
        <v>-2.0931727179999999</v>
      </c>
      <c r="O3153">
        <v>12.348548190000001</v>
      </c>
      <c r="P3153">
        <v>123056.3281</v>
      </c>
      <c r="Q3153">
        <v>123.4348397</v>
      </c>
      <c r="R3153">
        <v>-1.9572388009999999</v>
      </c>
      <c r="S3153">
        <v>12.36977725</v>
      </c>
    </row>
    <row r="3154" spans="1:19" x14ac:dyDescent="0.25">
      <c r="A3154" s="12">
        <v>44287</v>
      </c>
      <c r="B3154" t="s">
        <v>2013</v>
      </c>
      <c r="C3154" t="s">
        <v>2014</v>
      </c>
      <c r="D3154">
        <v>598182.47120000003</v>
      </c>
      <c r="E3154">
        <v>131.53524580000001</v>
      </c>
      <c r="F3154">
        <v>-0.38907273799999997</v>
      </c>
      <c r="G3154">
        <v>5.2318993909999998</v>
      </c>
      <c r="H3154">
        <v>366946.97</v>
      </c>
      <c r="I3154">
        <v>131.49265779999999</v>
      </c>
      <c r="J3154">
        <v>-0.88638010199999995</v>
      </c>
      <c r="K3154">
        <v>5.1394394859999997</v>
      </c>
      <c r="L3154">
        <v>288996.20789999998</v>
      </c>
      <c r="M3154">
        <v>131.1463579</v>
      </c>
      <c r="N3154">
        <v>-1.0567269130000001</v>
      </c>
      <c r="O3154">
        <v>6.0011977190000003</v>
      </c>
      <c r="P3154">
        <v>206643.0607</v>
      </c>
      <c r="Q3154">
        <v>121.5534667</v>
      </c>
      <c r="R3154">
        <v>-0.77612080400000005</v>
      </c>
      <c r="S3154">
        <v>4.2939575139999997</v>
      </c>
    </row>
    <row r="3155" spans="1:19" x14ac:dyDescent="0.25">
      <c r="A3155" s="12">
        <v>44287</v>
      </c>
      <c r="B3155" t="s">
        <v>2009</v>
      </c>
      <c r="C3155" t="s">
        <v>2010</v>
      </c>
      <c r="D3155">
        <v>239193.8719</v>
      </c>
      <c r="E3155">
        <v>123.03142389999999</v>
      </c>
      <c r="F3155">
        <v>-0.89768731999999996</v>
      </c>
      <c r="G3155">
        <v>14.811778179999999</v>
      </c>
      <c r="H3155">
        <v>142130.0576</v>
      </c>
      <c r="I3155">
        <v>120.19890940000001</v>
      </c>
      <c r="J3155">
        <v>-1.677830903</v>
      </c>
      <c r="K3155">
        <v>13.289761309999999</v>
      </c>
      <c r="L3155">
        <v>113412.4792</v>
      </c>
      <c r="M3155">
        <v>118.98750389999999</v>
      </c>
      <c r="N3155">
        <v>-2.1044549049999999</v>
      </c>
      <c r="O3155">
        <v>14.196020239999999</v>
      </c>
      <c r="P3155">
        <v>94170.734460000007</v>
      </c>
      <c r="Q3155">
        <v>112.3671854</v>
      </c>
      <c r="R3155">
        <v>-1.8781456519999999</v>
      </c>
      <c r="S3155">
        <v>10.963070889999999</v>
      </c>
    </row>
    <row r="3156" spans="1:19" x14ac:dyDescent="0.25">
      <c r="A3156" s="12">
        <v>44287</v>
      </c>
      <c r="B3156" t="s">
        <v>2011</v>
      </c>
      <c r="C3156" t="s">
        <v>2012</v>
      </c>
      <c r="D3156">
        <v>320866.8198</v>
      </c>
      <c r="E3156">
        <v>136.53861900000001</v>
      </c>
      <c r="F3156">
        <v>-0.23833100400000001</v>
      </c>
      <c r="G3156">
        <v>12.58798457</v>
      </c>
      <c r="H3156">
        <v>195084.73300000001</v>
      </c>
      <c r="I3156">
        <v>136.51653519999999</v>
      </c>
      <c r="J3156">
        <v>-1.456487307</v>
      </c>
      <c r="K3156">
        <v>11.82736306</v>
      </c>
      <c r="L3156">
        <v>142066.96609999999</v>
      </c>
      <c r="M3156">
        <v>136.09677970000001</v>
      </c>
      <c r="N3156">
        <v>-1.612163679</v>
      </c>
      <c r="O3156">
        <v>13.32489067</v>
      </c>
      <c r="P3156">
        <v>131336.2598</v>
      </c>
      <c r="Q3156">
        <v>129.79509329999999</v>
      </c>
      <c r="R3156">
        <v>-2.4842172100000002</v>
      </c>
      <c r="S3156">
        <v>11.89453445</v>
      </c>
    </row>
    <row r="3157" spans="1:19" x14ac:dyDescent="0.25">
      <c r="A3157" s="12">
        <v>44287</v>
      </c>
      <c r="B3157" t="s">
        <v>2001</v>
      </c>
      <c r="C3157" t="s">
        <v>2002</v>
      </c>
      <c r="D3157">
        <v>312154.03639999998</v>
      </c>
      <c r="E3157">
        <v>139.2442006</v>
      </c>
      <c r="F3157">
        <v>-0.49598418900000002</v>
      </c>
      <c r="G3157">
        <v>9.0313481370000002</v>
      </c>
      <c r="H3157">
        <v>194531.7212</v>
      </c>
      <c r="I3157">
        <v>138.3557974</v>
      </c>
      <c r="J3157">
        <v>-1.0969918279999999</v>
      </c>
      <c r="K3157">
        <v>8.2058730840000003</v>
      </c>
      <c r="L3157">
        <v>160006.58739999999</v>
      </c>
      <c r="M3157">
        <v>137.51141999999999</v>
      </c>
      <c r="N3157">
        <v>-1.524333401</v>
      </c>
      <c r="O3157">
        <v>8.4026986160000003</v>
      </c>
      <c r="P3157">
        <v>120363.2501</v>
      </c>
      <c r="Q3157">
        <v>127.85133639999999</v>
      </c>
      <c r="R3157">
        <v>-2.126356087</v>
      </c>
      <c r="S3157">
        <v>6.4006636749999997</v>
      </c>
    </row>
    <row r="3158" spans="1:19" x14ac:dyDescent="0.25">
      <c r="A3158" s="12">
        <v>44287</v>
      </c>
      <c r="B3158" t="s">
        <v>2017</v>
      </c>
      <c r="C3158" t="s">
        <v>2018</v>
      </c>
      <c r="D3158">
        <v>357257.4632</v>
      </c>
      <c r="E3158">
        <v>136.73914590000001</v>
      </c>
      <c r="F3158">
        <v>-0.114035572</v>
      </c>
      <c r="G3158">
        <v>11.23138445</v>
      </c>
      <c r="H3158">
        <v>210734.72709999999</v>
      </c>
      <c r="I3158">
        <v>138.13926720000001</v>
      </c>
      <c r="J3158">
        <v>-0.78438335400000003</v>
      </c>
      <c r="K3158">
        <v>10.971444740000001</v>
      </c>
      <c r="L3158">
        <v>171835.08979999999</v>
      </c>
      <c r="M3158">
        <v>137.7612106</v>
      </c>
      <c r="N3158">
        <v>-1.1432956540000001</v>
      </c>
      <c r="O3158">
        <v>11.42702989</v>
      </c>
      <c r="P3158">
        <v>134265.12530000001</v>
      </c>
      <c r="Q3158">
        <v>127.9067774</v>
      </c>
      <c r="R3158">
        <v>-0.96709864199999995</v>
      </c>
      <c r="S3158">
        <v>9.3894405939999999</v>
      </c>
    </row>
    <row r="3159" spans="1:19" x14ac:dyDescent="0.25">
      <c r="A3159" s="12">
        <v>44287</v>
      </c>
      <c r="B3159" t="s">
        <v>2003</v>
      </c>
      <c r="C3159" t="s">
        <v>2004</v>
      </c>
      <c r="D3159">
        <v>471298.54330000002</v>
      </c>
      <c r="E3159">
        <v>138.0518788</v>
      </c>
      <c r="F3159">
        <v>-5.5108020000000001E-2</v>
      </c>
      <c r="G3159">
        <v>7.3030679049999998</v>
      </c>
      <c r="H3159">
        <v>314069.53259999998</v>
      </c>
      <c r="I3159">
        <v>136.87832539999999</v>
      </c>
      <c r="J3159">
        <v>-0.73579256199999998</v>
      </c>
      <c r="K3159">
        <v>5.8622369819999998</v>
      </c>
      <c r="L3159">
        <v>259612.5963</v>
      </c>
      <c r="M3159">
        <v>135.57043899999999</v>
      </c>
      <c r="N3159">
        <v>-1.012477334</v>
      </c>
      <c r="O3159">
        <v>6.1054659170000001</v>
      </c>
      <c r="P3159">
        <v>195597.06570000001</v>
      </c>
      <c r="Q3159">
        <v>126.2882804</v>
      </c>
      <c r="R3159">
        <v>-0.52122064899999998</v>
      </c>
      <c r="S3159">
        <v>4.0915468639999997</v>
      </c>
    </row>
    <row r="3160" spans="1:19" x14ac:dyDescent="0.25">
      <c r="A3160" s="12">
        <v>44287</v>
      </c>
      <c r="B3160" t="s">
        <v>2007</v>
      </c>
      <c r="C3160" t="s">
        <v>2008</v>
      </c>
      <c r="D3160">
        <v>968325.57949999999</v>
      </c>
      <c r="E3160">
        <v>130.2439306</v>
      </c>
      <c r="F3160">
        <v>1.8323385000000001E-2</v>
      </c>
      <c r="G3160">
        <v>5.0464522120000002</v>
      </c>
      <c r="H3160">
        <v>617624.42579999997</v>
      </c>
      <c r="I3160">
        <v>130.8791727</v>
      </c>
      <c r="J3160">
        <v>-1.2400227020000001</v>
      </c>
      <c r="K3160">
        <v>5.5031586240000001</v>
      </c>
      <c r="L3160">
        <v>528479.08810000005</v>
      </c>
      <c r="M3160">
        <v>129.22811039999999</v>
      </c>
      <c r="N3160">
        <v>-1.8157658590000001</v>
      </c>
      <c r="O3160">
        <v>5.1338709890000001</v>
      </c>
      <c r="P3160">
        <v>417905.25900000002</v>
      </c>
      <c r="Q3160">
        <v>115.4945936</v>
      </c>
      <c r="R3160">
        <v>-2.0127656539999998</v>
      </c>
      <c r="S3160">
        <v>1.2608423369999999</v>
      </c>
    </row>
    <row r="3161" spans="1:19" x14ac:dyDescent="0.25">
      <c r="A3161" s="12">
        <v>44287</v>
      </c>
      <c r="B3161" t="s">
        <v>2015</v>
      </c>
      <c r="C3161" t="s">
        <v>2016</v>
      </c>
      <c r="D3161">
        <v>439278.72009999998</v>
      </c>
      <c r="E3161">
        <v>133.3453011</v>
      </c>
      <c r="F3161">
        <v>-0.66030566400000001</v>
      </c>
      <c r="G3161">
        <v>10.154232670000001</v>
      </c>
      <c r="H3161">
        <v>284183.4754</v>
      </c>
      <c r="I3161">
        <v>133.4910237</v>
      </c>
      <c r="J3161">
        <v>-1.387971045</v>
      </c>
      <c r="K3161">
        <v>8.2710685089999991</v>
      </c>
      <c r="L3161">
        <v>234068.6911</v>
      </c>
      <c r="M3161">
        <v>132.27864310000001</v>
      </c>
      <c r="N3161">
        <v>-1.645651065</v>
      </c>
      <c r="O3161">
        <v>8.8285029480000006</v>
      </c>
      <c r="P3161">
        <v>174537.43640000001</v>
      </c>
      <c r="Q3161">
        <v>123.1020875</v>
      </c>
      <c r="R3161">
        <v>-1.773365101</v>
      </c>
      <c r="S3161">
        <v>7.4590213629999997</v>
      </c>
    </row>
    <row r="3162" spans="1:19" x14ac:dyDescent="0.25">
      <c r="A3162" s="12">
        <v>44317</v>
      </c>
      <c r="B3162" t="s">
        <v>2005</v>
      </c>
      <c r="C3162" t="s">
        <v>2006</v>
      </c>
      <c r="D3162">
        <v>411963.4914</v>
      </c>
      <c r="E3162">
        <v>134.8702649</v>
      </c>
      <c r="F3162">
        <v>-0.22628942799999999</v>
      </c>
      <c r="G3162">
        <v>9.3591807249999999</v>
      </c>
      <c r="H3162">
        <v>253768.32860000001</v>
      </c>
      <c r="I3162">
        <v>135.1071743</v>
      </c>
      <c r="J3162">
        <v>0.42063612099999997</v>
      </c>
      <c r="K3162">
        <v>8.5694597720000001</v>
      </c>
      <c r="L3162">
        <v>219133.43280000001</v>
      </c>
      <c r="M3162">
        <v>133.51763120000001</v>
      </c>
      <c r="N3162">
        <v>0.15829427600000001</v>
      </c>
      <c r="O3162">
        <v>9.4247198870000002</v>
      </c>
      <c r="P3162">
        <v>229009.94529999999</v>
      </c>
      <c r="Q3162">
        <v>120.34763150000001</v>
      </c>
      <c r="R3162">
        <v>-1.0906956109999999</v>
      </c>
      <c r="S3162">
        <v>2.9100107959999999</v>
      </c>
    </row>
    <row r="3163" spans="1:19" x14ac:dyDescent="0.25">
      <c r="A3163" s="12">
        <v>44317</v>
      </c>
      <c r="B3163" t="s">
        <v>2015</v>
      </c>
      <c r="C3163" t="s">
        <v>2016</v>
      </c>
      <c r="D3163">
        <v>435180.66399999999</v>
      </c>
      <c r="E3163">
        <v>132.10131519999999</v>
      </c>
      <c r="F3163">
        <v>-0.932905655</v>
      </c>
      <c r="G3163">
        <v>9.7928317800000002</v>
      </c>
      <c r="H3163">
        <v>283132.85220000002</v>
      </c>
      <c r="I3163">
        <v>132.99750879999999</v>
      </c>
      <c r="J3163">
        <v>-0.36969891300000002</v>
      </c>
      <c r="K3163">
        <v>8.0406205820000007</v>
      </c>
      <c r="L3163">
        <v>232178.1251</v>
      </c>
      <c r="M3163">
        <v>131.2102324</v>
      </c>
      <c r="N3163">
        <v>-0.80769709700000003</v>
      </c>
      <c r="O3163">
        <v>8.8963293940000003</v>
      </c>
      <c r="P3163">
        <v>171557.44080000001</v>
      </c>
      <c r="Q3163">
        <v>121.0002824</v>
      </c>
      <c r="R3163">
        <v>-1.7073675719999999</v>
      </c>
      <c r="S3163">
        <v>3.5292016749999999</v>
      </c>
    </row>
    <row r="3164" spans="1:19" x14ac:dyDescent="0.25">
      <c r="A3164" s="12">
        <v>44317</v>
      </c>
      <c r="B3164" t="s">
        <v>2013</v>
      </c>
      <c r="C3164" t="s">
        <v>2014</v>
      </c>
      <c r="D3164">
        <v>599616.09589999996</v>
      </c>
      <c r="E3164">
        <v>131.8504877</v>
      </c>
      <c r="F3164">
        <v>0.239663453</v>
      </c>
      <c r="G3164">
        <v>8.0989472819999992</v>
      </c>
      <c r="H3164">
        <v>368393.66379999998</v>
      </c>
      <c r="I3164">
        <v>132.01106949999999</v>
      </c>
      <c r="J3164">
        <v>0.394251458</v>
      </c>
      <c r="K3164">
        <v>6.9583543509999997</v>
      </c>
      <c r="L3164">
        <v>289055.86609999998</v>
      </c>
      <c r="M3164">
        <v>131.17343080000001</v>
      </c>
      <c r="N3164">
        <v>2.0643244000000002E-2</v>
      </c>
      <c r="O3164">
        <v>7.7994154660000001</v>
      </c>
      <c r="P3164">
        <v>205204.7813</v>
      </c>
      <c r="Q3164">
        <v>120.7074288</v>
      </c>
      <c r="R3164">
        <v>-0.69602116999999997</v>
      </c>
      <c r="S3164">
        <v>3.090914014</v>
      </c>
    </row>
    <row r="3165" spans="1:19" x14ac:dyDescent="0.25">
      <c r="A3165" s="12">
        <v>44317</v>
      </c>
      <c r="B3165" t="s">
        <v>2003</v>
      </c>
      <c r="C3165" t="s">
        <v>2004</v>
      </c>
      <c r="D3165">
        <v>469150.63179999997</v>
      </c>
      <c r="E3165">
        <v>137.4227166</v>
      </c>
      <c r="F3165">
        <v>-0.45574329400000002</v>
      </c>
      <c r="G3165">
        <v>7.167869574</v>
      </c>
      <c r="H3165">
        <v>315203.02279999998</v>
      </c>
      <c r="I3165">
        <v>137.37232510000001</v>
      </c>
      <c r="J3165">
        <v>0.36090423500000002</v>
      </c>
      <c r="K3165">
        <v>6.1776169579999998</v>
      </c>
      <c r="L3165">
        <v>259827.14610000001</v>
      </c>
      <c r="M3165">
        <v>135.6824775</v>
      </c>
      <c r="N3165">
        <v>8.2642281999999997E-2</v>
      </c>
      <c r="O3165">
        <v>7.2689089229999997</v>
      </c>
      <c r="P3165">
        <v>194580.3058</v>
      </c>
      <c r="Q3165">
        <v>125.631804</v>
      </c>
      <c r="R3165">
        <v>-0.51982368899999998</v>
      </c>
      <c r="S3165">
        <v>2.3549737880000001</v>
      </c>
    </row>
    <row r="3166" spans="1:19" x14ac:dyDescent="0.25">
      <c r="A3166" s="12">
        <v>44317</v>
      </c>
      <c r="B3166" t="s">
        <v>2017</v>
      </c>
      <c r="C3166" t="s">
        <v>2018</v>
      </c>
      <c r="D3166">
        <v>357019.30160000001</v>
      </c>
      <c r="E3166">
        <v>136.6479904</v>
      </c>
      <c r="F3166">
        <v>-6.6663854999999994E-2</v>
      </c>
      <c r="G3166">
        <v>10.03990757</v>
      </c>
      <c r="H3166">
        <v>211696.7506</v>
      </c>
      <c r="I3166">
        <v>138.7698858</v>
      </c>
      <c r="J3166">
        <v>0.45650924500000001</v>
      </c>
      <c r="K3166">
        <v>8.1361388189999992</v>
      </c>
      <c r="L3166">
        <v>172279.72029999999</v>
      </c>
      <c r="M3166">
        <v>138.1176735</v>
      </c>
      <c r="N3166">
        <v>0.25875419300000002</v>
      </c>
      <c r="O3166">
        <v>8.7682556989999991</v>
      </c>
      <c r="P3166">
        <v>133107.25889999999</v>
      </c>
      <c r="Q3166">
        <v>126.8037437</v>
      </c>
      <c r="R3166">
        <v>-0.86237312700000002</v>
      </c>
      <c r="S3166">
        <v>3.6418003479999999</v>
      </c>
    </row>
    <row r="3167" spans="1:19" x14ac:dyDescent="0.25">
      <c r="A3167" s="12">
        <v>44317</v>
      </c>
      <c r="B3167" t="s">
        <v>2001</v>
      </c>
      <c r="C3167" t="s">
        <v>2002</v>
      </c>
      <c r="D3167">
        <v>310875.51640000002</v>
      </c>
      <c r="E3167">
        <v>138.67388439999999</v>
      </c>
      <c r="F3167">
        <v>-0.40957983599999997</v>
      </c>
      <c r="G3167">
        <v>9.4443616719999994</v>
      </c>
      <c r="H3167">
        <v>195280.04070000001</v>
      </c>
      <c r="I3167">
        <v>138.88802079999999</v>
      </c>
      <c r="J3167">
        <v>0.384677345</v>
      </c>
      <c r="K3167">
        <v>8.3978852130000003</v>
      </c>
      <c r="L3167">
        <v>160606.93429999999</v>
      </c>
      <c r="M3167">
        <v>138.02736469999999</v>
      </c>
      <c r="N3167">
        <v>0.37520139600000002</v>
      </c>
      <c r="O3167">
        <v>9.6168716209999996</v>
      </c>
      <c r="P3167">
        <v>120933.2478</v>
      </c>
      <c r="Q3167">
        <v>128.45679490000001</v>
      </c>
      <c r="R3167">
        <v>0.47356450500000002</v>
      </c>
      <c r="S3167">
        <v>5.2352420039999998</v>
      </c>
    </row>
    <row r="3168" spans="1:19" x14ac:dyDescent="0.25">
      <c r="A3168" s="12">
        <v>44317</v>
      </c>
      <c r="B3168" t="s">
        <v>2019</v>
      </c>
      <c r="C3168" t="s">
        <v>2020</v>
      </c>
      <c r="D3168">
        <v>295357.29930000001</v>
      </c>
      <c r="E3168">
        <v>135.55737579999999</v>
      </c>
      <c r="F3168">
        <v>0.79956769800000005</v>
      </c>
      <c r="G3168">
        <v>10.1531944</v>
      </c>
      <c r="H3168">
        <v>181233.7175</v>
      </c>
      <c r="I3168">
        <v>135.3816472</v>
      </c>
      <c r="J3168">
        <v>1.074732537</v>
      </c>
      <c r="K3168">
        <v>9.900944913</v>
      </c>
      <c r="L3168">
        <v>144645.6263</v>
      </c>
      <c r="M3168">
        <v>132.99609050000001</v>
      </c>
      <c r="N3168">
        <v>1.3118246280000001</v>
      </c>
      <c r="O3168">
        <v>11.42840649</v>
      </c>
      <c r="P3168">
        <v>123601.16099999999</v>
      </c>
      <c r="Q3168">
        <v>123.9813484</v>
      </c>
      <c r="R3168">
        <v>0.44275078499999998</v>
      </c>
      <c r="S3168">
        <v>7.5284115250000001</v>
      </c>
    </row>
    <row r="3169" spans="1:19" x14ac:dyDescent="0.25">
      <c r="A3169" s="12">
        <v>44317</v>
      </c>
      <c r="B3169" t="s">
        <v>2009</v>
      </c>
      <c r="C3169" t="s">
        <v>2010</v>
      </c>
      <c r="D3169">
        <v>237583.03169999999</v>
      </c>
      <c r="E3169">
        <v>122.2028744</v>
      </c>
      <c r="F3169">
        <v>-0.67344539800000003</v>
      </c>
      <c r="G3169">
        <v>9.8494272269999996</v>
      </c>
      <c r="H3169">
        <v>142468.3824</v>
      </c>
      <c r="I3169">
        <v>120.4850295</v>
      </c>
      <c r="J3169">
        <v>0.23803885399999999</v>
      </c>
      <c r="K3169">
        <v>9.0532292470000009</v>
      </c>
      <c r="L3169">
        <v>113963.1697</v>
      </c>
      <c r="M3169">
        <v>119.56526479999999</v>
      </c>
      <c r="N3169">
        <v>0.48556435999999997</v>
      </c>
      <c r="O3169">
        <v>10.701974460000001</v>
      </c>
      <c r="P3169">
        <v>92483.761379999996</v>
      </c>
      <c r="Q3169">
        <v>110.3542413</v>
      </c>
      <c r="R3169">
        <v>-1.791398458</v>
      </c>
      <c r="S3169">
        <v>4.9127244619999999</v>
      </c>
    </row>
    <row r="3170" spans="1:19" x14ac:dyDescent="0.25">
      <c r="A3170" s="12">
        <v>44317</v>
      </c>
      <c r="B3170" t="s">
        <v>2011</v>
      </c>
      <c r="C3170" t="s">
        <v>2012</v>
      </c>
      <c r="D3170">
        <v>318840.0269</v>
      </c>
      <c r="E3170">
        <v>135.6761568</v>
      </c>
      <c r="F3170">
        <v>-0.63166171299999996</v>
      </c>
      <c r="G3170">
        <v>12.354772069999999</v>
      </c>
      <c r="H3170">
        <v>196142.22640000001</v>
      </c>
      <c r="I3170">
        <v>137.2565486</v>
      </c>
      <c r="J3170">
        <v>0.54206873</v>
      </c>
      <c r="K3170">
        <v>12.003340870000001</v>
      </c>
      <c r="L3170">
        <v>142668.8112</v>
      </c>
      <c r="M3170">
        <v>136.67333300000001</v>
      </c>
      <c r="N3170">
        <v>0.42363478599999999</v>
      </c>
      <c r="O3170">
        <v>14.013927969999999</v>
      </c>
      <c r="P3170">
        <v>130536.47410000001</v>
      </c>
      <c r="Q3170">
        <v>129.00469269999999</v>
      </c>
      <c r="R3170">
        <v>-0.608960312</v>
      </c>
      <c r="S3170">
        <v>9.0788752870000007</v>
      </c>
    </row>
    <row r="3171" spans="1:19" x14ac:dyDescent="0.25">
      <c r="A3171" s="12">
        <v>44317</v>
      </c>
      <c r="B3171" t="s">
        <v>2007</v>
      </c>
      <c r="C3171" t="s">
        <v>2008</v>
      </c>
      <c r="D3171">
        <v>973866.28489999997</v>
      </c>
      <c r="E3171">
        <v>130.9891791</v>
      </c>
      <c r="F3171">
        <v>0.57219446500000004</v>
      </c>
      <c r="G3171">
        <v>7.2563777690000002</v>
      </c>
      <c r="H3171">
        <v>619856.16359999997</v>
      </c>
      <c r="I3171">
        <v>131.3520944</v>
      </c>
      <c r="J3171">
        <v>0.36134221799999999</v>
      </c>
      <c r="K3171">
        <v>6.4934623350000003</v>
      </c>
      <c r="L3171">
        <v>525641.92969999998</v>
      </c>
      <c r="M3171">
        <v>128.53434480000001</v>
      </c>
      <c r="N3171">
        <v>-0.53685348700000002</v>
      </c>
      <c r="O3171">
        <v>5.631704064</v>
      </c>
      <c r="P3171">
        <v>410330.1298</v>
      </c>
      <c r="Q3171">
        <v>113.4010893</v>
      </c>
      <c r="R3171">
        <v>-1.8126427089999999</v>
      </c>
      <c r="S3171">
        <v>-0.23160276899999999</v>
      </c>
    </row>
    <row r="3172" spans="1:19" x14ac:dyDescent="0.25">
      <c r="A3172" s="12">
        <v>44348</v>
      </c>
      <c r="B3172" t="s">
        <v>2005</v>
      </c>
      <c r="C3172" t="s">
        <v>2006</v>
      </c>
      <c r="D3172">
        <v>436069.47810000001</v>
      </c>
      <c r="E3172">
        <v>142.76217980000001</v>
      </c>
      <c r="F3172">
        <v>5.8514861700000003</v>
      </c>
      <c r="G3172">
        <v>15.1316618</v>
      </c>
      <c r="H3172">
        <v>268954.98859999998</v>
      </c>
      <c r="I3172">
        <v>143.19260700000001</v>
      </c>
      <c r="J3172">
        <v>5.9844583880000002</v>
      </c>
      <c r="K3172">
        <v>13.498378860000001</v>
      </c>
      <c r="L3172">
        <v>235827.52009999999</v>
      </c>
      <c r="M3172">
        <v>143.68931040000001</v>
      </c>
      <c r="N3172">
        <v>7.618229242</v>
      </c>
      <c r="O3172">
        <v>15.07599342</v>
      </c>
      <c r="P3172">
        <v>241889.28890000001</v>
      </c>
      <c r="Q3172">
        <v>127.11588999999999</v>
      </c>
      <c r="R3172">
        <v>5.6239232379999997</v>
      </c>
      <c r="S3172">
        <v>7.9742162079999996</v>
      </c>
    </row>
    <row r="3173" spans="1:19" x14ac:dyDescent="0.25">
      <c r="A3173" s="12">
        <v>44348</v>
      </c>
      <c r="B3173" t="s">
        <v>2019</v>
      </c>
      <c r="C3173" t="s">
        <v>2020</v>
      </c>
      <c r="D3173">
        <v>315345.67879999999</v>
      </c>
      <c r="E3173">
        <v>144.73125529999999</v>
      </c>
      <c r="F3173">
        <v>6.7675251669999996</v>
      </c>
      <c r="G3173">
        <v>16.88456699</v>
      </c>
      <c r="H3173">
        <v>194516.79</v>
      </c>
      <c r="I3173">
        <v>145.30410689999999</v>
      </c>
      <c r="J3173">
        <v>7.3292501840000002</v>
      </c>
      <c r="K3173">
        <v>15.946423680000001</v>
      </c>
      <c r="L3173">
        <v>157353.8278</v>
      </c>
      <c r="M3173">
        <v>144.68079309999999</v>
      </c>
      <c r="N3173">
        <v>8.785748925</v>
      </c>
      <c r="O3173">
        <v>17.92416382</v>
      </c>
      <c r="P3173">
        <v>133239.72159999999</v>
      </c>
      <c r="Q3173">
        <v>133.64955649999999</v>
      </c>
      <c r="R3173">
        <v>7.7981149419999998</v>
      </c>
      <c r="S3173">
        <v>13.80969393</v>
      </c>
    </row>
    <row r="3174" spans="1:19" x14ac:dyDescent="0.25">
      <c r="A3174" s="12">
        <v>44348</v>
      </c>
      <c r="B3174" t="s">
        <v>2015</v>
      </c>
      <c r="C3174" t="s">
        <v>2016</v>
      </c>
      <c r="D3174">
        <v>467507.32179999998</v>
      </c>
      <c r="E3174">
        <v>141.91423739999999</v>
      </c>
      <c r="F3174">
        <v>7.4283304509999999</v>
      </c>
      <c r="G3174">
        <v>17.011081189999999</v>
      </c>
      <c r="H3174">
        <v>302425.96899999998</v>
      </c>
      <c r="I3174">
        <v>142.06016779999999</v>
      </c>
      <c r="J3174">
        <v>6.8141569210000004</v>
      </c>
      <c r="K3174">
        <v>14.15603346</v>
      </c>
      <c r="L3174">
        <v>252291.08129999999</v>
      </c>
      <c r="M3174">
        <v>142.5766161</v>
      </c>
      <c r="N3174">
        <v>8.6627265990000009</v>
      </c>
      <c r="O3174">
        <v>16.068813129999999</v>
      </c>
      <c r="P3174">
        <v>186219.35500000001</v>
      </c>
      <c r="Q3174">
        <v>131.34140049999999</v>
      </c>
      <c r="R3174">
        <v>8.5463586330000005</v>
      </c>
      <c r="S3174">
        <v>11.198482540000001</v>
      </c>
    </row>
    <row r="3175" spans="1:19" x14ac:dyDescent="0.25">
      <c r="A3175" s="12">
        <v>44348</v>
      </c>
      <c r="B3175" t="s">
        <v>2001</v>
      </c>
      <c r="C3175" t="s">
        <v>2002</v>
      </c>
      <c r="D3175">
        <v>329216.53810000001</v>
      </c>
      <c r="E3175">
        <v>146.8553608</v>
      </c>
      <c r="F3175">
        <v>5.8997961229999998</v>
      </c>
      <c r="G3175">
        <v>14.196854869999999</v>
      </c>
      <c r="H3175">
        <v>206455.4368</v>
      </c>
      <c r="I3175">
        <v>146.83624040000001</v>
      </c>
      <c r="J3175">
        <v>5.7227539119999999</v>
      </c>
      <c r="K3175">
        <v>12.51080777</v>
      </c>
      <c r="L3175">
        <v>172337.6004</v>
      </c>
      <c r="M3175">
        <v>148.10882810000001</v>
      </c>
      <c r="N3175">
        <v>7.3039598950000002</v>
      </c>
      <c r="O3175">
        <v>14.26557762</v>
      </c>
      <c r="P3175">
        <v>127724.6431</v>
      </c>
      <c r="Q3175">
        <v>135.6706993</v>
      </c>
      <c r="R3175">
        <v>5.6158215230000001</v>
      </c>
      <c r="S3175">
        <v>8.8341758670000008</v>
      </c>
    </row>
    <row r="3176" spans="1:19" x14ac:dyDescent="0.25">
      <c r="A3176" s="12">
        <v>44348</v>
      </c>
      <c r="B3176" t="s">
        <v>2009</v>
      </c>
      <c r="C3176" t="s">
        <v>2010</v>
      </c>
      <c r="D3176">
        <v>256625.57829999999</v>
      </c>
      <c r="E3176">
        <v>131.9975719</v>
      </c>
      <c r="F3176">
        <v>8.0151122099999998</v>
      </c>
      <c r="G3176">
        <v>18.49289826</v>
      </c>
      <c r="H3176">
        <v>154010.5815</v>
      </c>
      <c r="I3176">
        <v>130.24622830000001</v>
      </c>
      <c r="J3176">
        <v>8.1015864579999999</v>
      </c>
      <c r="K3176">
        <v>16.3966581</v>
      </c>
      <c r="L3176">
        <v>125499.1856</v>
      </c>
      <c r="M3176">
        <v>131.66835739999999</v>
      </c>
      <c r="N3176">
        <v>10.1225825</v>
      </c>
      <c r="O3176">
        <v>19.381084789999999</v>
      </c>
      <c r="P3176">
        <v>101176.38589999999</v>
      </c>
      <c r="Q3176">
        <v>120.7265269</v>
      </c>
      <c r="R3176">
        <v>9.3990819499999994</v>
      </c>
      <c r="S3176">
        <v>13.00084002</v>
      </c>
    </row>
    <row r="3177" spans="1:19" x14ac:dyDescent="0.25">
      <c r="A3177" s="12">
        <v>44348</v>
      </c>
      <c r="B3177" t="s">
        <v>2011</v>
      </c>
      <c r="C3177" t="s">
        <v>2012</v>
      </c>
      <c r="D3177">
        <v>341962.1177</v>
      </c>
      <c r="E3177">
        <v>145.51531170000001</v>
      </c>
      <c r="F3177">
        <v>7.2519410339999997</v>
      </c>
      <c r="G3177">
        <v>18.854744190000002</v>
      </c>
      <c r="H3177">
        <v>211142.91</v>
      </c>
      <c r="I3177">
        <v>147.75373780000001</v>
      </c>
      <c r="J3177">
        <v>7.6478603730000003</v>
      </c>
      <c r="K3177">
        <v>17.41970985</v>
      </c>
      <c r="L3177">
        <v>156230.13949999999</v>
      </c>
      <c r="M3177">
        <v>149.66476349999999</v>
      </c>
      <c r="N3177">
        <v>9.5054611139999992</v>
      </c>
      <c r="O3177">
        <v>20.138617369999999</v>
      </c>
      <c r="P3177">
        <v>142379.1839</v>
      </c>
      <c r="Q3177">
        <v>140.70843400000001</v>
      </c>
      <c r="R3177">
        <v>9.072337675</v>
      </c>
      <c r="S3177">
        <v>16.380420999999998</v>
      </c>
    </row>
    <row r="3178" spans="1:19" x14ac:dyDescent="0.25">
      <c r="A3178" s="12">
        <v>44348</v>
      </c>
      <c r="B3178" t="s">
        <v>2017</v>
      </c>
      <c r="C3178" t="s">
        <v>2018</v>
      </c>
      <c r="D3178">
        <v>378388.25290000002</v>
      </c>
      <c r="E3178">
        <v>144.82688780000001</v>
      </c>
      <c r="F3178">
        <v>5.9853770239999999</v>
      </c>
      <c r="G3178">
        <v>15.999988699999999</v>
      </c>
      <c r="H3178">
        <v>224660.9552</v>
      </c>
      <c r="I3178">
        <v>147.26808510000001</v>
      </c>
      <c r="J3178">
        <v>6.1239506889999999</v>
      </c>
      <c r="K3178">
        <v>13.88741005</v>
      </c>
      <c r="L3178">
        <v>185711.4235</v>
      </c>
      <c r="M3178">
        <v>148.8859496</v>
      </c>
      <c r="N3178">
        <v>7.7964505089999996</v>
      </c>
      <c r="O3178">
        <v>15.91947742</v>
      </c>
      <c r="P3178">
        <v>141719.08720000001</v>
      </c>
      <c r="Q3178">
        <v>135.0077446</v>
      </c>
      <c r="R3178">
        <v>6.4698412100000002</v>
      </c>
      <c r="S3178">
        <v>11.641728240000001</v>
      </c>
    </row>
    <row r="3179" spans="1:19" x14ac:dyDescent="0.25">
      <c r="A3179" s="12">
        <v>44348</v>
      </c>
      <c r="B3179" t="s">
        <v>2003</v>
      </c>
      <c r="C3179" t="s">
        <v>2004</v>
      </c>
      <c r="D3179">
        <v>490909.5356</v>
      </c>
      <c r="E3179">
        <v>143.79629360000001</v>
      </c>
      <c r="F3179">
        <v>4.637935519</v>
      </c>
      <c r="G3179">
        <v>12.23826644</v>
      </c>
      <c r="H3179">
        <v>328916.5576</v>
      </c>
      <c r="I3179">
        <v>143.34898140000001</v>
      </c>
      <c r="J3179">
        <v>4.350698994</v>
      </c>
      <c r="K3179">
        <v>10.155661070000001</v>
      </c>
      <c r="L3179">
        <v>275388.07620000001</v>
      </c>
      <c r="M3179">
        <v>143.80843970000001</v>
      </c>
      <c r="N3179">
        <v>5.988954745</v>
      </c>
      <c r="O3179">
        <v>11.859779189999999</v>
      </c>
      <c r="P3179">
        <v>203139.05119999999</v>
      </c>
      <c r="Q3179">
        <v>131.15780319999999</v>
      </c>
      <c r="R3179">
        <v>4.3985671259999997</v>
      </c>
      <c r="S3179">
        <v>6.7753297950000002</v>
      </c>
    </row>
    <row r="3180" spans="1:19" x14ac:dyDescent="0.25">
      <c r="A3180" s="12">
        <v>44348</v>
      </c>
      <c r="B3180" t="s">
        <v>2007</v>
      </c>
      <c r="C3180" t="s">
        <v>2008</v>
      </c>
      <c r="D3180">
        <v>995613.54330000002</v>
      </c>
      <c r="E3180">
        <v>133.9142784</v>
      </c>
      <c r="F3180">
        <v>2.233084641</v>
      </c>
      <c r="G3180">
        <v>9.7703794810000009</v>
      </c>
      <c r="H3180">
        <v>639786.96730000002</v>
      </c>
      <c r="I3180">
        <v>135.57557879999999</v>
      </c>
      <c r="J3180">
        <v>3.2153917170000001</v>
      </c>
      <c r="K3180">
        <v>7.888341659</v>
      </c>
      <c r="L3180">
        <v>553439.74600000004</v>
      </c>
      <c r="M3180">
        <v>135.33169839999999</v>
      </c>
      <c r="N3180">
        <v>5.2883559550000001</v>
      </c>
      <c r="O3180">
        <v>8.4221071779999992</v>
      </c>
      <c r="P3180">
        <v>425811.16950000002</v>
      </c>
      <c r="Q3180">
        <v>117.6795145</v>
      </c>
      <c r="R3180">
        <v>3.772825476</v>
      </c>
      <c r="S3180">
        <v>2.670932562</v>
      </c>
    </row>
    <row r="3181" spans="1:19" x14ac:dyDescent="0.25">
      <c r="A3181" s="12">
        <v>44348</v>
      </c>
      <c r="B3181" t="s">
        <v>2013</v>
      </c>
      <c r="C3181" t="s">
        <v>2014</v>
      </c>
      <c r="D3181">
        <v>624844.09030000004</v>
      </c>
      <c r="E3181">
        <v>137.3979095</v>
      </c>
      <c r="F3181">
        <v>4.2073577640000002</v>
      </c>
      <c r="G3181">
        <v>12.93594876</v>
      </c>
      <c r="H3181">
        <v>384070.89140000002</v>
      </c>
      <c r="I3181">
        <v>137.6288849</v>
      </c>
      <c r="J3181">
        <v>4.2555638619999998</v>
      </c>
      <c r="K3181">
        <v>10.98930507</v>
      </c>
      <c r="L3181">
        <v>306480.39319999999</v>
      </c>
      <c r="M3181">
        <v>139.08067389999999</v>
      </c>
      <c r="N3181">
        <v>6.0280828590000004</v>
      </c>
      <c r="O3181">
        <v>12.602003079999999</v>
      </c>
      <c r="P3181">
        <v>215075.34539999999</v>
      </c>
      <c r="Q3181">
        <v>126.51358209999999</v>
      </c>
      <c r="R3181">
        <v>4.8101043560000001</v>
      </c>
      <c r="S3181">
        <v>8.3254988389999998</v>
      </c>
    </row>
    <row r="3182" spans="1:19" x14ac:dyDescent="0.25">
      <c r="A3182" s="12">
        <v>44378</v>
      </c>
      <c r="B3182" t="s">
        <v>2005</v>
      </c>
      <c r="C3182" t="s">
        <v>2006</v>
      </c>
      <c r="D3182">
        <v>412661.72240999999</v>
      </c>
      <c r="E3182">
        <v>135.09885460999999</v>
      </c>
      <c r="F3182">
        <v>-5.3678959129999999</v>
      </c>
      <c r="G3182">
        <v>7.4565892420999997</v>
      </c>
      <c r="H3182">
        <v>254244.20183999999</v>
      </c>
      <c r="I3182">
        <v>135.36053097999999</v>
      </c>
      <c r="J3182">
        <v>-5.4696091750000004</v>
      </c>
      <c r="K3182">
        <v>6.4418939794999996</v>
      </c>
      <c r="L3182">
        <v>217994.82782000001</v>
      </c>
      <c r="M3182">
        <v>132.82388103</v>
      </c>
      <c r="N3182">
        <v>-7.561752029</v>
      </c>
      <c r="O3182">
        <v>5.7211843173999997</v>
      </c>
      <c r="P3182">
        <v>231937.85148000001</v>
      </c>
      <c r="Q3182">
        <v>121.88628335999999</v>
      </c>
      <c r="R3182">
        <v>-4.1140463140000003</v>
      </c>
      <c r="S3182">
        <v>2.1608610788</v>
      </c>
    </row>
    <row r="3183" spans="1:19" x14ac:dyDescent="0.25">
      <c r="A3183" s="12">
        <v>44378</v>
      </c>
      <c r="B3183" t="s">
        <v>2013</v>
      </c>
      <c r="C3183" t="s">
        <v>2014</v>
      </c>
      <c r="D3183">
        <v>606166.07117000001</v>
      </c>
      <c r="E3183">
        <v>133.29077168000001</v>
      </c>
      <c r="F3183">
        <v>-2.9892287390000001</v>
      </c>
      <c r="G3183">
        <v>7.7746173466000004</v>
      </c>
      <c r="H3183">
        <v>371286.53045000002</v>
      </c>
      <c r="I3183">
        <v>133.04770629999999</v>
      </c>
      <c r="J3183">
        <v>-3.328646156</v>
      </c>
      <c r="K3183">
        <v>6.2901933980000004</v>
      </c>
      <c r="L3183">
        <v>288457.89669000002</v>
      </c>
      <c r="M3183">
        <v>130.9020725</v>
      </c>
      <c r="N3183">
        <v>-5.880472911</v>
      </c>
      <c r="O3183">
        <v>5.3004906168000003</v>
      </c>
      <c r="P3183">
        <v>206689.84143</v>
      </c>
      <c r="Q3183">
        <v>121.58098447</v>
      </c>
      <c r="R3183">
        <v>-3.8988680549999999</v>
      </c>
      <c r="S3183">
        <v>2.6848125110000001</v>
      </c>
    </row>
    <row r="3184" spans="1:19" x14ac:dyDescent="0.25">
      <c r="A3184" s="12">
        <v>44378</v>
      </c>
      <c r="B3184" t="s">
        <v>2011</v>
      </c>
      <c r="C3184" t="s">
        <v>2012</v>
      </c>
      <c r="D3184">
        <v>317933.81438</v>
      </c>
      <c r="E3184">
        <v>135.29053575</v>
      </c>
      <c r="F3184">
        <v>-7.0265979840000004</v>
      </c>
      <c r="G3184">
        <v>8.7004327883000006</v>
      </c>
      <c r="H3184">
        <v>195720.74295000001</v>
      </c>
      <c r="I3184">
        <v>136.96160266000001</v>
      </c>
      <c r="J3184">
        <v>-7.3041368120000003</v>
      </c>
      <c r="K3184">
        <v>7.3091331488</v>
      </c>
      <c r="L3184">
        <v>141921.33603000001</v>
      </c>
      <c r="M3184">
        <v>135.95726955999999</v>
      </c>
      <c r="N3184">
        <v>-9.1587983959999999</v>
      </c>
      <c r="O3184">
        <v>8.0396727042999991</v>
      </c>
      <c r="P3184">
        <v>128884.09092</v>
      </c>
      <c r="Q3184">
        <v>127.37169935999999</v>
      </c>
      <c r="R3184">
        <v>-9.4782766540000001</v>
      </c>
      <c r="S3184">
        <v>2.5379221634000002</v>
      </c>
    </row>
    <row r="3185" spans="1:19" x14ac:dyDescent="0.25">
      <c r="A3185" s="12">
        <v>44378</v>
      </c>
      <c r="B3185" t="s">
        <v>2003</v>
      </c>
      <c r="C3185" t="s">
        <v>2004</v>
      </c>
      <c r="D3185">
        <v>470948.31141000002</v>
      </c>
      <c r="E3185">
        <v>137.94928954</v>
      </c>
      <c r="F3185">
        <v>-4.0661716070000002</v>
      </c>
      <c r="G3185">
        <v>6.9844407284000001</v>
      </c>
      <c r="H3185">
        <v>317164.19112999999</v>
      </c>
      <c r="I3185">
        <v>138.22704481</v>
      </c>
      <c r="J3185">
        <v>-3.5730540689999999</v>
      </c>
      <c r="K3185">
        <v>6.3615105149</v>
      </c>
      <c r="L3185">
        <v>259082.54170999999</v>
      </c>
      <c r="M3185">
        <v>135.29364301999999</v>
      </c>
      <c r="N3185">
        <v>-5.9209297479999998</v>
      </c>
      <c r="O3185">
        <v>5.2624407112</v>
      </c>
      <c r="P3185">
        <v>196077.92092</v>
      </c>
      <c r="Q3185">
        <v>126.5987471</v>
      </c>
      <c r="R3185">
        <v>-3.4760082899999998</v>
      </c>
      <c r="S3185">
        <v>3.1591608232000001</v>
      </c>
    </row>
    <row r="3186" spans="1:19" x14ac:dyDescent="0.25">
      <c r="A3186" s="12">
        <v>44378</v>
      </c>
      <c r="B3186" t="s">
        <v>2017</v>
      </c>
      <c r="C3186" t="s">
        <v>2018</v>
      </c>
      <c r="D3186">
        <v>357614.31891999999</v>
      </c>
      <c r="E3186">
        <v>136.87573132</v>
      </c>
      <c r="F3186">
        <v>-5.4901106909999999</v>
      </c>
      <c r="G3186">
        <v>8.2053732205000003</v>
      </c>
      <c r="H3186">
        <v>212398.73357000001</v>
      </c>
      <c r="I3186">
        <v>139.23004441</v>
      </c>
      <c r="J3186">
        <v>-5.4581009180000004</v>
      </c>
      <c r="K3186">
        <v>6.8636309171000001</v>
      </c>
      <c r="L3186">
        <v>171057.36616999999</v>
      </c>
      <c r="M3186">
        <v>137.13770495</v>
      </c>
      <c r="N3186">
        <v>-7.8907678539999999</v>
      </c>
      <c r="O3186">
        <v>5.8580360636000002</v>
      </c>
      <c r="P3186">
        <v>133542.04931</v>
      </c>
      <c r="Q3186">
        <v>127.21794389</v>
      </c>
      <c r="R3186">
        <v>-5.7698917280000002</v>
      </c>
      <c r="S3186">
        <v>3.0078831990000001</v>
      </c>
    </row>
    <row r="3187" spans="1:19" x14ac:dyDescent="0.25">
      <c r="A3187" s="12">
        <v>44378</v>
      </c>
      <c r="B3187" t="s">
        <v>2001</v>
      </c>
      <c r="C3187" t="s">
        <v>2002</v>
      </c>
      <c r="D3187">
        <v>312022.68385999999</v>
      </c>
      <c r="E3187">
        <v>139.18560742</v>
      </c>
      <c r="F3187">
        <v>-5.2226581139999997</v>
      </c>
      <c r="G3187">
        <v>6.7162131296999998</v>
      </c>
      <c r="H3187">
        <v>195973.67204</v>
      </c>
      <c r="I3187">
        <v>139.38134865000001</v>
      </c>
      <c r="J3187">
        <v>-5.0770107839999996</v>
      </c>
      <c r="K3187">
        <v>5.9458824834000001</v>
      </c>
      <c r="L3187">
        <v>159871.81377000001</v>
      </c>
      <c r="M3187">
        <v>137.39559406999999</v>
      </c>
      <c r="N3187">
        <v>-7.233352783</v>
      </c>
      <c r="O3187">
        <v>5.4020487093999998</v>
      </c>
      <c r="P3187">
        <v>120796.99983</v>
      </c>
      <c r="Q3187">
        <v>128.31207069000001</v>
      </c>
      <c r="R3187">
        <v>-5.4238893350000001</v>
      </c>
      <c r="S3187">
        <v>1.9722264771</v>
      </c>
    </row>
    <row r="3188" spans="1:19" x14ac:dyDescent="0.25">
      <c r="A3188" s="12">
        <v>44378</v>
      </c>
      <c r="B3188" t="s">
        <v>2019</v>
      </c>
      <c r="C3188" t="s">
        <v>2020</v>
      </c>
      <c r="D3188">
        <v>293906.67934999999</v>
      </c>
      <c r="E3188">
        <v>134.89159835999999</v>
      </c>
      <c r="F3188">
        <v>-6.7985708740000002</v>
      </c>
      <c r="G3188">
        <v>8.3031300359000006</v>
      </c>
      <c r="H3188">
        <v>180103.10091000001</v>
      </c>
      <c r="I3188">
        <v>134.53707628999999</v>
      </c>
      <c r="J3188">
        <v>-7.4099974169999996</v>
      </c>
      <c r="K3188">
        <v>6.9740542789999997</v>
      </c>
      <c r="L3188">
        <v>142297.38193999999</v>
      </c>
      <c r="M3188">
        <v>130.83697018000001</v>
      </c>
      <c r="N3188">
        <v>-9.5685285100000002</v>
      </c>
      <c r="O3188">
        <v>6.2094717439</v>
      </c>
      <c r="P3188">
        <v>121287.74728</v>
      </c>
      <c r="Q3188">
        <v>121.66081886000001</v>
      </c>
      <c r="R3188">
        <v>-8.9702786470000007</v>
      </c>
      <c r="S3188">
        <v>2.6655634686999998</v>
      </c>
    </row>
    <row r="3189" spans="1:19" x14ac:dyDescent="0.25">
      <c r="A3189" s="12">
        <v>44378</v>
      </c>
      <c r="B3189" t="s">
        <v>2009</v>
      </c>
      <c r="C3189" t="s">
        <v>2010</v>
      </c>
      <c r="D3189">
        <v>241242.35456000001</v>
      </c>
      <c r="E3189">
        <v>124.08507854</v>
      </c>
      <c r="F3189">
        <v>-5.9944234170000001</v>
      </c>
      <c r="G3189">
        <v>10.350664227999999</v>
      </c>
      <c r="H3189">
        <v>144309.24911</v>
      </c>
      <c r="I3189">
        <v>122.04184428000001</v>
      </c>
      <c r="J3189">
        <v>-6.2991336840000001</v>
      </c>
      <c r="K3189">
        <v>8.2148426078999996</v>
      </c>
      <c r="L3189">
        <v>114306.92858000001</v>
      </c>
      <c r="M3189">
        <v>119.92592186</v>
      </c>
      <c r="N3189">
        <v>-8.9181909590000004</v>
      </c>
      <c r="O3189">
        <v>8.1111172603000004</v>
      </c>
      <c r="P3189">
        <v>93165.661640000006</v>
      </c>
      <c r="Q3189">
        <v>111.16790401</v>
      </c>
      <c r="R3189">
        <v>-7.9175829279999999</v>
      </c>
      <c r="S3189">
        <v>2.0610220582999998</v>
      </c>
    </row>
    <row r="3190" spans="1:19" x14ac:dyDescent="0.25">
      <c r="A3190" s="12">
        <v>44378</v>
      </c>
      <c r="B3190" t="s">
        <v>2015</v>
      </c>
      <c r="C3190" t="s">
        <v>2016</v>
      </c>
      <c r="D3190">
        <v>428836.23275999998</v>
      </c>
      <c r="E3190">
        <v>130.17543067</v>
      </c>
      <c r="F3190">
        <v>-8.2717611560000002</v>
      </c>
      <c r="G3190">
        <v>4.8912998996999999</v>
      </c>
      <c r="H3190">
        <v>281484.01357000001</v>
      </c>
      <c r="I3190">
        <v>132.22299107000001</v>
      </c>
      <c r="J3190">
        <v>-6.9246551470000002</v>
      </c>
      <c r="K3190">
        <v>4.7402516323999997</v>
      </c>
      <c r="L3190">
        <v>229402.22795999999</v>
      </c>
      <c r="M3190">
        <v>129.64149667999999</v>
      </c>
      <c r="N3190">
        <v>-9.0723989219999996</v>
      </c>
      <c r="O3190">
        <v>4.3622100046999996</v>
      </c>
      <c r="P3190">
        <v>170013.11158999999</v>
      </c>
      <c r="Q3190">
        <v>119.91105958</v>
      </c>
      <c r="R3190">
        <v>-8.7027706659999993</v>
      </c>
      <c r="S3190">
        <v>6.7064414399999994E-2</v>
      </c>
    </row>
    <row r="3191" spans="1:19" x14ac:dyDescent="0.25">
      <c r="A3191" s="12">
        <v>44378</v>
      </c>
      <c r="B3191" t="s">
        <v>2007</v>
      </c>
      <c r="C3191" t="s">
        <v>2008</v>
      </c>
      <c r="D3191">
        <v>997729.50633999996</v>
      </c>
      <c r="E3191">
        <v>134.19888445000001</v>
      </c>
      <c r="F3191">
        <v>0.21252855330000001</v>
      </c>
      <c r="G3191">
        <v>8.4165839856000009</v>
      </c>
      <c r="H3191">
        <v>621459.19047999999</v>
      </c>
      <c r="I3191">
        <v>131.69178762000001</v>
      </c>
      <c r="J3191">
        <v>-2.864668671</v>
      </c>
      <c r="K3191">
        <v>4.4216663142000003</v>
      </c>
      <c r="L3191">
        <v>527676.63295999996</v>
      </c>
      <c r="M3191">
        <v>129.03188734</v>
      </c>
      <c r="N3191">
        <v>-4.6550890530000002</v>
      </c>
      <c r="O3191">
        <v>3.2537175966</v>
      </c>
      <c r="P3191">
        <v>427529.45208000002</v>
      </c>
      <c r="Q3191">
        <v>118.1543885</v>
      </c>
      <c r="R3191">
        <v>0.40353158929999999</v>
      </c>
      <c r="S3191">
        <v>1.8299625486</v>
      </c>
    </row>
    <row r="3192" spans="1:19" x14ac:dyDescent="0.25">
      <c r="A3192" s="12">
        <v>44409</v>
      </c>
      <c r="B3192" t="s">
        <v>2005</v>
      </c>
      <c r="C3192" t="s">
        <v>2006</v>
      </c>
      <c r="D3192">
        <v>429636.58327</v>
      </c>
      <c r="E3192">
        <v>140.65615284</v>
      </c>
      <c r="F3192">
        <v>4.1135050674000002</v>
      </c>
      <c r="G3192">
        <v>10.103881940000001</v>
      </c>
      <c r="H3192">
        <v>263190.78710999998</v>
      </c>
      <c r="I3192">
        <v>140.12372528</v>
      </c>
      <c r="J3192">
        <v>3.5188945122000002</v>
      </c>
      <c r="K3192">
        <v>8.7442132402000006</v>
      </c>
      <c r="L3192">
        <v>226049.15346</v>
      </c>
      <c r="M3192">
        <v>137.73136807</v>
      </c>
      <c r="N3192">
        <v>3.6947324519999998</v>
      </c>
      <c r="O3192">
        <v>8.5178320037000006</v>
      </c>
      <c r="P3192">
        <v>233812.18577000001</v>
      </c>
      <c r="Q3192">
        <v>122.87126981</v>
      </c>
      <c r="R3192">
        <v>0.8081191942</v>
      </c>
      <c r="S3192">
        <v>3.3337651536999999</v>
      </c>
    </row>
    <row r="3193" spans="1:19" x14ac:dyDescent="0.25">
      <c r="A3193" s="12">
        <v>44409</v>
      </c>
      <c r="B3193" t="s">
        <v>2001</v>
      </c>
      <c r="C3193" t="s">
        <v>2002</v>
      </c>
      <c r="D3193">
        <v>322458.74375999998</v>
      </c>
      <c r="E3193">
        <v>143.84087581</v>
      </c>
      <c r="F3193">
        <v>3.3446478206000001</v>
      </c>
      <c r="G3193">
        <v>9.7341645282000009</v>
      </c>
      <c r="H3193">
        <v>201549.49702000001</v>
      </c>
      <c r="I3193">
        <v>143.34701403</v>
      </c>
      <c r="J3193">
        <v>2.8451908505999999</v>
      </c>
      <c r="K3193">
        <v>8.4595557107000001</v>
      </c>
      <c r="L3193">
        <v>164503.73206000001</v>
      </c>
      <c r="M3193">
        <v>141.37631555999999</v>
      </c>
      <c r="N3193">
        <v>2.8972701219000001</v>
      </c>
      <c r="O3193">
        <v>8.5160606270999999</v>
      </c>
      <c r="P3193">
        <v>121508.40642</v>
      </c>
      <c r="Q3193">
        <v>129.06773559000001</v>
      </c>
      <c r="R3193">
        <v>0.58892737029999997</v>
      </c>
      <c r="S3193">
        <v>3.9805627084999999</v>
      </c>
    </row>
    <row r="3194" spans="1:19" x14ac:dyDescent="0.25">
      <c r="A3194" s="12">
        <v>44409</v>
      </c>
      <c r="B3194" t="s">
        <v>2017</v>
      </c>
      <c r="C3194" t="s">
        <v>2018</v>
      </c>
      <c r="D3194">
        <v>372564.33111000003</v>
      </c>
      <c r="E3194">
        <v>142.59780043999999</v>
      </c>
      <c r="F3194">
        <v>4.1804847838999999</v>
      </c>
      <c r="G3194">
        <v>10.480834186999999</v>
      </c>
      <c r="H3194">
        <v>219817.87770000001</v>
      </c>
      <c r="I3194">
        <v>144.09338681</v>
      </c>
      <c r="J3194">
        <v>3.4930265361999999</v>
      </c>
      <c r="K3194">
        <v>9.0844470382000004</v>
      </c>
      <c r="L3194">
        <v>177248.08747999999</v>
      </c>
      <c r="M3194">
        <v>142.10084294000001</v>
      </c>
      <c r="N3194">
        <v>3.6190907477000001</v>
      </c>
      <c r="O3194">
        <v>8.6251391612999999</v>
      </c>
      <c r="P3194">
        <v>134205.10569</v>
      </c>
      <c r="Q3194">
        <v>127.84960013</v>
      </c>
      <c r="R3194">
        <v>0.49651505639999999</v>
      </c>
      <c r="S3194">
        <v>4.5682088060000003</v>
      </c>
    </row>
    <row r="3195" spans="1:19" x14ac:dyDescent="0.25">
      <c r="A3195" s="12">
        <v>44409</v>
      </c>
      <c r="B3195" t="s">
        <v>2003</v>
      </c>
      <c r="C3195" t="s">
        <v>2004</v>
      </c>
      <c r="D3195">
        <v>490655.30206999998</v>
      </c>
      <c r="E3195">
        <v>143.72182401000001</v>
      </c>
      <c r="F3195">
        <v>4.1845336709999996</v>
      </c>
      <c r="G3195">
        <v>9.2149818830000001</v>
      </c>
      <c r="H3195">
        <v>328456.78086</v>
      </c>
      <c r="I3195">
        <v>143.14860075000001</v>
      </c>
      <c r="J3195">
        <v>3.5604869828000001</v>
      </c>
      <c r="K3195">
        <v>8.1910867605999993</v>
      </c>
      <c r="L3195">
        <v>268298.77731999999</v>
      </c>
      <c r="M3195">
        <v>140.10638757000001</v>
      </c>
      <c r="N3195">
        <v>3.5572584489999999</v>
      </c>
      <c r="O3195">
        <v>7.7971930604999997</v>
      </c>
      <c r="P3195">
        <v>197280.73121</v>
      </c>
      <c r="Q3195">
        <v>127.37534793</v>
      </c>
      <c r="R3195">
        <v>0.61343484579999996</v>
      </c>
      <c r="S3195">
        <v>4.2086551250999999</v>
      </c>
    </row>
    <row r="3196" spans="1:19" x14ac:dyDescent="0.25">
      <c r="A3196" s="12">
        <v>44409</v>
      </c>
      <c r="B3196" t="s">
        <v>2007</v>
      </c>
      <c r="C3196" t="s">
        <v>2008</v>
      </c>
      <c r="D3196">
        <v>1036858.7008</v>
      </c>
      <c r="E3196">
        <v>139.46192841000001</v>
      </c>
      <c r="F3196">
        <v>3.9218239270000002</v>
      </c>
      <c r="G3196">
        <v>10.552148635</v>
      </c>
      <c r="H3196">
        <v>651633.43463999999</v>
      </c>
      <c r="I3196">
        <v>138.08593257999999</v>
      </c>
      <c r="J3196">
        <v>4.8553862613999996</v>
      </c>
      <c r="K3196">
        <v>7.4338322063</v>
      </c>
      <c r="L3196">
        <v>553543.76931</v>
      </c>
      <c r="M3196">
        <v>135.35713507</v>
      </c>
      <c r="N3196">
        <v>4.9020810737999998</v>
      </c>
      <c r="O3196">
        <v>6.1812752898000003</v>
      </c>
      <c r="P3196">
        <v>428618.42349000002</v>
      </c>
      <c r="Q3196">
        <v>118.45534262</v>
      </c>
      <c r="R3196">
        <v>0.25471260489999997</v>
      </c>
      <c r="S3196">
        <v>1.6535856528999999</v>
      </c>
    </row>
    <row r="3197" spans="1:19" x14ac:dyDescent="0.25">
      <c r="A3197" s="12">
        <v>44409</v>
      </c>
      <c r="B3197" t="s">
        <v>2015</v>
      </c>
      <c r="C3197" t="s">
        <v>2016</v>
      </c>
      <c r="D3197">
        <v>455823.83575999999</v>
      </c>
      <c r="E3197">
        <v>138.36765552</v>
      </c>
      <c r="F3197">
        <v>6.2932189333000004</v>
      </c>
      <c r="G3197">
        <v>10.555941106000001</v>
      </c>
      <c r="H3197">
        <v>294531.51559000002</v>
      </c>
      <c r="I3197">
        <v>138.35186397000001</v>
      </c>
      <c r="J3197">
        <v>4.6352550743999998</v>
      </c>
      <c r="K3197">
        <v>8.5480200759000002</v>
      </c>
      <c r="L3197">
        <v>240207.13751</v>
      </c>
      <c r="M3197">
        <v>135.74764769999999</v>
      </c>
      <c r="N3197">
        <v>4.7100281689000001</v>
      </c>
      <c r="O3197">
        <v>8.2566530865000001</v>
      </c>
      <c r="P3197">
        <v>175175.74659</v>
      </c>
      <c r="Q3197">
        <v>123.5522907</v>
      </c>
      <c r="R3197">
        <v>3.0366099139</v>
      </c>
      <c r="S3197">
        <v>4.0447995484000003</v>
      </c>
    </row>
    <row r="3198" spans="1:19" x14ac:dyDescent="0.25">
      <c r="A3198" s="12">
        <v>44409</v>
      </c>
      <c r="B3198" t="s">
        <v>2011</v>
      </c>
      <c r="C3198" t="s">
        <v>2012</v>
      </c>
      <c r="D3198">
        <v>329951.17431999999</v>
      </c>
      <c r="E3198">
        <v>140.40428896</v>
      </c>
      <c r="F3198">
        <v>3.7798307040000001</v>
      </c>
      <c r="G3198">
        <v>10.620458881999999</v>
      </c>
      <c r="H3198">
        <v>202793.07529000001</v>
      </c>
      <c r="I3198">
        <v>141.91068448999999</v>
      </c>
      <c r="J3198">
        <v>3.6134812472000002</v>
      </c>
      <c r="K3198">
        <v>9.7159808920999993</v>
      </c>
      <c r="L3198">
        <v>146997.37570999999</v>
      </c>
      <c r="M3198">
        <v>140.81999503</v>
      </c>
      <c r="N3198">
        <v>3.5766572005000001</v>
      </c>
      <c r="O3198">
        <v>10.945149153999999</v>
      </c>
      <c r="P3198">
        <v>130080.71261</v>
      </c>
      <c r="Q3198">
        <v>128.55427929000001</v>
      </c>
      <c r="R3198">
        <v>0.92844794249999996</v>
      </c>
      <c r="S3198">
        <v>3.3674160804</v>
      </c>
    </row>
    <row r="3199" spans="1:19" x14ac:dyDescent="0.25">
      <c r="A3199" s="12">
        <v>44409</v>
      </c>
      <c r="B3199" t="s">
        <v>2013</v>
      </c>
      <c r="C3199" t="s">
        <v>2014</v>
      </c>
      <c r="D3199">
        <v>630600.06360999995</v>
      </c>
      <c r="E3199">
        <v>138.66359912999999</v>
      </c>
      <c r="F3199">
        <v>4.0309073040000003</v>
      </c>
      <c r="G3199">
        <v>9.881891413</v>
      </c>
      <c r="H3199">
        <v>383243.52649000002</v>
      </c>
      <c r="I3199">
        <v>137.33240495999999</v>
      </c>
      <c r="J3199">
        <v>3.2204227909999998</v>
      </c>
      <c r="K3199">
        <v>7.9747720048000001</v>
      </c>
      <c r="L3199">
        <v>297869.27662999998</v>
      </c>
      <c r="M3199">
        <v>135.17295276999999</v>
      </c>
      <c r="N3199">
        <v>3.2626529022000001</v>
      </c>
      <c r="O3199">
        <v>7.3552053254</v>
      </c>
      <c r="P3199">
        <v>207704.19088000001</v>
      </c>
      <c r="Q3199">
        <v>122.17765435</v>
      </c>
      <c r="R3199">
        <v>0.49075921690000002</v>
      </c>
      <c r="S3199">
        <v>4.0544510405</v>
      </c>
    </row>
    <row r="3200" spans="1:19" x14ac:dyDescent="0.25">
      <c r="A3200" s="12">
        <v>44409</v>
      </c>
      <c r="B3200" t="s">
        <v>2009</v>
      </c>
      <c r="C3200" t="s">
        <v>2010</v>
      </c>
      <c r="D3200">
        <v>244890.60709999999</v>
      </c>
      <c r="E3200">
        <v>125.9615886</v>
      </c>
      <c r="F3200">
        <v>1.5122769583</v>
      </c>
      <c r="G3200">
        <v>10.230243551999999</v>
      </c>
      <c r="H3200">
        <v>146995.46182999999</v>
      </c>
      <c r="I3200">
        <v>124.31356529999999</v>
      </c>
      <c r="J3200">
        <v>1.8614279684999999</v>
      </c>
      <c r="K3200">
        <v>9.3136727089000004</v>
      </c>
      <c r="L3200">
        <v>116742.5088</v>
      </c>
      <c r="M3200">
        <v>122.48122806000001</v>
      </c>
      <c r="N3200">
        <v>2.1307371789</v>
      </c>
      <c r="O3200">
        <v>10.144231829000001</v>
      </c>
      <c r="P3200">
        <v>93832.542776000002</v>
      </c>
      <c r="Q3200">
        <v>111.96364546</v>
      </c>
      <c r="R3200">
        <v>0.71580142729999996</v>
      </c>
      <c r="S3200">
        <v>4.7795850354000002</v>
      </c>
    </row>
    <row r="3201" spans="1:19" x14ac:dyDescent="0.25">
      <c r="A3201" s="12">
        <v>44409</v>
      </c>
      <c r="B3201" t="s">
        <v>2019</v>
      </c>
      <c r="C3201" t="s">
        <v>2020</v>
      </c>
      <c r="D3201">
        <v>304651.79748000001</v>
      </c>
      <c r="E3201">
        <v>139.82318468</v>
      </c>
      <c r="F3201">
        <v>3.6559625517000001</v>
      </c>
      <c r="G3201">
        <v>10.252769778999999</v>
      </c>
      <c r="H3201">
        <v>186586.48603999999</v>
      </c>
      <c r="I3201">
        <v>139.38016714</v>
      </c>
      <c r="J3201">
        <v>3.5998187155000001</v>
      </c>
      <c r="K3201">
        <v>9.1930259281000009</v>
      </c>
      <c r="L3201">
        <v>147722.58484</v>
      </c>
      <c r="M3201">
        <v>135.82523560000001</v>
      </c>
      <c r="N3201">
        <v>3.8125809641999999</v>
      </c>
      <c r="O3201">
        <v>8.9349921681000009</v>
      </c>
      <c r="P3201">
        <v>123128.5775</v>
      </c>
      <c r="Q3201">
        <v>123.50731132999999</v>
      </c>
      <c r="R3201">
        <v>1.5177379945</v>
      </c>
      <c r="S3201">
        <v>4.3901984815999997</v>
      </c>
    </row>
    <row r="3202" spans="1:19" x14ac:dyDescent="0.25">
      <c r="A3202" s="12">
        <v>44440</v>
      </c>
      <c r="B3202" t="s">
        <v>2005</v>
      </c>
      <c r="C3202" t="s">
        <v>2006</v>
      </c>
      <c r="D3202">
        <v>443153.89510999998</v>
      </c>
      <c r="E3202">
        <v>145.08150477000001</v>
      </c>
      <c r="F3202">
        <v>3.1462199370000001</v>
      </c>
      <c r="G3202">
        <v>12.287536213999999</v>
      </c>
      <c r="H3202">
        <v>272744.35132999998</v>
      </c>
      <c r="I3202">
        <v>145.21007736000001</v>
      </c>
      <c r="J3202">
        <v>3.6299006984000002</v>
      </c>
      <c r="K3202">
        <v>12.103820461</v>
      </c>
      <c r="L3202">
        <v>236425.53523000001</v>
      </c>
      <c r="M3202">
        <v>144.05367998</v>
      </c>
      <c r="N3202">
        <v>4.5903210038999998</v>
      </c>
      <c r="O3202">
        <v>12.320990013999999</v>
      </c>
      <c r="P3202">
        <v>242010.18956999999</v>
      </c>
      <c r="Q3202">
        <v>127.17942481</v>
      </c>
      <c r="R3202">
        <v>3.5062346184000002</v>
      </c>
      <c r="S3202">
        <v>5.8349326676000004</v>
      </c>
    </row>
    <row r="3203" spans="1:19" x14ac:dyDescent="0.25">
      <c r="A3203" s="12">
        <v>44440</v>
      </c>
      <c r="B3203" t="s">
        <v>2019</v>
      </c>
      <c r="C3203" t="s">
        <v>2020</v>
      </c>
      <c r="D3203">
        <v>317537.51785</v>
      </c>
      <c r="E3203">
        <v>145.73722318</v>
      </c>
      <c r="F3203">
        <v>4.2296551271</v>
      </c>
      <c r="G3203">
        <v>14.274328318</v>
      </c>
      <c r="H3203">
        <v>195525.44957</v>
      </c>
      <c r="I3203">
        <v>146.05757586999999</v>
      </c>
      <c r="J3203">
        <v>4.7907882913000002</v>
      </c>
      <c r="K3203">
        <v>14.268884898</v>
      </c>
      <c r="L3203">
        <v>156657.06143999999</v>
      </c>
      <c r="M3203">
        <v>144.04014323000001</v>
      </c>
      <c r="N3203">
        <v>6.0481453206999998</v>
      </c>
      <c r="O3203">
        <v>14.756846853000001</v>
      </c>
      <c r="P3203">
        <v>131273.51417000001</v>
      </c>
      <c r="Q3203">
        <v>131.67730118</v>
      </c>
      <c r="R3203">
        <v>6.6149847816999996</v>
      </c>
      <c r="S3203">
        <v>10.124360814999999</v>
      </c>
    </row>
    <row r="3204" spans="1:19" x14ac:dyDescent="0.25">
      <c r="A3204" s="12">
        <v>44440</v>
      </c>
      <c r="B3204" t="s">
        <v>2011</v>
      </c>
      <c r="C3204" t="s">
        <v>2012</v>
      </c>
      <c r="D3204">
        <v>345039.44620000001</v>
      </c>
      <c r="E3204">
        <v>146.82480888000001</v>
      </c>
      <c r="F3204">
        <v>4.5728801905000003</v>
      </c>
      <c r="G3204">
        <v>14.734859632999999</v>
      </c>
      <c r="H3204">
        <v>212925.4172</v>
      </c>
      <c r="I3204">
        <v>149.00110201999999</v>
      </c>
      <c r="J3204">
        <v>4.9963944241</v>
      </c>
      <c r="K3204">
        <v>14.805377815</v>
      </c>
      <c r="L3204">
        <v>156218.36721999999</v>
      </c>
      <c r="M3204">
        <v>149.65348592000001</v>
      </c>
      <c r="N3204">
        <v>6.2728953273999997</v>
      </c>
      <c r="O3204">
        <v>16.868513905</v>
      </c>
      <c r="P3204">
        <v>140530.88746999999</v>
      </c>
      <c r="Q3204">
        <v>138.88182646999999</v>
      </c>
      <c r="R3204">
        <v>8.0336082473000001</v>
      </c>
      <c r="S3204">
        <v>11.484415543000001</v>
      </c>
    </row>
    <row r="3205" spans="1:19" x14ac:dyDescent="0.25">
      <c r="A3205" s="12">
        <v>44440</v>
      </c>
      <c r="B3205" t="s">
        <v>2001</v>
      </c>
      <c r="C3205" t="s">
        <v>2002</v>
      </c>
      <c r="D3205">
        <v>333345.29768000002</v>
      </c>
      <c r="E3205">
        <v>148.69709843999999</v>
      </c>
      <c r="F3205">
        <v>3.3761075278999999</v>
      </c>
      <c r="G3205">
        <v>12.640010847999999</v>
      </c>
      <c r="H3205">
        <v>209322.04366</v>
      </c>
      <c r="I3205">
        <v>148.87504247999999</v>
      </c>
      <c r="J3205">
        <v>3.8563959495</v>
      </c>
      <c r="K3205">
        <v>12.738236371999999</v>
      </c>
      <c r="L3205">
        <v>172852.14118999999</v>
      </c>
      <c r="M3205">
        <v>148.55103012999999</v>
      </c>
      <c r="N3205">
        <v>5.0749056102000001</v>
      </c>
      <c r="O3205">
        <v>13.577663693</v>
      </c>
      <c r="P3205">
        <v>128276.42087</v>
      </c>
      <c r="Q3205">
        <v>136.25680444</v>
      </c>
      <c r="R3205">
        <v>5.5699968835</v>
      </c>
      <c r="S3205">
        <v>9.3213977212000003</v>
      </c>
    </row>
    <row r="3206" spans="1:19" x14ac:dyDescent="0.25">
      <c r="A3206" s="12">
        <v>44440</v>
      </c>
      <c r="B3206" t="s">
        <v>2017</v>
      </c>
      <c r="C3206" t="s">
        <v>2018</v>
      </c>
      <c r="D3206">
        <v>379549.66868</v>
      </c>
      <c r="E3206">
        <v>145.27141595000001</v>
      </c>
      <c r="F3206">
        <v>1.8749346060000001</v>
      </c>
      <c r="G3206">
        <v>11.238419893</v>
      </c>
      <c r="H3206">
        <v>225439.95535</v>
      </c>
      <c r="I3206">
        <v>147.77872951000001</v>
      </c>
      <c r="J3206">
        <v>2.5576071012999999</v>
      </c>
      <c r="K3206">
        <v>11.541898737</v>
      </c>
      <c r="L3206">
        <v>184112.64611999999</v>
      </c>
      <c r="M3206">
        <v>147.60420031000001</v>
      </c>
      <c r="N3206">
        <v>3.8728534328999999</v>
      </c>
      <c r="O3206">
        <v>11.985606287</v>
      </c>
      <c r="P3206">
        <v>140124.92126999999</v>
      </c>
      <c r="Q3206">
        <v>133.48907301</v>
      </c>
      <c r="R3206">
        <v>4.4110211338000003</v>
      </c>
      <c r="S3206">
        <v>8.7265036547000001</v>
      </c>
    </row>
    <row r="3207" spans="1:19" x14ac:dyDescent="0.25">
      <c r="A3207" s="12">
        <v>44440</v>
      </c>
      <c r="B3207" t="s">
        <v>2003</v>
      </c>
      <c r="C3207" t="s">
        <v>2004</v>
      </c>
      <c r="D3207">
        <v>501615.03093000001</v>
      </c>
      <c r="E3207">
        <v>146.93212707999999</v>
      </c>
      <c r="F3207">
        <v>2.2336921283</v>
      </c>
      <c r="G3207">
        <v>10.048287668</v>
      </c>
      <c r="H3207">
        <v>335628.49202000001</v>
      </c>
      <c r="I3207">
        <v>146.27418827</v>
      </c>
      <c r="J3207">
        <v>2.1834565671999999</v>
      </c>
      <c r="K3207">
        <v>9.4966129454000008</v>
      </c>
      <c r="L3207">
        <v>277140.89319999999</v>
      </c>
      <c r="M3207">
        <v>144.72376573</v>
      </c>
      <c r="N3207">
        <v>3.2956228765</v>
      </c>
      <c r="O3207">
        <v>9.8161623538999994</v>
      </c>
      <c r="P3207">
        <v>204547.11129999999</v>
      </c>
      <c r="Q3207">
        <v>132.06692469000001</v>
      </c>
      <c r="R3207">
        <v>3.6832690397999999</v>
      </c>
      <c r="S3207">
        <v>6.4633725367999997</v>
      </c>
    </row>
    <row r="3208" spans="1:19" x14ac:dyDescent="0.25">
      <c r="A3208" s="12">
        <v>44440</v>
      </c>
      <c r="B3208" t="s">
        <v>2013</v>
      </c>
      <c r="C3208" t="s">
        <v>2014</v>
      </c>
      <c r="D3208">
        <v>642534.79258000001</v>
      </c>
      <c r="E3208">
        <v>141.28794468000001</v>
      </c>
      <c r="F3208">
        <v>1.8925987581999999</v>
      </c>
      <c r="G3208">
        <v>11.068244583</v>
      </c>
      <c r="H3208">
        <v>393998.95354999998</v>
      </c>
      <c r="I3208">
        <v>141.1865305</v>
      </c>
      <c r="J3208">
        <v>2.8064210643999998</v>
      </c>
      <c r="K3208">
        <v>10.545097950000001</v>
      </c>
      <c r="L3208">
        <v>310303.00202999997</v>
      </c>
      <c r="M3208">
        <v>140.81537213999999</v>
      </c>
      <c r="N3208">
        <v>4.1742221746999997</v>
      </c>
      <c r="O3208">
        <v>11.000164806000001</v>
      </c>
      <c r="P3208">
        <v>217416.61465999999</v>
      </c>
      <c r="Q3208">
        <v>127.89078489000001</v>
      </c>
      <c r="R3208">
        <v>4.6760846443000004</v>
      </c>
      <c r="S3208">
        <v>7.6856820350000001</v>
      </c>
    </row>
    <row r="3209" spans="1:19" x14ac:dyDescent="0.25">
      <c r="A3209" s="12">
        <v>44440</v>
      </c>
      <c r="B3209" t="s">
        <v>2015</v>
      </c>
      <c r="C3209" t="s">
        <v>2016</v>
      </c>
      <c r="D3209">
        <v>474755.06154000002</v>
      </c>
      <c r="E3209">
        <v>144.11432588</v>
      </c>
      <c r="F3209">
        <v>4.1531890836000001</v>
      </c>
      <c r="G3209">
        <v>12.771468349999999</v>
      </c>
      <c r="H3209">
        <v>307027.93816000002</v>
      </c>
      <c r="I3209">
        <v>144.22187536999999</v>
      </c>
      <c r="J3209">
        <v>4.2428133849999998</v>
      </c>
      <c r="K3209">
        <v>11.75958788</v>
      </c>
      <c r="L3209">
        <v>252745.10144999999</v>
      </c>
      <c r="M3209">
        <v>142.83319531999999</v>
      </c>
      <c r="N3209">
        <v>5.2196467064999998</v>
      </c>
      <c r="O3209">
        <v>12.100082645000001</v>
      </c>
      <c r="P3209">
        <v>185262.37771</v>
      </c>
      <c r="Q3209">
        <v>130.66643981000001</v>
      </c>
      <c r="R3209">
        <v>5.7580066392000004</v>
      </c>
      <c r="S3209">
        <v>7.9589914715000001</v>
      </c>
    </row>
    <row r="3210" spans="1:19" x14ac:dyDescent="0.25">
      <c r="A3210" s="12">
        <v>44440</v>
      </c>
      <c r="B3210" t="s">
        <v>2009</v>
      </c>
      <c r="C3210" t="s">
        <v>2010</v>
      </c>
      <c r="D3210">
        <v>262413.96435000002</v>
      </c>
      <c r="E3210">
        <v>134.97487801</v>
      </c>
      <c r="F3210">
        <v>7.1555856962000002</v>
      </c>
      <c r="G3210">
        <v>15.558581402</v>
      </c>
      <c r="H3210">
        <v>157235.79501999999</v>
      </c>
      <c r="I3210">
        <v>132.97378047000001</v>
      </c>
      <c r="J3210">
        <v>6.9664281196999998</v>
      </c>
      <c r="K3210">
        <v>14.828256057999999</v>
      </c>
      <c r="L3210">
        <v>126699.92006</v>
      </c>
      <c r="M3210">
        <v>132.92811645</v>
      </c>
      <c r="N3210">
        <v>8.5293791945000006</v>
      </c>
      <c r="O3210">
        <v>15.943509254</v>
      </c>
      <c r="P3210">
        <v>101239.00407</v>
      </c>
      <c r="Q3210">
        <v>120.80124468</v>
      </c>
      <c r="R3210">
        <v>7.8932757011000003</v>
      </c>
      <c r="S3210">
        <v>9.3957114782000009</v>
      </c>
    </row>
    <row r="3211" spans="1:19" x14ac:dyDescent="0.25">
      <c r="A3211" s="12">
        <v>44440</v>
      </c>
      <c r="B3211" t="s">
        <v>2007</v>
      </c>
      <c r="C3211" t="s">
        <v>2008</v>
      </c>
      <c r="D3211">
        <v>1025398.3655</v>
      </c>
      <c r="E3211">
        <v>137.92046431</v>
      </c>
      <c r="F3211">
        <v>-1.1052938379999999</v>
      </c>
      <c r="G3211">
        <v>8.9513285425000007</v>
      </c>
      <c r="H3211">
        <v>651779.64966999996</v>
      </c>
      <c r="I3211">
        <v>138.11691662999999</v>
      </c>
      <c r="J3211">
        <v>2.24382344E-2</v>
      </c>
      <c r="K3211">
        <v>6.9391231380000002</v>
      </c>
      <c r="L3211">
        <v>554727.48993000004</v>
      </c>
      <c r="M3211">
        <v>135.64658829999999</v>
      </c>
      <c r="N3211">
        <v>0.21384408690000001</v>
      </c>
      <c r="O3211">
        <v>5.4973403487999999</v>
      </c>
      <c r="P3211">
        <v>426703.91729000001</v>
      </c>
      <c r="Q3211">
        <v>117.92623917</v>
      </c>
      <c r="R3211">
        <v>-0.44666913400000002</v>
      </c>
      <c r="S3211">
        <v>0.34939983029999999</v>
      </c>
    </row>
    <row r="3212" spans="1:19" x14ac:dyDescent="0.25">
      <c r="A3212" s="12">
        <v>44470</v>
      </c>
      <c r="B3212" t="s">
        <v>2005</v>
      </c>
      <c r="C3212" t="s">
        <v>2006</v>
      </c>
      <c r="D3212">
        <v>443756.24724</v>
      </c>
      <c r="E3212">
        <v>145.27870523000001</v>
      </c>
      <c r="F3212">
        <v>0.1359239163</v>
      </c>
      <c r="G3212">
        <v>11.529489606</v>
      </c>
      <c r="H3212">
        <v>265188.93316999997</v>
      </c>
      <c r="I3212">
        <v>141.18754544999999</v>
      </c>
      <c r="J3212">
        <v>-2.7701465230000002</v>
      </c>
      <c r="K3212">
        <v>8.2193581566000002</v>
      </c>
      <c r="L3212">
        <v>225568.75539000001</v>
      </c>
      <c r="M3212">
        <v>137.43866233</v>
      </c>
      <c r="N3212">
        <v>-4.5920504480000002</v>
      </c>
      <c r="O3212">
        <v>6.2737694292999997</v>
      </c>
      <c r="P3212">
        <v>234155.54955</v>
      </c>
      <c r="Q3212">
        <v>123.05171184</v>
      </c>
      <c r="R3212">
        <v>-3.2455823600000002</v>
      </c>
      <c r="S3212">
        <v>2.9343762124000001</v>
      </c>
    </row>
    <row r="3213" spans="1:19" x14ac:dyDescent="0.25">
      <c r="A3213" s="12">
        <v>44470</v>
      </c>
      <c r="B3213" t="s">
        <v>2007</v>
      </c>
      <c r="C3213" t="s">
        <v>2008</v>
      </c>
      <c r="D3213">
        <v>1055347.4557</v>
      </c>
      <c r="E3213">
        <v>141.94874498999999</v>
      </c>
      <c r="F3213">
        <v>2.9207273209000002</v>
      </c>
      <c r="G3213">
        <v>12.34278952</v>
      </c>
      <c r="H3213">
        <v>654904.54819</v>
      </c>
      <c r="I3213">
        <v>138.77910567999999</v>
      </c>
      <c r="J3213">
        <v>0.4794409456</v>
      </c>
      <c r="K3213">
        <v>8.1780436522999995</v>
      </c>
      <c r="L3213">
        <v>549319.78676000005</v>
      </c>
      <c r="M3213">
        <v>134.32425165999999</v>
      </c>
      <c r="N3213">
        <v>-0.97483958699999995</v>
      </c>
      <c r="O3213">
        <v>5.0927692408</v>
      </c>
      <c r="P3213">
        <v>424758.70075000002</v>
      </c>
      <c r="Q3213">
        <v>117.38864844</v>
      </c>
      <c r="R3213">
        <v>-0.45587032599999999</v>
      </c>
      <c r="S3213">
        <v>2.1072718780000002</v>
      </c>
    </row>
    <row r="3214" spans="1:19" x14ac:dyDescent="0.25">
      <c r="A3214" s="12">
        <v>44470</v>
      </c>
      <c r="B3214" t="s">
        <v>2015</v>
      </c>
      <c r="C3214" t="s">
        <v>2016</v>
      </c>
      <c r="D3214">
        <v>476885.80277000001</v>
      </c>
      <c r="E3214">
        <v>144.76112327000001</v>
      </c>
      <c r="F3214">
        <v>0.44880853259999998</v>
      </c>
      <c r="G3214">
        <v>11.993664836000001</v>
      </c>
      <c r="H3214">
        <v>302323.20887999999</v>
      </c>
      <c r="I3214">
        <v>142.01189772999999</v>
      </c>
      <c r="J3214">
        <v>-1.5323456580000001</v>
      </c>
      <c r="K3214">
        <v>9.3958542802</v>
      </c>
      <c r="L3214">
        <v>244835.3939</v>
      </c>
      <c r="M3214">
        <v>138.36320244000001</v>
      </c>
      <c r="N3214">
        <v>-3.129519626</v>
      </c>
      <c r="O3214">
        <v>7.5720837549000004</v>
      </c>
      <c r="P3214">
        <v>176605.50730999999</v>
      </c>
      <c r="Q3214">
        <v>124.56070776</v>
      </c>
      <c r="R3214">
        <v>-4.6727622269999998</v>
      </c>
      <c r="S3214">
        <v>2.9597392972000001</v>
      </c>
    </row>
    <row r="3215" spans="1:19" x14ac:dyDescent="0.25">
      <c r="A3215" s="12">
        <v>44470</v>
      </c>
      <c r="B3215" t="s">
        <v>2011</v>
      </c>
      <c r="C3215" t="s">
        <v>2012</v>
      </c>
      <c r="D3215">
        <v>337801.80877</v>
      </c>
      <c r="E3215">
        <v>143.74497338</v>
      </c>
      <c r="F3215">
        <v>-2.097626086</v>
      </c>
      <c r="G3215">
        <v>10.212301213</v>
      </c>
      <c r="H3215">
        <v>202615.90763999999</v>
      </c>
      <c r="I3215">
        <v>141.78670597999999</v>
      </c>
      <c r="J3215">
        <v>-4.8418407229999998</v>
      </c>
      <c r="K3215">
        <v>7.0397504687000003</v>
      </c>
      <c r="L3215">
        <v>144363.07162999999</v>
      </c>
      <c r="M3215">
        <v>138.29639427999999</v>
      </c>
      <c r="N3215">
        <v>-7.5889255560000004</v>
      </c>
      <c r="O3215">
        <v>5.6905143879000004</v>
      </c>
      <c r="P3215">
        <v>130798.83934999999</v>
      </c>
      <c r="Q3215">
        <v>129.26397915999999</v>
      </c>
      <c r="R3215">
        <v>-6.9252022039999996</v>
      </c>
      <c r="S3215">
        <v>2.3163946671</v>
      </c>
    </row>
    <row r="3216" spans="1:19" x14ac:dyDescent="0.25">
      <c r="A3216" s="12">
        <v>44470</v>
      </c>
      <c r="B3216" t="s">
        <v>2019</v>
      </c>
      <c r="C3216" t="s">
        <v>2020</v>
      </c>
      <c r="D3216">
        <v>310500.45627999998</v>
      </c>
      <c r="E3216">
        <v>142.50748888000001</v>
      </c>
      <c r="F3216">
        <v>-2.2161354719999999</v>
      </c>
      <c r="G3216">
        <v>9.6059221415000007</v>
      </c>
      <c r="H3216">
        <v>185273.24058000001</v>
      </c>
      <c r="I3216">
        <v>138.39917234999999</v>
      </c>
      <c r="J3216">
        <v>-5.2434140989999998</v>
      </c>
      <c r="K3216">
        <v>6.6966100752999997</v>
      </c>
      <c r="L3216">
        <v>145851.41808</v>
      </c>
      <c r="M3216">
        <v>134.10476972000001</v>
      </c>
      <c r="N3216">
        <v>-6.8976420630000002</v>
      </c>
      <c r="O3216">
        <v>5.3160420045999999</v>
      </c>
      <c r="P3216">
        <v>122939.07249000001</v>
      </c>
      <c r="Q3216">
        <v>123.31722341</v>
      </c>
      <c r="R3216">
        <v>-6.3489133600000001</v>
      </c>
      <c r="S3216">
        <v>2.8745234287999999</v>
      </c>
    </row>
    <row r="3217" spans="1:19" x14ac:dyDescent="0.25">
      <c r="A3217" s="12">
        <v>44470</v>
      </c>
      <c r="B3217" t="s">
        <v>2003</v>
      </c>
      <c r="C3217" t="s">
        <v>2004</v>
      </c>
      <c r="D3217">
        <v>510109.21221000003</v>
      </c>
      <c r="E3217">
        <v>149.42022660999999</v>
      </c>
      <c r="F3217">
        <v>1.6933665769999999</v>
      </c>
      <c r="G3217">
        <v>12.370059145000001</v>
      </c>
      <c r="H3217">
        <v>333251.95011999999</v>
      </c>
      <c r="I3217">
        <v>145.23843968</v>
      </c>
      <c r="J3217">
        <v>-0.70808705299999997</v>
      </c>
      <c r="K3217">
        <v>9.3463482307000003</v>
      </c>
      <c r="L3217">
        <v>270034.82024999999</v>
      </c>
      <c r="M3217">
        <v>141.01295415000001</v>
      </c>
      <c r="N3217">
        <v>-2.56406511</v>
      </c>
      <c r="O3217">
        <v>7.1274031206000004</v>
      </c>
      <c r="P3217">
        <v>198369.27175000001</v>
      </c>
      <c r="Q3217">
        <v>128.07816990000001</v>
      </c>
      <c r="R3217">
        <v>-3.0202526490000001</v>
      </c>
      <c r="S3217">
        <v>3.7714634608000002</v>
      </c>
    </row>
    <row r="3218" spans="1:19" x14ac:dyDescent="0.25">
      <c r="A3218" s="12">
        <v>44470</v>
      </c>
      <c r="B3218" t="s">
        <v>2001</v>
      </c>
      <c r="C3218" t="s">
        <v>2002</v>
      </c>
      <c r="D3218">
        <v>335282.11726000003</v>
      </c>
      <c r="E3218">
        <v>149.56106578999999</v>
      </c>
      <c r="F3218">
        <v>0.58102501939999995</v>
      </c>
      <c r="G3218">
        <v>11.827899572</v>
      </c>
      <c r="H3218">
        <v>204778.06262000001</v>
      </c>
      <c r="I3218">
        <v>145.64325016000001</v>
      </c>
      <c r="J3218">
        <v>-2.1708086569999998</v>
      </c>
      <c r="K3218">
        <v>8.8911413325000002</v>
      </c>
      <c r="L3218">
        <v>165494.00248</v>
      </c>
      <c r="M3218">
        <v>142.22736484000001</v>
      </c>
      <c r="N3218">
        <v>-4.2568976369999998</v>
      </c>
      <c r="O3218">
        <v>6.8437531622999996</v>
      </c>
      <c r="P3218">
        <v>123221.94684</v>
      </c>
      <c r="Q3218">
        <v>130.88787947</v>
      </c>
      <c r="R3218">
        <v>-3.9402986119999999</v>
      </c>
      <c r="S3218">
        <v>4.0495675392999999</v>
      </c>
    </row>
    <row r="3219" spans="1:19" x14ac:dyDescent="0.25">
      <c r="A3219" s="12">
        <v>44470</v>
      </c>
      <c r="B3219" t="s">
        <v>2017</v>
      </c>
      <c r="C3219" t="s">
        <v>2018</v>
      </c>
      <c r="D3219">
        <v>380481.88961000001</v>
      </c>
      <c r="E3219">
        <v>145.62822051000001</v>
      </c>
      <c r="F3219">
        <v>0.2456123664</v>
      </c>
      <c r="G3219">
        <v>10.605868857000001</v>
      </c>
      <c r="H3219">
        <v>219290.19641999999</v>
      </c>
      <c r="I3219">
        <v>143.74748509</v>
      </c>
      <c r="J3219">
        <v>-2.7278921860000001</v>
      </c>
      <c r="K3219">
        <v>7.7276499477999998</v>
      </c>
      <c r="L3219">
        <v>175427.48142</v>
      </c>
      <c r="M3219">
        <v>140.64125225999999</v>
      </c>
      <c r="N3219">
        <v>-4.7173102360000003</v>
      </c>
      <c r="O3219">
        <v>5.9297968064999997</v>
      </c>
      <c r="P3219">
        <v>133956.11118000001</v>
      </c>
      <c r="Q3219">
        <v>127.61239716999999</v>
      </c>
      <c r="R3219">
        <v>-4.4023647119999998</v>
      </c>
      <c r="S3219">
        <v>3.3496295977999999</v>
      </c>
    </row>
    <row r="3220" spans="1:19" x14ac:dyDescent="0.25">
      <c r="A3220" s="12">
        <v>44470</v>
      </c>
      <c r="B3220" t="s">
        <v>2013</v>
      </c>
      <c r="C3220" t="s">
        <v>2014</v>
      </c>
      <c r="D3220">
        <v>653535.97280999995</v>
      </c>
      <c r="E3220">
        <v>143.70701080000001</v>
      </c>
      <c r="F3220">
        <v>1.712153233</v>
      </c>
      <c r="G3220">
        <v>12.820828904000001</v>
      </c>
      <c r="H3220">
        <v>390613.28200000001</v>
      </c>
      <c r="I3220">
        <v>139.97330083</v>
      </c>
      <c r="J3220">
        <v>-0.85930978199999997</v>
      </c>
      <c r="K3220">
        <v>9.6250893664999992</v>
      </c>
      <c r="L3220">
        <v>300636.56219999999</v>
      </c>
      <c r="M3220">
        <v>136.4287458</v>
      </c>
      <c r="N3220">
        <v>-3.1151615549999998</v>
      </c>
      <c r="O3220">
        <v>7.0311639613999999</v>
      </c>
      <c r="P3220">
        <v>210238.04178999999</v>
      </c>
      <c r="Q3220">
        <v>123.66813925</v>
      </c>
      <c r="R3220">
        <v>-3.3017591049999999</v>
      </c>
      <c r="S3220">
        <v>4.0325857153999998</v>
      </c>
    </row>
    <row r="3221" spans="1:19" x14ac:dyDescent="0.25">
      <c r="A3221" s="12">
        <v>44470</v>
      </c>
      <c r="B3221" t="s">
        <v>2009</v>
      </c>
      <c r="C3221" t="s">
        <v>2010</v>
      </c>
      <c r="D3221">
        <v>250114.91698000001</v>
      </c>
      <c r="E3221">
        <v>128.64875728999999</v>
      </c>
      <c r="F3221">
        <v>-4.686887531</v>
      </c>
      <c r="G3221">
        <v>10.013799653</v>
      </c>
      <c r="H3221">
        <v>146114.92640999999</v>
      </c>
      <c r="I3221">
        <v>123.56889947000001</v>
      </c>
      <c r="J3221">
        <v>-7.0727334129999999</v>
      </c>
      <c r="K3221">
        <v>6.5750725099</v>
      </c>
      <c r="L3221">
        <v>115147.70954</v>
      </c>
      <c r="M3221">
        <v>120.80803315</v>
      </c>
      <c r="N3221">
        <v>-9.1177725400000007</v>
      </c>
      <c r="O3221">
        <v>5.5809762827</v>
      </c>
      <c r="P3221">
        <v>92808.799283</v>
      </c>
      <c r="Q3221">
        <v>110.74208575</v>
      </c>
      <c r="R3221">
        <v>-8.3270325189999994</v>
      </c>
      <c r="S3221">
        <v>1.0201853492999999</v>
      </c>
    </row>
    <row r="3222" spans="1:19" x14ac:dyDescent="0.25">
      <c r="A3222" s="12">
        <v>44501</v>
      </c>
      <c r="B3222" t="s">
        <v>2005</v>
      </c>
      <c r="C3222" t="s">
        <v>2006</v>
      </c>
      <c r="D3222">
        <v>447138.37839999999</v>
      </c>
      <c r="E3222">
        <v>146.38596093000001</v>
      </c>
      <c r="F3222">
        <v>0.76215967200000001</v>
      </c>
      <c r="G3222">
        <v>11.492853154000001</v>
      </c>
      <c r="H3222">
        <v>270990.87971000001</v>
      </c>
      <c r="I3222">
        <v>144.27652273999999</v>
      </c>
      <c r="J3222">
        <v>2.1878539470999998</v>
      </c>
      <c r="K3222">
        <v>9.5008408580000001</v>
      </c>
      <c r="L3222">
        <v>230447.19995000001</v>
      </c>
      <c r="M3222">
        <v>140.41109037999999</v>
      </c>
      <c r="N3222">
        <v>2.1627306312000001</v>
      </c>
      <c r="O3222">
        <v>7.2131283113000002</v>
      </c>
      <c r="P3222">
        <v>238303.62727</v>
      </c>
      <c r="Q3222">
        <v>125.23157930000001</v>
      </c>
      <c r="R3222">
        <v>1.7715051917</v>
      </c>
      <c r="S3222">
        <v>3.3471938655</v>
      </c>
    </row>
    <row r="3223" spans="1:19" x14ac:dyDescent="0.25">
      <c r="A3223" s="12">
        <v>44501</v>
      </c>
      <c r="B3223" t="s">
        <v>2001</v>
      </c>
      <c r="C3223" t="s">
        <v>2002</v>
      </c>
      <c r="D3223">
        <v>336102.87747000001</v>
      </c>
      <c r="E3223">
        <v>149.92718662999999</v>
      </c>
      <c r="F3223">
        <v>0.24479689190000001</v>
      </c>
      <c r="G3223">
        <v>10.905086992999999</v>
      </c>
      <c r="H3223">
        <v>208413.60456000001</v>
      </c>
      <c r="I3223">
        <v>148.22893798999999</v>
      </c>
      <c r="J3223">
        <v>1.7753571316000001</v>
      </c>
      <c r="K3223">
        <v>9.4322233443000005</v>
      </c>
      <c r="L3223">
        <v>168933.74622</v>
      </c>
      <c r="M3223">
        <v>145.18351842000001</v>
      </c>
      <c r="N3223">
        <v>2.0784703315000002</v>
      </c>
      <c r="O3223">
        <v>7.5135506723000001</v>
      </c>
      <c r="P3223">
        <v>125166.7289</v>
      </c>
      <c r="Q3223">
        <v>132.95365107000001</v>
      </c>
      <c r="R3223">
        <v>1.5782757063999999</v>
      </c>
      <c r="S3223">
        <v>3.6231977896999998</v>
      </c>
    </row>
    <row r="3224" spans="1:19" x14ac:dyDescent="0.25">
      <c r="A3224" s="12">
        <v>44501</v>
      </c>
      <c r="B3224" t="s">
        <v>2017</v>
      </c>
      <c r="C3224" t="s">
        <v>2018</v>
      </c>
      <c r="D3224">
        <v>383264.15390999999</v>
      </c>
      <c r="E3224">
        <v>146.69312323</v>
      </c>
      <c r="F3224">
        <v>0.73124749830000002</v>
      </c>
      <c r="G3224">
        <v>11.065294197</v>
      </c>
      <c r="H3224">
        <v>224338.29008000001</v>
      </c>
      <c r="I3224">
        <v>147.05657404999999</v>
      </c>
      <c r="J3224">
        <v>2.3020152003000001</v>
      </c>
      <c r="K3224">
        <v>9.4732340856999997</v>
      </c>
      <c r="L3224">
        <v>179835.03158000001</v>
      </c>
      <c r="M3224">
        <v>144.17481136999999</v>
      </c>
      <c r="N3224">
        <v>2.5124627739999998</v>
      </c>
      <c r="O3224">
        <v>7.4226340127999997</v>
      </c>
      <c r="P3224">
        <v>136540.67121999999</v>
      </c>
      <c r="Q3224">
        <v>130.07456106999999</v>
      </c>
      <c r="R3224">
        <v>1.9294080806</v>
      </c>
      <c r="S3224">
        <v>4.1965956033999996</v>
      </c>
    </row>
    <row r="3225" spans="1:19" x14ac:dyDescent="0.25">
      <c r="A3225" s="12">
        <v>44501</v>
      </c>
      <c r="B3225" t="s">
        <v>2013</v>
      </c>
      <c r="C3225" t="s">
        <v>2014</v>
      </c>
      <c r="D3225">
        <v>654242.89228000003</v>
      </c>
      <c r="E3225">
        <v>143.86245638</v>
      </c>
      <c r="F3225">
        <v>0.1081684102</v>
      </c>
      <c r="G3225">
        <v>11.404086679000001</v>
      </c>
      <c r="H3225">
        <v>396416.13631999999</v>
      </c>
      <c r="I3225">
        <v>142.05270956999999</v>
      </c>
      <c r="J3225">
        <v>1.4855752719999999</v>
      </c>
      <c r="K3225">
        <v>10.004161478</v>
      </c>
      <c r="L3225">
        <v>305897.34818999999</v>
      </c>
      <c r="M3225">
        <v>138.81608826999999</v>
      </c>
      <c r="N3225">
        <v>1.7498822986</v>
      </c>
      <c r="O3225">
        <v>7.4866973054999999</v>
      </c>
      <c r="P3225">
        <v>213661.75221999999</v>
      </c>
      <c r="Q3225">
        <v>125.68206544</v>
      </c>
      <c r="R3225">
        <v>1.6284923537</v>
      </c>
      <c r="S3225">
        <v>4.4001773778000004</v>
      </c>
    </row>
    <row r="3226" spans="1:19" x14ac:dyDescent="0.25">
      <c r="A3226" s="12">
        <v>44501</v>
      </c>
      <c r="B3226" t="s">
        <v>2003</v>
      </c>
      <c r="C3226" t="s">
        <v>2004</v>
      </c>
      <c r="D3226">
        <v>515951.91850999999</v>
      </c>
      <c r="E3226">
        <v>151.1316611</v>
      </c>
      <c r="F3226">
        <v>1.1453834129</v>
      </c>
      <c r="G3226">
        <v>13.365169033000001</v>
      </c>
      <c r="H3226">
        <v>340857.58322999999</v>
      </c>
      <c r="I3226">
        <v>148.55313982000001</v>
      </c>
      <c r="J3226">
        <v>2.2822471420000001</v>
      </c>
      <c r="K3226">
        <v>11.376444439</v>
      </c>
      <c r="L3226">
        <v>275816.96866000001</v>
      </c>
      <c r="M3226">
        <v>144.03240855999999</v>
      </c>
      <c r="N3226">
        <v>2.1412603038000002</v>
      </c>
      <c r="O3226">
        <v>8.8597368376999999</v>
      </c>
      <c r="P3226">
        <v>202260.92718999999</v>
      </c>
      <c r="Q3226">
        <v>130.59083781999999</v>
      </c>
      <c r="R3226">
        <v>1.9618237247000001</v>
      </c>
      <c r="S3226">
        <v>5.2729452417999996</v>
      </c>
    </row>
    <row r="3227" spans="1:19" x14ac:dyDescent="0.25">
      <c r="A3227" s="12">
        <v>44501</v>
      </c>
      <c r="B3227" t="s">
        <v>2007</v>
      </c>
      <c r="C3227" t="s">
        <v>2008</v>
      </c>
      <c r="D3227">
        <v>1045213.8071</v>
      </c>
      <c r="E3227">
        <v>140.58572591999999</v>
      </c>
      <c r="F3227">
        <v>-0.96021917899999998</v>
      </c>
      <c r="G3227">
        <v>8.9305093981999999</v>
      </c>
      <c r="H3227">
        <v>657069.24872000003</v>
      </c>
      <c r="I3227">
        <v>139.23782169</v>
      </c>
      <c r="J3227">
        <v>0.3305367984</v>
      </c>
      <c r="K3227">
        <v>6.6143074715000001</v>
      </c>
      <c r="L3227">
        <v>551004.57516000001</v>
      </c>
      <c r="M3227">
        <v>134.73623015999999</v>
      </c>
      <c r="N3227">
        <v>0.30670448090000002</v>
      </c>
      <c r="O3227">
        <v>3.7008186163999999</v>
      </c>
      <c r="P3227">
        <v>427938.17508000002</v>
      </c>
      <c r="Q3227">
        <v>118.26734543000001</v>
      </c>
      <c r="R3227">
        <v>0.74853659939999995</v>
      </c>
      <c r="S3227">
        <v>1.1678753005</v>
      </c>
    </row>
    <row r="3228" spans="1:19" x14ac:dyDescent="0.25">
      <c r="A3228" s="12">
        <v>44501</v>
      </c>
      <c r="B3228" t="s">
        <v>2009</v>
      </c>
      <c r="C3228" t="s">
        <v>2010</v>
      </c>
      <c r="D3228">
        <v>251256.22455000001</v>
      </c>
      <c r="E3228">
        <v>129.23579864000001</v>
      </c>
      <c r="F3228">
        <v>0.45631327510000003</v>
      </c>
      <c r="G3228">
        <v>8.8308819165999992</v>
      </c>
      <c r="H3228">
        <v>148804.22550999999</v>
      </c>
      <c r="I3228">
        <v>125.84323064</v>
      </c>
      <c r="J3228">
        <v>1.8405368784</v>
      </c>
      <c r="K3228">
        <v>6.6085747029000004</v>
      </c>
      <c r="L3228">
        <v>117024.86397999999</v>
      </c>
      <c r="M3228">
        <v>122.77746299</v>
      </c>
      <c r="N3228">
        <v>1.6302143128</v>
      </c>
      <c r="O3228">
        <v>4.7779057645999998</v>
      </c>
      <c r="P3228">
        <v>95226.094656999994</v>
      </c>
      <c r="Q3228">
        <v>113.626471</v>
      </c>
      <c r="R3228">
        <v>2.6045971849999998</v>
      </c>
      <c r="S3228">
        <v>1.5900419993999999</v>
      </c>
    </row>
    <row r="3229" spans="1:19" x14ac:dyDescent="0.25">
      <c r="A3229" s="12">
        <v>44501</v>
      </c>
      <c r="B3229" t="s">
        <v>2015</v>
      </c>
      <c r="C3229" t="s">
        <v>2016</v>
      </c>
      <c r="D3229">
        <v>483302.92775999999</v>
      </c>
      <c r="E3229">
        <v>146.70907437</v>
      </c>
      <c r="F3229">
        <v>1.3456313769999999</v>
      </c>
      <c r="G3229">
        <v>13.174367273</v>
      </c>
      <c r="H3229">
        <v>310343.53044</v>
      </c>
      <c r="I3229">
        <v>145.77932627000001</v>
      </c>
      <c r="J3229">
        <v>2.6528964133000001</v>
      </c>
      <c r="K3229">
        <v>11.771756263</v>
      </c>
      <c r="L3229">
        <v>250803.45423999999</v>
      </c>
      <c r="M3229">
        <v>141.73591718</v>
      </c>
      <c r="N3229">
        <v>2.4375807146000001</v>
      </c>
      <c r="O3229">
        <v>9.5813115470000003</v>
      </c>
      <c r="P3229">
        <v>181503.32175999999</v>
      </c>
      <c r="Q3229">
        <v>128.01515968999999</v>
      </c>
      <c r="R3229">
        <v>2.7733078782999998</v>
      </c>
      <c r="S3229">
        <v>4.7468126234000003</v>
      </c>
    </row>
    <row r="3230" spans="1:19" x14ac:dyDescent="0.25">
      <c r="A3230" s="12">
        <v>44501</v>
      </c>
      <c r="B3230" t="s">
        <v>2011</v>
      </c>
      <c r="C3230" t="s">
        <v>2012</v>
      </c>
      <c r="D3230">
        <v>341739.44157999998</v>
      </c>
      <c r="E3230">
        <v>145.42055625</v>
      </c>
      <c r="F3230">
        <v>1.1656636257999999</v>
      </c>
      <c r="G3230">
        <v>11.67166892</v>
      </c>
      <c r="H3230">
        <v>208533.20684999999</v>
      </c>
      <c r="I3230">
        <v>145.92751788999999</v>
      </c>
      <c r="J3230">
        <v>2.9204514455999999</v>
      </c>
      <c r="K3230">
        <v>9.9031296928000003</v>
      </c>
      <c r="L3230">
        <v>149065.27812999999</v>
      </c>
      <c r="M3230">
        <v>142.80099644000001</v>
      </c>
      <c r="N3230">
        <v>3.2572086798000002</v>
      </c>
      <c r="O3230">
        <v>8.1787899579999994</v>
      </c>
      <c r="P3230">
        <v>135269.52577000001</v>
      </c>
      <c r="Q3230">
        <v>133.68220427</v>
      </c>
      <c r="R3230">
        <v>3.4179863080000001</v>
      </c>
      <c r="S3230">
        <v>4.9352128987999997</v>
      </c>
    </row>
    <row r="3231" spans="1:19" x14ac:dyDescent="0.25">
      <c r="A3231" s="12">
        <v>44501</v>
      </c>
      <c r="B3231" t="s">
        <v>2019</v>
      </c>
      <c r="C3231" t="s">
        <v>2020</v>
      </c>
      <c r="D3231">
        <v>315096.59922999999</v>
      </c>
      <c r="E3231">
        <v>144.6169376</v>
      </c>
      <c r="F3231">
        <v>1.4802371004999999</v>
      </c>
      <c r="G3231">
        <v>9.2031032381000006</v>
      </c>
      <c r="H3231">
        <v>190720.28925999999</v>
      </c>
      <c r="I3231">
        <v>142.46811951999999</v>
      </c>
      <c r="J3231">
        <v>2.9400083177999998</v>
      </c>
      <c r="K3231">
        <v>7.6061557942000002</v>
      </c>
      <c r="L3231">
        <v>149902.36872</v>
      </c>
      <c r="M3231">
        <v>137.82946304000001</v>
      </c>
      <c r="N3231">
        <v>2.7774502955</v>
      </c>
      <c r="O3231">
        <v>5.7901042906000004</v>
      </c>
      <c r="P3231">
        <v>126517.54986</v>
      </c>
      <c r="Q3231">
        <v>126.9067079</v>
      </c>
      <c r="R3231">
        <v>2.9107730344</v>
      </c>
      <c r="S3231">
        <v>2.8473009418999999</v>
      </c>
    </row>
    <row r="3232" spans="1:19" x14ac:dyDescent="0.25">
      <c r="A3232" s="12">
        <v>44531</v>
      </c>
      <c r="B3232" t="s">
        <v>2005</v>
      </c>
      <c r="C3232" t="s">
        <v>2006</v>
      </c>
      <c r="D3232">
        <v>446838.94361000002</v>
      </c>
      <c r="E3232">
        <v>146.28793077</v>
      </c>
      <c r="F3232">
        <v>-6.6966917000000001E-2</v>
      </c>
      <c r="G3232">
        <v>10.276179936</v>
      </c>
      <c r="H3232">
        <v>271790.04768999998</v>
      </c>
      <c r="I3232">
        <v>144.70200266000001</v>
      </c>
      <c r="J3232">
        <v>0.29490585940000003</v>
      </c>
      <c r="K3232">
        <v>8.7365261032999992</v>
      </c>
      <c r="L3232">
        <v>234368.57733</v>
      </c>
      <c r="M3232">
        <v>142.80037899999999</v>
      </c>
      <c r="N3232">
        <v>1.7016381083000001</v>
      </c>
      <c r="O3232">
        <v>7.7487980378000003</v>
      </c>
      <c r="P3232">
        <v>238748.48099000001</v>
      </c>
      <c r="Q3232">
        <v>125.46535557</v>
      </c>
      <c r="R3232">
        <v>0.18667517789999999</v>
      </c>
      <c r="S3232">
        <v>3.0173065602000002</v>
      </c>
    </row>
    <row r="3233" spans="1:19" x14ac:dyDescent="0.25">
      <c r="A3233" s="12">
        <v>44531</v>
      </c>
      <c r="B3233" t="s">
        <v>2003</v>
      </c>
      <c r="C3233" t="s">
        <v>2004</v>
      </c>
      <c r="D3233">
        <v>511827.47368</v>
      </c>
      <c r="E3233">
        <v>149.92353650999999</v>
      </c>
      <c r="F3233">
        <v>-0.79938550200000003</v>
      </c>
      <c r="G3233">
        <v>11.041259296</v>
      </c>
      <c r="H3233">
        <v>339423.07603</v>
      </c>
      <c r="I3233">
        <v>147.92795042</v>
      </c>
      <c r="J3233">
        <v>-0.42085236199999998</v>
      </c>
      <c r="K3233">
        <v>9.5801121527999999</v>
      </c>
      <c r="L3233">
        <v>279075.34357000003</v>
      </c>
      <c r="M3233">
        <v>145.73394124000001</v>
      </c>
      <c r="N3233">
        <v>1.1813540414999999</v>
      </c>
      <c r="O3233">
        <v>8.5116225353000008</v>
      </c>
      <c r="P3233">
        <v>202042.40817000001</v>
      </c>
      <c r="Q3233">
        <v>130.44974986</v>
      </c>
      <c r="R3233">
        <v>-0.108038178</v>
      </c>
      <c r="S3233">
        <v>3.9031633099</v>
      </c>
    </row>
    <row r="3234" spans="1:19" x14ac:dyDescent="0.25">
      <c r="A3234" s="12">
        <v>44531</v>
      </c>
      <c r="B3234" t="s">
        <v>2015</v>
      </c>
      <c r="C3234" t="s">
        <v>2016</v>
      </c>
      <c r="D3234">
        <v>483522.74280000001</v>
      </c>
      <c r="E3234">
        <v>146.77580035</v>
      </c>
      <c r="F3234">
        <v>4.5481833800000003E-2</v>
      </c>
      <c r="G3234">
        <v>12.040512278</v>
      </c>
      <c r="H3234">
        <v>309703.22600000002</v>
      </c>
      <c r="I3234">
        <v>145.47855264</v>
      </c>
      <c r="J3234">
        <v>-0.20632118299999999</v>
      </c>
      <c r="K3234">
        <v>10.410322897</v>
      </c>
      <c r="L3234">
        <v>254229.20363</v>
      </c>
      <c r="M3234">
        <v>143.67190220000001</v>
      </c>
      <c r="N3234">
        <v>1.3659099675999999</v>
      </c>
      <c r="O3234">
        <v>9.4808721518999999</v>
      </c>
      <c r="P3234">
        <v>184540.16493</v>
      </c>
      <c r="Q3234">
        <v>130.15705968</v>
      </c>
      <c r="R3234">
        <v>1.6731612106</v>
      </c>
      <c r="S3234">
        <v>5.1588802011999997</v>
      </c>
    </row>
    <row r="3235" spans="1:19" x14ac:dyDescent="0.25">
      <c r="A3235" s="12">
        <v>44531</v>
      </c>
      <c r="B3235" t="s">
        <v>2013</v>
      </c>
      <c r="C3235" t="s">
        <v>2014</v>
      </c>
      <c r="D3235">
        <v>652597.45768999995</v>
      </c>
      <c r="E3235">
        <v>143.50063929000001</v>
      </c>
      <c r="F3235">
        <v>-0.25150209600000001</v>
      </c>
      <c r="G3235">
        <v>11.044156112</v>
      </c>
      <c r="H3235">
        <v>396153.23710999999</v>
      </c>
      <c r="I3235">
        <v>141.95850164000001</v>
      </c>
      <c r="J3235">
        <v>-6.6318998000000004E-2</v>
      </c>
      <c r="K3235">
        <v>9.6019767345000009</v>
      </c>
      <c r="L3235">
        <v>310511.55599000002</v>
      </c>
      <c r="M3235">
        <v>140.91001384</v>
      </c>
      <c r="N3235">
        <v>1.5084170664000001</v>
      </c>
      <c r="O3235">
        <v>8.6189668576000003</v>
      </c>
      <c r="P3235">
        <v>214801.58632</v>
      </c>
      <c r="Q3235">
        <v>126.35254906</v>
      </c>
      <c r="R3235">
        <v>0.53347596750000004</v>
      </c>
      <c r="S3235">
        <v>4.6115531272999997</v>
      </c>
    </row>
    <row r="3236" spans="1:19" x14ac:dyDescent="0.25">
      <c r="A3236" s="12">
        <v>44531</v>
      </c>
      <c r="B3236" t="s">
        <v>2007</v>
      </c>
      <c r="C3236" t="s">
        <v>2008</v>
      </c>
      <c r="D3236">
        <v>1037453.3633</v>
      </c>
      <c r="E3236">
        <v>139.54191305000001</v>
      </c>
      <c r="F3236">
        <v>-0.74247428999999998</v>
      </c>
      <c r="G3236">
        <v>8.3536390174000008</v>
      </c>
      <c r="H3236">
        <v>656557.20958999998</v>
      </c>
      <c r="I3236">
        <v>139.12931682000001</v>
      </c>
      <c r="J3236">
        <v>-7.7927727000000002E-2</v>
      </c>
      <c r="K3236">
        <v>6.0724457221000003</v>
      </c>
      <c r="L3236">
        <v>556228.99196000001</v>
      </c>
      <c r="M3236">
        <v>136.01374809000001</v>
      </c>
      <c r="N3236">
        <v>0.94816214430000001</v>
      </c>
      <c r="O3236">
        <v>4.3744416424999999</v>
      </c>
      <c r="P3236">
        <v>424499.21899000002</v>
      </c>
      <c r="Q3236">
        <v>117.31693663</v>
      </c>
      <c r="R3236">
        <v>-0.80361049600000001</v>
      </c>
      <c r="S3236">
        <v>0.75442683899999996</v>
      </c>
    </row>
    <row r="3237" spans="1:19" x14ac:dyDescent="0.25">
      <c r="A3237" s="12">
        <v>44531</v>
      </c>
      <c r="B3237" t="s">
        <v>2017</v>
      </c>
      <c r="C3237" t="s">
        <v>2018</v>
      </c>
      <c r="D3237">
        <v>385792.36774000002</v>
      </c>
      <c r="E3237">
        <v>147.66078895000001</v>
      </c>
      <c r="F3237">
        <v>0.65965309120000004</v>
      </c>
      <c r="G3237">
        <v>10.226941979999999</v>
      </c>
      <c r="H3237">
        <v>226408.34184000001</v>
      </c>
      <c r="I3237">
        <v>148.41351904000001</v>
      </c>
      <c r="J3237">
        <v>0.92273671180000005</v>
      </c>
      <c r="K3237">
        <v>8.8891921289999996</v>
      </c>
      <c r="L3237">
        <v>183697.60578000001</v>
      </c>
      <c r="M3237">
        <v>147.27146001</v>
      </c>
      <c r="N3237">
        <v>2.1478430351000002</v>
      </c>
      <c r="O3237">
        <v>7.8115191756</v>
      </c>
      <c r="P3237">
        <v>137557.40515000001</v>
      </c>
      <c r="Q3237">
        <v>131.04314588</v>
      </c>
      <c r="R3237">
        <v>0.74463815109999998</v>
      </c>
      <c r="S3237">
        <v>3.4961928645000002</v>
      </c>
    </row>
    <row r="3238" spans="1:19" x14ac:dyDescent="0.25">
      <c r="A3238" s="12">
        <v>44531</v>
      </c>
      <c r="B3238" t="s">
        <v>2001</v>
      </c>
      <c r="C3238" t="s">
        <v>2002</v>
      </c>
      <c r="D3238">
        <v>338339.67706000002</v>
      </c>
      <c r="E3238">
        <v>150.92496764000001</v>
      </c>
      <c r="F3238">
        <v>0.66551039720000005</v>
      </c>
      <c r="G3238">
        <v>10.210648744</v>
      </c>
      <c r="H3238">
        <v>209745.82363</v>
      </c>
      <c r="I3238">
        <v>149.17644533000001</v>
      </c>
      <c r="J3238">
        <v>0.63921886559999996</v>
      </c>
      <c r="K3238">
        <v>8.9217364538999995</v>
      </c>
      <c r="L3238">
        <v>172132.54996</v>
      </c>
      <c r="M3238">
        <v>147.93260552000001</v>
      </c>
      <c r="N3238">
        <v>1.8935256068999999</v>
      </c>
      <c r="O3238">
        <v>8.0473047871999999</v>
      </c>
      <c r="P3238">
        <v>126167.18951</v>
      </c>
      <c r="Q3238">
        <v>134.01635274</v>
      </c>
      <c r="R3238">
        <v>0.79930235989999998</v>
      </c>
      <c r="S3238">
        <v>3.8845020464000002</v>
      </c>
    </row>
    <row r="3239" spans="1:19" x14ac:dyDescent="0.25">
      <c r="A3239" s="12">
        <v>44531</v>
      </c>
      <c r="B3239" t="s">
        <v>2009</v>
      </c>
      <c r="C3239" t="s">
        <v>2010</v>
      </c>
      <c r="D3239">
        <v>249343.31039</v>
      </c>
      <c r="E3239">
        <v>128.2518748</v>
      </c>
      <c r="F3239">
        <v>-0.76134000999999996</v>
      </c>
      <c r="G3239">
        <v>6.4602343625999996</v>
      </c>
      <c r="H3239">
        <v>149356.6079</v>
      </c>
      <c r="I3239">
        <v>126.31037855</v>
      </c>
      <c r="J3239">
        <v>0.37121417839999998</v>
      </c>
      <c r="K3239">
        <v>5.8144090795999999</v>
      </c>
      <c r="L3239">
        <v>119429.09001</v>
      </c>
      <c r="M3239">
        <v>125.29987371999999</v>
      </c>
      <c r="N3239">
        <v>2.0544574406999998</v>
      </c>
      <c r="O3239">
        <v>5.4718771453999997</v>
      </c>
      <c r="P3239">
        <v>95491.363578000004</v>
      </c>
      <c r="Q3239">
        <v>113.94299737999999</v>
      </c>
      <c r="R3239">
        <v>0.2785674682</v>
      </c>
      <c r="S3239">
        <v>1.9334710998</v>
      </c>
    </row>
    <row r="3240" spans="1:19" x14ac:dyDescent="0.25">
      <c r="A3240" s="12">
        <v>44531</v>
      </c>
      <c r="B3240" t="s">
        <v>2011</v>
      </c>
      <c r="C3240" t="s">
        <v>2012</v>
      </c>
      <c r="D3240">
        <v>341536.34480999998</v>
      </c>
      <c r="E3240">
        <v>145.33413238</v>
      </c>
      <c r="F3240">
        <v>-5.9430298999999999E-2</v>
      </c>
      <c r="G3240">
        <v>9.4665075692999991</v>
      </c>
      <c r="H3240">
        <v>210063.06169</v>
      </c>
      <c r="I3240">
        <v>146.99808081</v>
      </c>
      <c r="J3240">
        <v>0.73362648770000005</v>
      </c>
      <c r="K3240">
        <v>8.9984571601999992</v>
      </c>
      <c r="L3240">
        <v>152721.57763000001</v>
      </c>
      <c r="M3240">
        <v>146.30364453999999</v>
      </c>
      <c r="N3240">
        <v>2.4528176833000002</v>
      </c>
      <c r="O3240">
        <v>8.9395072754000005</v>
      </c>
      <c r="P3240">
        <v>135851.44591000001</v>
      </c>
      <c r="Q3240">
        <v>134.25729586</v>
      </c>
      <c r="R3240">
        <v>0.43019307820000002</v>
      </c>
      <c r="S3240">
        <v>3.4936593846999999</v>
      </c>
    </row>
    <row r="3241" spans="1:19" x14ac:dyDescent="0.25">
      <c r="A3241" s="12">
        <v>44531</v>
      </c>
      <c r="B3241" t="s">
        <v>2019</v>
      </c>
      <c r="C3241" t="s">
        <v>2020</v>
      </c>
      <c r="D3241">
        <v>314837.92206000001</v>
      </c>
      <c r="E3241">
        <v>144.49821496000001</v>
      </c>
      <c r="F3241">
        <v>-8.2094560999999996E-2</v>
      </c>
      <c r="G3241">
        <v>8.4104829436999999</v>
      </c>
      <c r="H3241">
        <v>191644.23095999999</v>
      </c>
      <c r="I3241">
        <v>143.15830428000001</v>
      </c>
      <c r="J3241">
        <v>0.48444855910000001</v>
      </c>
      <c r="K3241">
        <v>7.5425116164999997</v>
      </c>
      <c r="L3241">
        <v>152597.58082999999</v>
      </c>
      <c r="M3241">
        <v>140.30760692999999</v>
      </c>
      <c r="N3241">
        <v>1.7979783327000001</v>
      </c>
      <c r="O3241">
        <v>6.6960600096</v>
      </c>
      <c r="P3241">
        <v>127604.97512</v>
      </c>
      <c r="Q3241">
        <v>127.997478</v>
      </c>
      <c r="R3241">
        <v>0.85950547020000001</v>
      </c>
      <c r="S3241">
        <v>3.5439784461000001</v>
      </c>
    </row>
    <row r="3242" spans="1:19" x14ac:dyDescent="0.25">
      <c r="A3242" s="12">
        <v>44562</v>
      </c>
      <c r="B3242" t="s">
        <v>2005</v>
      </c>
      <c r="C3242" t="s">
        <v>2006</v>
      </c>
      <c r="D3242">
        <v>456984.98489999998</v>
      </c>
      <c r="E3242">
        <v>149.60958257999999</v>
      </c>
      <c r="F3242">
        <v>2.2706260132999998</v>
      </c>
      <c r="G3242">
        <v>11.650592097000001</v>
      </c>
      <c r="H3242">
        <v>277423.60346000001</v>
      </c>
      <c r="I3242">
        <v>147.70132809</v>
      </c>
      <c r="J3242">
        <v>2.0727601382</v>
      </c>
      <c r="K3242">
        <v>10.014248050000001</v>
      </c>
      <c r="L3242">
        <v>235847.78731000001</v>
      </c>
      <c r="M3242">
        <v>143.70165915000001</v>
      </c>
      <c r="N3242">
        <v>0.63114688720000001</v>
      </c>
      <c r="O3242">
        <v>8.5089462055999991</v>
      </c>
      <c r="P3242">
        <v>241704.12536999999</v>
      </c>
      <c r="Q3242">
        <v>127.01858419</v>
      </c>
      <c r="R3242">
        <v>1.2379741106</v>
      </c>
      <c r="S3242">
        <v>3.6013669005</v>
      </c>
    </row>
    <row r="3243" spans="1:19" x14ac:dyDescent="0.25">
      <c r="A3243" s="12">
        <v>44562</v>
      </c>
      <c r="B3243" t="s">
        <v>2009</v>
      </c>
      <c r="C3243" t="s">
        <v>2010</v>
      </c>
      <c r="D3243">
        <v>258557.65701</v>
      </c>
      <c r="E3243">
        <v>132.99135318</v>
      </c>
      <c r="F3243">
        <v>3.6954456915999998</v>
      </c>
      <c r="G3243">
        <v>9.2337722553999999</v>
      </c>
      <c r="H3243">
        <v>151762.16292999999</v>
      </c>
      <c r="I3243">
        <v>128.34474831</v>
      </c>
      <c r="J3243">
        <v>1.6106117186</v>
      </c>
      <c r="K3243">
        <v>7.1755282331999997</v>
      </c>
      <c r="L3243">
        <v>119287.59450000001</v>
      </c>
      <c r="M3243">
        <v>125.15142271000001</v>
      </c>
      <c r="N3243">
        <v>-0.118476584</v>
      </c>
      <c r="O3243">
        <v>5.9015335872000003</v>
      </c>
      <c r="P3243">
        <v>95818.604905</v>
      </c>
      <c r="Q3243">
        <v>114.33347099</v>
      </c>
      <c r="R3243">
        <v>0.34269206639999999</v>
      </c>
      <c r="S3243">
        <v>2.3671175715000001</v>
      </c>
    </row>
    <row r="3244" spans="1:19" x14ac:dyDescent="0.25">
      <c r="A3244" s="12">
        <v>44562</v>
      </c>
      <c r="B3244" t="s">
        <v>2007</v>
      </c>
      <c r="C3244" t="s">
        <v>2008</v>
      </c>
      <c r="D3244">
        <v>1044102.1281</v>
      </c>
      <c r="E3244">
        <v>140.43620034</v>
      </c>
      <c r="F3244">
        <v>0.64087361060000003</v>
      </c>
      <c r="G3244">
        <v>8.2746514561000009</v>
      </c>
      <c r="H3244">
        <v>663718.29880999995</v>
      </c>
      <c r="I3244">
        <v>140.64680446</v>
      </c>
      <c r="J3244">
        <v>1.0907030067000001</v>
      </c>
      <c r="K3244">
        <v>6.7153990525999996</v>
      </c>
      <c r="L3244">
        <v>561151.09467000002</v>
      </c>
      <c r="M3244">
        <v>137.21734165999999</v>
      </c>
      <c r="N3244">
        <v>0.88490581859999995</v>
      </c>
      <c r="O3244">
        <v>4.8444126178999998</v>
      </c>
      <c r="P3244">
        <v>434264.93559000001</v>
      </c>
      <c r="Q3244">
        <v>120.01584373</v>
      </c>
      <c r="R3244">
        <v>2.3005263986000002</v>
      </c>
      <c r="S3244">
        <v>1.5831338973</v>
      </c>
    </row>
    <row r="3245" spans="1:19" x14ac:dyDescent="0.25">
      <c r="A3245" s="12">
        <v>44562</v>
      </c>
      <c r="B3245" t="s">
        <v>2011</v>
      </c>
      <c r="C3245" t="s">
        <v>2012</v>
      </c>
      <c r="D3245">
        <v>350770.21471999999</v>
      </c>
      <c r="E3245">
        <v>149.26342568000001</v>
      </c>
      <c r="F3245">
        <v>2.7036273136000002</v>
      </c>
      <c r="G3245">
        <v>11.758629579999999</v>
      </c>
      <c r="H3245">
        <v>214070.19511</v>
      </c>
      <c r="I3245">
        <v>149.80219553000001</v>
      </c>
      <c r="J3245">
        <v>1.9075859392000001</v>
      </c>
      <c r="K3245">
        <v>10.410835729</v>
      </c>
      <c r="L3245">
        <v>153049.37349999999</v>
      </c>
      <c r="M3245">
        <v>146.61766519</v>
      </c>
      <c r="N3245">
        <v>0.21463625119999999</v>
      </c>
      <c r="O3245">
        <v>9.6482398157000002</v>
      </c>
      <c r="P3245">
        <v>137840.66967</v>
      </c>
      <c r="Q3245">
        <v>136.22317706000001</v>
      </c>
      <c r="R3245">
        <v>1.4642639630000001</v>
      </c>
      <c r="S3245">
        <v>4.1405708177999996</v>
      </c>
    </row>
    <row r="3246" spans="1:19" x14ac:dyDescent="0.25">
      <c r="A3246" s="12">
        <v>44562</v>
      </c>
      <c r="B3246" t="s">
        <v>2019</v>
      </c>
      <c r="C3246" t="s">
        <v>2020</v>
      </c>
      <c r="D3246">
        <v>322043.07876</v>
      </c>
      <c r="E3246">
        <v>147.80509831000001</v>
      </c>
      <c r="F3246">
        <v>2.2885288569000002</v>
      </c>
      <c r="G3246">
        <v>9.3619702093000008</v>
      </c>
      <c r="H3246">
        <v>195612.86864999999</v>
      </c>
      <c r="I3246">
        <v>146.12287795</v>
      </c>
      <c r="J3246">
        <v>2.0708359826999998</v>
      </c>
      <c r="K3246">
        <v>8.1833067093</v>
      </c>
      <c r="L3246">
        <v>153442.5165</v>
      </c>
      <c r="M3246">
        <v>141.08449278000001</v>
      </c>
      <c r="N3246">
        <v>0.55370187829999995</v>
      </c>
      <c r="O3246">
        <v>7.1320906641999997</v>
      </c>
      <c r="P3246">
        <v>128557.89251999999</v>
      </c>
      <c r="Q3246">
        <v>128.95332648999999</v>
      </c>
      <c r="R3246">
        <v>0.74677134909999998</v>
      </c>
      <c r="S3246">
        <v>2.5881941837000002</v>
      </c>
    </row>
    <row r="3247" spans="1:19" x14ac:dyDescent="0.25">
      <c r="A3247" s="12">
        <v>44562</v>
      </c>
      <c r="B3247" t="s">
        <v>2001</v>
      </c>
      <c r="C3247" t="s">
        <v>2002</v>
      </c>
      <c r="D3247">
        <v>345670.91362000001</v>
      </c>
      <c r="E3247">
        <v>154.19525107000001</v>
      </c>
      <c r="F3247">
        <v>2.1668273193999998</v>
      </c>
      <c r="G3247">
        <v>11.430570938000001</v>
      </c>
      <c r="H3247">
        <v>214022.36163999999</v>
      </c>
      <c r="I3247">
        <v>152.21802550000001</v>
      </c>
      <c r="J3247">
        <v>2.0389144975</v>
      </c>
      <c r="K3247">
        <v>9.9910453728000004</v>
      </c>
      <c r="L3247">
        <v>173152.28972999999</v>
      </c>
      <c r="M3247">
        <v>148.80898109</v>
      </c>
      <c r="N3247">
        <v>0.59241542079999998</v>
      </c>
      <c r="O3247">
        <v>8.6788011477999998</v>
      </c>
      <c r="P3247">
        <v>126523.54901</v>
      </c>
      <c r="Q3247">
        <v>134.39488222</v>
      </c>
      <c r="R3247">
        <v>0.28245021729999997</v>
      </c>
      <c r="S3247">
        <v>4.2438278773000002</v>
      </c>
    </row>
    <row r="3248" spans="1:19" x14ac:dyDescent="0.25">
      <c r="A3248" s="12">
        <v>44562</v>
      </c>
      <c r="B3248" t="s">
        <v>2017</v>
      </c>
      <c r="C3248" t="s">
        <v>2018</v>
      </c>
      <c r="D3248">
        <v>392152.75727</v>
      </c>
      <c r="E3248">
        <v>150.09520760000001</v>
      </c>
      <c r="F3248">
        <v>1.6486561320999999</v>
      </c>
      <c r="G3248">
        <v>11.326934493</v>
      </c>
      <c r="H3248">
        <v>229931.18156</v>
      </c>
      <c r="I3248">
        <v>150.72278484</v>
      </c>
      <c r="J3248">
        <v>1.5559672818000001</v>
      </c>
      <c r="K3248">
        <v>10.108609467000001</v>
      </c>
      <c r="L3248">
        <v>183977.34856000001</v>
      </c>
      <c r="M3248">
        <v>147.49573146</v>
      </c>
      <c r="N3248">
        <v>0.15228439050000001</v>
      </c>
      <c r="O3248">
        <v>8.7608346240999992</v>
      </c>
      <c r="P3248">
        <v>138675.18194000001</v>
      </c>
      <c r="Q3248">
        <v>132.10798849</v>
      </c>
      <c r="R3248">
        <v>0.81258932480000001</v>
      </c>
      <c r="S3248">
        <v>4.5571642334</v>
      </c>
    </row>
    <row r="3249" spans="1:19" x14ac:dyDescent="0.25">
      <c r="A3249" s="12">
        <v>44562</v>
      </c>
      <c r="B3249" t="s">
        <v>2003</v>
      </c>
      <c r="C3249" t="s">
        <v>2004</v>
      </c>
      <c r="D3249">
        <v>523172.15857999999</v>
      </c>
      <c r="E3249">
        <v>153.24660018</v>
      </c>
      <c r="F3249">
        <v>2.2165056548000002</v>
      </c>
      <c r="G3249">
        <v>12.17494991</v>
      </c>
      <c r="H3249">
        <v>345942.80473999999</v>
      </c>
      <c r="I3249">
        <v>150.76938982999999</v>
      </c>
      <c r="J3249">
        <v>1.9208265926000001</v>
      </c>
      <c r="K3249">
        <v>10.479689729</v>
      </c>
      <c r="L3249">
        <v>279910.14318999997</v>
      </c>
      <c r="M3249">
        <v>146.16987598</v>
      </c>
      <c r="N3249">
        <v>0.29913055370000002</v>
      </c>
      <c r="O3249">
        <v>8.7383205315999994</v>
      </c>
      <c r="P3249">
        <v>202918.94932000001</v>
      </c>
      <c r="Q3249">
        <v>131.01569329</v>
      </c>
      <c r="R3249">
        <v>0.4338401791</v>
      </c>
      <c r="S3249">
        <v>3.8967041061000001</v>
      </c>
    </row>
    <row r="3250" spans="1:19" x14ac:dyDescent="0.25">
      <c r="A3250" s="12">
        <v>44562</v>
      </c>
      <c r="B3250" t="s">
        <v>2013</v>
      </c>
      <c r="C3250" t="s">
        <v>2014</v>
      </c>
      <c r="D3250">
        <v>669833.73427999998</v>
      </c>
      <c r="E3250">
        <v>147.29075015000001</v>
      </c>
      <c r="F3250">
        <v>2.6411804687</v>
      </c>
      <c r="G3250">
        <v>12.527435319</v>
      </c>
      <c r="H3250">
        <v>407912.80897000001</v>
      </c>
      <c r="I3250">
        <v>146.17245484</v>
      </c>
      <c r="J3250">
        <v>2.9684401764000001</v>
      </c>
      <c r="K3250">
        <v>11.508053791</v>
      </c>
      <c r="L3250">
        <v>314764.00107</v>
      </c>
      <c r="M3250">
        <v>142.83977163</v>
      </c>
      <c r="N3250">
        <v>1.3694965588000001</v>
      </c>
      <c r="O3250">
        <v>9.8172101192000003</v>
      </c>
      <c r="P3250">
        <v>217406.24791000001</v>
      </c>
      <c r="Q3250">
        <v>127.88468686</v>
      </c>
      <c r="R3250">
        <v>1.2125895495000001</v>
      </c>
      <c r="S3250">
        <v>5.3170505654999998</v>
      </c>
    </row>
    <row r="3251" spans="1:19" x14ac:dyDescent="0.25">
      <c r="A3251" s="12">
        <v>44562</v>
      </c>
      <c r="B3251" t="s">
        <v>2015</v>
      </c>
      <c r="C3251" t="s">
        <v>2016</v>
      </c>
      <c r="D3251">
        <v>492393.58737000002</v>
      </c>
      <c r="E3251">
        <v>149.46859056</v>
      </c>
      <c r="F3251">
        <v>1.8346281954000001</v>
      </c>
      <c r="G3251">
        <v>13.164799259</v>
      </c>
      <c r="H3251">
        <v>317759.20601999998</v>
      </c>
      <c r="I3251">
        <v>149.26273122000001</v>
      </c>
      <c r="J3251">
        <v>2.6011934480000001</v>
      </c>
      <c r="K3251">
        <v>12.362763098</v>
      </c>
      <c r="L3251">
        <v>257165.27382999999</v>
      </c>
      <c r="M3251">
        <v>145.33115606999999</v>
      </c>
      <c r="N3251">
        <v>1.1548910031999999</v>
      </c>
      <c r="O3251">
        <v>10.863175414000001</v>
      </c>
      <c r="P3251">
        <v>184119.18596</v>
      </c>
      <c r="Q3251">
        <v>129.86014119999999</v>
      </c>
      <c r="R3251">
        <v>-0.22812322099999999</v>
      </c>
      <c r="S3251">
        <v>5.7092435566999997</v>
      </c>
    </row>
    <row r="3252" spans="1:19" x14ac:dyDescent="0.25">
      <c r="A3252" s="12">
        <v>44593</v>
      </c>
      <c r="B3252" t="s">
        <v>2005</v>
      </c>
      <c r="C3252" t="s">
        <v>2006</v>
      </c>
      <c r="D3252">
        <v>457082.99021999998</v>
      </c>
      <c r="E3252">
        <v>149.64166796000001</v>
      </c>
      <c r="F3252">
        <v>2.1446071300000001E-2</v>
      </c>
      <c r="G3252">
        <v>11.507223578</v>
      </c>
      <c r="H3252">
        <v>277856.53524</v>
      </c>
      <c r="I3252">
        <v>147.93182253000001</v>
      </c>
      <c r="J3252">
        <v>0.1560544143</v>
      </c>
      <c r="K3252">
        <v>9.9423930621000007</v>
      </c>
      <c r="L3252">
        <v>236837.02007</v>
      </c>
      <c r="M3252">
        <v>144.30439699999999</v>
      </c>
      <c r="N3252">
        <v>0.41943694939999998</v>
      </c>
      <c r="O3252">
        <v>8.1110919776999992</v>
      </c>
      <c r="P3252">
        <v>244824.72985</v>
      </c>
      <c r="Q3252">
        <v>128.65850143</v>
      </c>
      <c r="R3252">
        <v>1.2910844903000001</v>
      </c>
      <c r="S3252">
        <v>5.5404410401000002</v>
      </c>
    </row>
    <row r="3253" spans="1:19" x14ac:dyDescent="0.25">
      <c r="A3253" s="12">
        <v>44593</v>
      </c>
      <c r="B3253" t="s">
        <v>2007</v>
      </c>
      <c r="C3253" t="s">
        <v>2008</v>
      </c>
      <c r="D3253">
        <v>1050176.311</v>
      </c>
      <c r="E3253">
        <v>141.25320391</v>
      </c>
      <c r="F3253">
        <v>0.58176137360000002</v>
      </c>
      <c r="G3253">
        <v>9.7937362976000006</v>
      </c>
      <c r="H3253">
        <v>662980.1263</v>
      </c>
      <c r="I3253">
        <v>140.49038025999999</v>
      </c>
      <c r="J3253">
        <v>-0.11121774199999999</v>
      </c>
      <c r="K3253">
        <v>7.7867828173999998</v>
      </c>
      <c r="L3253">
        <v>559101.66720000003</v>
      </c>
      <c r="M3253">
        <v>136.71619858</v>
      </c>
      <c r="N3253">
        <v>-0.36521847499999999</v>
      </c>
      <c r="O3253">
        <v>5.8134849471000001</v>
      </c>
      <c r="P3253">
        <v>436432.55998999998</v>
      </c>
      <c r="Q3253">
        <v>120.61490032</v>
      </c>
      <c r="R3253">
        <v>0.49914792260000002</v>
      </c>
      <c r="S3253">
        <v>4.5072317662000003</v>
      </c>
    </row>
    <row r="3254" spans="1:19" x14ac:dyDescent="0.25">
      <c r="A3254" s="12">
        <v>44593</v>
      </c>
      <c r="B3254" t="s">
        <v>2011</v>
      </c>
      <c r="C3254" t="s">
        <v>2012</v>
      </c>
      <c r="D3254">
        <v>351987.27834999998</v>
      </c>
      <c r="E3254">
        <v>149.78132338</v>
      </c>
      <c r="F3254">
        <v>0.34696892109999999</v>
      </c>
      <c r="G3254">
        <v>10.824649181</v>
      </c>
      <c r="H3254">
        <v>214228.56880000001</v>
      </c>
      <c r="I3254">
        <v>149.91302239000001</v>
      </c>
      <c r="J3254">
        <v>7.3982130100000001E-2</v>
      </c>
      <c r="K3254">
        <v>9.4243370986000006</v>
      </c>
      <c r="L3254">
        <v>154021.69099</v>
      </c>
      <c r="M3254">
        <v>147.54912225999999</v>
      </c>
      <c r="N3254">
        <v>0.63529661670000004</v>
      </c>
      <c r="O3254">
        <v>8.0127104167999992</v>
      </c>
      <c r="P3254">
        <v>139034.57441999999</v>
      </c>
      <c r="Q3254">
        <v>137.40307192</v>
      </c>
      <c r="R3254">
        <v>0.86614839310000002</v>
      </c>
      <c r="S3254">
        <v>4.4809003864000001</v>
      </c>
    </row>
    <row r="3255" spans="1:19" x14ac:dyDescent="0.25">
      <c r="A3255" s="12">
        <v>44593</v>
      </c>
      <c r="B3255" t="s">
        <v>2003</v>
      </c>
      <c r="C3255" t="s">
        <v>2004</v>
      </c>
      <c r="D3255">
        <v>525948.92677000002</v>
      </c>
      <c r="E3255">
        <v>154.05996587000001</v>
      </c>
      <c r="F3255">
        <v>0.53075610979999999</v>
      </c>
      <c r="G3255">
        <v>12.530243674999999</v>
      </c>
      <c r="H3255">
        <v>348768.69212999998</v>
      </c>
      <c r="I3255">
        <v>152.00097295</v>
      </c>
      <c r="J3255">
        <v>0.81686549100000005</v>
      </c>
      <c r="K3255">
        <v>11.236475996999999</v>
      </c>
      <c r="L3255">
        <v>282901.3259</v>
      </c>
      <c r="M3255">
        <v>147.73188013000001</v>
      </c>
      <c r="N3255">
        <v>1.068622478</v>
      </c>
      <c r="O3255">
        <v>9.0698634464999994</v>
      </c>
      <c r="P3255">
        <v>208408.1231</v>
      </c>
      <c r="Q3255">
        <v>134.55980738</v>
      </c>
      <c r="R3255">
        <v>2.7051065484999999</v>
      </c>
      <c r="S3255">
        <v>6.4628259912999999</v>
      </c>
    </row>
    <row r="3256" spans="1:19" x14ac:dyDescent="0.25">
      <c r="A3256" s="12">
        <v>44593</v>
      </c>
      <c r="B3256" t="s">
        <v>2013</v>
      </c>
      <c r="C3256" t="s">
        <v>2014</v>
      </c>
      <c r="D3256">
        <v>666064.98176</v>
      </c>
      <c r="E3256">
        <v>146.46203346999999</v>
      </c>
      <c r="F3256">
        <v>-0.56264000000000003</v>
      </c>
      <c r="G3256">
        <v>12.61561595</v>
      </c>
      <c r="H3256">
        <v>406007.12177000003</v>
      </c>
      <c r="I3256">
        <v>145.48956630999999</v>
      </c>
      <c r="J3256">
        <v>-0.46718003400000002</v>
      </c>
      <c r="K3256">
        <v>11.436615346</v>
      </c>
      <c r="L3256">
        <v>314245.86557000002</v>
      </c>
      <c r="M3256">
        <v>142.60464196000001</v>
      </c>
      <c r="N3256">
        <v>-0.16461078600000001</v>
      </c>
      <c r="O3256">
        <v>9.2520465736999995</v>
      </c>
      <c r="P3256">
        <v>220384.13828000001</v>
      </c>
      <c r="Q3256">
        <v>129.63636871</v>
      </c>
      <c r="R3256">
        <v>1.3697354139</v>
      </c>
      <c r="S3256">
        <v>6.8765748877000004</v>
      </c>
    </row>
    <row r="3257" spans="1:19" x14ac:dyDescent="0.25">
      <c r="A3257" s="12">
        <v>44593</v>
      </c>
      <c r="B3257" t="s">
        <v>2015</v>
      </c>
      <c r="C3257" t="s">
        <v>2016</v>
      </c>
      <c r="D3257">
        <v>493488.97123000002</v>
      </c>
      <c r="E3257">
        <v>149.80109992999999</v>
      </c>
      <c r="F3257">
        <v>0.2224610326</v>
      </c>
      <c r="G3257">
        <v>13.262554653</v>
      </c>
      <c r="H3257">
        <v>317415.49359999999</v>
      </c>
      <c r="I3257">
        <v>149.10127734</v>
      </c>
      <c r="J3257">
        <v>-0.108167573</v>
      </c>
      <c r="K3257">
        <v>12.152455421000001</v>
      </c>
      <c r="L3257">
        <v>257924.86339000001</v>
      </c>
      <c r="M3257">
        <v>145.76042097999999</v>
      </c>
      <c r="N3257">
        <v>0.29537019120000002</v>
      </c>
      <c r="O3257">
        <v>10.623057115</v>
      </c>
      <c r="P3257">
        <v>187440.90583999999</v>
      </c>
      <c r="Q3257">
        <v>132.2029661</v>
      </c>
      <c r="R3257">
        <v>1.8041139286000001</v>
      </c>
      <c r="S3257">
        <v>7.2662932960999997</v>
      </c>
    </row>
    <row r="3258" spans="1:19" x14ac:dyDescent="0.25">
      <c r="A3258" s="12">
        <v>44593</v>
      </c>
      <c r="B3258" t="s">
        <v>2009</v>
      </c>
      <c r="C3258" t="s">
        <v>2010</v>
      </c>
      <c r="D3258">
        <v>256161.28567000001</v>
      </c>
      <c r="E3258">
        <v>131.75875898999999</v>
      </c>
      <c r="F3258">
        <v>-0.92682280800000005</v>
      </c>
      <c r="G3258">
        <v>8.6574115949999992</v>
      </c>
      <c r="H3258">
        <v>152110.79978</v>
      </c>
      <c r="I3258">
        <v>128.63958932</v>
      </c>
      <c r="J3258">
        <v>0.2297258073</v>
      </c>
      <c r="K3258">
        <v>7.1774012040999997</v>
      </c>
      <c r="L3258">
        <v>119935.94798</v>
      </c>
      <c r="M3258">
        <v>125.83164734</v>
      </c>
      <c r="N3258">
        <v>0.54352129670000005</v>
      </c>
      <c r="O3258">
        <v>5.9161027532999997</v>
      </c>
      <c r="P3258">
        <v>97354.054554000002</v>
      </c>
      <c r="Q3258">
        <v>116.16561297</v>
      </c>
      <c r="R3258">
        <v>1.6024546076999999</v>
      </c>
      <c r="S3258">
        <v>3.6852990574</v>
      </c>
    </row>
    <row r="3259" spans="1:19" x14ac:dyDescent="0.25">
      <c r="A3259" s="12">
        <v>44593</v>
      </c>
      <c r="B3259" t="s">
        <v>2019</v>
      </c>
      <c r="C3259" t="s">
        <v>2020</v>
      </c>
      <c r="D3259">
        <v>323757.30265000003</v>
      </c>
      <c r="E3259">
        <v>148.59185961</v>
      </c>
      <c r="F3259">
        <v>0.53229645280000004</v>
      </c>
      <c r="G3259">
        <v>10.075503016000001</v>
      </c>
      <c r="H3259">
        <v>196959.02179</v>
      </c>
      <c r="I3259">
        <v>147.12845479999999</v>
      </c>
      <c r="J3259">
        <v>0.68817207650000001</v>
      </c>
      <c r="K3259">
        <v>9.0959864703999997</v>
      </c>
      <c r="L3259">
        <v>154809.89292000001</v>
      </c>
      <c r="M3259">
        <v>142.34174281</v>
      </c>
      <c r="N3259">
        <v>0.8911326853</v>
      </c>
      <c r="O3259">
        <v>7.3895082353000001</v>
      </c>
      <c r="P3259">
        <v>130984.70848</v>
      </c>
      <c r="Q3259">
        <v>131.38760715000001</v>
      </c>
      <c r="R3259">
        <v>1.8877222657999999</v>
      </c>
      <c r="S3259">
        <v>5.2968769445000001</v>
      </c>
    </row>
    <row r="3260" spans="1:19" x14ac:dyDescent="0.25">
      <c r="A3260" s="12">
        <v>44593</v>
      </c>
      <c r="B3260" t="s">
        <v>2001</v>
      </c>
      <c r="C3260" t="s">
        <v>2002</v>
      </c>
      <c r="D3260">
        <v>345660.82656000002</v>
      </c>
      <c r="E3260">
        <v>154.19075149</v>
      </c>
      <c r="F3260">
        <v>-2.9181099999999998E-3</v>
      </c>
      <c r="G3260">
        <v>10.748471467</v>
      </c>
      <c r="H3260">
        <v>214962.60013000001</v>
      </c>
      <c r="I3260">
        <v>152.88674649000001</v>
      </c>
      <c r="J3260">
        <v>0.43931787309999998</v>
      </c>
      <c r="K3260">
        <v>9.8346627283999997</v>
      </c>
      <c r="L3260">
        <v>174946.65948</v>
      </c>
      <c r="M3260">
        <v>150.35108217000001</v>
      </c>
      <c r="N3260">
        <v>1.0362957051999999</v>
      </c>
      <c r="O3260">
        <v>8.3652740776000005</v>
      </c>
      <c r="P3260">
        <v>129610.35009000001</v>
      </c>
      <c r="Q3260">
        <v>137.67372058999999</v>
      </c>
      <c r="R3260">
        <v>2.4397047836999999</v>
      </c>
      <c r="S3260">
        <v>5.8122243029999998</v>
      </c>
    </row>
    <row r="3261" spans="1:19" x14ac:dyDescent="0.25">
      <c r="A3261" s="12">
        <v>44593</v>
      </c>
      <c r="B3261" t="s">
        <v>2017</v>
      </c>
      <c r="C3261" t="s">
        <v>2018</v>
      </c>
      <c r="D3261">
        <v>390664.13338000001</v>
      </c>
      <c r="E3261">
        <v>149.52544159000001</v>
      </c>
      <c r="F3261">
        <v>-0.37960306799999999</v>
      </c>
      <c r="G3261">
        <v>10.311424634</v>
      </c>
      <c r="H3261">
        <v>230095.18635999999</v>
      </c>
      <c r="I3261">
        <v>150.83029205</v>
      </c>
      <c r="J3261">
        <v>7.1327776400000001E-2</v>
      </c>
      <c r="K3261">
        <v>9.1425867965999998</v>
      </c>
      <c r="L3261">
        <v>184929.17361999999</v>
      </c>
      <c r="M3261">
        <v>148.25881525</v>
      </c>
      <c r="N3261">
        <v>0.51735991619999999</v>
      </c>
      <c r="O3261">
        <v>7.3171314685000004</v>
      </c>
      <c r="P3261">
        <v>140991.43088999999</v>
      </c>
      <c r="Q3261">
        <v>134.31454762999999</v>
      </c>
      <c r="R3261">
        <v>1.6702692719000001</v>
      </c>
      <c r="S3261">
        <v>4.8093532774999996</v>
      </c>
    </row>
    <row r="3262" spans="1:19" x14ac:dyDescent="0.25">
      <c r="A3262" s="12">
        <v>44621</v>
      </c>
      <c r="B3262" t="s">
        <v>2005</v>
      </c>
      <c r="C3262" t="s">
        <v>2006</v>
      </c>
      <c r="D3262">
        <v>463028.03798999998</v>
      </c>
      <c r="E3262">
        <v>151.58798161000001</v>
      </c>
      <c r="F3262">
        <v>1.3006495298</v>
      </c>
      <c r="G3262">
        <v>11.635286695</v>
      </c>
      <c r="H3262">
        <v>280427.77552000002</v>
      </c>
      <c r="I3262">
        <v>149.30076013999999</v>
      </c>
      <c r="J3262">
        <v>0.9253841304</v>
      </c>
      <c r="K3262">
        <v>9.6533968455999997</v>
      </c>
      <c r="L3262">
        <v>238079.77398999999</v>
      </c>
      <c r="M3262">
        <v>145.06160487</v>
      </c>
      <c r="N3262">
        <v>0.52472958940000003</v>
      </c>
      <c r="O3262">
        <v>7.1656218922999999</v>
      </c>
      <c r="P3262">
        <v>242091.90225000001</v>
      </c>
      <c r="Q3262">
        <v>127.22236586</v>
      </c>
      <c r="R3262">
        <v>-1.11623838</v>
      </c>
      <c r="S3262">
        <v>2.9286829688</v>
      </c>
    </row>
    <row r="3263" spans="1:19" x14ac:dyDescent="0.25">
      <c r="A3263" s="12">
        <v>44621</v>
      </c>
      <c r="B3263" t="s">
        <v>2003</v>
      </c>
      <c r="C3263" t="s">
        <v>2004</v>
      </c>
      <c r="D3263">
        <v>531463.69846999994</v>
      </c>
      <c r="E3263">
        <v>155.67534237999999</v>
      </c>
      <c r="F3263">
        <v>1.0485374941000001</v>
      </c>
      <c r="G3263">
        <v>12.703683669</v>
      </c>
      <c r="H3263">
        <v>350700.89153000002</v>
      </c>
      <c r="I3263">
        <v>152.84306742000001</v>
      </c>
      <c r="J3263">
        <v>0.55400597600000001</v>
      </c>
      <c r="K3263">
        <v>10.841843712999999</v>
      </c>
      <c r="L3263">
        <v>283565.02591999999</v>
      </c>
      <c r="M3263">
        <v>148.07846617999999</v>
      </c>
      <c r="N3263">
        <v>0.23460477660000001</v>
      </c>
      <c r="O3263">
        <v>8.1203294199999991</v>
      </c>
      <c r="P3263">
        <v>205204.41367000001</v>
      </c>
      <c r="Q3263">
        <v>132.49131543999999</v>
      </c>
      <c r="R3263">
        <v>-1.5372286749999999</v>
      </c>
      <c r="S3263">
        <v>4.3649837851999997</v>
      </c>
    </row>
    <row r="3264" spans="1:19" x14ac:dyDescent="0.25">
      <c r="A3264" s="12">
        <v>44621</v>
      </c>
      <c r="B3264" t="s">
        <v>2009</v>
      </c>
      <c r="C3264" t="s">
        <v>2010</v>
      </c>
      <c r="D3264">
        <v>262050.61837000001</v>
      </c>
      <c r="E3264">
        <v>134.78798788</v>
      </c>
      <c r="F3264">
        <v>2.2990721186999998</v>
      </c>
      <c r="G3264">
        <v>8.5722728499999992</v>
      </c>
      <c r="H3264">
        <v>153934.30128000001</v>
      </c>
      <c r="I3264">
        <v>130.18171837</v>
      </c>
      <c r="J3264">
        <v>1.1987981787999999</v>
      </c>
      <c r="K3264">
        <v>6.4880621064000001</v>
      </c>
      <c r="L3264">
        <v>121166.10773</v>
      </c>
      <c r="M3264">
        <v>127.12227814000001</v>
      </c>
      <c r="N3264">
        <v>1.0256806005000001</v>
      </c>
      <c r="O3264">
        <v>4.5883332491999997</v>
      </c>
      <c r="P3264">
        <v>97450.353636999993</v>
      </c>
      <c r="Q3264">
        <v>116.28051976</v>
      </c>
      <c r="R3264">
        <v>9.8916355999999997E-2</v>
      </c>
      <c r="S3264">
        <v>1.5390764512999999</v>
      </c>
    </row>
    <row r="3265" spans="1:19" x14ac:dyDescent="0.25">
      <c r="A3265" s="12">
        <v>44621</v>
      </c>
      <c r="B3265" t="s">
        <v>2011</v>
      </c>
      <c r="C3265" t="s">
        <v>2012</v>
      </c>
      <c r="D3265">
        <v>354737.66752000002</v>
      </c>
      <c r="E3265">
        <v>150.95169786</v>
      </c>
      <c r="F3265">
        <v>0.78138879939999994</v>
      </c>
      <c r="G3265">
        <v>10.292556253000001</v>
      </c>
      <c r="H3265">
        <v>216120.94111000001</v>
      </c>
      <c r="I3265">
        <v>151.23726804</v>
      </c>
      <c r="J3265">
        <v>0.88334264650000005</v>
      </c>
      <c r="K3265">
        <v>9.1695714662000007</v>
      </c>
      <c r="L3265">
        <v>154654.68669999999</v>
      </c>
      <c r="M3265">
        <v>148.15551712000001</v>
      </c>
      <c r="N3265">
        <v>0.41097829019999998</v>
      </c>
      <c r="O3265">
        <v>7.1054054366999999</v>
      </c>
      <c r="P3265">
        <v>138534.68679000001</v>
      </c>
      <c r="Q3265">
        <v>136.90905022999999</v>
      </c>
      <c r="R3265">
        <v>-0.35954195700000002</v>
      </c>
      <c r="S3265">
        <v>2.8605386067</v>
      </c>
    </row>
    <row r="3266" spans="1:19" x14ac:dyDescent="0.25">
      <c r="A3266" s="12">
        <v>44621</v>
      </c>
      <c r="B3266" t="s">
        <v>2019</v>
      </c>
      <c r="C3266" t="s">
        <v>2020</v>
      </c>
      <c r="D3266">
        <v>325327.68202000001</v>
      </c>
      <c r="E3266">
        <v>149.31260193</v>
      </c>
      <c r="F3266">
        <v>0.48504832399999998</v>
      </c>
      <c r="G3266">
        <v>9.5621311274000007</v>
      </c>
      <c r="H3266">
        <v>196856.35479000001</v>
      </c>
      <c r="I3266">
        <v>147.05176251</v>
      </c>
      <c r="J3266">
        <v>-5.2126071000000003E-2</v>
      </c>
      <c r="K3266">
        <v>7.9574556121000004</v>
      </c>
      <c r="L3266">
        <v>153842.83627999999</v>
      </c>
      <c r="M3266">
        <v>141.45257142</v>
      </c>
      <c r="N3266">
        <v>-0.62467366800000002</v>
      </c>
      <c r="O3266">
        <v>5.4982088518000003</v>
      </c>
      <c r="P3266">
        <v>127766.05059</v>
      </c>
      <c r="Q3266">
        <v>128.15904892</v>
      </c>
      <c r="R3266">
        <v>-2.4572775889999998</v>
      </c>
      <c r="S3266">
        <v>1.7951419438</v>
      </c>
    </row>
    <row r="3267" spans="1:19" x14ac:dyDescent="0.25">
      <c r="A3267" s="12">
        <v>44621</v>
      </c>
      <c r="B3267" t="s">
        <v>2001</v>
      </c>
      <c r="C3267" t="s">
        <v>2002</v>
      </c>
      <c r="D3267">
        <v>350813.99854</v>
      </c>
      <c r="E3267">
        <v>156.48945413999999</v>
      </c>
      <c r="F3267">
        <v>1.4908174674000001</v>
      </c>
      <c r="G3267">
        <v>11.827487661999999</v>
      </c>
      <c r="H3267">
        <v>217278.62812000001</v>
      </c>
      <c r="I3267">
        <v>154.53396319000001</v>
      </c>
      <c r="J3267">
        <v>1.0774097386000001</v>
      </c>
      <c r="K3267">
        <v>10.467895927000001</v>
      </c>
      <c r="L3267">
        <v>175854.76175000001</v>
      </c>
      <c r="M3267">
        <v>151.13151524</v>
      </c>
      <c r="N3267">
        <v>0.51907379929999997</v>
      </c>
      <c r="O3267">
        <v>8.2293871333999995</v>
      </c>
      <c r="P3267">
        <v>127773.64474</v>
      </c>
      <c r="Q3267">
        <v>135.7227494</v>
      </c>
      <c r="R3267">
        <v>-1.4170977520000001</v>
      </c>
      <c r="S3267">
        <v>3.8994227205000001</v>
      </c>
    </row>
    <row r="3268" spans="1:19" x14ac:dyDescent="0.25">
      <c r="A3268" s="12">
        <v>44621</v>
      </c>
      <c r="B3268" t="s">
        <v>2017</v>
      </c>
      <c r="C3268" t="s">
        <v>2018</v>
      </c>
      <c r="D3268">
        <v>397968.68738000002</v>
      </c>
      <c r="E3268">
        <v>152.32123616000001</v>
      </c>
      <c r="F3268">
        <v>1.8697785088000001</v>
      </c>
      <c r="G3268">
        <v>11.268455516</v>
      </c>
      <c r="H3268">
        <v>233276.90653000001</v>
      </c>
      <c r="I3268">
        <v>152.91594968999999</v>
      </c>
      <c r="J3268">
        <v>1.3827843249</v>
      </c>
      <c r="K3268">
        <v>9.8286573311000005</v>
      </c>
      <c r="L3268">
        <v>186891.38342999999</v>
      </c>
      <c r="M3268">
        <v>149.83193048999999</v>
      </c>
      <c r="N3268">
        <v>1.0610601734</v>
      </c>
      <c r="O3268">
        <v>7.5185880492999999</v>
      </c>
      <c r="P3268">
        <v>140536.73585999999</v>
      </c>
      <c r="Q3268">
        <v>133.88138544</v>
      </c>
      <c r="R3268">
        <v>-0.32249834399999999</v>
      </c>
      <c r="S3268">
        <v>3.6587920450000002</v>
      </c>
    </row>
    <row r="3269" spans="1:19" x14ac:dyDescent="0.25">
      <c r="A3269" s="12">
        <v>44621</v>
      </c>
      <c r="B3269" t="s">
        <v>2007</v>
      </c>
      <c r="C3269" t="s">
        <v>2008</v>
      </c>
      <c r="D3269">
        <v>1064082.2485</v>
      </c>
      <c r="E3269">
        <v>143.12361196000001</v>
      </c>
      <c r="F3269">
        <v>1.3241526561999999</v>
      </c>
      <c r="G3269">
        <v>9.9090271840999993</v>
      </c>
      <c r="H3269">
        <v>668730.11655000004</v>
      </c>
      <c r="I3269">
        <v>141.70884562000001</v>
      </c>
      <c r="J3269">
        <v>0.86729451099999999</v>
      </c>
      <c r="K3269">
        <v>6.9319288139999999</v>
      </c>
      <c r="L3269">
        <v>561914.50220999995</v>
      </c>
      <c r="M3269">
        <v>137.40401643000001</v>
      </c>
      <c r="N3269">
        <v>0.50309901950000002</v>
      </c>
      <c r="O3269">
        <v>4.3960797931000002</v>
      </c>
      <c r="P3269">
        <v>430321.55089999997</v>
      </c>
      <c r="Q3269">
        <v>118.92602827</v>
      </c>
      <c r="R3269">
        <v>-1.400218419</v>
      </c>
      <c r="S3269">
        <v>0.89851166149999995</v>
      </c>
    </row>
    <row r="3270" spans="1:19" x14ac:dyDescent="0.25">
      <c r="A3270" s="12">
        <v>44621</v>
      </c>
      <c r="B3270" t="s">
        <v>2013</v>
      </c>
      <c r="C3270" t="s">
        <v>2014</v>
      </c>
      <c r="D3270">
        <v>678208.33725999994</v>
      </c>
      <c r="E3270">
        <v>149.13225423</v>
      </c>
      <c r="F3270">
        <v>1.8231487662999999</v>
      </c>
      <c r="G3270">
        <v>12.937046149</v>
      </c>
      <c r="H3270">
        <v>411557.39802000002</v>
      </c>
      <c r="I3270">
        <v>147.47846562000001</v>
      </c>
      <c r="J3270">
        <v>1.3670391376</v>
      </c>
      <c r="K3270">
        <v>11.163047656</v>
      </c>
      <c r="L3270">
        <v>317923.01835000003</v>
      </c>
      <c r="M3270">
        <v>144.27333235</v>
      </c>
      <c r="N3270">
        <v>1.1701515224000001</v>
      </c>
      <c r="O3270">
        <v>8.8469092927999995</v>
      </c>
      <c r="P3270">
        <v>218910.32738</v>
      </c>
      <c r="Q3270">
        <v>128.76943021</v>
      </c>
      <c r="R3270">
        <v>-0.66874635900000001</v>
      </c>
      <c r="S3270">
        <v>5.1142574322999996</v>
      </c>
    </row>
    <row r="3271" spans="1:19" x14ac:dyDescent="0.25">
      <c r="A3271" s="12">
        <v>44621</v>
      </c>
      <c r="B3271" t="s">
        <v>2015</v>
      </c>
      <c r="C3271" t="s">
        <v>2016</v>
      </c>
      <c r="D3271">
        <v>497936.09578999999</v>
      </c>
      <c r="E3271">
        <v>151.15104733000001</v>
      </c>
      <c r="F3271">
        <v>0.90115986830000006</v>
      </c>
      <c r="G3271">
        <v>12.604634137</v>
      </c>
      <c r="H3271">
        <v>320806.59396999999</v>
      </c>
      <c r="I3271">
        <v>150.69419705999999</v>
      </c>
      <c r="J3271">
        <v>1.0683474616999999</v>
      </c>
      <c r="K3271">
        <v>11.320297887000001</v>
      </c>
      <c r="L3271">
        <v>259073.43359999999</v>
      </c>
      <c r="M3271">
        <v>146.40950953999999</v>
      </c>
      <c r="N3271">
        <v>0.44531193949999998</v>
      </c>
      <c r="O3271">
        <v>8.8612012400999998</v>
      </c>
      <c r="P3271">
        <v>185165.89337000001</v>
      </c>
      <c r="Q3271">
        <v>130.59838894000001</v>
      </c>
      <c r="R3271">
        <v>-1.2137225119999999</v>
      </c>
      <c r="S3271">
        <v>4.2081456904000003</v>
      </c>
    </row>
    <row r="3272" spans="1:19" x14ac:dyDescent="0.25">
      <c r="A3272" s="12">
        <v>44652</v>
      </c>
      <c r="B3272" t="s">
        <v>2005</v>
      </c>
      <c r="C3272" t="s">
        <v>2006</v>
      </c>
      <c r="D3272">
        <v>465956.99231</v>
      </c>
      <c r="E3272">
        <v>152.54687446</v>
      </c>
      <c r="F3272">
        <v>0.63256521960000001</v>
      </c>
      <c r="G3272">
        <v>12.850432291000001</v>
      </c>
      <c r="H3272">
        <v>282351.28769000003</v>
      </c>
      <c r="I3272">
        <v>150.32484496999999</v>
      </c>
      <c r="J3272">
        <v>0.68592070510000003</v>
      </c>
      <c r="K3272">
        <v>11.731420866000001</v>
      </c>
      <c r="L3272">
        <v>241512.95469000001</v>
      </c>
      <c r="M3272">
        <v>147.15343608000001</v>
      </c>
      <c r="N3272">
        <v>1.4420295510000001</v>
      </c>
      <c r="O3272">
        <v>10.387197760999999</v>
      </c>
      <c r="P3272">
        <v>244086.90487999999</v>
      </c>
      <c r="Q3272">
        <v>128.27076504999999</v>
      </c>
      <c r="R3272">
        <v>0.82406830389999997</v>
      </c>
      <c r="S3272">
        <v>5.4210372351</v>
      </c>
    </row>
    <row r="3273" spans="1:19" x14ac:dyDescent="0.25">
      <c r="A3273" s="12">
        <v>44652</v>
      </c>
      <c r="B3273" t="s">
        <v>2011</v>
      </c>
      <c r="C3273" t="s">
        <v>2012</v>
      </c>
      <c r="D3273">
        <v>357427.50225999998</v>
      </c>
      <c r="E3273">
        <v>152.09630458999999</v>
      </c>
      <c r="F3273">
        <v>0.75826025600000002</v>
      </c>
      <c r="G3273">
        <v>11.39434814</v>
      </c>
      <c r="H3273">
        <v>218004.47039999999</v>
      </c>
      <c r="I3273">
        <v>152.55532553</v>
      </c>
      <c r="J3273">
        <v>0.87151632599999995</v>
      </c>
      <c r="K3273">
        <v>11.748606372999999</v>
      </c>
      <c r="L3273">
        <v>156719.86387</v>
      </c>
      <c r="M3273">
        <v>150.1339078</v>
      </c>
      <c r="N3273">
        <v>1.3353472875000001</v>
      </c>
      <c r="O3273">
        <v>10.314078062</v>
      </c>
      <c r="P3273">
        <v>139514.96226999999</v>
      </c>
      <c r="Q3273">
        <v>137.87782265999999</v>
      </c>
      <c r="R3273">
        <v>0.7076029144</v>
      </c>
      <c r="S3273">
        <v>6.2272996353999996</v>
      </c>
    </row>
    <row r="3274" spans="1:19" x14ac:dyDescent="0.25">
      <c r="A3274" s="12">
        <v>44652</v>
      </c>
      <c r="B3274" t="s">
        <v>2019</v>
      </c>
      <c r="C3274" t="s">
        <v>2020</v>
      </c>
      <c r="D3274">
        <v>327400.05304999999</v>
      </c>
      <c r="E3274">
        <v>150.26373867000001</v>
      </c>
      <c r="F3274">
        <v>0.63701035770000003</v>
      </c>
      <c r="G3274">
        <v>11.735121814999999</v>
      </c>
      <c r="H3274">
        <v>198790.46754000001</v>
      </c>
      <c r="I3274">
        <v>148.49654538999999</v>
      </c>
      <c r="J3274">
        <v>0.98249952699999998</v>
      </c>
      <c r="K3274">
        <v>10.866198741</v>
      </c>
      <c r="L3274">
        <v>156484.43986000001</v>
      </c>
      <c r="M3274">
        <v>143.88142432000001</v>
      </c>
      <c r="N3274">
        <v>1.7170793557999999</v>
      </c>
      <c r="O3274">
        <v>9.6038956580000008</v>
      </c>
      <c r="P3274">
        <v>129073.14834</v>
      </c>
      <c r="Q3274">
        <v>129.47016719999999</v>
      </c>
      <c r="R3274">
        <v>1.0230399544</v>
      </c>
      <c r="S3274">
        <v>4.8894846086000001</v>
      </c>
    </row>
    <row r="3275" spans="1:19" x14ac:dyDescent="0.25">
      <c r="A3275" s="12">
        <v>44652</v>
      </c>
      <c r="B3275" t="s">
        <v>2015</v>
      </c>
      <c r="C3275" t="s">
        <v>2016</v>
      </c>
      <c r="D3275">
        <v>505785.99601</v>
      </c>
      <c r="E3275">
        <v>153.53392467</v>
      </c>
      <c r="F3275">
        <v>1.5764874823999999</v>
      </c>
      <c r="G3275">
        <v>15.140108758</v>
      </c>
      <c r="H3275">
        <v>324741.50267000002</v>
      </c>
      <c r="I3275">
        <v>152.54256276000001</v>
      </c>
      <c r="J3275">
        <v>1.2265672756999999</v>
      </c>
      <c r="K3275">
        <v>14.271775387</v>
      </c>
      <c r="L3275">
        <v>265403.56534999999</v>
      </c>
      <c r="M3275">
        <v>149.98684076999999</v>
      </c>
      <c r="N3275">
        <v>2.44337355</v>
      </c>
      <c r="O3275">
        <v>13.387042103000001</v>
      </c>
      <c r="P3275">
        <v>188595.72626</v>
      </c>
      <c r="Q3275">
        <v>133.01746646000001</v>
      </c>
      <c r="R3275">
        <v>1.8523027284</v>
      </c>
      <c r="S3275">
        <v>8.0545985571000003</v>
      </c>
    </row>
    <row r="3276" spans="1:19" x14ac:dyDescent="0.25">
      <c r="A3276" s="12">
        <v>44652</v>
      </c>
      <c r="B3276" t="s">
        <v>2013</v>
      </c>
      <c r="C3276" t="s">
        <v>2014</v>
      </c>
      <c r="D3276">
        <v>679532.78627000004</v>
      </c>
      <c r="E3276">
        <v>149.42348931999999</v>
      </c>
      <c r="F3276">
        <v>0.19528645380000001</v>
      </c>
      <c r="G3276">
        <v>13.599581905000001</v>
      </c>
      <c r="H3276">
        <v>412113.19686000003</v>
      </c>
      <c r="I3276">
        <v>147.67763191</v>
      </c>
      <c r="J3276">
        <v>0.13504770860000001</v>
      </c>
      <c r="K3276">
        <v>12.308652351999999</v>
      </c>
      <c r="L3276">
        <v>320252.67031999998</v>
      </c>
      <c r="M3276">
        <v>145.33052744</v>
      </c>
      <c r="N3276">
        <v>0.73277234889999998</v>
      </c>
      <c r="O3276">
        <v>10.815526843000001</v>
      </c>
      <c r="P3276">
        <v>219086.16305999999</v>
      </c>
      <c r="Q3276">
        <v>128.87286187999999</v>
      </c>
      <c r="R3276">
        <v>8.0323155100000002E-2</v>
      </c>
      <c r="S3276">
        <v>6.0215437782999999</v>
      </c>
    </row>
    <row r="3277" spans="1:19" x14ac:dyDescent="0.25">
      <c r="A3277" s="12">
        <v>44652</v>
      </c>
      <c r="B3277" t="s">
        <v>2001</v>
      </c>
      <c r="C3277" t="s">
        <v>2002</v>
      </c>
      <c r="D3277">
        <v>353289.43050000002</v>
      </c>
      <c r="E3277">
        <v>157.59368316000001</v>
      </c>
      <c r="F3277">
        <v>0.70562519359999998</v>
      </c>
      <c r="G3277">
        <v>13.177915153000001</v>
      </c>
      <c r="H3277">
        <v>218712.53586999999</v>
      </c>
      <c r="I3277">
        <v>155.55379404000001</v>
      </c>
      <c r="J3277">
        <v>0.65993962230000003</v>
      </c>
      <c r="K3277">
        <v>12.430268196</v>
      </c>
      <c r="L3277">
        <v>178121.32673</v>
      </c>
      <c r="M3277">
        <v>153.07942610000001</v>
      </c>
      <c r="N3277">
        <v>1.288884621</v>
      </c>
      <c r="O3277">
        <v>11.321245995</v>
      </c>
      <c r="P3277">
        <v>128867.68468000001</v>
      </c>
      <c r="Q3277">
        <v>136.88485218</v>
      </c>
      <c r="R3277">
        <v>0.85623286769999996</v>
      </c>
      <c r="S3277">
        <v>7.0656404907999999</v>
      </c>
    </row>
    <row r="3278" spans="1:19" x14ac:dyDescent="0.25">
      <c r="A3278" s="12">
        <v>44652</v>
      </c>
      <c r="B3278" t="s">
        <v>2017</v>
      </c>
      <c r="C3278" t="s">
        <v>2018</v>
      </c>
      <c r="D3278">
        <v>401636.97937999998</v>
      </c>
      <c r="E3278">
        <v>153.72526313</v>
      </c>
      <c r="F3278">
        <v>0.92175392560000002</v>
      </c>
      <c r="G3278">
        <v>12.422278261000001</v>
      </c>
      <c r="H3278">
        <v>235055.62787999999</v>
      </c>
      <c r="I3278">
        <v>154.08192392999999</v>
      </c>
      <c r="J3278">
        <v>0.76249354140000003</v>
      </c>
      <c r="K3278">
        <v>11.541002808</v>
      </c>
      <c r="L3278">
        <v>189393.52458999999</v>
      </c>
      <c r="M3278">
        <v>151.83791189999999</v>
      </c>
      <c r="N3278">
        <v>1.3388210399</v>
      </c>
      <c r="O3278">
        <v>10.218189296</v>
      </c>
      <c r="P3278">
        <v>141268.80489999999</v>
      </c>
      <c r="Q3278">
        <v>134.57878613</v>
      </c>
      <c r="R3278">
        <v>0.52090937940000004</v>
      </c>
      <c r="S3278">
        <v>5.2163058808000002</v>
      </c>
    </row>
    <row r="3279" spans="1:19" x14ac:dyDescent="0.25">
      <c r="A3279" s="12">
        <v>44652</v>
      </c>
      <c r="B3279" t="s">
        <v>2003</v>
      </c>
      <c r="C3279" t="s">
        <v>2004</v>
      </c>
      <c r="D3279">
        <v>531251.82675999997</v>
      </c>
      <c r="E3279">
        <v>155.61328132</v>
      </c>
      <c r="F3279">
        <v>-3.9865696999999999E-2</v>
      </c>
      <c r="G3279">
        <v>12.720871800999999</v>
      </c>
      <c r="H3279">
        <v>351586.82428</v>
      </c>
      <c r="I3279">
        <v>153.22917616000001</v>
      </c>
      <c r="J3279">
        <v>0.25261776339999997</v>
      </c>
      <c r="K3279">
        <v>11.945536832</v>
      </c>
      <c r="L3279">
        <v>286752.43307999999</v>
      </c>
      <c r="M3279">
        <v>149.74293929999999</v>
      </c>
      <c r="N3279">
        <v>1.1240480528000001</v>
      </c>
      <c r="O3279">
        <v>10.453975342</v>
      </c>
      <c r="P3279">
        <v>205828.16284999999</v>
      </c>
      <c r="Q3279">
        <v>132.89404239999999</v>
      </c>
      <c r="R3279">
        <v>0.3039647989</v>
      </c>
      <c r="S3279">
        <v>5.2307007391999996</v>
      </c>
    </row>
    <row r="3280" spans="1:19" x14ac:dyDescent="0.25">
      <c r="A3280" s="12">
        <v>44652</v>
      </c>
      <c r="B3280" t="s">
        <v>2007</v>
      </c>
      <c r="C3280" t="s">
        <v>2008</v>
      </c>
      <c r="D3280">
        <v>1074155.7318</v>
      </c>
      <c r="E3280">
        <v>144.47853853999999</v>
      </c>
      <c r="F3280">
        <v>0.94668277270000001</v>
      </c>
      <c r="G3280">
        <v>10.929191027</v>
      </c>
      <c r="H3280">
        <v>674803.19362999999</v>
      </c>
      <c r="I3280">
        <v>142.99577546</v>
      </c>
      <c r="J3280">
        <v>0.90815067780000003</v>
      </c>
      <c r="K3280">
        <v>9.2578540446000002</v>
      </c>
      <c r="L3280">
        <v>572250.35635000002</v>
      </c>
      <c r="M3280">
        <v>139.93142560999999</v>
      </c>
      <c r="N3280">
        <v>1.8393997844000001</v>
      </c>
      <c r="O3280">
        <v>8.2824976843999991</v>
      </c>
      <c r="P3280">
        <v>435256.35557000001</v>
      </c>
      <c r="Q3280">
        <v>120.28983801</v>
      </c>
      <c r="R3280">
        <v>1.1467714467000001</v>
      </c>
      <c r="S3280">
        <v>4.1519210783</v>
      </c>
    </row>
    <row r="3281" spans="1:19" x14ac:dyDescent="0.25">
      <c r="A3281" s="12">
        <v>44652</v>
      </c>
      <c r="B3281" t="s">
        <v>2009</v>
      </c>
      <c r="C3281" t="s">
        <v>2010</v>
      </c>
      <c r="D3281">
        <v>263567.86592000001</v>
      </c>
      <c r="E3281">
        <v>135.56839719999999</v>
      </c>
      <c r="F3281">
        <v>0.5789902589</v>
      </c>
      <c r="G3281">
        <v>10.190057912</v>
      </c>
      <c r="H3281">
        <v>155316.51358</v>
      </c>
      <c r="I3281">
        <v>131.35065065000001</v>
      </c>
      <c r="J3281">
        <v>0.89792352259999997</v>
      </c>
      <c r="K3281">
        <v>9.2777391417999997</v>
      </c>
      <c r="L3281">
        <v>122842.02609</v>
      </c>
      <c r="M3281">
        <v>128.88057971999999</v>
      </c>
      <c r="N3281">
        <v>1.3831577033</v>
      </c>
      <c r="O3281">
        <v>8.3143821655999997</v>
      </c>
      <c r="P3281">
        <v>97762.772792999996</v>
      </c>
      <c r="Q3281">
        <v>116.65330714</v>
      </c>
      <c r="R3281">
        <v>0.32059314770000003</v>
      </c>
      <c r="S3281">
        <v>3.8143892092999998</v>
      </c>
    </row>
    <row r="3282" spans="1:19" x14ac:dyDescent="0.25">
      <c r="A3282" s="12">
        <v>44682</v>
      </c>
      <c r="B3282" t="s">
        <v>2005</v>
      </c>
      <c r="C3282" t="s">
        <v>2006</v>
      </c>
      <c r="D3282">
        <v>472897.33442000003</v>
      </c>
      <c r="E3282">
        <v>154.81903156999999</v>
      </c>
      <c r="F3282">
        <v>1.4894812652</v>
      </c>
      <c r="G3282">
        <v>14.791078412999999</v>
      </c>
      <c r="H3282">
        <v>287197.23177000001</v>
      </c>
      <c r="I3282">
        <v>152.90484309000001</v>
      </c>
      <c r="J3282">
        <v>1.7162819116000001</v>
      </c>
      <c r="K3282">
        <v>13.173000513</v>
      </c>
      <c r="L3282">
        <v>244986.11996000001</v>
      </c>
      <c r="M3282">
        <v>149.26962982000001</v>
      </c>
      <c r="N3282">
        <v>1.4380865285</v>
      </c>
      <c r="O3282">
        <v>11.797691833</v>
      </c>
      <c r="P3282">
        <v>246822.92027</v>
      </c>
      <c r="Q3282">
        <v>129.70857584999999</v>
      </c>
      <c r="R3282">
        <v>1.1209185466</v>
      </c>
      <c r="S3282">
        <v>7.7782538785000002</v>
      </c>
    </row>
    <row r="3283" spans="1:19" x14ac:dyDescent="0.25">
      <c r="A3283" s="12">
        <v>44682</v>
      </c>
      <c r="B3283" t="s">
        <v>2009</v>
      </c>
      <c r="C3283" t="s">
        <v>2010</v>
      </c>
      <c r="D3283">
        <v>263964.66441000003</v>
      </c>
      <c r="E3283">
        <v>135.77249391000001</v>
      </c>
      <c r="F3283">
        <v>0.15054888650000001</v>
      </c>
      <c r="G3283">
        <v>11.104173762</v>
      </c>
      <c r="H3283">
        <v>156518.95188000001</v>
      </c>
      <c r="I3283">
        <v>132.36754865</v>
      </c>
      <c r="J3283">
        <v>0.77418574159999998</v>
      </c>
      <c r="K3283">
        <v>9.8622370066999991</v>
      </c>
      <c r="L3283">
        <v>123073.15003999999</v>
      </c>
      <c r="M3283">
        <v>129.12306505000001</v>
      </c>
      <c r="N3283">
        <v>0.1881472975</v>
      </c>
      <c r="O3283">
        <v>7.9937933765000002</v>
      </c>
      <c r="P3283">
        <v>98036.828781999997</v>
      </c>
      <c r="Q3283">
        <v>116.9803185</v>
      </c>
      <c r="R3283">
        <v>0.28032755310000002</v>
      </c>
      <c r="S3283">
        <v>6.0043701996000003</v>
      </c>
    </row>
    <row r="3284" spans="1:19" x14ac:dyDescent="0.25">
      <c r="A3284" s="12">
        <v>44682</v>
      </c>
      <c r="B3284" t="s">
        <v>2003</v>
      </c>
      <c r="C3284" t="s">
        <v>2004</v>
      </c>
      <c r="D3284">
        <v>539253.57834999997</v>
      </c>
      <c r="E3284">
        <v>157.95713927</v>
      </c>
      <c r="F3284">
        <v>1.5062068843</v>
      </c>
      <c r="G3284">
        <v>14.942524177999999</v>
      </c>
      <c r="H3284">
        <v>357828.47034</v>
      </c>
      <c r="I3284">
        <v>155.94942111</v>
      </c>
      <c r="J3284">
        <v>1.775278717</v>
      </c>
      <c r="K3284">
        <v>13.523172186</v>
      </c>
      <c r="L3284">
        <v>291220.70007000002</v>
      </c>
      <c r="M3284">
        <v>152.07628108</v>
      </c>
      <c r="N3284">
        <v>1.5582315885</v>
      </c>
      <c r="O3284">
        <v>12.08247656</v>
      </c>
      <c r="P3284">
        <v>209151.48001</v>
      </c>
      <c r="Q3284">
        <v>135.03975971</v>
      </c>
      <c r="R3284">
        <v>1.6146075972</v>
      </c>
      <c r="S3284">
        <v>7.4885143888999997</v>
      </c>
    </row>
    <row r="3285" spans="1:19" x14ac:dyDescent="0.25">
      <c r="A3285" s="12">
        <v>44682</v>
      </c>
      <c r="B3285" t="s">
        <v>2011</v>
      </c>
      <c r="C3285" t="s">
        <v>2012</v>
      </c>
      <c r="D3285">
        <v>363268.55092000001</v>
      </c>
      <c r="E3285">
        <v>154.58184897000001</v>
      </c>
      <c r="F3285">
        <v>1.6341911645</v>
      </c>
      <c r="G3285">
        <v>13.934424874999999</v>
      </c>
      <c r="H3285">
        <v>221790.94514</v>
      </c>
      <c r="I3285">
        <v>155.20502755000001</v>
      </c>
      <c r="J3285">
        <v>1.7368794019</v>
      </c>
      <c r="K3285">
        <v>13.076592052000001</v>
      </c>
      <c r="L3285">
        <v>159360.02455999999</v>
      </c>
      <c r="M3285">
        <v>152.66311904</v>
      </c>
      <c r="N3285">
        <v>1.6846369216999999</v>
      </c>
      <c r="O3285">
        <v>11.699272776000001</v>
      </c>
      <c r="P3285">
        <v>141744.13510000001</v>
      </c>
      <c r="Q3285">
        <v>140.08083723999999</v>
      </c>
      <c r="R3285">
        <v>1.5978019795</v>
      </c>
      <c r="S3285">
        <v>8.5858462400000004</v>
      </c>
    </row>
    <row r="3286" spans="1:19" x14ac:dyDescent="0.25">
      <c r="A3286" s="12">
        <v>44682</v>
      </c>
      <c r="B3286" t="s">
        <v>2019</v>
      </c>
      <c r="C3286" t="s">
        <v>2020</v>
      </c>
      <c r="D3286">
        <v>334665.73755999998</v>
      </c>
      <c r="E3286">
        <v>153.5984019</v>
      </c>
      <c r="F3286">
        <v>2.2192068839000001</v>
      </c>
      <c r="G3286">
        <v>13.308774966</v>
      </c>
      <c r="H3286">
        <v>203206.67149000001</v>
      </c>
      <c r="I3286">
        <v>151.7954512</v>
      </c>
      <c r="J3286">
        <v>2.2215370782999999</v>
      </c>
      <c r="K3286">
        <v>12.124098288000001</v>
      </c>
      <c r="L3286">
        <v>160460.61470000001</v>
      </c>
      <c r="M3286">
        <v>147.53736416999999</v>
      </c>
      <c r="N3286">
        <v>2.5409394320000001</v>
      </c>
      <c r="O3286">
        <v>10.933609847</v>
      </c>
      <c r="P3286">
        <v>132346.92399000001</v>
      </c>
      <c r="Q3286">
        <v>132.75401273</v>
      </c>
      <c r="R3286">
        <v>2.5363723592</v>
      </c>
      <c r="S3286">
        <v>7.0757935871999997</v>
      </c>
    </row>
    <row r="3287" spans="1:19" x14ac:dyDescent="0.25">
      <c r="A3287" s="12">
        <v>44682</v>
      </c>
      <c r="B3287" t="s">
        <v>2001</v>
      </c>
      <c r="C3287" t="s">
        <v>2002</v>
      </c>
      <c r="D3287">
        <v>358094.12049</v>
      </c>
      <c r="E3287">
        <v>159.73693660999999</v>
      </c>
      <c r="F3287">
        <v>1.3599869044999999</v>
      </c>
      <c r="G3287">
        <v>15.188910527999999</v>
      </c>
      <c r="H3287">
        <v>222246.70499</v>
      </c>
      <c r="I3287">
        <v>158.06738299</v>
      </c>
      <c r="J3287">
        <v>1.6158969113999999</v>
      </c>
      <c r="K3287">
        <v>13.809227114</v>
      </c>
      <c r="L3287">
        <v>180860.04977000001</v>
      </c>
      <c r="M3287">
        <v>155.43311478999999</v>
      </c>
      <c r="N3287">
        <v>1.5375604311</v>
      </c>
      <c r="O3287">
        <v>12.610361774999999</v>
      </c>
      <c r="P3287">
        <v>131217.36475000001</v>
      </c>
      <c r="Q3287">
        <v>139.38071149000001</v>
      </c>
      <c r="R3287">
        <v>1.8233276112000001</v>
      </c>
      <c r="S3287">
        <v>8.5039616272000007</v>
      </c>
    </row>
    <row r="3288" spans="1:19" x14ac:dyDescent="0.25">
      <c r="A3288" s="12">
        <v>44682</v>
      </c>
      <c r="B3288" t="s">
        <v>2017</v>
      </c>
      <c r="C3288" t="s">
        <v>2018</v>
      </c>
      <c r="D3288">
        <v>408991.12883</v>
      </c>
      <c r="E3288">
        <v>156.54004019999999</v>
      </c>
      <c r="F3288">
        <v>1.8310439099</v>
      </c>
      <c r="G3288">
        <v>14.557147752000001</v>
      </c>
      <c r="H3288">
        <v>239443.09065</v>
      </c>
      <c r="I3288">
        <v>156.95796102</v>
      </c>
      <c r="J3288">
        <v>1.8665635919000001</v>
      </c>
      <c r="K3288">
        <v>13.106644269</v>
      </c>
      <c r="L3288">
        <v>192382.56039</v>
      </c>
      <c r="M3288">
        <v>154.23423962999999</v>
      </c>
      <c r="N3288">
        <v>1.5782143564</v>
      </c>
      <c r="O3288">
        <v>11.668721085</v>
      </c>
      <c r="P3288">
        <v>143748.81135999999</v>
      </c>
      <c r="Q3288">
        <v>136.94134776999999</v>
      </c>
      <c r="R3288">
        <v>1.7555230696999999</v>
      </c>
      <c r="S3288">
        <v>7.9947198466999998</v>
      </c>
    </row>
    <row r="3289" spans="1:19" x14ac:dyDescent="0.25">
      <c r="A3289" s="12">
        <v>44682</v>
      </c>
      <c r="B3289" t="s">
        <v>2007</v>
      </c>
      <c r="C3289" t="s">
        <v>2008</v>
      </c>
      <c r="D3289">
        <v>1080830.5652000001</v>
      </c>
      <c r="E3289">
        <v>145.37633217000001</v>
      </c>
      <c r="F3289">
        <v>0.62140276500000002</v>
      </c>
      <c r="G3289">
        <v>10.983466833</v>
      </c>
      <c r="H3289">
        <v>681353.59354999999</v>
      </c>
      <c r="I3289">
        <v>144.38385353000001</v>
      </c>
      <c r="J3289">
        <v>0.97071264280000003</v>
      </c>
      <c r="K3289">
        <v>9.9212419934000007</v>
      </c>
      <c r="L3289">
        <v>573370.70215999999</v>
      </c>
      <c r="M3289">
        <v>140.20538191</v>
      </c>
      <c r="N3289">
        <v>0.19577896259999999</v>
      </c>
      <c r="O3289">
        <v>9.0800923146999999</v>
      </c>
      <c r="P3289">
        <v>435109.51883999998</v>
      </c>
      <c r="Q3289">
        <v>120.2492574</v>
      </c>
      <c r="R3289">
        <v>-3.3735690999999998E-2</v>
      </c>
      <c r="S3289">
        <v>6.0388909330000002</v>
      </c>
    </row>
    <row r="3290" spans="1:19" x14ac:dyDescent="0.25">
      <c r="A3290" s="12">
        <v>44682</v>
      </c>
      <c r="B3290" t="s">
        <v>2013</v>
      </c>
      <c r="C3290" t="s">
        <v>2014</v>
      </c>
      <c r="D3290">
        <v>687767.73222999997</v>
      </c>
      <c r="E3290">
        <v>151.23428401000001</v>
      </c>
      <c r="F3290">
        <v>1.2118541035999999</v>
      </c>
      <c r="G3290">
        <v>14.701345893999999</v>
      </c>
      <c r="H3290">
        <v>418670.63036000001</v>
      </c>
      <c r="I3290">
        <v>150.02743837</v>
      </c>
      <c r="J3290">
        <v>1.5911728989</v>
      </c>
      <c r="K3290">
        <v>13.647619793</v>
      </c>
      <c r="L3290">
        <v>324540.94303000002</v>
      </c>
      <c r="M3290">
        <v>147.27654379000001</v>
      </c>
      <c r="N3290">
        <v>1.3390279308999999</v>
      </c>
      <c r="O3290">
        <v>12.276200249</v>
      </c>
      <c r="P3290">
        <v>222763.12987999999</v>
      </c>
      <c r="Q3290">
        <v>131.03576086000001</v>
      </c>
      <c r="R3290">
        <v>1.6783199679</v>
      </c>
      <c r="S3290">
        <v>8.5565007440999992</v>
      </c>
    </row>
    <row r="3291" spans="1:19" x14ac:dyDescent="0.25">
      <c r="A3291" s="12">
        <v>44682</v>
      </c>
      <c r="B3291" t="s">
        <v>2015</v>
      </c>
      <c r="C3291" t="s">
        <v>2016</v>
      </c>
      <c r="D3291">
        <v>514237.78321000002</v>
      </c>
      <c r="E3291">
        <v>156.09950788</v>
      </c>
      <c r="F3291">
        <v>1.6710204053</v>
      </c>
      <c r="G3291">
        <v>18.166505481000002</v>
      </c>
      <c r="H3291">
        <v>331869.10995999997</v>
      </c>
      <c r="I3291">
        <v>155.89065185999999</v>
      </c>
      <c r="J3291">
        <v>2.1948556738999998</v>
      </c>
      <c r="K3291">
        <v>17.213211903000001</v>
      </c>
      <c r="L3291">
        <v>270495.35610999999</v>
      </c>
      <c r="M3291">
        <v>152.86435151000001</v>
      </c>
      <c r="N3291">
        <v>1.9185088020000001</v>
      </c>
      <c r="O3291">
        <v>16.503376879000001</v>
      </c>
      <c r="P3291">
        <v>192178.16344</v>
      </c>
      <c r="Q3291">
        <v>135.54417651</v>
      </c>
      <c r="R3291">
        <v>1.8995325352000001</v>
      </c>
      <c r="S3291">
        <v>12.019719171</v>
      </c>
    </row>
    <row r="3292" spans="1:19" x14ac:dyDescent="0.25">
      <c r="A3292" s="12">
        <v>44713</v>
      </c>
      <c r="B3292" t="s">
        <v>2005</v>
      </c>
      <c r="C3292" t="s">
        <v>2006</v>
      </c>
      <c r="D3292">
        <v>470753.24644000002</v>
      </c>
      <c r="E3292">
        <v>154.11709142000001</v>
      </c>
      <c r="F3292">
        <v>-0.45339396599999998</v>
      </c>
      <c r="G3292">
        <v>7.9537252838999999</v>
      </c>
      <c r="H3292">
        <v>289084.02334000001</v>
      </c>
      <c r="I3292">
        <v>153.90937772999999</v>
      </c>
      <c r="J3292">
        <v>0.65696718480000005</v>
      </c>
      <c r="K3292">
        <v>7.4841648678999997</v>
      </c>
      <c r="L3292">
        <v>248242.37260999999</v>
      </c>
      <c r="M3292">
        <v>151.25365907</v>
      </c>
      <c r="N3292">
        <v>1.3291580168999999</v>
      </c>
      <c r="O3292">
        <v>5.2643781779000003</v>
      </c>
      <c r="P3292">
        <v>250215.9056</v>
      </c>
      <c r="Q3292">
        <v>131.49163268999999</v>
      </c>
      <c r="R3292">
        <v>1.3746637998</v>
      </c>
      <c r="S3292">
        <v>3.4423255345000001</v>
      </c>
    </row>
    <row r="3293" spans="1:19" x14ac:dyDescent="0.25">
      <c r="A3293" s="12">
        <v>44713</v>
      </c>
      <c r="B3293" t="s">
        <v>2009</v>
      </c>
      <c r="C3293" t="s">
        <v>2010</v>
      </c>
      <c r="D3293">
        <v>264710.71114999999</v>
      </c>
      <c r="E3293">
        <v>136.15622947</v>
      </c>
      <c r="F3293">
        <v>0.28263129269999998</v>
      </c>
      <c r="G3293">
        <v>3.1505561072999999</v>
      </c>
      <c r="H3293">
        <v>158185.74687</v>
      </c>
      <c r="I3293">
        <v>133.77715154000001</v>
      </c>
      <c r="J3293">
        <v>1.0649157594000001</v>
      </c>
      <c r="K3293">
        <v>2.7109600516999999</v>
      </c>
      <c r="L3293">
        <v>125567.59542</v>
      </c>
      <c r="M3293">
        <v>131.74013005</v>
      </c>
      <c r="N3293">
        <v>2.0267990087999999</v>
      </c>
      <c r="O3293">
        <v>5.4510172500000002E-2</v>
      </c>
      <c r="P3293">
        <v>101088.83250999999</v>
      </c>
      <c r="Q3293">
        <v>120.62205572000001</v>
      </c>
      <c r="R3293">
        <v>3.1131195993</v>
      </c>
      <c r="S3293">
        <v>-8.6535393000000002E-2</v>
      </c>
    </row>
    <row r="3294" spans="1:19" x14ac:dyDescent="0.25">
      <c r="A3294" s="12">
        <v>44713</v>
      </c>
      <c r="B3294" t="s">
        <v>2011</v>
      </c>
      <c r="C3294" t="s">
        <v>2012</v>
      </c>
      <c r="D3294">
        <v>362281.95968999999</v>
      </c>
      <c r="E3294">
        <v>154.16202430000001</v>
      </c>
      <c r="F3294">
        <v>-0.27158729599999998</v>
      </c>
      <c r="G3294">
        <v>5.9421324750000002</v>
      </c>
      <c r="H3294">
        <v>223602.24596999999</v>
      </c>
      <c r="I3294">
        <v>156.47254095</v>
      </c>
      <c r="J3294">
        <v>0.81667032399999995</v>
      </c>
      <c r="K3294">
        <v>5.9009019103</v>
      </c>
      <c r="L3294">
        <v>161626.07649000001</v>
      </c>
      <c r="M3294">
        <v>154.83394297999999</v>
      </c>
      <c r="N3294">
        <v>1.4219701187</v>
      </c>
      <c r="O3294">
        <v>3.4538386536000001</v>
      </c>
      <c r="P3294">
        <v>143075.80957000001</v>
      </c>
      <c r="Q3294">
        <v>141.39688516000001</v>
      </c>
      <c r="R3294">
        <v>0.93949175789999995</v>
      </c>
      <c r="S3294">
        <v>0.48927496349999999</v>
      </c>
    </row>
    <row r="3295" spans="1:19" x14ac:dyDescent="0.25">
      <c r="A3295" s="12">
        <v>44713</v>
      </c>
      <c r="B3295" t="s">
        <v>2019</v>
      </c>
      <c r="C3295" t="s">
        <v>2020</v>
      </c>
      <c r="D3295">
        <v>333456.47712</v>
      </c>
      <c r="E3295">
        <v>153.04339895000001</v>
      </c>
      <c r="F3295">
        <v>-0.36133380500000001</v>
      </c>
      <c r="G3295">
        <v>5.7431572768999999</v>
      </c>
      <c r="H3295">
        <v>205008.46672999999</v>
      </c>
      <c r="I3295">
        <v>153.14139284999999</v>
      </c>
      <c r="J3295">
        <v>0.88668114639999995</v>
      </c>
      <c r="K3295">
        <v>5.3937126501000003</v>
      </c>
      <c r="L3295">
        <v>162294.66380000001</v>
      </c>
      <c r="M3295">
        <v>149.22370178</v>
      </c>
      <c r="N3295">
        <v>1.142990199</v>
      </c>
      <c r="O3295">
        <v>3.1399528370000001</v>
      </c>
      <c r="P3295">
        <v>133647.16659000001</v>
      </c>
      <c r="Q3295">
        <v>134.05825476000001</v>
      </c>
      <c r="R3295">
        <v>0.98245017859999995</v>
      </c>
      <c r="S3295">
        <v>0.30579845519999999</v>
      </c>
    </row>
    <row r="3296" spans="1:19" x14ac:dyDescent="0.25">
      <c r="A3296" s="12">
        <v>44713</v>
      </c>
      <c r="B3296" t="s">
        <v>2001</v>
      </c>
      <c r="C3296" t="s">
        <v>2002</v>
      </c>
      <c r="D3296">
        <v>358855.91944999999</v>
      </c>
      <c r="E3296">
        <v>160.0767563</v>
      </c>
      <c r="F3296">
        <v>0.2127370774</v>
      </c>
      <c r="G3296">
        <v>9.0030049881000007</v>
      </c>
      <c r="H3296">
        <v>225549.87307999999</v>
      </c>
      <c r="I3296">
        <v>160.41667828000001</v>
      </c>
      <c r="J3296">
        <v>1.4862618965000001</v>
      </c>
      <c r="K3296">
        <v>9.2486962522000002</v>
      </c>
      <c r="L3296">
        <v>184792.09908000001</v>
      </c>
      <c r="M3296">
        <v>158.81236118999999</v>
      </c>
      <c r="N3296">
        <v>2.1740839493999999</v>
      </c>
      <c r="O3296">
        <v>7.2268028960999997</v>
      </c>
      <c r="P3296">
        <v>133611.07753000001</v>
      </c>
      <c r="Q3296">
        <v>141.92334287</v>
      </c>
      <c r="R3296">
        <v>1.8242347548</v>
      </c>
      <c r="S3296">
        <v>4.6086912097999999</v>
      </c>
    </row>
    <row r="3297" spans="1:19" x14ac:dyDescent="0.25">
      <c r="A3297" s="12">
        <v>44713</v>
      </c>
      <c r="B3297" t="s">
        <v>2017</v>
      </c>
      <c r="C3297" t="s">
        <v>2018</v>
      </c>
      <c r="D3297">
        <v>402576.68248999998</v>
      </c>
      <c r="E3297">
        <v>154.08493147999999</v>
      </c>
      <c r="F3297">
        <v>-1.5683583059999999</v>
      </c>
      <c r="G3297">
        <v>6.3924895828999997</v>
      </c>
      <c r="H3297">
        <v>239055.64306</v>
      </c>
      <c r="I3297">
        <v>156.70398424999999</v>
      </c>
      <c r="J3297">
        <v>-0.161811973</v>
      </c>
      <c r="K3297">
        <v>6.4072939647</v>
      </c>
      <c r="L3297">
        <v>193759.11163</v>
      </c>
      <c r="M3297">
        <v>155.33782891999999</v>
      </c>
      <c r="N3297">
        <v>0.71552807870000001</v>
      </c>
      <c r="O3297">
        <v>4.3334373331</v>
      </c>
      <c r="P3297">
        <v>144447.52536</v>
      </c>
      <c r="Q3297">
        <v>137.60697300999999</v>
      </c>
      <c r="R3297">
        <v>0.48606593219999999</v>
      </c>
      <c r="S3297">
        <v>1.9252439513999999</v>
      </c>
    </row>
    <row r="3298" spans="1:19" x14ac:dyDescent="0.25">
      <c r="A3298" s="12">
        <v>44713</v>
      </c>
      <c r="B3298" t="s">
        <v>2007</v>
      </c>
      <c r="C3298" t="s">
        <v>2008</v>
      </c>
      <c r="D3298">
        <v>1079509.544</v>
      </c>
      <c r="E3298">
        <v>145.19864916</v>
      </c>
      <c r="F3298">
        <v>-0.12222279</v>
      </c>
      <c r="G3298">
        <v>8.4265628218999993</v>
      </c>
      <c r="H3298">
        <v>689882.50353999995</v>
      </c>
      <c r="I3298">
        <v>146.19119248000001</v>
      </c>
      <c r="J3298">
        <v>1.2517597424</v>
      </c>
      <c r="K3298">
        <v>7.8300338712000004</v>
      </c>
      <c r="L3298">
        <v>586482.65891</v>
      </c>
      <c r="M3298">
        <v>143.41162682999999</v>
      </c>
      <c r="N3298">
        <v>2.2868201492</v>
      </c>
      <c r="O3298">
        <v>5.9704625764000001</v>
      </c>
      <c r="P3298">
        <v>443140.20814</v>
      </c>
      <c r="Q3298">
        <v>122.46866282000001</v>
      </c>
      <c r="R3298">
        <v>1.8456707928</v>
      </c>
      <c r="S3298">
        <v>4.0696533765999998</v>
      </c>
    </row>
    <row r="3299" spans="1:19" x14ac:dyDescent="0.25">
      <c r="A3299" s="12">
        <v>44713</v>
      </c>
      <c r="B3299" t="s">
        <v>2013</v>
      </c>
      <c r="C3299" t="s">
        <v>2014</v>
      </c>
      <c r="D3299">
        <v>684693.67827999999</v>
      </c>
      <c r="E3299">
        <v>150.55832565</v>
      </c>
      <c r="F3299">
        <v>-0.44696106099999999</v>
      </c>
      <c r="G3299">
        <v>9.5783234431000004</v>
      </c>
      <c r="H3299">
        <v>421133.67969000002</v>
      </c>
      <c r="I3299">
        <v>150.91005337999999</v>
      </c>
      <c r="J3299">
        <v>0.58830239129999995</v>
      </c>
      <c r="K3299">
        <v>9.6499862676999992</v>
      </c>
      <c r="L3299">
        <v>329282.69334</v>
      </c>
      <c r="M3299">
        <v>149.42834809999999</v>
      </c>
      <c r="N3299">
        <v>1.4610638256999999</v>
      </c>
      <c r="O3299">
        <v>7.4400518466000003</v>
      </c>
      <c r="P3299">
        <v>226313.07631999999</v>
      </c>
      <c r="Q3299">
        <v>133.12394273999999</v>
      </c>
      <c r="R3299">
        <v>1.5935969483000001</v>
      </c>
      <c r="S3299">
        <v>5.2250205308000002</v>
      </c>
    </row>
    <row r="3300" spans="1:19" x14ac:dyDescent="0.25">
      <c r="A3300" s="12">
        <v>44713</v>
      </c>
      <c r="B3300" t="s">
        <v>2015</v>
      </c>
      <c r="C3300" t="s">
        <v>2016</v>
      </c>
      <c r="D3300">
        <v>508949.70400000003</v>
      </c>
      <c r="E3300">
        <v>154.4942844</v>
      </c>
      <c r="F3300">
        <v>-1.028333465</v>
      </c>
      <c r="G3300">
        <v>8.8645418489000001</v>
      </c>
      <c r="H3300">
        <v>330936.41071999999</v>
      </c>
      <c r="I3300">
        <v>155.45253005999999</v>
      </c>
      <c r="J3300">
        <v>-0.28104430699999999</v>
      </c>
      <c r="K3300">
        <v>9.4272465499999996</v>
      </c>
      <c r="L3300">
        <v>270276.02055000002</v>
      </c>
      <c r="M3300">
        <v>152.74039897</v>
      </c>
      <c r="N3300">
        <v>-8.1086626999999994E-2</v>
      </c>
      <c r="O3300">
        <v>7.1286464682000004</v>
      </c>
      <c r="P3300">
        <v>192499.94902999999</v>
      </c>
      <c r="Q3300">
        <v>135.77113342000001</v>
      </c>
      <c r="R3300">
        <v>0.16744128210000001</v>
      </c>
      <c r="S3300">
        <v>3.3726859554000002</v>
      </c>
    </row>
    <row r="3301" spans="1:19" x14ac:dyDescent="0.25">
      <c r="A3301" s="12">
        <v>44713</v>
      </c>
      <c r="B3301" t="s">
        <v>2003</v>
      </c>
      <c r="C3301" t="s">
        <v>2004</v>
      </c>
      <c r="D3301">
        <v>538476.84357999999</v>
      </c>
      <c r="E3301">
        <v>157.72961959</v>
      </c>
      <c r="F3301">
        <v>-0.14403887100000001</v>
      </c>
      <c r="G3301">
        <v>9.6896280441999991</v>
      </c>
      <c r="H3301">
        <v>360155.57837</v>
      </c>
      <c r="I3301">
        <v>156.96362535</v>
      </c>
      <c r="J3301">
        <v>0.6503417776</v>
      </c>
      <c r="K3301">
        <v>9.4975519125000005</v>
      </c>
      <c r="L3301">
        <v>294805.00955999998</v>
      </c>
      <c r="M3301">
        <v>153.94801773</v>
      </c>
      <c r="N3301">
        <v>1.2307880204999999</v>
      </c>
      <c r="O3301">
        <v>7.0507530974000003</v>
      </c>
      <c r="P3301">
        <v>211716.63178</v>
      </c>
      <c r="Q3301">
        <v>136.69596351999999</v>
      </c>
      <c r="R3301">
        <v>1.2264564296</v>
      </c>
      <c r="S3301">
        <v>4.2225168221000002</v>
      </c>
    </row>
    <row r="3302" spans="1:19" x14ac:dyDescent="0.25">
      <c r="A3302" s="12">
        <v>44743</v>
      </c>
      <c r="B3302" t="s">
        <v>2005</v>
      </c>
      <c r="C3302" t="s">
        <v>2006</v>
      </c>
      <c r="D3302">
        <v>480077.21434000001</v>
      </c>
      <c r="E3302">
        <v>157.16960954000001</v>
      </c>
      <c r="F3302">
        <v>1.9806486684</v>
      </c>
      <c r="G3302">
        <v>16.336744669000002</v>
      </c>
      <c r="H3302">
        <v>294727.11268999998</v>
      </c>
      <c r="I3302">
        <v>156.91377888</v>
      </c>
      <c r="J3302">
        <v>1.9520585345999999</v>
      </c>
      <c r="K3302">
        <v>15.922845261999999</v>
      </c>
      <c r="L3302">
        <v>253065.16518000001</v>
      </c>
      <c r="M3302">
        <v>154.19217845</v>
      </c>
      <c r="N3302">
        <v>1.9427757295000001</v>
      </c>
      <c r="O3302">
        <v>16.087692404999999</v>
      </c>
      <c r="P3302">
        <v>252762.53797999999</v>
      </c>
      <c r="Q3302">
        <v>132.82992031000001</v>
      </c>
      <c r="R3302">
        <v>1.017773979</v>
      </c>
      <c r="S3302">
        <v>8.9785631679000009</v>
      </c>
    </row>
    <row r="3303" spans="1:19" x14ac:dyDescent="0.25">
      <c r="A3303" s="12">
        <v>44743</v>
      </c>
      <c r="B3303" t="s">
        <v>2001</v>
      </c>
      <c r="C3303" t="s">
        <v>2002</v>
      </c>
      <c r="D3303">
        <v>362139.79317999998</v>
      </c>
      <c r="E3303">
        <v>161.54161121000001</v>
      </c>
      <c r="F3303">
        <v>0.91509532130000004</v>
      </c>
      <c r="G3303">
        <v>16.062008279</v>
      </c>
      <c r="H3303">
        <v>227371.72977000001</v>
      </c>
      <c r="I3303">
        <v>161.71242806000001</v>
      </c>
      <c r="J3303">
        <v>0.80774006369999996</v>
      </c>
      <c r="K3303">
        <v>16.021569327000002</v>
      </c>
      <c r="L3303">
        <v>185607.60454999999</v>
      </c>
      <c r="M3303">
        <v>159.51321555999999</v>
      </c>
      <c r="N3303">
        <v>0.44130970980000001</v>
      </c>
      <c r="O3303">
        <v>16.097766190000002</v>
      </c>
      <c r="P3303">
        <v>133525.01714000001</v>
      </c>
      <c r="Q3303">
        <v>141.83192846</v>
      </c>
      <c r="R3303">
        <v>-6.4411119000000003E-2</v>
      </c>
      <c r="S3303">
        <v>10.536699856</v>
      </c>
    </row>
    <row r="3304" spans="1:19" x14ac:dyDescent="0.25">
      <c r="A3304" s="12">
        <v>44743</v>
      </c>
      <c r="B3304" t="s">
        <v>2009</v>
      </c>
      <c r="C3304" t="s">
        <v>2010</v>
      </c>
      <c r="D3304">
        <v>274423.33669999999</v>
      </c>
      <c r="E3304">
        <v>141.15200189999999</v>
      </c>
      <c r="F3304">
        <v>3.6691471615000002</v>
      </c>
      <c r="G3304">
        <v>13.754210863000001</v>
      </c>
      <c r="H3304">
        <v>163365.59279</v>
      </c>
      <c r="I3304">
        <v>138.15772973</v>
      </c>
      <c r="J3304">
        <v>3.2745339122999999</v>
      </c>
      <c r="K3304">
        <v>13.205212972</v>
      </c>
      <c r="L3304">
        <v>130211.37314</v>
      </c>
      <c r="M3304">
        <v>136.61218226</v>
      </c>
      <c r="N3304">
        <v>3.6982293887000002</v>
      </c>
      <c r="O3304">
        <v>13.913806242</v>
      </c>
      <c r="P3304">
        <v>101782.63905</v>
      </c>
      <c r="Q3304">
        <v>121.44992531</v>
      </c>
      <c r="R3304">
        <v>0.68633351099999995</v>
      </c>
      <c r="S3304">
        <v>9.2490916233</v>
      </c>
    </row>
    <row r="3305" spans="1:19" x14ac:dyDescent="0.25">
      <c r="A3305" s="12">
        <v>44743</v>
      </c>
      <c r="B3305" t="s">
        <v>2011</v>
      </c>
      <c r="C3305" t="s">
        <v>2012</v>
      </c>
      <c r="D3305">
        <v>370718.62245000002</v>
      </c>
      <c r="E3305">
        <v>157.75208165000001</v>
      </c>
      <c r="F3305">
        <v>2.3287559697</v>
      </c>
      <c r="G3305">
        <v>16.602451731999999</v>
      </c>
      <c r="H3305">
        <v>228966.56625999999</v>
      </c>
      <c r="I3305">
        <v>160.22638888</v>
      </c>
      <c r="J3305">
        <v>2.3990457998000001</v>
      </c>
      <c r="K3305">
        <v>16.986356585999999</v>
      </c>
      <c r="L3305">
        <v>165513.13028000001</v>
      </c>
      <c r="M3305">
        <v>158.55764821</v>
      </c>
      <c r="N3305">
        <v>2.4049669963000002</v>
      </c>
      <c r="O3305">
        <v>16.623148371999999</v>
      </c>
      <c r="P3305">
        <v>146410.43057</v>
      </c>
      <c r="Q3305">
        <v>144.69237602000001</v>
      </c>
      <c r="R3305">
        <v>2.3306672288999999</v>
      </c>
      <c r="S3305">
        <v>13.598528355999999</v>
      </c>
    </row>
    <row r="3306" spans="1:19" x14ac:dyDescent="0.25">
      <c r="A3306" s="12">
        <v>44743</v>
      </c>
      <c r="B3306" t="s">
        <v>2019</v>
      </c>
      <c r="C3306" t="s">
        <v>2020</v>
      </c>
      <c r="D3306">
        <v>338673.64616</v>
      </c>
      <c r="E3306">
        <v>155.43787420999999</v>
      </c>
      <c r="F3306">
        <v>1.5645727101</v>
      </c>
      <c r="G3306">
        <v>15.231694263</v>
      </c>
      <c r="H3306">
        <v>208160.63870000001</v>
      </c>
      <c r="I3306">
        <v>155.49606635000001</v>
      </c>
      <c r="J3306">
        <v>1.5375813570000001</v>
      </c>
      <c r="K3306">
        <v>15.578597842000001</v>
      </c>
      <c r="L3306">
        <v>165240.89780000001</v>
      </c>
      <c r="M3306">
        <v>151.93265063999999</v>
      </c>
      <c r="N3306">
        <v>1.8153609806</v>
      </c>
      <c r="O3306">
        <v>16.12363878</v>
      </c>
      <c r="P3306">
        <v>135197.87917999999</v>
      </c>
      <c r="Q3306">
        <v>135.61373723</v>
      </c>
      <c r="R3306">
        <v>1.1603033832</v>
      </c>
      <c r="S3306">
        <v>11.468703319999999</v>
      </c>
    </row>
    <row r="3307" spans="1:19" x14ac:dyDescent="0.25">
      <c r="A3307" s="12">
        <v>44743</v>
      </c>
      <c r="B3307" t="s">
        <v>2017</v>
      </c>
      <c r="C3307" t="s">
        <v>2018</v>
      </c>
      <c r="D3307">
        <v>416341.33490000002</v>
      </c>
      <c r="E3307">
        <v>159.35330794999999</v>
      </c>
      <c r="F3307">
        <v>3.4191380187</v>
      </c>
      <c r="G3307">
        <v>16.421886056999998</v>
      </c>
      <c r="H3307">
        <v>247189.80664</v>
      </c>
      <c r="I3307">
        <v>162.03603090999999</v>
      </c>
      <c r="J3307">
        <v>3.4026235410000001</v>
      </c>
      <c r="K3307">
        <v>16.380075570999999</v>
      </c>
      <c r="L3307">
        <v>200062.35545</v>
      </c>
      <c r="M3307">
        <v>160.39117687999999</v>
      </c>
      <c r="N3307">
        <v>3.2531341491000001</v>
      </c>
      <c r="O3307">
        <v>16.956293633000001</v>
      </c>
      <c r="P3307">
        <v>148065.08551</v>
      </c>
      <c r="Q3307">
        <v>141.05321760000001</v>
      </c>
      <c r="R3307">
        <v>2.5044113053000001</v>
      </c>
      <c r="S3307">
        <v>10.875253356</v>
      </c>
    </row>
    <row r="3308" spans="1:19" x14ac:dyDescent="0.25">
      <c r="A3308" s="12">
        <v>44743</v>
      </c>
      <c r="B3308" t="s">
        <v>2003</v>
      </c>
      <c r="C3308" t="s">
        <v>2004</v>
      </c>
      <c r="D3308">
        <v>546729.08976</v>
      </c>
      <c r="E3308">
        <v>160.14685195000001</v>
      </c>
      <c r="F3308">
        <v>1.5325164439000001</v>
      </c>
      <c r="G3308">
        <v>16.091103103999998</v>
      </c>
      <c r="H3308">
        <v>365022.86366999999</v>
      </c>
      <c r="I3308">
        <v>159.08489402000001</v>
      </c>
      <c r="J3308">
        <v>1.3514396528999999</v>
      </c>
      <c r="K3308">
        <v>15.089557361000001</v>
      </c>
      <c r="L3308">
        <v>298301.03071999998</v>
      </c>
      <c r="M3308">
        <v>155.77364996</v>
      </c>
      <c r="N3308">
        <v>1.1858757660000001</v>
      </c>
      <c r="O3308">
        <v>15.137449537</v>
      </c>
      <c r="P3308">
        <v>212444.98733</v>
      </c>
      <c r="Q3308">
        <v>137.16623013</v>
      </c>
      <c r="R3308">
        <v>0.34402377270000001</v>
      </c>
      <c r="S3308">
        <v>8.3472256004999998</v>
      </c>
    </row>
    <row r="3309" spans="1:19" x14ac:dyDescent="0.25">
      <c r="A3309" s="12">
        <v>44743</v>
      </c>
      <c r="B3309" t="s">
        <v>2007</v>
      </c>
      <c r="C3309" t="s">
        <v>2008</v>
      </c>
      <c r="D3309">
        <v>1088436.1647000001</v>
      </c>
      <c r="E3309">
        <v>146.39931781000001</v>
      </c>
      <c r="F3309">
        <v>0.82691447669999996</v>
      </c>
      <c r="G3309">
        <v>9.0913075885999994</v>
      </c>
      <c r="H3309">
        <v>696241.27485000005</v>
      </c>
      <c r="I3309">
        <v>147.53866303999999</v>
      </c>
      <c r="J3309">
        <v>0.92171801460000002</v>
      </c>
      <c r="K3309">
        <v>12.033305728</v>
      </c>
      <c r="L3309">
        <v>594997.98042000004</v>
      </c>
      <c r="M3309">
        <v>145.49386421</v>
      </c>
      <c r="N3309">
        <v>1.451930656</v>
      </c>
      <c r="O3309">
        <v>12.758068722999999</v>
      </c>
      <c r="P3309">
        <v>447550.98882000003</v>
      </c>
      <c r="Q3309">
        <v>123.68765041</v>
      </c>
      <c r="R3309">
        <v>0.9953465293</v>
      </c>
      <c r="S3309">
        <v>4.6830777720999999</v>
      </c>
    </row>
    <row r="3310" spans="1:19" x14ac:dyDescent="0.25">
      <c r="A3310" s="12">
        <v>44743</v>
      </c>
      <c r="B3310" t="s">
        <v>2013</v>
      </c>
      <c r="C3310" t="s">
        <v>2014</v>
      </c>
      <c r="D3310">
        <v>697447.31891999999</v>
      </c>
      <c r="E3310">
        <v>153.36274291999999</v>
      </c>
      <c r="F3310">
        <v>1.8626783113000001</v>
      </c>
      <c r="G3310">
        <v>15.058785387</v>
      </c>
      <c r="H3310">
        <v>428261.57854999998</v>
      </c>
      <c r="I3310">
        <v>153.46428176000001</v>
      </c>
      <c r="J3310">
        <v>1.6925501815999999</v>
      </c>
      <c r="K3310">
        <v>15.345304348999999</v>
      </c>
      <c r="L3310">
        <v>334122.67358</v>
      </c>
      <c r="M3310">
        <v>151.6247291</v>
      </c>
      <c r="N3310">
        <v>1.4698556389999999</v>
      </c>
      <c r="O3310">
        <v>15.830655846999999</v>
      </c>
      <c r="P3310">
        <v>227364.13511</v>
      </c>
      <c r="Q3310">
        <v>133.74220613</v>
      </c>
      <c r="R3310">
        <v>0.46442689320000002</v>
      </c>
      <c r="S3310">
        <v>10.002568841</v>
      </c>
    </row>
    <row r="3311" spans="1:19" x14ac:dyDescent="0.25">
      <c r="A3311" s="12">
        <v>44743</v>
      </c>
      <c r="B3311" t="s">
        <v>2015</v>
      </c>
      <c r="C3311" t="s">
        <v>2016</v>
      </c>
      <c r="D3311">
        <v>520854.34609000001</v>
      </c>
      <c r="E3311">
        <v>158.10799936999999</v>
      </c>
      <c r="F3311">
        <v>2.3390606188</v>
      </c>
      <c r="G3311">
        <v>21.457634942999999</v>
      </c>
      <c r="H3311">
        <v>339179.39483</v>
      </c>
      <c r="I3311">
        <v>159.32455106</v>
      </c>
      <c r="J3311">
        <v>2.4908060388000002</v>
      </c>
      <c r="K3311">
        <v>20.496858961000001</v>
      </c>
      <c r="L3311">
        <v>277198.18403</v>
      </c>
      <c r="M3311">
        <v>156.65230357999999</v>
      </c>
      <c r="N3311">
        <v>2.5611459970000001</v>
      </c>
      <c r="O3311">
        <v>20.835000821000001</v>
      </c>
      <c r="P3311">
        <v>195084.64008000001</v>
      </c>
      <c r="Q3311">
        <v>137.59412836999999</v>
      </c>
      <c r="R3311">
        <v>1.3426970090999999</v>
      </c>
      <c r="S3311">
        <v>14.746820558</v>
      </c>
    </row>
    <row r="3312" spans="1:19" x14ac:dyDescent="0.25">
      <c r="A3312" s="12">
        <v>44774</v>
      </c>
      <c r="B3312" t="s">
        <v>2005</v>
      </c>
      <c r="C3312" t="s">
        <v>2006</v>
      </c>
      <c r="D3312">
        <v>489094.74683999998</v>
      </c>
      <c r="E3312">
        <v>160.12180559999999</v>
      </c>
      <c r="F3312">
        <v>1.8783504466000001</v>
      </c>
      <c r="G3312">
        <v>13.839176152</v>
      </c>
      <c r="H3312">
        <v>297767.84165000002</v>
      </c>
      <c r="I3312">
        <v>158.53267395</v>
      </c>
      <c r="J3312">
        <v>1.0317099540000001</v>
      </c>
      <c r="K3312">
        <v>13.137638638</v>
      </c>
      <c r="L3312">
        <v>256089.67542000001</v>
      </c>
      <c r="M3312">
        <v>156.03500743999999</v>
      </c>
      <c r="N3312">
        <v>1.1951507581</v>
      </c>
      <c r="O3312">
        <v>13.289376001000001</v>
      </c>
      <c r="P3312">
        <v>254480.69821999999</v>
      </c>
      <c r="Q3312">
        <v>133.73283531000001</v>
      </c>
      <c r="R3312">
        <v>0.67975272360000005</v>
      </c>
      <c r="S3312">
        <v>8.8397926638000008</v>
      </c>
    </row>
    <row r="3313" spans="1:19" x14ac:dyDescent="0.25">
      <c r="A3313" s="12">
        <v>44774</v>
      </c>
      <c r="B3313" t="s">
        <v>2009</v>
      </c>
      <c r="C3313" t="s">
        <v>2010</v>
      </c>
      <c r="D3313">
        <v>278815.66648000001</v>
      </c>
      <c r="E3313">
        <v>143.41123447000001</v>
      </c>
      <c r="F3313">
        <v>1.6005671509999999</v>
      </c>
      <c r="G3313">
        <v>13.853148464</v>
      </c>
      <c r="H3313">
        <v>164282.16553999999</v>
      </c>
      <c r="I3313">
        <v>138.93287221</v>
      </c>
      <c r="J3313">
        <v>0.56105617860000001</v>
      </c>
      <c r="K3313">
        <v>11.760025443</v>
      </c>
      <c r="L3313">
        <v>131023.78139</v>
      </c>
      <c r="M3313">
        <v>137.46452611000001</v>
      </c>
      <c r="N3313">
        <v>0.62391496719999995</v>
      </c>
      <c r="O3313">
        <v>12.233138323</v>
      </c>
      <c r="P3313">
        <v>102655.90973</v>
      </c>
      <c r="Q3313">
        <v>122.4919366</v>
      </c>
      <c r="R3313">
        <v>0.85797606400000004</v>
      </c>
      <c r="S3313">
        <v>9.4033122092999992</v>
      </c>
    </row>
    <row r="3314" spans="1:19" x14ac:dyDescent="0.25">
      <c r="A3314" s="12">
        <v>44774</v>
      </c>
      <c r="B3314" t="s">
        <v>2011</v>
      </c>
      <c r="C3314" t="s">
        <v>2012</v>
      </c>
      <c r="D3314">
        <v>377958.32779000001</v>
      </c>
      <c r="E3314">
        <v>160.83279709000001</v>
      </c>
      <c r="F3314">
        <v>1.9528841804999999</v>
      </c>
      <c r="G3314">
        <v>14.549774999</v>
      </c>
      <c r="H3314">
        <v>231235.04211000001</v>
      </c>
      <c r="I3314">
        <v>161.81382454000001</v>
      </c>
      <c r="J3314">
        <v>0.99074545270000003</v>
      </c>
      <c r="K3314">
        <v>14.025117361</v>
      </c>
      <c r="L3314">
        <v>167199.64227000001</v>
      </c>
      <c r="M3314">
        <v>160.17328663999999</v>
      </c>
      <c r="N3314">
        <v>1.0189596351000001</v>
      </c>
      <c r="O3314">
        <v>13.743283827999999</v>
      </c>
      <c r="P3314">
        <v>146333.30862</v>
      </c>
      <c r="Q3314">
        <v>144.61615904999999</v>
      </c>
      <c r="R3314">
        <v>-5.2675179000000003E-2</v>
      </c>
      <c r="S3314">
        <v>12.494239674999999</v>
      </c>
    </row>
    <row r="3315" spans="1:19" x14ac:dyDescent="0.25">
      <c r="A3315" s="12">
        <v>44774</v>
      </c>
      <c r="B3315" t="s">
        <v>2019</v>
      </c>
      <c r="C3315" t="s">
        <v>2020</v>
      </c>
      <c r="D3315">
        <v>345417.09278000001</v>
      </c>
      <c r="E3315">
        <v>158.53285080000001</v>
      </c>
      <c r="F3315">
        <v>1.9911341494000001</v>
      </c>
      <c r="G3315">
        <v>13.380946917999999</v>
      </c>
      <c r="H3315">
        <v>210333.25889</v>
      </c>
      <c r="I3315">
        <v>157.11901435999999</v>
      </c>
      <c r="J3315">
        <v>1.0437228712</v>
      </c>
      <c r="K3315">
        <v>12.726952179</v>
      </c>
      <c r="L3315">
        <v>166957.0318</v>
      </c>
      <c r="M3315">
        <v>153.51056985</v>
      </c>
      <c r="N3315">
        <v>1.0385649229</v>
      </c>
      <c r="O3315">
        <v>13.020654212</v>
      </c>
      <c r="P3315">
        <v>135772.91933999999</v>
      </c>
      <c r="Q3315">
        <v>136.19054617</v>
      </c>
      <c r="R3315">
        <v>0.42533223269999998</v>
      </c>
      <c r="S3315">
        <v>10.269217829</v>
      </c>
    </row>
    <row r="3316" spans="1:19" x14ac:dyDescent="0.25">
      <c r="A3316" s="12">
        <v>44774</v>
      </c>
      <c r="B3316" t="s">
        <v>2001</v>
      </c>
      <c r="C3316" t="s">
        <v>2002</v>
      </c>
      <c r="D3316">
        <v>370814.62384000001</v>
      </c>
      <c r="E3316">
        <v>165.41123876</v>
      </c>
      <c r="F3316">
        <v>2.3954370163999998</v>
      </c>
      <c r="G3316">
        <v>14.995989723999999</v>
      </c>
      <c r="H3316">
        <v>231031.95345</v>
      </c>
      <c r="I3316">
        <v>164.31567016</v>
      </c>
      <c r="J3316">
        <v>1.6097971773999999</v>
      </c>
      <c r="K3316">
        <v>14.627898786999999</v>
      </c>
      <c r="L3316">
        <v>189310.50140000001</v>
      </c>
      <c r="M3316">
        <v>162.69552580000001</v>
      </c>
      <c r="N3316">
        <v>1.9950135395999999</v>
      </c>
      <c r="O3316">
        <v>15.079760819000001</v>
      </c>
      <c r="P3316">
        <v>135714.81273000001</v>
      </c>
      <c r="Q3316">
        <v>144.15795649</v>
      </c>
      <c r="R3316">
        <v>1.6399890031</v>
      </c>
      <c r="S3316">
        <v>11.691706548000001</v>
      </c>
    </row>
    <row r="3317" spans="1:19" x14ac:dyDescent="0.25">
      <c r="A3317" s="12">
        <v>44774</v>
      </c>
      <c r="B3317" t="s">
        <v>2017</v>
      </c>
      <c r="C3317" t="s">
        <v>2018</v>
      </c>
      <c r="D3317">
        <v>419987.41876999999</v>
      </c>
      <c r="E3317">
        <v>160.74883484</v>
      </c>
      <c r="F3317">
        <v>0.87574390619999998</v>
      </c>
      <c r="G3317">
        <v>12.728831961999999</v>
      </c>
      <c r="H3317">
        <v>247015.56458000001</v>
      </c>
      <c r="I3317">
        <v>161.92181303999999</v>
      </c>
      <c r="J3317">
        <v>-7.0489176000000001E-2</v>
      </c>
      <c r="K3317">
        <v>12.372827529</v>
      </c>
      <c r="L3317">
        <v>200497.18166999999</v>
      </c>
      <c r="M3317">
        <v>160.73977962999999</v>
      </c>
      <c r="N3317">
        <v>0.21734534420000001</v>
      </c>
      <c r="O3317">
        <v>13.116696785</v>
      </c>
      <c r="P3317">
        <v>147661.41972999999</v>
      </c>
      <c r="Q3317">
        <v>140.66866808</v>
      </c>
      <c r="R3317">
        <v>-0.27262725900000001</v>
      </c>
      <c r="S3317">
        <v>10.026678169</v>
      </c>
    </row>
    <row r="3318" spans="1:19" x14ac:dyDescent="0.25">
      <c r="A3318" s="12">
        <v>44774</v>
      </c>
      <c r="B3318" t="s">
        <v>2003</v>
      </c>
      <c r="C3318" t="s">
        <v>2004</v>
      </c>
      <c r="D3318">
        <v>555803.92217999999</v>
      </c>
      <c r="E3318">
        <v>162.80503472000001</v>
      </c>
      <c r="F3318">
        <v>1.6598407865</v>
      </c>
      <c r="G3318">
        <v>13.27787957</v>
      </c>
      <c r="H3318">
        <v>369231.24848000001</v>
      </c>
      <c r="I3318">
        <v>160.91899955</v>
      </c>
      <c r="J3318">
        <v>1.1529099211</v>
      </c>
      <c r="K3318">
        <v>12.413952152</v>
      </c>
      <c r="L3318">
        <v>302366.39072999998</v>
      </c>
      <c r="M3318">
        <v>157.89659257</v>
      </c>
      <c r="N3318">
        <v>1.3628380701</v>
      </c>
      <c r="O3318">
        <v>12.697640204000001</v>
      </c>
      <c r="P3318">
        <v>214003.03177999999</v>
      </c>
      <c r="Q3318">
        <v>138.17218978</v>
      </c>
      <c r="R3318">
        <v>0.73338725140000005</v>
      </c>
      <c r="S3318">
        <v>8.4763983135000007</v>
      </c>
    </row>
    <row r="3319" spans="1:19" x14ac:dyDescent="0.25">
      <c r="A3319" s="12">
        <v>44774</v>
      </c>
      <c r="B3319" t="s">
        <v>2007</v>
      </c>
      <c r="C3319" t="s">
        <v>2008</v>
      </c>
      <c r="D3319">
        <v>1115853.1231</v>
      </c>
      <c r="E3319">
        <v>150.08701594999999</v>
      </c>
      <c r="F3319">
        <v>2.5189312262999999</v>
      </c>
      <c r="G3319">
        <v>7.6186294414000004</v>
      </c>
      <c r="H3319">
        <v>707670.40882000001</v>
      </c>
      <c r="I3319">
        <v>149.96058085000001</v>
      </c>
      <c r="J3319">
        <v>1.641547892</v>
      </c>
      <c r="K3319">
        <v>8.5994627048000005</v>
      </c>
      <c r="L3319">
        <v>601958.48355999996</v>
      </c>
      <c r="M3319">
        <v>147.19590443000001</v>
      </c>
      <c r="N3319">
        <v>1.1698364314</v>
      </c>
      <c r="O3319">
        <v>8.7463208757000004</v>
      </c>
      <c r="P3319">
        <v>450087.61242000002</v>
      </c>
      <c r="Q3319">
        <v>124.38868564000001</v>
      </c>
      <c r="R3319">
        <v>0.56677868170000001</v>
      </c>
      <c r="S3319">
        <v>5.0089281639000003</v>
      </c>
    </row>
    <row r="3320" spans="1:19" x14ac:dyDescent="0.25">
      <c r="A3320" s="12">
        <v>44774</v>
      </c>
      <c r="B3320" t="s">
        <v>2013</v>
      </c>
      <c r="C3320" t="s">
        <v>2014</v>
      </c>
      <c r="D3320">
        <v>709521.07426000002</v>
      </c>
      <c r="E3320">
        <v>156.0176592</v>
      </c>
      <c r="F3320">
        <v>1.7311350999999999</v>
      </c>
      <c r="G3320">
        <v>12.515224023</v>
      </c>
      <c r="H3320">
        <v>433337.58711000002</v>
      </c>
      <c r="I3320">
        <v>155.28323085</v>
      </c>
      <c r="J3320">
        <v>1.1852589202999999</v>
      </c>
      <c r="K3320">
        <v>13.071078089</v>
      </c>
      <c r="L3320">
        <v>338648.42137</v>
      </c>
      <c r="M3320">
        <v>153.67851153999999</v>
      </c>
      <c r="N3320">
        <v>1.3545168127</v>
      </c>
      <c r="O3320">
        <v>13.690282261</v>
      </c>
      <c r="P3320">
        <v>229265.74299</v>
      </c>
      <c r="Q3320">
        <v>134.86078727</v>
      </c>
      <c r="R3320">
        <v>0.83637108400000004</v>
      </c>
      <c r="S3320">
        <v>10.380894107</v>
      </c>
    </row>
    <row r="3321" spans="1:19" x14ac:dyDescent="0.25">
      <c r="A3321" s="12">
        <v>44774</v>
      </c>
      <c r="B3321" t="s">
        <v>2015</v>
      </c>
      <c r="C3321" t="s">
        <v>2016</v>
      </c>
      <c r="D3321">
        <v>533377.44406000001</v>
      </c>
      <c r="E3321">
        <v>161.90944977000001</v>
      </c>
      <c r="F3321">
        <v>2.4043378084000002</v>
      </c>
      <c r="G3321">
        <v>17.013943156</v>
      </c>
      <c r="H3321">
        <v>343144.65551999997</v>
      </c>
      <c r="I3321">
        <v>161.18717416999999</v>
      </c>
      <c r="J3321">
        <v>1.1690747589999999</v>
      </c>
      <c r="K3321">
        <v>16.505242173999999</v>
      </c>
      <c r="L3321">
        <v>281947.74281999998</v>
      </c>
      <c r="M3321">
        <v>159.33640964</v>
      </c>
      <c r="N3321">
        <v>1.7134162716000001</v>
      </c>
      <c r="O3321">
        <v>17.376921328000002</v>
      </c>
      <c r="P3321">
        <v>197887.93866000001</v>
      </c>
      <c r="Q3321">
        <v>139.57130824000001</v>
      </c>
      <c r="R3321">
        <v>1.4369652965999999</v>
      </c>
      <c r="S3321">
        <v>12.965374777999999</v>
      </c>
    </row>
    <row r="3322" spans="1:19" x14ac:dyDescent="0.25">
      <c r="A3322" s="12">
        <v>44805</v>
      </c>
      <c r="B3322" t="s">
        <v>2005</v>
      </c>
      <c r="C3322" t="s">
        <v>2006</v>
      </c>
      <c r="D3322">
        <v>493708.34015</v>
      </c>
      <c r="E3322">
        <v>161.63222234</v>
      </c>
      <c r="F3322">
        <v>0.94329234429999997</v>
      </c>
      <c r="G3322">
        <v>11.407875593</v>
      </c>
      <c r="H3322">
        <v>300940.27477000002</v>
      </c>
      <c r="I3322">
        <v>160.22168880000001</v>
      </c>
      <c r="J3322">
        <v>1.0654048813000001</v>
      </c>
      <c r="K3322">
        <v>10.337857888</v>
      </c>
      <c r="L3322">
        <v>257804.75153000001</v>
      </c>
      <c r="M3322">
        <v>157.08000042</v>
      </c>
      <c r="N3322">
        <v>0.66971700899999997</v>
      </c>
      <c r="O3322">
        <v>9.0426849509</v>
      </c>
      <c r="P3322">
        <v>255002.67704000001</v>
      </c>
      <c r="Q3322">
        <v>134.0071418</v>
      </c>
      <c r="R3322">
        <v>0.20511529009999999</v>
      </c>
      <c r="S3322">
        <v>5.3685704269999999</v>
      </c>
    </row>
    <row r="3323" spans="1:19" x14ac:dyDescent="0.25">
      <c r="A3323" s="12">
        <v>44805</v>
      </c>
      <c r="B3323" t="s">
        <v>2013</v>
      </c>
      <c r="C3323" t="s">
        <v>2014</v>
      </c>
      <c r="D3323">
        <v>717479.00263999996</v>
      </c>
      <c r="E3323">
        <v>157.76754007</v>
      </c>
      <c r="F3323">
        <v>1.1215915445</v>
      </c>
      <c r="G3323">
        <v>11.663836871999999</v>
      </c>
      <c r="H3323">
        <v>438483.98585</v>
      </c>
      <c r="I3323">
        <v>157.12740371999999</v>
      </c>
      <c r="J3323">
        <v>1.1876188194999999</v>
      </c>
      <c r="K3323">
        <v>11.290647323</v>
      </c>
      <c r="L3323">
        <v>341465.03905000002</v>
      </c>
      <c r="M3323">
        <v>154.95669146</v>
      </c>
      <c r="N3323">
        <v>0.83172325629999999</v>
      </c>
      <c r="O3323">
        <v>10.042454252000001</v>
      </c>
      <c r="P3323">
        <v>230052.85214999999</v>
      </c>
      <c r="Q3323">
        <v>135.32378779999999</v>
      </c>
      <c r="R3323">
        <v>0.34331738699999997</v>
      </c>
      <c r="S3323">
        <v>5.8119925716000003</v>
      </c>
    </row>
    <row r="3324" spans="1:19" x14ac:dyDescent="0.25">
      <c r="A3324" s="12">
        <v>44805</v>
      </c>
      <c r="B3324" t="s">
        <v>2019</v>
      </c>
      <c r="C3324" t="s">
        <v>2020</v>
      </c>
      <c r="D3324">
        <v>348373.64715999999</v>
      </c>
      <c r="E3324">
        <v>159.8897929</v>
      </c>
      <c r="F3324">
        <v>0.85593748359999999</v>
      </c>
      <c r="G3324">
        <v>9.7110191936000003</v>
      </c>
      <c r="H3324">
        <v>212859.41317000001</v>
      </c>
      <c r="I3324">
        <v>159.00605245</v>
      </c>
      <c r="J3324">
        <v>1.2010246451</v>
      </c>
      <c r="K3324">
        <v>8.8653234858999994</v>
      </c>
      <c r="L3324">
        <v>168350.51102999999</v>
      </c>
      <c r="M3324">
        <v>154.79182041000001</v>
      </c>
      <c r="N3324">
        <v>0.83463344240000004</v>
      </c>
      <c r="O3324">
        <v>7.4643616290999999</v>
      </c>
      <c r="P3324">
        <v>137109.55035</v>
      </c>
      <c r="Q3324">
        <v>137.53128855</v>
      </c>
      <c r="R3324">
        <v>0.98446068259999997</v>
      </c>
      <c r="S3324">
        <v>4.4457072820999999</v>
      </c>
    </row>
    <row r="3325" spans="1:19" x14ac:dyDescent="0.25">
      <c r="A3325" s="12">
        <v>44805</v>
      </c>
      <c r="B3325" t="s">
        <v>2015</v>
      </c>
      <c r="C3325" t="s">
        <v>2016</v>
      </c>
      <c r="D3325">
        <v>535697.77084000001</v>
      </c>
      <c r="E3325">
        <v>162.61379683000001</v>
      </c>
      <c r="F3325">
        <v>0.43502529029999998</v>
      </c>
      <c r="G3325">
        <v>12.836663415</v>
      </c>
      <c r="H3325">
        <v>347202.58753999998</v>
      </c>
      <c r="I3325">
        <v>163.09332828000001</v>
      </c>
      <c r="J3325">
        <v>1.1825718268000001</v>
      </c>
      <c r="K3325">
        <v>13.085014225</v>
      </c>
      <c r="L3325">
        <v>282691.58124000003</v>
      </c>
      <c r="M3325">
        <v>159.75677314999999</v>
      </c>
      <c r="N3325">
        <v>0.26382137630000002</v>
      </c>
      <c r="O3325">
        <v>11.848490677999999</v>
      </c>
      <c r="P3325">
        <v>197795.76811999999</v>
      </c>
      <c r="Q3325">
        <v>139.50629992</v>
      </c>
      <c r="R3325">
        <v>-4.6577138999999997E-2</v>
      </c>
      <c r="S3325">
        <v>6.7652108120000003</v>
      </c>
    </row>
    <row r="3326" spans="1:19" x14ac:dyDescent="0.25">
      <c r="A3326" s="12">
        <v>44805</v>
      </c>
      <c r="B3326" t="s">
        <v>2009</v>
      </c>
      <c r="C3326" t="s">
        <v>2010</v>
      </c>
      <c r="D3326">
        <v>282327.17197000002</v>
      </c>
      <c r="E3326">
        <v>145.21740750000001</v>
      </c>
      <c r="F3326">
        <v>1.2594362206</v>
      </c>
      <c r="G3326">
        <v>7.5884710115000003</v>
      </c>
      <c r="H3326">
        <v>166387.38399999999</v>
      </c>
      <c r="I3326">
        <v>140.71324834999999</v>
      </c>
      <c r="J3326">
        <v>1.2814650027000001</v>
      </c>
      <c r="K3326">
        <v>5.8202961863000002</v>
      </c>
      <c r="L3326">
        <v>132527.84247999999</v>
      </c>
      <c r="M3326">
        <v>139.04252244</v>
      </c>
      <c r="N3326">
        <v>1.1479298484</v>
      </c>
      <c r="O3326">
        <v>4.5997838190999998</v>
      </c>
      <c r="P3326">
        <v>103258.10206</v>
      </c>
      <c r="Q3326">
        <v>123.21048954</v>
      </c>
      <c r="R3326">
        <v>0.58661244040000005</v>
      </c>
      <c r="S3326">
        <v>1.9943874479999999</v>
      </c>
    </row>
    <row r="3327" spans="1:19" x14ac:dyDescent="0.25">
      <c r="A3327" s="12">
        <v>44805</v>
      </c>
      <c r="B3327" t="s">
        <v>2011</v>
      </c>
      <c r="C3327" t="s">
        <v>2012</v>
      </c>
      <c r="D3327">
        <v>381221.56033000001</v>
      </c>
      <c r="E3327">
        <v>162.22140207999999</v>
      </c>
      <c r="F3327">
        <v>0.86338421620000005</v>
      </c>
      <c r="G3327">
        <v>10.486370334</v>
      </c>
      <c r="H3327">
        <v>233506.82412</v>
      </c>
      <c r="I3327">
        <v>163.4035738</v>
      </c>
      <c r="J3327">
        <v>0.98245577210000001</v>
      </c>
      <c r="K3327">
        <v>9.6660169521999997</v>
      </c>
      <c r="L3327">
        <v>168874.60725999999</v>
      </c>
      <c r="M3327">
        <v>161.77786330999999</v>
      </c>
      <c r="N3327">
        <v>1.0017754581</v>
      </c>
      <c r="O3327">
        <v>8.1016337951999997</v>
      </c>
      <c r="P3327">
        <v>148158.76178999999</v>
      </c>
      <c r="Q3327">
        <v>146.42019142999999</v>
      </c>
      <c r="R3327">
        <v>1.2474625141</v>
      </c>
      <c r="S3327">
        <v>5.4278987745</v>
      </c>
    </row>
    <row r="3328" spans="1:19" x14ac:dyDescent="0.25">
      <c r="A3328" s="12">
        <v>44805</v>
      </c>
      <c r="B3328" t="s">
        <v>2001</v>
      </c>
      <c r="C3328" t="s">
        <v>2002</v>
      </c>
      <c r="D3328">
        <v>374606.11028000002</v>
      </c>
      <c r="E3328">
        <v>167.10252714999999</v>
      </c>
      <c r="F3328">
        <v>1.0224748968999999</v>
      </c>
      <c r="G3328">
        <v>12.377799502</v>
      </c>
      <c r="H3328">
        <v>233065.53899</v>
      </c>
      <c r="I3328">
        <v>165.76200675999999</v>
      </c>
      <c r="J3328">
        <v>0.88021829969999998</v>
      </c>
      <c r="K3328">
        <v>11.34304582</v>
      </c>
      <c r="L3328">
        <v>190112.24770000001</v>
      </c>
      <c r="M3328">
        <v>163.38455539</v>
      </c>
      <c r="N3328">
        <v>0.42350862589999999</v>
      </c>
      <c r="O3328">
        <v>9.9854745157</v>
      </c>
      <c r="P3328">
        <v>135094.264</v>
      </c>
      <c r="Q3328">
        <v>143.49880193000001</v>
      </c>
      <c r="R3328">
        <v>-0.45724465800000003</v>
      </c>
      <c r="S3328">
        <v>5.3149620808</v>
      </c>
    </row>
    <row r="3329" spans="1:19" x14ac:dyDescent="0.25">
      <c r="A3329" s="12">
        <v>44805</v>
      </c>
      <c r="B3329" t="s">
        <v>2017</v>
      </c>
      <c r="C3329" t="s">
        <v>2018</v>
      </c>
      <c r="D3329">
        <v>424984.62826000003</v>
      </c>
      <c r="E3329">
        <v>162.66150071000001</v>
      </c>
      <c r="F3329">
        <v>1.1898474259</v>
      </c>
      <c r="G3329">
        <v>11.970754639999999</v>
      </c>
      <c r="H3329">
        <v>249789.83077</v>
      </c>
      <c r="I3329">
        <v>163.74037946000001</v>
      </c>
      <c r="J3329">
        <v>1.1231139188999999</v>
      </c>
      <c r="K3329">
        <v>10.801046951</v>
      </c>
      <c r="L3329">
        <v>201995.80812</v>
      </c>
      <c r="M3329">
        <v>161.94123734999999</v>
      </c>
      <c r="N3329">
        <v>0.74745512000000003</v>
      </c>
      <c r="O3329">
        <v>9.7131633147999992</v>
      </c>
      <c r="P3329">
        <v>148256.93435</v>
      </c>
      <c r="Q3329">
        <v>141.23598111999999</v>
      </c>
      <c r="R3329">
        <v>0.40329737110000002</v>
      </c>
      <c r="S3329">
        <v>5.8034024282000001</v>
      </c>
    </row>
    <row r="3330" spans="1:19" x14ac:dyDescent="0.25">
      <c r="A3330" s="12">
        <v>44805</v>
      </c>
      <c r="B3330" t="s">
        <v>2003</v>
      </c>
      <c r="C3330" t="s">
        <v>2004</v>
      </c>
      <c r="D3330">
        <v>561852.35644999996</v>
      </c>
      <c r="E3330">
        <v>164.57673066000001</v>
      </c>
      <c r="F3330">
        <v>1.0882316631</v>
      </c>
      <c r="G3330">
        <v>12.008676337000001</v>
      </c>
      <c r="H3330">
        <v>373311.02350000001</v>
      </c>
      <c r="I3330">
        <v>162.69705413</v>
      </c>
      <c r="J3330">
        <v>1.1049376321</v>
      </c>
      <c r="K3330">
        <v>11.227453084</v>
      </c>
      <c r="L3330">
        <v>304561.48612999998</v>
      </c>
      <c r="M3330">
        <v>159.04287765000001</v>
      </c>
      <c r="N3330">
        <v>0.72597202130000005</v>
      </c>
      <c r="O3330">
        <v>9.8940984908999994</v>
      </c>
      <c r="P3330">
        <v>214499.50323</v>
      </c>
      <c r="Q3330">
        <v>138.49273919999999</v>
      </c>
      <c r="R3330">
        <v>0.23199271839999999</v>
      </c>
      <c r="S3330">
        <v>4.8655744225999999</v>
      </c>
    </row>
    <row r="3331" spans="1:19" x14ac:dyDescent="0.25">
      <c r="A3331" s="12">
        <v>44805</v>
      </c>
      <c r="B3331" t="s">
        <v>2007</v>
      </c>
      <c r="C3331" t="s">
        <v>2008</v>
      </c>
      <c r="D3331">
        <v>1119167.4623</v>
      </c>
      <c r="E3331">
        <v>150.53280874000001</v>
      </c>
      <c r="F3331">
        <v>0.29702289459999998</v>
      </c>
      <c r="G3331">
        <v>9.1446505062999996</v>
      </c>
      <c r="H3331">
        <v>711162.88337000005</v>
      </c>
      <c r="I3331">
        <v>150.70066198000001</v>
      </c>
      <c r="J3331">
        <v>0.49351710939999999</v>
      </c>
      <c r="K3331">
        <v>9.1109370661</v>
      </c>
      <c r="L3331">
        <v>602785.68590000004</v>
      </c>
      <c r="M3331">
        <v>147.39817884000001</v>
      </c>
      <c r="N3331">
        <v>0.13741850219999999</v>
      </c>
      <c r="O3331">
        <v>8.6633882108000009</v>
      </c>
      <c r="P3331">
        <v>449378.27091000002</v>
      </c>
      <c r="Q3331">
        <v>124.19264812</v>
      </c>
      <c r="R3331">
        <v>-0.157600763</v>
      </c>
      <c r="S3331">
        <v>5.3138376983000004</v>
      </c>
    </row>
    <row r="3332" spans="1:19" x14ac:dyDescent="0.25">
      <c r="A3332" s="12">
        <v>44835</v>
      </c>
      <c r="B3332" t="s">
        <v>2005</v>
      </c>
      <c r="C3332" t="s">
        <v>2006</v>
      </c>
      <c r="D3332">
        <v>497759.95059000002</v>
      </c>
      <c r="E3332">
        <v>162.95865486</v>
      </c>
      <c r="F3332">
        <v>0.82064857300000005</v>
      </c>
      <c r="G3332">
        <v>12.169677316</v>
      </c>
      <c r="H3332">
        <v>302131.79255999997</v>
      </c>
      <c r="I3332">
        <v>160.85605717000001</v>
      </c>
      <c r="J3332">
        <v>0.39593164689999999</v>
      </c>
      <c r="K3332">
        <v>13.930769639999999</v>
      </c>
      <c r="L3332">
        <v>257612.6735</v>
      </c>
      <c r="M3332">
        <v>156.96296760000001</v>
      </c>
      <c r="N3332">
        <v>-7.4505234000000004E-2</v>
      </c>
      <c r="O3332">
        <v>14.205831857</v>
      </c>
      <c r="P3332">
        <v>254156.46468999999</v>
      </c>
      <c r="Q3332">
        <v>133.56244648000001</v>
      </c>
      <c r="R3332">
        <v>-0.33184449700000002</v>
      </c>
      <c r="S3332">
        <v>8.5417215929000001</v>
      </c>
    </row>
    <row r="3333" spans="1:19" x14ac:dyDescent="0.25">
      <c r="A3333" s="12">
        <v>44835</v>
      </c>
      <c r="B3333" t="s">
        <v>2019</v>
      </c>
      <c r="C3333" t="s">
        <v>2020</v>
      </c>
      <c r="D3333">
        <v>350903.67141000001</v>
      </c>
      <c r="E3333">
        <v>161.05097445000001</v>
      </c>
      <c r="F3333">
        <v>0.72623870310000005</v>
      </c>
      <c r="G3333">
        <v>13.012288488999999</v>
      </c>
      <c r="H3333">
        <v>213411.80131000001</v>
      </c>
      <c r="I3333">
        <v>159.41868657000001</v>
      </c>
      <c r="J3333">
        <v>0.25950844020000002</v>
      </c>
      <c r="K3333">
        <v>15.187601105000001</v>
      </c>
      <c r="L3333">
        <v>168323.12503</v>
      </c>
      <c r="M3333">
        <v>154.76664004</v>
      </c>
      <c r="N3333">
        <v>-1.6267245999999999E-2</v>
      </c>
      <c r="O3333">
        <v>15.407259835</v>
      </c>
      <c r="P3333">
        <v>137711.12721000001</v>
      </c>
      <c r="Q3333">
        <v>138.13471582</v>
      </c>
      <c r="R3333">
        <v>0.43875635480000003</v>
      </c>
      <c r="S3333">
        <v>12.015752537999999</v>
      </c>
    </row>
    <row r="3334" spans="1:19" x14ac:dyDescent="0.25">
      <c r="A3334" s="12">
        <v>44835</v>
      </c>
      <c r="B3334" t="s">
        <v>2001</v>
      </c>
      <c r="C3334" t="s">
        <v>2002</v>
      </c>
      <c r="D3334">
        <v>376072.64066999999</v>
      </c>
      <c r="E3334">
        <v>167.75671011</v>
      </c>
      <c r="F3334">
        <v>0.39148597730000001</v>
      </c>
      <c r="G3334">
        <v>12.166030130999999</v>
      </c>
      <c r="H3334">
        <v>233300.75182999999</v>
      </c>
      <c r="I3334">
        <v>165.92929598000001</v>
      </c>
      <c r="J3334">
        <v>0.100921331</v>
      </c>
      <c r="K3334">
        <v>13.928586319000001</v>
      </c>
      <c r="L3334">
        <v>189895.17379</v>
      </c>
      <c r="M3334">
        <v>163.19799968000001</v>
      </c>
      <c r="N3334">
        <v>-0.11418197200000001</v>
      </c>
      <c r="O3334">
        <v>14.744444477</v>
      </c>
      <c r="P3334">
        <v>135375.68369999999</v>
      </c>
      <c r="Q3334">
        <v>143.79772942</v>
      </c>
      <c r="R3334">
        <v>0.20831358</v>
      </c>
      <c r="S3334">
        <v>9.8632891037999997</v>
      </c>
    </row>
    <row r="3335" spans="1:19" x14ac:dyDescent="0.25">
      <c r="A3335" s="12">
        <v>44835</v>
      </c>
      <c r="B3335" t="s">
        <v>2017</v>
      </c>
      <c r="C3335" t="s">
        <v>2018</v>
      </c>
      <c r="D3335">
        <v>429948.30041999999</v>
      </c>
      <c r="E3335">
        <v>164.56133027999999</v>
      </c>
      <c r="F3335">
        <v>1.1679651061</v>
      </c>
      <c r="G3335">
        <v>13.000989579000001</v>
      </c>
      <c r="H3335">
        <v>252107.43197999999</v>
      </c>
      <c r="I3335">
        <v>165.25959624000001</v>
      </c>
      <c r="J3335">
        <v>0.92782048070000001</v>
      </c>
      <c r="K3335">
        <v>14.965208702</v>
      </c>
      <c r="L3335">
        <v>202749.43734999999</v>
      </c>
      <c r="M3335">
        <v>162.54542637</v>
      </c>
      <c r="N3335">
        <v>0.37309152150000002</v>
      </c>
      <c r="O3335">
        <v>15.574501619999999</v>
      </c>
      <c r="P3335">
        <v>149036.41158000001</v>
      </c>
      <c r="Q3335">
        <v>141.9785449</v>
      </c>
      <c r="R3335">
        <v>0.525761056</v>
      </c>
      <c r="S3335">
        <v>11.257642715999999</v>
      </c>
    </row>
    <row r="3336" spans="1:19" x14ac:dyDescent="0.25">
      <c r="A3336" s="12">
        <v>44835</v>
      </c>
      <c r="B3336" t="s">
        <v>2007</v>
      </c>
      <c r="C3336" t="s">
        <v>2008</v>
      </c>
      <c r="D3336">
        <v>1112277.4313000001</v>
      </c>
      <c r="E3336">
        <v>149.60607010999999</v>
      </c>
      <c r="F3336">
        <v>-0.61563897000000001</v>
      </c>
      <c r="G3336">
        <v>5.3944296045</v>
      </c>
      <c r="H3336">
        <v>706038.64052999998</v>
      </c>
      <c r="I3336">
        <v>149.61479711000001</v>
      </c>
      <c r="J3336">
        <v>-0.72054419000000003</v>
      </c>
      <c r="K3336">
        <v>7.8078694791999999</v>
      </c>
      <c r="L3336">
        <v>596036.49753000005</v>
      </c>
      <c r="M3336">
        <v>145.74781106</v>
      </c>
      <c r="N3336">
        <v>-1.11966633</v>
      </c>
      <c r="O3336">
        <v>8.5044653213999997</v>
      </c>
      <c r="P3336">
        <v>443546.10606999998</v>
      </c>
      <c r="Q3336">
        <v>122.580839</v>
      </c>
      <c r="R3336">
        <v>-1.297829737</v>
      </c>
      <c r="S3336">
        <v>4.4230772182000004</v>
      </c>
    </row>
    <row r="3337" spans="1:19" x14ac:dyDescent="0.25">
      <c r="A3337" s="12">
        <v>44835</v>
      </c>
      <c r="B3337" t="s">
        <v>2013</v>
      </c>
      <c r="C3337" t="s">
        <v>2014</v>
      </c>
      <c r="D3337">
        <v>721353.38690000004</v>
      </c>
      <c r="E3337">
        <v>158.61948426999999</v>
      </c>
      <c r="F3337">
        <v>0.53999967280000005</v>
      </c>
      <c r="G3337">
        <v>10.376997888</v>
      </c>
      <c r="H3337">
        <v>439517.95053999999</v>
      </c>
      <c r="I3337">
        <v>157.49791711</v>
      </c>
      <c r="J3337">
        <v>0.2358044363</v>
      </c>
      <c r="K3337">
        <v>12.519970722</v>
      </c>
      <c r="L3337">
        <v>341251.3112</v>
      </c>
      <c r="M3337">
        <v>154.85970186</v>
      </c>
      <c r="N3337">
        <v>-6.2591429000000004E-2</v>
      </c>
      <c r="O3337">
        <v>13.509584030999999</v>
      </c>
      <c r="P3337">
        <v>230123.83632</v>
      </c>
      <c r="Q3337">
        <v>135.36554276000001</v>
      </c>
      <c r="R3337">
        <v>3.0855593300000001E-2</v>
      </c>
      <c r="S3337">
        <v>9.4587042220999997</v>
      </c>
    </row>
    <row r="3338" spans="1:19" x14ac:dyDescent="0.25">
      <c r="A3338" s="12">
        <v>44835</v>
      </c>
      <c r="B3338" t="s">
        <v>2015</v>
      </c>
      <c r="C3338" t="s">
        <v>2016</v>
      </c>
      <c r="D3338">
        <v>541011.60097999999</v>
      </c>
      <c r="E3338">
        <v>164.22683713000001</v>
      </c>
      <c r="F3338">
        <v>0.99194553880000003</v>
      </c>
      <c r="G3338">
        <v>13.446782821999999</v>
      </c>
      <c r="H3338">
        <v>348732.72712</v>
      </c>
      <c r="I3338">
        <v>163.81208892999999</v>
      </c>
      <c r="J3338">
        <v>0.44070512039999998</v>
      </c>
      <c r="K3338">
        <v>15.350961118000001</v>
      </c>
      <c r="L3338">
        <v>282978.71677</v>
      </c>
      <c r="M3338">
        <v>159.91904131999999</v>
      </c>
      <c r="N3338">
        <v>0.1015720143</v>
      </c>
      <c r="O3338">
        <v>15.57917026</v>
      </c>
      <c r="P3338">
        <v>198579.83739999999</v>
      </c>
      <c r="Q3338">
        <v>140.05930773</v>
      </c>
      <c r="R3338">
        <v>0.39640346459999998</v>
      </c>
      <c r="S3338">
        <v>12.442607496000001</v>
      </c>
    </row>
    <row r="3339" spans="1:19" x14ac:dyDescent="0.25">
      <c r="A3339" s="12">
        <v>44835</v>
      </c>
      <c r="B3339" t="s">
        <v>2009</v>
      </c>
      <c r="C3339" t="s">
        <v>2010</v>
      </c>
      <c r="D3339">
        <v>288230.55543000001</v>
      </c>
      <c r="E3339">
        <v>148.25386352999999</v>
      </c>
      <c r="F3339">
        <v>2.0909724773999998</v>
      </c>
      <c r="G3339">
        <v>15.239250386</v>
      </c>
      <c r="H3339">
        <v>168598.90273</v>
      </c>
      <c r="I3339">
        <v>142.58352226</v>
      </c>
      <c r="J3339">
        <v>1.3291384704</v>
      </c>
      <c r="K3339">
        <v>15.387870956</v>
      </c>
      <c r="L3339">
        <v>133387.86147999999</v>
      </c>
      <c r="M3339">
        <v>139.94481744999999</v>
      </c>
      <c r="N3339">
        <v>0.64893458110000002</v>
      </c>
      <c r="O3339">
        <v>15.840655462000001</v>
      </c>
      <c r="P3339">
        <v>102552.13774999999</v>
      </c>
      <c r="Q3339">
        <v>122.36811295</v>
      </c>
      <c r="R3339">
        <v>-0.68368902399999998</v>
      </c>
      <c r="S3339">
        <v>10.498291698999999</v>
      </c>
    </row>
    <row r="3340" spans="1:19" x14ac:dyDescent="0.25">
      <c r="A3340" s="12">
        <v>44835</v>
      </c>
      <c r="B3340" t="s">
        <v>2011</v>
      </c>
      <c r="C3340" t="s">
        <v>2012</v>
      </c>
      <c r="D3340">
        <v>387796.46139999997</v>
      </c>
      <c r="E3340">
        <v>165.01922303000001</v>
      </c>
      <c r="F3340">
        <v>1.7246928694000001</v>
      </c>
      <c r="G3340">
        <v>14.799995538999999</v>
      </c>
      <c r="H3340">
        <v>235506.62784999999</v>
      </c>
      <c r="I3340">
        <v>164.80299789</v>
      </c>
      <c r="J3340">
        <v>0.85642196189999997</v>
      </c>
      <c r="K3340">
        <v>16.233039442999999</v>
      </c>
      <c r="L3340">
        <v>169096.67204</v>
      </c>
      <c r="M3340">
        <v>161.9905961</v>
      </c>
      <c r="N3340">
        <v>0.13149684740000001</v>
      </c>
      <c r="O3340">
        <v>17.132913653999999</v>
      </c>
      <c r="P3340">
        <v>147789.31229</v>
      </c>
      <c r="Q3340">
        <v>146.05507724</v>
      </c>
      <c r="R3340">
        <v>-0.24936054799999999</v>
      </c>
      <c r="S3340">
        <v>12.989773472</v>
      </c>
    </row>
    <row r="3341" spans="1:19" x14ac:dyDescent="0.25">
      <c r="A3341" s="12">
        <v>44835</v>
      </c>
      <c r="B3341" t="s">
        <v>2003</v>
      </c>
      <c r="C3341" t="s">
        <v>2004</v>
      </c>
      <c r="D3341">
        <v>564721.87138000003</v>
      </c>
      <c r="E3341">
        <v>165.41726355</v>
      </c>
      <c r="F3341">
        <v>0.51072401759999997</v>
      </c>
      <c r="G3341">
        <v>10.706071928</v>
      </c>
      <c r="H3341">
        <v>373721.62680999999</v>
      </c>
      <c r="I3341">
        <v>162.87600398000001</v>
      </c>
      <c r="J3341">
        <v>0.10998960369999999</v>
      </c>
      <c r="K3341">
        <v>12.143867929000001</v>
      </c>
      <c r="L3341">
        <v>304255.95522</v>
      </c>
      <c r="M3341">
        <v>158.88332854000001</v>
      </c>
      <c r="N3341">
        <v>-0.100318302</v>
      </c>
      <c r="O3341">
        <v>12.672860091</v>
      </c>
      <c r="P3341">
        <v>215387.00743</v>
      </c>
      <c r="Q3341">
        <v>139.06576097999999</v>
      </c>
      <c r="R3341">
        <v>0.4137558281</v>
      </c>
      <c r="S3341">
        <v>8.5788164279999997</v>
      </c>
    </row>
    <row r="3342" spans="1:19" x14ac:dyDescent="0.25">
      <c r="A3342" s="12">
        <v>44866</v>
      </c>
      <c r="B3342" t="s">
        <v>2005</v>
      </c>
      <c r="C3342" t="s">
        <v>2006</v>
      </c>
      <c r="D3342">
        <v>497450.47200000001</v>
      </c>
      <c r="E3342">
        <v>162.85733651999999</v>
      </c>
      <c r="F3342">
        <v>-6.2174264999999999E-2</v>
      </c>
      <c r="G3342">
        <v>11.252018623</v>
      </c>
      <c r="H3342">
        <v>303060.04415999999</v>
      </c>
      <c r="I3342">
        <v>161.35026167999999</v>
      </c>
      <c r="J3342">
        <v>0.30723400439999998</v>
      </c>
      <c r="K3342">
        <v>11.834038285</v>
      </c>
      <c r="L3342">
        <v>258620.55445</v>
      </c>
      <c r="M3342">
        <v>157.57706777000001</v>
      </c>
      <c r="N3342">
        <v>0.39123888410000002</v>
      </c>
      <c r="O3342">
        <v>12.225513913</v>
      </c>
      <c r="P3342">
        <v>256285.76506999999</v>
      </c>
      <c r="Q3342">
        <v>134.68142083999999</v>
      </c>
      <c r="R3342">
        <v>0.83779115609999999</v>
      </c>
      <c r="S3342">
        <v>7.5458934512000004</v>
      </c>
    </row>
    <row r="3343" spans="1:19" x14ac:dyDescent="0.25">
      <c r="A3343" s="12">
        <v>44866</v>
      </c>
      <c r="B3343" t="s">
        <v>2015</v>
      </c>
      <c r="C3343" t="s">
        <v>2016</v>
      </c>
      <c r="D3343">
        <v>537132.81487999996</v>
      </c>
      <c r="E3343">
        <v>163.04941178000001</v>
      </c>
      <c r="F3343">
        <v>-0.71695063400000003</v>
      </c>
      <c r="G3343">
        <v>11.137918687999999</v>
      </c>
      <c r="H3343">
        <v>348757.15824000002</v>
      </c>
      <c r="I3343">
        <v>163.82356508999999</v>
      </c>
      <c r="J3343">
        <v>7.0056861000000002E-3</v>
      </c>
      <c r="K3343">
        <v>12.377776249</v>
      </c>
      <c r="L3343">
        <v>282938.16065999999</v>
      </c>
      <c r="M3343">
        <v>159.89612195000001</v>
      </c>
      <c r="N3343">
        <v>-1.4331861E-2</v>
      </c>
      <c r="O3343">
        <v>12.812704876</v>
      </c>
      <c r="P3343">
        <v>198837.88667000001</v>
      </c>
      <c r="Q3343">
        <v>140.24131111</v>
      </c>
      <c r="R3343">
        <v>0.12994736709999999</v>
      </c>
      <c r="S3343">
        <v>9.5505496793999995</v>
      </c>
    </row>
    <row r="3344" spans="1:19" x14ac:dyDescent="0.25">
      <c r="A3344" s="12">
        <v>44866</v>
      </c>
      <c r="B3344" t="s">
        <v>2013</v>
      </c>
      <c r="C3344" t="s">
        <v>2014</v>
      </c>
      <c r="D3344">
        <v>716485.84143999999</v>
      </c>
      <c r="E3344">
        <v>157.54915235999999</v>
      </c>
      <c r="F3344">
        <v>-0.67477959499999995</v>
      </c>
      <c r="G3344">
        <v>9.5137371598999998</v>
      </c>
      <c r="H3344">
        <v>438839.57731999998</v>
      </c>
      <c r="I3344">
        <v>157.25482722999999</v>
      </c>
      <c r="J3344">
        <v>-0.15434482599999999</v>
      </c>
      <c r="K3344">
        <v>10.701744230999999</v>
      </c>
      <c r="L3344">
        <v>340533.08701999998</v>
      </c>
      <c r="M3344">
        <v>154.53377202999999</v>
      </c>
      <c r="N3344">
        <v>-0.210467815</v>
      </c>
      <c r="O3344">
        <v>11.322667242</v>
      </c>
      <c r="P3344">
        <v>231449.43872000001</v>
      </c>
      <c r="Q3344">
        <v>136.14530070000001</v>
      </c>
      <c r="R3344">
        <v>0.57603871640000004</v>
      </c>
      <c r="S3344">
        <v>8.3251617604000003</v>
      </c>
    </row>
    <row r="3345" spans="1:19" x14ac:dyDescent="0.25">
      <c r="A3345" s="12">
        <v>44866</v>
      </c>
      <c r="B3345" t="s">
        <v>2007</v>
      </c>
      <c r="C3345" t="s">
        <v>2008</v>
      </c>
      <c r="D3345">
        <v>1113966.7323</v>
      </c>
      <c r="E3345">
        <v>149.83328832000001</v>
      </c>
      <c r="F3345">
        <v>0.15187766520000001</v>
      </c>
      <c r="G3345">
        <v>6.5778814613999996</v>
      </c>
      <c r="H3345">
        <v>707571.47653999995</v>
      </c>
      <c r="I3345">
        <v>149.93961637000001</v>
      </c>
      <c r="J3345">
        <v>0.2171037002</v>
      </c>
      <c r="K3345">
        <v>7.6859825538999997</v>
      </c>
      <c r="L3345">
        <v>597716.91396999999</v>
      </c>
      <c r="M3345">
        <v>146.15872049000001</v>
      </c>
      <c r="N3345">
        <v>0.28193180249999999</v>
      </c>
      <c r="O3345">
        <v>8.4776680475999999</v>
      </c>
      <c r="P3345">
        <v>447519.05151000002</v>
      </c>
      <c r="Q3345">
        <v>123.67882403999999</v>
      </c>
      <c r="R3345">
        <v>0.89572321470000005</v>
      </c>
      <c r="S3345">
        <v>4.5756320822000003</v>
      </c>
    </row>
    <row r="3346" spans="1:19" x14ac:dyDescent="0.25">
      <c r="A3346" s="12">
        <v>44866</v>
      </c>
      <c r="B3346" t="s">
        <v>2003</v>
      </c>
      <c r="C3346" t="s">
        <v>2004</v>
      </c>
      <c r="D3346">
        <v>570603.48783</v>
      </c>
      <c r="E3346">
        <v>167.14009553</v>
      </c>
      <c r="F3346">
        <v>1.0415067586</v>
      </c>
      <c r="G3346">
        <v>10.592376414</v>
      </c>
      <c r="H3346">
        <v>378765.57376</v>
      </c>
      <c r="I3346">
        <v>165.07426563000001</v>
      </c>
      <c r="J3346">
        <v>1.3496534806</v>
      </c>
      <c r="K3346">
        <v>11.121357539</v>
      </c>
      <c r="L3346">
        <v>307929.28902000003</v>
      </c>
      <c r="M3346">
        <v>160.80155393999999</v>
      </c>
      <c r="N3346">
        <v>1.2073169775999999</v>
      </c>
      <c r="O3346">
        <v>11.642619566</v>
      </c>
      <c r="P3346">
        <v>218655.88149</v>
      </c>
      <c r="Q3346">
        <v>141.17632681000001</v>
      </c>
      <c r="R3346">
        <v>1.5176746726000001</v>
      </c>
      <c r="S3346">
        <v>8.1058435384000003</v>
      </c>
    </row>
    <row r="3347" spans="1:19" x14ac:dyDescent="0.25">
      <c r="A3347" s="12">
        <v>44866</v>
      </c>
      <c r="B3347" t="s">
        <v>2009</v>
      </c>
      <c r="C3347" t="s">
        <v>2010</v>
      </c>
      <c r="D3347">
        <v>286331.36216999998</v>
      </c>
      <c r="E3347">
        <v>147.27699715</v>
      </c>
      <c r="F3347">
        <v>-0.65891461799999995</v>
      </c>
      <c r="G3347">
        <v>13.959907931</v>
      </c>
      <c r="H3347">
        <v>168004.66396000001</v>
      </c>
      <c r="I3347">
        <v>142.08097653999999</v>
      </c>
      <c r="J3347">
        <v>-0.35245708199999998</v>
      </c>
      <c r="K3347">
        <v>12.903154045000001</v>
      </c>
      <c r="L3347">
        <v>132869.38024999999</v>
      </c>
      <c r="M3347">
        <v>139.40084920000001</v>
      </c>
      <c r="N3347">
        <v>-0.38870196099999998</v>
      </c>
      <c r="O3347">
        <v>13.539444291000001</v>
      </c>
      <c r="P3347">
        <v>103803.48422</v>
      </c>
      <c r="Q3347">
        <v>123.86125496</v>
      </c>
      <c r="R3347">
        <v>1.2202051456</v>
      </c>
      <c r="S3347">
        <v>9.0073940234999998</v>
      </c>
    </row>
    <row r="3348" spans="1:19" x14ac:dyDescent="0.25">
      <c r="A3348" s="12">
        <v>44866</v>
      </c>
      <c r="B3348" t="s">
        <v>2011</v>
      </c>
      <c r="C3348" t="s">
        <v>2012</v>
      </c>
      <c r="D3348">
        <v>387730.10145000002</v>
      </c>
      <c r="E3348">
        <v>164.99098484999999</v>
      </c>
      <c r="F3348">
        <v>-1.7112056E-2</v>
      </c>
      <c r="G3348">
        <v>13.457814425</v>
      </c>
      <c r="H3348">
        <v>236581.91002000001</v>
      </c>
      <c r="I3348">
        <v>165.55545961999999</v>
      </c>
      <c r="J3348">
        <v>0.45658255180000001</v>
      </c>
      <c r="K3348">
        <v>13.450473235</v>
      </c>
      <c r="L3348">
        <v>170926.56028000001</v>
      </c>
      <c r="M3348">
        <v>163.74358558</v>
      </c>
      <c r="N3348">
        <v>1.0821550880999999</v>
      </c>
      <c r="O3348">
        <v>14.665576334000001</v>
      </c>
      <c r="P3348">
        <v>149956.71854999999</v>
      </c>
      <c r="Q3348">
        <v>148.19705005</v>
      </c>
      <c r="R3348">
        <v>1.4665514208999999</v>
      </c>
      <c r="S3348">
        <v>10.857724747000001</v>
      </c>
    </row>
    <row r="3349" spans="1:19" x14ac:dyDescent="0.25">
      <c r="A3349" s="12">
        <v>44866</v>
      </c>
      <c r="B3349" t="s">
        <v>2019</v>
      </c>
      <c r="C3349" t="s">
        <v>2020</v>
      </c>
      <c r="D3349">
        <v>351099.15599</v>
      </c>
      <c r="E3349">
        <v>161.14069418</v>
      </c>
      <c r="F3349">
        <v>5.5708900399999997E-2</v>
      </c>
      <c r="G3349">
        <v>11.425879189</v>
      </c>
      <c r="H3349">
        <v>213980.21875</v>
      </c>
      <c r="I3349">
        <v>159.84329459</v>
      </c>
      <c r="J3349">
        <v>0.26634770639999999</v>
      </c>
      <c r="K3349">
        <v>12.195833793</v>
      </c>
      <c r="L3349">
        <v>168873.39489</v>
      </c>
      <c r="M3349">
        <v>155.27259201999999</v>
      </c>
      <c r="N3349">
        <v>0.32691281119999999</v>
      </c>
      <c r="O3349">
        <v>12.655587991000001</v>
      </c>
      <c r="P3349">
        <v>138487.77458999999</v>
      </c>
      <c r="Q3349">
        <v>138.91375210000001</v>
      </c>
      <c r="R3349">
        <v>0.56396849660000004</v>
      </c>
      <c r="S3349">
        <v>9.4613156351000001</v>
      </c>
    </row>
    <row r="3350" spans="1:19" x14ac:dyDescent="0.25">
      <c r="A3350" s="12">
        <v>44866</v>
      </c>
      <c r="B3350" t="s">
        <v>2001</v>
      </c>
      <c r="C3350" t="s">
        <v>2002</v>
      </c>
      <c r="D3350">
        <v>379199.73431000003</v>
      </c>
      <c r="E3350">
        <v>169.1516293</v>
      </c>
      <c r="F3350">
        <v>0.83151319769999998</v>
      </c>
      <c r="G3350">
        <v>12.822519453</v>
      </c>
      <c r="H3350">
        <v>235406.27497</v>
      </c>
      <c r="I3350">
        <v>167.42679638999999</v>
      </c>
      <c r="J3350">
        <v>0.90249307759999997</v>
      </c>
      <c r="K3350">
        <v>12.951491562999999</v>
      </c>
      <c r="L3350">
        <v>191748.91320000001</v>
      </c>
      <c r="M3350">
        <v>164.79112370999999</v>
      </c>
      <c r="N3350">
        <v>0.97619090649999996</v>
      </c>
      <c r="O3350">
        <v>13.505393384</v>
      </c>
      <c r="P3350">
        <v>136785.5447</v>
      </c>
      <c r="Q3350">
        <v>145.29530124999999</v>
      </c>
      <c r="R3350">
        <v>1.0414433085999999</v>
      </c>
      <c r="S3350">
        <v>9.2826711270000004</v>
      </c>
    </row>
    <row r="3351" spans="1:19" x14ac:dyDescent="0.25">
      <c r="A3351" s="12">
        <v>44866</v>
      </c>
      <c r="B3351" t="s">
        <v>2017</v>
      </c>
      <c r="C3351" t="s">
        <v>2018</v>
      </c>
      <c r="D3351">
        <v>427306.14688999997</v>
      </c>
      <c r="E3351">
        <v>163.55005451</v>
      </c>
      <c r="F3351">
        <v>-0.61452819599999997</v>
      </c>
      <c r="G3351">
        <v>11.491289372000001</v>
      </c>
      <c r="H3351">
        <v>251649.24617999999</v>
      </c>
      <c r="I3351">
        <v>164.95924968</v>
      </c>
      <c r="J3351">
        <v>-0.181742283</v>
      </c>
      <c r="K3351">
        <v>12.174005645999999</v>
      </c>
      <c r="L3351">
        <v>203093.05340999999</v>
      </c>
      <c r="M3351">
        <v>162.82090539999999</v>
      </c>
      <c r="N3351">
        <v>0.1694781799</v>
      </c>
      <c r="O3351">
        <v>12.932976195</v>
      </c>
      <c r="P3351">
        <v>150334.557</v>
      </c>
      <c r="Q3351">
        <v>143.2152145</v>
      </c>
      <c r="R3351">
        <v>0.87102568459999996</v>
      </c>
      <c r="S3351">
        <v>10.102400743</v>
      </c>
    </row>
    <row r="3352" spans="1:19" x14ac:dyDescent="0.25">
      <c r="A3352" s="12">
        <v>44896</v>
      </c>
      <c r="B3352" t="s">
        <v>2005</v>
      </c>
      <c r="C3352" t="s">
        <v>2006</v>
      </c>
      <c r="D3352">
        <v>494459.24484</v>
      </c>
      <c r="E3352">
        <v>161.87805653999999</v>
      </c>
      <c r="F3352">
        <v>-0.60131155300000005</v>
      </c>
      <c r="G3352">
        <v>10.657151065000001</v>
      </c>
      <c r="H3352">
        <v>303135.28260999999</v>
      </c>
      <c r="I3352">
        <v>161.39031890000001</v>
      </c>
      <c r="J3352">
        <v>2.4826251600000002E-2</v>
      </c>
      <c r="K3352">
        <v>11.53288547</v>
      </c>
      <c r="L3352">
        <v>257845.85305000001</v>
      </c>
      <c r="M3352">
        <v>157.10504351</v>
      </c>
      <c r="N3352">
        <v>-0.29955136199999999</v>
      </c>
      <c r="O3352">
        <v>10.017245483</v>
      </c>
      <c r="P3352">
        <v>257260.13303</v>
      </c>
      <c r="Q3352">
        <v>135.19346356</v>
      </c>
      <c r="R3352">
        <v>0.38018809079999999</v>
      </c>
      <c r="S3352">
        <v>7.7536208668000004</v>
      </c>
    </row>
    <row r="3353" spans="1:19" x14ac:dyDescent="0.25">
      <c r="A3353" s="12">
        <v>44896</v>
      </c>
      <c r="B3353" t="s">
        <v>2009</v>
      </c>
      <c r="C3353" t="s">
        <v>2010</v>
      </c>
      <c r="D3353">
        <v>284275.14843</v>
      </c>
      <c r="E3353">
        <v>146.21936593999999</v>
      </c>
      <c r="F3353">
        <v>-0.71812382699999999</v>
      </c>
      <c r="G3353">
        <v>14.009534883000001</v>
      </c>
      <c r="H3353">
        <v>166922.22583000001</v>
      </c>
      <c r="I3353">
        <v>141.16556227999999</v>
      </c>
      <c r="J3353">
        <v>-0.644290523</v>
      </c>
      <c r="K3353">
        <v>11.760857574999999</v>
      </c>
      <c r="L3353">
        <v>131706.03388</v>
      </c>
      <c r="M3353">
        <v>138.18031614</v>
      </c>
      <c r="N3353">
        <v>-0.87555640400000001</v>
      </c>
      <c r="O3353">
        <v>10.279693055999999</v>
      </c>
      <c r="P3353">
        <v>105599.42380999999</v>
      </c>
      <c r="Q3353">
        <v>126.00422091</v>
      </c>
      <c r="R3353">
        <v>1.7301342135</v>
      </c>
      <c r="S3353">
        <v>10.585313534999999</v>
      </c>
    </row>
    <row r="3354" spans="1:19" x14ac:dyDescent="0.25">
      <c r="A3354" s="12">
        <v>44896</v>
      </c>
      <c r="B3354" t="s">
        <v>2011</v>
      </c>
      <c r="C3354" t="s">
        <v>2012</v>
      </c>
      <c r="D3354">
        <v>386349.45399000001</v>
      </c>
      <c r="E3354">
        <v>164.40347724</v>
      </c>
      <c r="F3354">
        <v>-0.35608467300000002</v>
      </c>
      <c r="G3354">
        <v>13.121036707</v>
      </c>
      <c r="H3354">
        <v>237059.53318999999</v>
      </c>
      <c r="I3354">
        <v>165.88969111</v>
      </c>
      <c r="J3354">
        <v>0.20188490810000001</v>
      </c>
      <c r="K3354">
        <v>12.851603365000001</v>
      </c>
      <c r="L3354">
        <v>169798.40075</v>
      </c>
      <c r="M3354">
        <v>162.66283554</v>
      </c>
      <c r="N3354">
        <v>-0.66002587800000001</v>
      </c>
      <c r="O3354">
        <v>11.18167019</v>
      </c>
      <c r="P3354">
        <v>151115.05270999999</v>
      </c>
      <c r="Q3354">
        <v>149.34179172</v>
      </c>
      <c r="R3354">
        <v>0.77244565730000003</v>
      </c>
      <c r="S3354">
        <v>11.235512951</v>
      </c>
    </row>
    <row r="3355" spans="1:19" x14ac:dyDescent="0.25">
      <c r="A3355" s="12">
        <v>44896</v>
      </c>
      <c r="B3355" t="s">
        <v>2019</v>
      </c>
      <c r="C3355" t="s">
        <v>2020</v>
      </c>
      <c r="D3355">
        <v>353145.28745</v>
      </c>
      <c r="E3355">
        <v>162.07978799</v>
      </c>
      <c r="F3355">
        <v>0.58277880270000004</v>
      </c>
      <c r="G3355">
        <v>12.16732887</v>
      </c>
      <c r="H3355">
        <v>215493.45957000001</v>
      </c>
      <c r="I3355">
        <v>160.97368599000001</v>
      </c>
      <c r="J3355">
        <v>0.70718724990000004</v>
      </c>
      <c r="K3355">
        <v>12.444532507</v>
      </c>
      <c r="L3355">
        <v>169548.17809</v>
      </c>
      <c r="M3355">
        <v>155.89302921000001</v>
      </c>
      <c r="N3355">
        <v>0.39957933810000001</v>
      </c>
      <c r="O3355">
        <v>11.108037994</v>
      </c>
      <c r="P3355">
        <v>140710.35071999999</v>
      </c>
      <c r="Q3355">
        <v>141.1431647</v>
      </c>
      <c r="R3355">
        <v>1.6048897753</v>
      </c>
      <c r="S3355">
        <v>10.270270094000001</v>
      </c>
    </row>
    <row r="3356" spans="1:19" x14ac:dyDescent="0.25">
      <c r="A3356" s="12">
        <v>44896</v>
      </c>
      <c r="B3356" t="s">
        <v>2001</v>
      </c>
      <c r="C3356" t="s">
        <v>2002</v>
      </c>
      <c r="D3356">
        <v>379274.47005</v>
      </c>
      <c r="E3356">
        <v>169.18496705999999</v>
      </c>
      <c r="F3356">
        <v>1.97088043E-2</v>
      </c>
      <c r="G3356">
        <v>12.098726741</v>
      </c>
      <c r="H3356">
        <v>237133.73765</v>
      </c>
      <c r="I3356">
        <v>168.65541081000001</v>
      </c>
      <c r="J3356">
        <v>0.73382185040000003</v>
      </c>
      <c r="K3356">
        <v>13.057668343</v>
      </c>
      <c r="L3356">
        <v>192940.31393999999</v>
      </c>
      <c r="M3356">
        <v>165.81502660000001</v>
      </c>
      <c r="N3356">
        <v>0.62133376240000004</v>
      </c>
      <c r="O3356">
        <v>12.088221538000001</v>
      </c>
      <c r="P3356">
        <v>139102.06437000001</v>
      </c>
      <c r="Q3356">
        <v>147.75593717000001</v>
      </c>
      <c r="R3356">
        <v>1.6935412851</v>
      </c>
      <c r="S3356">
        <v>10.252170082999999</v>
      </c>
    </row>
    <row r="3357" spans="1:19" x14ac:dyDescent="0.25">
      <c r="A3357" s="12">
        <v>44896</v>
      </c>
      <c r="B3357" t="s">
        <v>2017</v>
      </c>
      <c r="C3357" t="s">
        <v>2018</v>
      </c>
      <c r="D3357">
        <v>424847.89718000003</v>
      </c>
      <c r="E3357">
        <v>162.60916732999999</v>
      </c>
      <c r="F3357">
        <v>-0.57529004100000003</v>
      </c>
      <c r="G3357">
        <v>10.123458291</v>
      </c>
      <c r="H3357">
        <v>252722.25472999999</v>
      </c>
      <c r="I3357">
        <v>165.66262029000001</v>
      </c>
      <c r="J3357">
        <v>0.42639052840000002</v>
      </c>
      <c r="K3357">
        <v>11.622324812</v>
      </c>
      <c r="L3357">
        <v>203292.78519</v>
      </c>
      <c r="M3357">
        <v>162.98103155999999</v>
      </c>
      <c r="N3357">
        <v>9.8344961499999994E-2</v>
      </c>
      <c r="O3357">
        <v>10.667084814000001</v>
      </c>
      <c r="P3357">
        <v>150673.56503999999</v>
      </c>
      <c r="Q3357">
        <v>143.53816824</v>
      </c>
      <c r="R3357">
        <v>0.22550240069999999</v>
      </c>
      <c r="S3357">
        <v>9.5350445695000001</v>
      </c>
    </row>
    <row r="3358" spans="1:19" x14ac:dyDescent="0.25">
      <c r="A3358" s="12">
        <v>44896</v>
      </c>
      <c r="B3358" t="s">
        <v>2003</v>
      </c>
      <c r="C3358" t="s">
        <v>2004</v>
      </c>
      <c r="D3358">
        <v>565398.89051000006</v>
      </c>
      <c r="E3358">
        <v>165.61557471</v>
      </c>
      <c r="F3358">
        <v>-0.91212154000000001</v>
      </c>
      <c r="G3358">
        <v>10.466694263999999</v>
      </c>
      <c r="H3358">
        <v>375721.49033</v>
      </c>
      <c r="I3358">
        <v>163.74758793999999</v>
      </c>
      <c r="J3358">
        <v>-0.80368534999999997</v>
      </c>
      <c r="K3358">
        <v>10.694150414999999</v>
      </c>
      <c r="L3358">
        <v>305253.99971</v>
      </c>
      <c r="M3358">
        <v>159.40451021999999</v>
      </c>
      <c r="N3358">
        <v>-0.86879988699999999</v>
      </c>
      <c r="O3358">
        <v>9.3804976832999998</v>
      </c>
      <c r="P3358">
        <v>217638.51199999999</v>
      </c>
      <c r="Q3358">
        <v>140.51945681000001</v>
      </c>
      <c r="R3358">
        <v>-0.46528338600000002</v>
      </c>
      <c r="S3358">
        <v>7.7192228950999997</v>
      </c>
    </row>
    <row r="3359" spans="1:19" x14ac:dyDescent="0.25">
      <c r="A3359" s="12">
        <v>44896</v>
      </c>
      <c r="B3359" t="s">
        <v>2007</v>
      </c>
      <c r="C3359" t="s">
        <v>2008</v>
      </c>
      <c r="D3359">
        <v>1112824.7747</v>
      </c>
      <c r="E3359">
        <v>149.67969013999999</v>
      </c>
      <c r="F3359">
        <v>-0.102512723</v>
      </c>
      <c r="G3359">
        <v>7.2650409238</v>
      </c>
      <c r="H3359">
        <v>708502.64355000004</v>
      </c>
      <c r="I3359">
        <v>150.13693753000001</v>
      </c>
      <c r="J3359">
        <v>0.13160041589999999</v>
      </c>
      <c r="K3359">
        <v>7.9117909609000003</v>
      </c>
      <c r="L3359">
        <v>593675.71346999996</v>
      </c>
      <c r="M3359">
        <v>145.17053247000001</v>
      </c>
      <c r="N3359">
        <v>-0.67610609799999999</v>
      </c>
      <c r="O3359">
        <v>6.7322491373000002</v>
      </c>
      <c r="P3359">
        <v>449781.94412</v>
      </c>
      <c r="Q3359">
        <v>124.30420947</v>
      </c>
      <c r="R3359">
        <v>0.50565279780000005</v>
      </c>
      <c r="S3359">
        <v>5.9558943804000002</v>
      </c>
    </row>
    <row r="3360" spans="1:19" x14ac:dyDescent="0.25">
      <c r="A3360" s="12">
        <v>44896</v>
      </c>
      <c r="B3360" t="s">
        <v>2013</v>
      </c>
      <c r="C3360" t="s">
        <v>2014</v>
      </c>
      <c r="D3360">
        <v>716327.96467000002</v>
      </c>
      <c r="E3360">
        <v>157.51443659</v>
      </c>
      <c r="F3360">
        <v>-2.2034877000000001E-2</v>
      </c>
      <c r="G3360">
        <v>9.7656689010999997</v>
      </c>
      <c r="H3360">
        <v>440590.8836</v>
      </c>
      <c r="I3360">
        <v>157.88239451999999</v>
      </c>
      <c r="J3360">
        <v>0.39907664819999999</v>
      </c>
      <c r="K3360">
        <v>11.217287232</v>
      </c>
      <c r="L3360">
        <v>342581.93225999997</v>
      </c>
      <c r="M3360">
        <v>155.46353714</v>
      </c>
      <c r="N3360">
        <v>0.60165819809999999</v>
      </c>
      <c r="O3360">
        <v>10.328239205999999</v>
      </c>
      <c r="P3360">
        <v>233289.19362000001</v>
      </c>
      <c r="Q3360">
        <v>137.22749812000001</v>
      </c>
      <c r="R3360">
        <v>0.79488415189999995</v>
      </c>
      <c r="S3360">
        <v>8.6068299668999995</v>
      </c>
    </row>
    <row r="3361" spans="1:19" x14ac:dyDescent="0.25">
      <c r="A3361" s="12">
        <v>44896</v>
      </c>
      <c r="B3361" t="s">
        <v>2015</v>
      </c>
      <c r="C3361" t="s">
        <v>2016</v>
      </c>
      <c r="D3361">
        <v>523096.83054</v>
      </c>
      <c r="E3361">
        <v>158.78871699000001</v>
      </c>
      <c r="F3361">
        <v>-2.6131310440000002</v>
      </c>
      <c r="G3361">
        <v>8.1845349233999993</v>
      </c>
      <c r="H3361">
        <v>343237.24248999998</v>
      </c>
      <c r="I3361">
        <v>161.23066555</v>
      </c>
      <c r="J3361">
        <v>-1.5827390539999999</v>
      </c>
      <c r="K3361">
        <v>10.827790504999999</v>
      </c>
      <c r="L3361">
        <v>278943.43922</v>
      </c>
      <c r="M3361">
        <v>157.6385952</v>
      </c>
      <c r="N3361">
        <v>-1.4118708579999999</v>
      </c>
      <c r="O3361">
        <v>9.7212417936000008</v>
      </c>
      <c r="P3361">
        <v>196336.74476</v>
      </c>
      <c r="Q3361">
        <v>138.47724377</v>
      </c>
      <c r="R3361">
        <v>-1.2578799519999999</v>
      </c>
      <c r="S3361">
        <v>6.3924185989</v>
      </c>
    </row>
  </sheetData>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BEC-4ACE-4D73-8CD8-E4313FF07949}">
  <sheetPr codeName="Sheet10"/>
  <dimension ref="A1:S2017"/>
  <sheetViews>
    <sheetView workbookViewId="0">
      <selection activeCell="D1" sqref="D1:R1048576"/>
    </sheetView>
  </sheetViews>
  <sheetFormatPr defaultRowHeight="15" x14ac:dyDescent="0.25"/>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1993</v>
      </c>
      <c r="C2" t="s">
        <v>1994</v>
      </c>
      <c r="D2">
        <v>63180.143080000002</v>
      </c>
      <c r="E2">
        <v>34.097126539999998</v>
      </c>
      <c r="H2">
        <v>38282.902479999997</v>
      </c>
      <c r="I2">
        <v>31.822319400000001</v>
      </c>
      <c r="L2">
        <v>30663.671699999999</v>
      </c>
      <c r="M2">
        <v>30.426526930000001</v>
      </c>
      <c r="P2">
        <v>30488.100539999999</v>
      </c>
      <c r="Q2">
        <v>34.017210159999998</v>
      </c>
    </row>
    <row r="3" spans="1:19" x14ac:dyDescent="0.25">
      <c r="A3" s="12">
        <v>34700</v>
      </c>
      <c r="B3" t="s">
        <v>1991</v>
      </c>
      <c r="C3" t="s">
        <v>1992</v>
      </c>
      <c r="D3">
        <v>76375.699399999998</v>
      </c>
      <c r="E3">
        <v>35.757471199999998</v>
      </c>
      <c r="H3">
        <v>46160.259940000004</v>
      </c>
      <c r="I3">
        <v>33.813395280000002</v>
      </c>
      <c r="L3">
        <v>31784.046139999999</v>
      </c>
      <c r="M3">
        <v>32.818059269999999</v>
      </c>
      <c r="P3">
        <v>32254.460859999999</v>
      </c>
      <c r="Q3">
        <v>36.377875889999999</v>
      </c>
    </row>
    <row r="4" spans="1:19" x14ac:dyDescent="0.25">
      <c r="A4" s="12">
        <v>34700</v>
      </c>
      <c r="B4" t="s">
        <v>1997</v>
      </c>
      <c r="C4" t="s">
        <v>1998</v>
      </c>
      <c r="D4">
        <v>83146.600340000005</v>
      </c>
      <c r="E4">
        <v>33.105094620000003</v>
      </c>
      <c r="H4">
        <v>46990.725599999998</v>
      </c>
      <c r="I4">
        <v>31.312953539999999</v>
      </c>
      <c r="L4">
        <v>36661.118829999999</v>
      </c>
      <c r="M4">
        <v>29.675059940000001</v>
      </c>
      <c r="P4">
        <v>34743.344380000002</v>
      </c>
      <c r="Q4">
        <v>34.098271570000001</v>
      </c>
    </row>
    <row r="5" spans="1:19" x14ac:dyDescent="0.25">
      <c r="A5" s="12">
        <v>34700</v>
      </c>
      <c r="B5" t="s">
        <v>1995</v>
      </c>
      <c r="C5" t="s">
        <v>1996</v>
      </c>
      <c r="D5">
        <v>75741.970249999998</v>
      </c>
      <c r="E5">
        <v>33.640535610000001</v>
      </c>
      <c r="H5">
        <v>44133.86249</v>
      </c>
      <c r="I5">
        <v>32.668156089999997</v>
      </c>
      <c r="L5">
        <v>35921.426140000003</v>
      </c>
      <c r="M5">
        <v>31.304229849999999</v>
      </c>
      <c r="P5">
        <v>31360.278910000001</v>
      </c>
      <c r="Q5">
        <v>34.82528928</v>
      </c>
    </row>
    <row r="6" spans="1:19" x14ac:dyDescent="0.25">
      <c r="A6" s="12">
        <v>34700</v>
      </c>
      <c r="B6" t="s">
        <v>1989</v>
      </c>
      <c r="C6" t="s">
        <v>1990</v>
      </c>
      <c r="D6">
        <v>75577.297839999999</v>
      </c>
      <c r="E6">
        <v>32.979614769999998</v>
      </c>
      <c r="H6">
        <v>44548.706610000001</v>
      </c>
      <c r="I6">
        <v>30.16473504</v>
      </c>
      <c r="L6">
        <v>32650.493180000001</v>
      </c>
      <c r="M6">
        <v>30.064444640000001</v>
      </c>
      <c r="P6">
        <v>34746.62111</v>
      </c>
      <c r="Q6">
        <v>31.74273071</v>
      </c>
    </row>
    <row r="7" spans="1:19" x14ac:dyDescent="0.25">
      <c r="A7" s="12">
        <v>34700</v>
      </c>
      <c r="B7" t="s">
        <v>1999</v>
      </c>
      <c r="C7" t="s">
        <v>2000</v>
      </c>
      <c r="D7">
        <v>78113.234349999999</v>
      </c>
      <c r="E7">
        <v>34.756276509999999</v>
      </c>
      <c r="H7">
        <v>45113.135219999996</v>
      </c>
      <c r="I7">
        <v>32.938652480000002</v>
      </c>
      <c r="L7">
        <v>35415.154210000001</v>
      </c>
      <c r="M7">
        <v>32.827850120000001</v>
      </c>
      <c r="P7">
        <v>34744.711139999999</v>
      </c>
      <c r="Q7">
        <v>35.436643619999998</v>
      </c>
    </row>
    <row r="8" spans="1:19" x14ac:dyDescent="0.25">
      <c r="A8" s="12">
        <v>34731</v>
      </c>
      <c r="B8" t="s">
        <v>1997</v>
      </c>
      <c r="C8" t="s">
        <v>1998</v>
      </c>
      <c r="D8">
        <v>83220.209589999999</v>
      </c>
      <c r="E8">
        <v>33.134402389999998</v>
      </c>
      <c r="F8">
        <v>8.8529483000000006E-2</v>
      </c>
      <c r="H8">
        <v>47753.761879999998</v>
      </c>
      <c r="I8">
        <v>31.82141386</v>
      </c>
      <c r="J8">
        <v>1.6238018700000001</v>
      </c>
      <c r="L8">
        <v>37153.244469999998</v>
      </c>
      <c r="M8">
        <v>30.073407249999999</v>
      </c>
      <c r="N8">
        <v>1.342363945</v>
      </c>
      <c r="P8">
        <v>35098.826159999997</v>
      </c>
      <c r="Q8">
        <v>34.447153190000002</v>
      </c>
      <c r="R8">
        <v>1.023165119</v>
      </c>
    </row>
    <row r="9" spans="1:19" x14ac:dyDescent="0.25">
      <c r="A9" s="12">
        <v>34731</v>
      </c>
      <c r="B9" t="s">
        <v>1999</v>
      </c>
      <c r="C9" t="s">
        <v>2000</v>
      </c>
      <c r="D9">
        <v>77651.129270000005</v>
      </c>
      <c r="E9">
        <v>34.550664079999997</v>
      </c>
      <c r="F9">
        <v>-0.59158359900000002</v>
      </c>
      <c r="H9">
        <v>45431.00389</v>
      </c>
      <c r="I9">
        <v>33.170739339999997</v>
      </c>
      <c r="J9">
        <v>0.70460338300000003</v>
      </c>
      <c r="L9">
        <v>35437.951730000001</v>
      </c>
      <c r="M9">
        <v>32.848982130000003</v>
      </c>
      <c r="N9">
        <v>6.4372215999999996E-2</v>
      </c>
      <c r="P9">
        <v>34910.649810000003</v>
      </c>
      <c r="Q9">
        <v>35.605886920000003</v>
      </c>
      <c r="R9">
        <v>0.47759403099999997</v>
      </c>
    </row>
    <row r="10" spans="1:19" x14ac:dyDescent="0.25">
      <c r="A10" s="12">
        <v>34731</v>
      </c>
      <c r="B10" t="s">
        <v>1993</v>
      </c>
      <c r="C10" t="s">
        <v>1994</v>
      </c>
      <c r="D10">
        <v>62311.161059999999</v>
      </c>
      <c r="E10">
        <v>33.628153400000002</v>
      </c>
      <c r="F10">
        <v>-1.3754037029999999</v>
      </c>
      <c r="H10">
        <v>38133.629589999997</v>
      </c>
      <c r="I10">
        <v>31.698237649999999</v>
      </c>
      <c r="J10">
        <v>-0.38992050099999997</v>
      </c>
      <c r="L10">
        <v>30278.387900000002</v>
      </c>
      <c r="M10">
        <v>30.044222810000001</v>
      </c>
      <c r="N10">
        <v>-1.256482944</v>
      </c>
      <c r="P10">
        <v>30053.54406</v>
      </c>
      <c r="Q10">
        <v>33.532352170000003</v>
      </c>
      <c r="R10">
        <v>-1.425331447</v>
      </c>
    </row>
    <row r="11" spans="1:19" x14ac:dyDescent="0.25">
      <c r="A11" s="12">
        <v>34731</v>
      </c>
      <c r="B11" t="s">
        <v>1995</v>
      </c>
      <c r="C11" t="s">
        <v>1996</v>
      </c>
      <c r="D11">
        <v>76246.969920000003</v>
      </c>
      <c r="E11">
        <v>33.864829479999997</v>
      </c>
      <c r="F11">
        <v>0.66673690699999999</v>
      </c>
      <c r="H11">
        <v>44972.00591</v>
      </c>
      <c r="I11">
        <v>33.288555000000002</v>
      </c>
      <c r="J11">
        <v>1.899093734</v>
      </c>
      <c r="L11">
        <v>36499.592470000003</v>
      </c>
      <c r="M11">
        <v>31.808081000000001</v>
      </c>
      <c r="N11">
        <v>1.6095305499999999</v>
      </c>
      <c r="P11">
        <v>31542.57993</v>
      </c>
      <c r="Q11">
        <v>35.027732819999997</v>
      </c>
      <c r="R11">
        <v>0.58131185100000005</v>
      </c>
    </row>
    <row r="12" spans="1:19" x14ac:dyDescent="0.25">
      <c r="A12" s="12">
        <v>34731</v>
      </c>
      <c r="B12" t="s">
        <v>1991</v>
      </c>
      <c r="C12" t="s">
        <v>1992</v>
      </c>
      <c r="D12">
        <v>75070.660189999995</v>
      </c>
      <c r="E12">
        <v>35.146479720000002</v>
      </c>
      <c r="F12">
        <v>-1.7087099889999999</v>
      </c>
      <c r="H12">
        <v>46003.378700000001</v>
      </c>
      <c r="I12">
        <v>33.69847635</v>
      </c>
      <c r="J12">
        <v>-0.33986213999999998</v>
      </c>
      <c r="L12">
        <v>31199.019250000001</v>
      </c>
      <c r="M12">
        <v>32.21400002</v>
      </c>
      <c r="N12">
        <v>-1.840630633</v>
      </c>
      <c r="P12">
        <v>32131.952539999998</v>
      </c>
      <c r="Q12">
        <v>36.239706079999998</v>
      </c>
      <c r="R12">
        <v>-0.379818239</v>
      </c>
    </row>
    <row r="13" spans="1:19" x14ac:dyDescent="0.25">
      <c r="A13" s="12">
        <v>34731</v>
      </c>
      <c r="B13" t="s">
        <v>1989</v>
      </c>
      <c r="C13" t="s">
        <v>1990</v>
      </c>
      <c r="D13">
        <v>75229.490470000004</v>
      </c>
      <c r="E13">
        <v>32.8278423</v>
      </c>
      <c r="F13">
        <v>-0.46020085300000002</v>
      </c>
      <c r="H13">
        <v>44804.430240000002</v>
      </c>
      <c r="I13">
        <v>30.337890130000002</v>
      </c>
      <c r="J13">
        <v>0.57403154199999995</v>
      </c>
      <c r="L13">
        <v>32758.610489999999</v>
      </c>
      <c r="M13">
        <v>30.163998639999999</v>
      </c>
      <c r="N13">
        <v>0.33113531000000002</v>
      </c>
      <c r="P13">
        <v>34588.609250000001</v>
      </c>
      <c r="Q13">
        <v>31.598379179999998</v>
      </c>
      <c r="R13">
        <v>-0.45475461299999997</v>
      </c>
    </row>
    <row r="14" spans="1:19" x14ac:dyDescent="0.25">
      <c r="A14" s="12">
        <v>34759</v>
      </c>
      <c r="B14" t="s">
        <v>1989</v>
      </c>
      <c r="C14" t="s">
        <v>1990</v>
      </c>
      <c r="D14">
        <v>75382.788149999993</v>
      </c>
      <c r="E14">
        <v>32.894736709999997</v>
      </c>
      <c r="F14">
        <v>0.203773394</v>
      </c>
      <c r="H14">
        <v>44932.824840000001</v>
      </c>
      <c r="I14">
        <v>30.424828439999999</v>
      </c>
      <c r="J14">
        <v>0.28656675300000001</v>
      </c>
      <c r="L14">
        <v>32925.604809999997</v>
      </c>
      <c r="M14">
        <v>30.317766349999999</v>
      </c>
      <c r="N14">
        <v>0.50977229899999998</v>
      </c>
      <c r="P14">
        <v>34723.623749999999</v>
      </c>
      <c r="Q14">
        <v>31.721721500000001</v>
      </c>
      <c r="R14">
        <v>0.39034381699999998</v>
      </c>
    </row>
    <row r="15" spans="1:19" x14ac:dyDescent="0.25">
      <c r="A15" s="12">
        <v>34759</v>
      </c>
      <c r="B15" t="s">
        <v>1993</v>
      </c>
      <c r="C15" t="s">
        <v>1994</v>
      </c>
      <c r="D15">
        <v>62502.325470000003</v>
      </c>
      <c r="E15">
        <v>33.731321209999997</v>
      </c>
      <c r="F15">
        <v>0.30678999499999998</v>
      </c>
      <c r="H15">
        <v>38337.345170000001</v>
      </c>
      <c r="I15">
        <v>31.867574399999999</v>
      </c>
      <c r="J15">
        <v>0.53421504099999995</v>
      </c>
      <c r="L15">
        <v>30447.304</v>
      </c>
      <c r="M15">
        <v>30.211832560000001</v>
      </c>
      <c r="N15">
        <v>0.55787680699999997</v>
      </c>
      <c r="P15">
        <v>30079.54322</v>
      </c>
      <c r="Q15">
        <v>33.561360829999998</v>
      </c>
      <c r="R15">
        <v>8.6509490999999994E-2</v>
      </c>
    </row>
    <row r="16" spans="1:19" x14ac:dyDescent="0.25">
      <c r="A16" s="12">
        <v>34759</v>
      </c>
      <c r="B16" t="s">
        <v>1995</v>
      </c>
      <c r="C16" t="s">
        <v>1996</v>
      </c>
      <c r="D16">
        <v>76358.593980000005</v>
      </c>
      <c r="E16">
        <v>33.914406919999998</v>
      </c>
      <c r="F16">
        <v>0.14639802599999999</v>
      </c>
      <c r="H16">
        <v>45001.677459999999</v>
      </c>
      <c r="I16">
        <v>33.31051806</v>
      </c>
      <c r="J16">
        <v>6.5977814999999995E-2</v>
      </c>
      <c r="L16">
        <v>36642.670639999997</v>
      </c>
      <c r="M16">
        <v>31.932768469999999</v>
      </c>
      <c r="N16">
        <v>0.39199936800000001</v>
      </c>
      <c r="P16">
        <v>31441.91719</v>
      </c>
      <c r="Q16">
        <v>34.915947809999999</v>
      </c>
      <c r="R16">
        <v>-0.31913285800000002</v>
      </c>
    </row>
    <row r="17" spans="1:18" x14ac:dyDescent="0.25">
      <c r="A17" s="12">
        <v>34759</v>
      </c>
      <c r="B17" t="s">
        <v>1997</v>
      </c>
      <c r="C17" t="s">
        <v>1998</v>
      </c>
      <c r="D17">
        <v>83383.975300000006</v>
      </c>
      <c r="E17">
        <v>33.199606250000002</v>
      </c>
      <c r="F17">
        <v>0.196785976</v>
      </c>
      <c r="H17">
        <v>48018.635069999997</v>
      </c>
      <c r="I17">
        <v>31.99791596</v>
      </c>
      <c r="J17">
        <v>0.55466453599999999</v>
      </c>
      <c r="L17">
        <v>37438.534370000001</v>
      </c>
      <c r="M17">
        <v>30.304332949999999</v>
      </c>
      <c r="N17">
        <v>0.76787343900000005</v>
      </c>
      <c r="P17">
        <v>35279.749510000001</v>
      </c>
      <c r="Q17">
        <v>34.624717359999998</v>
      </c>
      <c r="R17">
        <v>0.51546836500000004</v>
      </c>
    </row>
    <row r="18" spans="1:18" x14ac:dyDescent="0.25">
      <c r="A18" s="12">
        <v>34759</v>
      </c>
      <c r="B18" t="s">
        <v>1999</v>
      </c>
      <c r="C18" t="s">
        <v>2000</v>
      </c>
      <c r="D18">
        <v>77797.194659999994</v>
      </c>
      <c r="E18">
        <v>34.615655490000002</v>
      </c>
      <c r="F18">
        <v>0.18810466000000001</v>
      </c>
      <c r="H18">
        <v>45668.819060000002</v>
      </c>
      <c r="I18">
        <v>33.34437638</v>
      </c>
      <c r="J18">
        <v>0.52346447399999996</v>
      </c>
      <c r="L18">
        <v>35663.408130000003</v>
      </c>
      <c r="M18">
        <v>33.057967499999997</v>
      </c>
      <c r="N18">
        <v>0.63620042399999999</v>
      </c>
      <c r="P18">
        <v>35101.566270000003</v>
      </c>
      <c r="Q18">
        <v>35.800605429999997</v>
      </c>
      <c r="R18">
        <v>0.54687168200000003</v>
      </c>
    </row>
    <row r="19" spans="1:18" x14ac:dyDescent="0.25">
      <c r="A19" s="12">
        <v>34759</v>
      </c>
      <c r="B19" t="s">
        <v>1991</v>
      </c>
      <c r="C19" t="s">
        <v>1992</v>
      </c>
      <c r="D19">
        <v>75582.60802</v>
      </c>
      <c r="E19">
        <v>35.386162759999998</v>
      </c>
      <c r="F19">
        <v>0.68195460500000005</v>
      </c>
      <c r="H19">
        <v>46375.009660000003</v>
      </c>
      <c r="I19">
        <v>33.970704120000001</v>
      </c>
      <c r="J19">
        <v>0.80783406300000005</v>
      </c>
      <c r="L19">
        <v>31605.32821</v>
      </c>
      <c r="M19">
        <v>32.633527200000003</v>
      </c>
      <c r="N19">
        <v>1.302313238</v>
      </c>
      <c r="P19">
        <v>32298.88668</v>
      </c>
      <c r="Q19">
        <v>36.427981109999997</v>
      </c>
      <c r="R19">
        <v>0.51952691799999995</v>
      </c>
    </row>
    <row r="20" spans="1:18" x14ac:dyDescent="0.25">
      <c r="A20" s="12">
        <v>34790</v>
      </c>
      <c r="B20" t="s">
        <v>1993</v>
      </c>
      <c r="C20" t="s">
        <v>1994</v>
      </c>
      <c r="D20">
        <v>62562.183019999997</v>
      </c>
      <c r="E20">
        <v>33.7636252</v>
      </c>
      <c r="F20">
        <v>9.5768531000000004E-2</v>
      </c>
      <c r="H20">
        <v>38491.726060000001</v>
      </c>
      <c r="I20">
        <v>31.995902130000001</v>
      </c>
      <c r="J20">
        <v>0.40269060200000001</v>
      </c>
      <c r="L20">
        <v>30545.61881</v>
      </c>
      <c r="M20">
        <v>30.309387040000001</v>
      </c>
      <c r="N20">
        <v>0.32290154599999998</v>
      </c>
      <c r="P20">
        <v>29993.119989999999</v>
      </c>
      <c r="Q20">
        <v>33.464933790000003</v>
      </c>
      <c r="R20">
        <v>-0.287315653</v>
      </c>
    </row>
    <row r="21" spans="1:18" x14ac:dyDescent="0.25">
      <c r="A21" s="12">
        <v>34790</v>
      </c>
      <c r="B21" t="s">
        <v>1999</v>
      </c>
      <c r="C21" t="s">
        <v>2000</v>
      </c>
      <c r="D21">
        <v>78180.597689999995</v>
      </c>
      <c r="E21">
        <v>34.786249650000002</v>
      </c>
      <c r="F21">
        <v>0.49282372299999999</v>
      </c>
      <c r="H21">
        <v>46138.411289999996</v>
      </c>
      <c r="I21">
        <v>33.687241829999998</v>
      </c>
      <c r="J21">
        <v>1.0282556890000001</v>
      </c>
      <c r="L21">
        <v>35989.676189999998</v>
      </c>
      <c r="M21">
        <v>33.360399579999999</v>
      </c>
      <c r="N21">
        <v>0.91485382800000004</v>
      </c>
      <c r="P21">
        <v>35550.920339999997</v>
      </c>
      <c r="Q21">
        <v>36.25890828</v>
      </c>
      <c r="R21">
        <v>1.2801539120000001</v>
      </c>
    </row>
    <row r="22" spans="1:18" x14ac:dyDescent="0.25">
      <c r="A22" s="12">
        <v>34790</v>
      </c>
      <c r="B22" t="s">
        <v>1997</v>
      </c>
      <c r="C22" t="s">
        <v>1998</v>
      </c>
      <c r="D22">
        <v>83185.53744</v>
      </c>
      <c r="E22">
        <v>33.12059756</v>
      </c>
      <c r="F22">
        <v>-0.23798080899999999</v>
      </c>
      <c r="H22">
        <v>48172.940219999997</v>
      </c>
      <c r="I22">
        <v>32.100739439999998</v>
      </c>
      <c r="J22">
        <v>0.32134430899999999</v>
      </c>
      <c r="L22">
        <v>37607.949509999999</v>
      </c>
      <c r="M22">
        <v>30.441464740000001</v>
      </c>
      <c r="N22">
        <v>0.45251544100000002</v>
      </c>
      <c r="P22">
        <v>35380.271639999999</v>
      </c>
      <c r="Q22">
        <v>34.723373109999997</v>
      </c>
      <c r="R22">
        <v>0.28492868300000002</v>
      </c>
    </row>
    <row r="23" spans="1:18" x14ac:dyDescent="0.25">
      <c r="A23" s="12">
        <v>34790</v>
      </c>
      <c r="B23" t="s">
        <v>1995</v>
      </c>
      <c r="C23" t="s">
        <v>1996</v>
      </c>
      <c r="D23">
        <v>76601.800589999999</v>
      </c>
      <c r="E23">
        <v>34.022426299999999</v>
      </c>
      <c r="F23">
        <v>0.31850588299999999</v>
      </c>
      <c r="H23">
        <v>45330.270579999997</v>
      </c>
      <c r="I23">
        <v>33.553744700000003</v>
      </c>
      <c r="J23">
        <v>0.73017971500000001</v>
      </c>
      <c r="L23">
        <v>36949.850400000003</v>
      </c>
      <c r="M23">
        <v>32.200464570000001</v>
      </c>
      <c r="N23">
        <v>0.83831159899999996</v>
      </c>
      <c r="P23">
        <v>31581.13637</v>
      </c>
      <c r="Q23">
        <v>35.070549380000003</v>
      </c>
      <c r="R23">
        <v>0.44278209600000001</v>
      </c>
    </row>
    <row r="24" spans="1:18" x14ac:dyDescent="0.25">
      <c r="A24" s="12">
        <v>34790</v>
      </c>
      <c r="B24" t="s">
        <v>1989</v>
      </c>
      <c r="C24" t="s">
        <v>1990</v>
      </c>
      <c r="D24">
        <v>75745.392110000001</v>
      </c>
      <c r="E24">
        <v>33.052965950000001</v>
      </c>
      <c r="F24">
        <v>0.48101691099999999</v>
      </c>
      <c r="H24">
        <v>45268.1512</v>
      </c>
      <c r="I24">
        <v>30.651883980000001</v>
      </c>
      <c r="J24">
        <v>0.74628371900000001</v>
      </c>
      <c r="L24">
        <v>33213.557439999997</v>
      </c>
      <c r="M24">
        <v>30.582911979999999</v>
      </c>
      <c r="N24">
        <v>0.87455531900000005</v>
      </c>
      <c r="P24">
        <v>34904.473440000002</v>
      </c>
      <c r="Q24">
        <v>31.886936500000001</v>
      </c>
      <c r="R24">
        <v>0.52082609400000002</v>
      </c>
    </row>
    <row r="25" spans="1:18" x14ac:dyDescent="0.25">
      <c r="A25" s="12">
        <v>34790</v>
      </c>
      <c r="B25" t="s">
        <v>1991</v>
      </c>
      <c r="C25" t="s">
        <v>1992</v>
      </c>
      <c r="D25">
        <v>75292.814150000006</v>
      </c>
      <c r="E25">
        <v>35.250487460000002</v>
      </c>
      <c r="F25">
        <v>-0.38341343</v>
      </c>
      <c r="H25">
        <v>46432.031949999997</v>
      </c>
      <c r="I25">
        <v>34.012474189999999</v>
      </c>
      <c r="J25">
        <v>0.122959096</v>
      </c>
      <c r="L25">
        <v>31688.263620000002</v>
      </c>
      <c r="M25">
        <v>32.719160700000003</v>
      </c>
      <c r="N25">
        <v>0.262409577</v>
      </c>
      <c r="P25">
        <v>32310.00504</v>
      </c>
      <c r="Q25">
        <v>36.440520839999998</v>
      </c>
      <c r="R25">
        <v>3.4423341000000003E-2</v>
      </c>
    </row>
    <row r="26" spans="1:18" x14ac:dyDescent="0.25">
      <c r="A26" s="12">
        <v>34820</v>
      </c>
      <c r="B26" t="s">
        <v>1989</v>
      </c>
      <c r="C26" t="s">
        <v>1990</v>
      </c>
      <c r="D26">
        <v>75846.58266</v>
      </c>
      <c r="E26">
        <v>33.097122409999997</v>
      </c>
      <c r="F26">
        <v>0.13359301200000001</v>
      </c>
      <c r="H26">
        <v>45342.238010000001</v>
      </c>
      <c r="I26">
        <v>30.702049500000001</v>
      </c>
      <c r="J26">
        <v>0.16366211999999999</v>
      </c>
      <c r="L26">
        <v>33357.375370000002</v>
      </c>
      <c r="M26">
        <v>30.715338970000001</v>
      </c>
      <c r="N26">
        <v>0.43300972199999999</v>
      </c>
      <c r="P26">
        <v>35002.690320000002</v>
      </c>
      <c r="Q26">
        <v>31.976662399999999</v>
      </c>
      <c r="R26">
        <v>0.28138764999999999</v>
      </c>
    </row>
    <row r="27" spans="1:18" x14ac:dyDescent="0.25">
      <c r="A27" s="12">
        <v>34820</v>
      </c>
      <c r="B27" t="s">
        <v>1993</v>
      </c>
      <c r="C27" t="s">
        <v>1994</v>
      </c>
      <c r="D27">
        <v>62739.566339999998</v>
      </c>
      <c r="E27">
        <v>33.859355620000002</v>
      </c>
      <c r="F27">
        <v>0.28353121799999997</v>
      </c>
      <c r="H27">
        <v>38669.875399999997</v>
      </c>
      <c r="I27">
        <v>32.143987170000003</v>
      </c>
      <c r="J27">
        <v>0.46282500900000001</v>
      </c>
      <c r="L27">
        <v>30759.65783</v>
      </c>
      <c r="M27">
        <v>30.52177073</v>
      </c>
      <c r="N27">
        <v>0.70071919299999996</v>
      </c>
      <c r="P27">
        <v>30243.17182</v>
      </c>
      <c r="Q27">
        <v>33.743930040000002</v>
      </c>
      <c r="R27">
        <v>0.83369729400000003</v>
      </c>
    </row>
    <row r="28" spans="1:18" x14ac:dyDescent="0.25">
      <c r="A28" s="12">
        <v>34820</v>
      </c>
      <c r="B28" t="s">
        <v>1991</v>
      </c>
      <c r="C28" t="s">
        <v>1992</v>
      </c>
      <c r="D28">
        <v>75206.882429999998</v>
      </c>
      <c r="E28">
        <v>35.210256059999999</v>
      </c>
      <c r="F28">
        <v>-0.11413003100000001</v>
      </c>
      <c r="H28">
        <v>46373.62455</v>
      </c>
      <c r="I28">
        <v>33.96968949</v>
      </c>
      <c r="J28">
        <v>-0.125791185</v>
      </c>
      <c r="L28">
        <v>31919.380410000002</v>
      </c>
      <c r="M28">
        <v>32.957796289999997</v>
      </c>
      <c r="N28">
        <v>0.72934507699999995</v>
      </c>
      <c r="P28">
        <v>32298.25937</v>
      </c>
      <c r="Q28">
        <v>36.427273599999999</v>
      </c>
      <c r="R28">
        <v>-3.6353040000000003E-2</v>
      </c>
    </row>
    <row r="29" spans="1:18" x14ac:dyDescent="0.25">
      <c r="A29" s="12">
        <v>34820</v>
      </c>
      <c r="B29" t="s">
        <v>1999</v>
      </c>
      <c r="C29" t="s">
        <v>2000</v>
      </c>
      <c r="D29">
        <v>78213.035109999997</v>
      </c>
      <c r="E29">
        <v>34.800682590000001</v>
      </c>
      <c r="F29">
        <v>4.1490367E-2</v>
      </c>
      <c r="H29">
        <v>46171.050450000002</v>
      </c>
      <c r="I29">
        <v>33.711072809999997</v>
      </c>
      <c r="J29">
        <v>7.0741850999999994E-2</v>
      </c>
      <c r="L29">
        <v>36098.24424</v>
      </c>
      <c r="M29">
        <v>33.461036049999997</v>
      </c>
      <c r="N29">
        <v>0.301664451</v>
      </c>
      <c r="P29">
        <v>35576.818659999997</v>
      </c>
      <c r="Q29">
        <v>36.285322360000002</v>
      </c>
      <c r="R29">
        <v>7.2848517000000002E-2</v>
      </c>
    </row>
    <row r="30" spans="1:18" x14ac:dyDescent="0.25">
      <c r="A30" s="12">
        <v>34820</v>
      </c>
      <c r="B30" t="s">
        <v>1995</v>
      </c>
      <c r="C30" t="s">
        <v>1996</v>
      </c>
      <c r="D30">
        <v>77162.678979999997</v>
      </c>
      <c r="E30">
        <v>34.271538509999999</v>
      </c>
      <c r="F30">
        <v>0.73220000900000004</v>
      </c>
      <c r="H30">
        <v>45658.370569999999</v>
      </c>
      <c r="I30">
        <v>33.796606330000003</v>
      </c>
      <c r="J30">
        <v>0.72379888699999995</v>
      </c>
      <c r="L30">
        <v>37286.759310000001</v>
      </c>
      <c r="M30">
        <v>32.494068570000003</v>
      </c>
      <c r="N30">
        <v>0.91180048599999997</v>
      </c>
      <c r="P30">
        <v>31893.554510000002</v>
      </c>
      <c r="Q30">
        <v>35.417486719999999</v>
      </c>
      <c r="R30">
        <v>0.98925550699999998</v>
      </c>
    </row>
    <row r="31" spans="1:18" x14ac:dyDescent="0.25">
      <c r="A31" s="12">
        <v>34820</v>
      </c>
      <c r="B31" t="s">
        <v>1997</v>
      </c>
      <c r="C31" t="s">
        <v>1998</v>
      </c>
      <c r="D31">
        <v>83424.985960000005</v>
      </c>
      <c r="E31">
        <v>33.215934779999998</v>
      </c>
      <c r="F31">
        <v>0.28784874599999999</v>
      </c>
      <c r="H31">
        <v>48433.228280000003</v>
      </c>
      <c r="I31">
        <v>32.274186180000001</v>
      </c>
      <c r="J31">
        <v>0.54032005699999996</v>
      </c>
      <c r="L31">
        <v>37884.161110000001</v>
      </c>
      <c r="M31">
        <v>30.665042079999999</v>
      </c>
      <c r="N31">
        <v>0.73445001700000001</v>
      </c>
      <c r="P31">
        <v>35627.830629999997</v>
      </c>
      <c r="Q31">
        <v>34.966335729999997</v>
      </c>
      <c r="R31">
        <v>0.69970914900000003</v>
      </c>
    </row>
    <row r="32" spans="1:18" x14ac:dyDescent="0.25">
      <c r="A32" s="12">
        <v>34851</v>
      </c>
      <c r="B32" t="s">
        <v>1989</v>
      </c>
      <c r="C32" t="s">
        <v>1990</v>
      </c>
      <c r="D32">
        <v>75890.687160000001</v>
      </c>
      <c r="E32">
        <v>33.116368260000002</v>
      </c>
      <c r="F32">
        <v>5.8149613000000003E-2</v>
      </c>
      <c r="H32">
        <v>45493.380109999998</v>
      </c>
      <c r="I32">
        <v>30.804390550000001</v>
      </c>
      <c r="J32">
        <v>0.33333621000000002</v>
      </c>
      <c r="L32">
        <v>33313.446499999998</v>
      </c>
      <c r="M32">
        <v>30.67488943</v>
      </c>
      <c r="N32">
        <v>-0.13169164</v>
      </c>
      <c r="P32">
        <v>35228.309520000003</v>
      </c>
      <c r="Q32">
        <v>32.182776529999998</v>
      </c>
      <c r="R32">
        <v>0.64457674300000001</v>
      </c>
    </row>
    <row r="33" spans="1:18" x14ac:dyDescent="0.25">
      <c r="A33" s="12">
        <v>34851</v>
      </c>
      <c r="B33" t="s">
        <v>1999</v>
      </c>
      <c r="C33" t="s">
        <v>2000</v>
      </c>
      <c r="D33">
        <v>78615.049790000005</v>
      </c>
      <c r="E33">
        <v>34.979557960000001</v>
      </c>
      <c r="F33">
        <v>0.51399958800000001</v>
      </c>
      <c r="H33">
        <v>46391.55053</v>
      </c>
      <c r="I33">
        <v>33.8720675</v>
      </c>
      <c r="J33">
        <v>0.477572147</v>
      </c>
      <c r="L33">
        <v>36109.701679999998</v>
      </c>
      <c r="M33">
        <v>33.471656439999997</v>
      </c>
      <c r="N33">
        <v>3.1739587E-2</v>
      </c>
      <c r="P33">
        <v>35797.135490000001</v>
      </c>
      <c r="Q33">
        <v>36.510026740000001</v>
      </c>
      <c r="R33">
        <v>0.61927073300000002</v>
      </c>
    </row>
    <row r="34" spans="1:18" x14ac:dyDescent="0.25">
      <c r="A34" s="12">
        <v>34851</v>
      </c>
      <c r="B34" t="s">
        <v>1995</v>
      </c>
      <c r="C34" t="s">
        <v>1996</v>
      </c>
      <c r="D34">
        <v>76760.918860000005</v>
      </c>
      <c r="E34">
        <v>34.093098140000002</v>
      </c>
      <c r="F34">
        <v>-0.52066636700000002</v>
      </c>
      <c r="H34">
        <v>45583.683870000001</v>
      </c>
      <c r="I34">
        <v>33.741322779999997</v>
      </c>
      <c r="J34">
        <v>-0.16357724400000001</v>
      </c>
      <c r="L34">
        <v>37100.416669999999</v>
      </c>
      <c r="M34">
        <v>32.331677659999997</v>
      </c>
      <c r="N34">
        <v>-0.49975553299999997</v>
      </c>
      <c r="P34">
        <v>32191.151890000001</v>
      </c>
      <c r="Q34">
        <v>35.74796577</v>
      </c>
      <c r="R34">
        <v>0.93309570399999997</v>
      </c>
    </row>
    <row r="35" spans="1:18" x14ac:dyDescent="0.25">
      <c r="A35" s="12">
        <v>34851</v>
      </c>
      <c r="B35" t="s">
        <v>1997</v>
      </c>
      <c r="C35" t="s">
        <v>1998</v>
      </c>
      <c r="D35">
        <v>83407.557350000003</v>
      </c>
      <c r="E35">
        <v>33.208995520000002</v>
      </c>
      <c r="F35">
        <v>-2.0891363E-2</v>
      </c>
      <c r="H35">
        <v>48578.052949999998</v>
      </c>
      <c r="I35">
        <v>32.370692200000001</v>
      </c>
      <c r="J35">
        <v>0.29901924200000002</v>
      </c>
      <c r="L35">
        <v>37909.865960000003</v>
      </c>
      <c r="M35">
        <v>30.685848679999999</v>
      </c>
      <c r="N35">
        <v>6.7851183999999995E-2</v>
      </c>
      <c r="P35">
        <v>35813.588219999998</v>
      </c>
      <c r="Q35">
        <v>35.148644390000001</v>
      </c>
      <c r="R35">
        <v>0.52138337400000001</v>
      </c>
    </row>
    <row r="36" spans="1:18" x14ac:dyDescent="0.25">
      <c r="A36" s="12">
        <v>34851</v>
      </c>
      <c r="B36" t="s">
        <v>1991</v>
      </c>
      <c r="C36" t="s">
        <v>1992</v>
      </c>
      <c r="D36">
        <v>74534.209770000001</v>
      </c>
      <c r="E36">
        <v>34.89532509</v>
      </c>
      <c r="F36">
        <v>-0.89442965699999999</v>
      </c>
      <c r="H36">
        <v>46002.145629999999</v>
      </c>
      <c r="I36">
        <v>33.6975731</v>
      </c>
      <c r="J36">
        <v>-0.80105646900000005</v>
      </c>
      <c r="L36">
        <v>31549.770830000001</v>
      </c>
      <c r="M36">
        <v>32.576162400000001</v>
      </c>
      <c r="N36">
        <v>-1.1579472369999999</v>
      </c>
      <c r="P36">
        <v>32139.04708</v>
      </c>
      <c r="Q36">
        <v>36.247707599999998</v>
      </c>
      <c r="R36">
        <v>-0.49294385000000002</v>
      </c>
    </row>
    <row r="37" spans="1:18" x14ac:dyDescent="0.25">
      <c r="A37" s="12">
        <v>34851</v>
      </c>
      <c r="B37" t="s">
        <v>1993</v>
      </c>
      <c r="C37" t="s">
        <v>1994</v>
      </c>
      <c r="D37">
        <v>62920.586920000002</v>
      </c>
      <c r="E37">
        <v>33.957048989999997</v>
      </c>
      <c r="F37">
        <v>0.28852697399999999</v>
      </c>
      <c r="H37">
        <v>38810.009700000002</v>
      </c>
      <c r="I37">
        <v>32.260472559999997</v>
      </c>
      <c r="J37">
        <v>0.362386245</v>
      </c>
      <c r="L37">
        <v>30824.740659999999</v>
      </c>
      <c r="M37">
        <v>30.586350230000001</v>
      </c>
      <c r="N37">
        <v>0.211585041</v>
      </c>
      <c r="P37">
        <v>30569.66534</v>
      </c>
      <c r="Q37">
        <v>34.108216390000003</v>
      </c>
      <c r="R37">
        <v>1.0795611220000001</v>
      </c>
    </row>
    <row r="38" spans="1:18" x14ac:dyDescent="0.25">
      <c r="A38" s="12">
        <v>34881</v>
      </c>
      <c r="B38" t="s">
        <v>1993</v>
      </c>
      <c r="C38" t="s">
        <v>1994</v>
      </c>
      <c r="D38">
        <v>63178.161639999998</v>
      </c>
      <c r="E38">
        <v>34.096057190000003</v>
      </c>
      <c r="F38">
        <v>0.40936478900000001</v>
      </c>
      <c r="H38">
        <v>38913.124300000003</v>
      </c>
      <c r="I38">
        <v>32.346185640000002</v>
      </c>
      <c r="J38">
        <v>0.26569071700000002</v>
      </c>
      <c r="L38">
        <v>30887.711640000001</v>
      </c>
      <c r="M38">
        <v>30.64883421</v>
      </c>
      <c r="N38">
        <v>0.20428713800000001</v>
      </c>
      <c r="P38">
        <v>30760.082699999999</v>
      </c>
      <c r="Q38">
        <v>34.320675250000001</v>
      </c>
      <c r="R38">
        <v>0.622896428</v>
      </c>
    </row>
    <row r="39" spans="1:18" x14ac:dyDescent="0.25">
      <c r="A39" s="12">
        <v>34881</v>
      </c>
      <c r="B39" t="s">
        <v>1997</v>
      </c>
      <c r="C39" t="s">
        <v>1998</v>
      </c>
      <c r="D39">
        <v>84024.023029999997</v>
      </c>
      <c r="E39">
        <v>33.454443380000001</v>
      </c>
      <c r="F39">
        <v>0.73910051700000001</v>
      </c>
      <c r="H39">
        <v>48852.02145</v>
      </c>
      <c r="I39">
        <v>32.553255100000001</v>
      </c>
      <c r="J39">
        <v>0.56397587999999998</v>
      </c>
      <c r="L39">
        <v>38116.666310000001</v>
      </c>
      <c r="M39">
        <v>30.853241619999999</v>
      </c>
      <c r="N39">
        <v>0.545505358</v>
      </c>
      <c r="P39">
        <v>35823.02003</v>
      </c>
      <c r="Q39">
        <v>35.157901090000003</v>
      </c>
      <c r="R39">
        <v>2.6335850000000001E-2</v>
      </c>
    </row>
    <row r="40" spans="1:18" x14ac:dyDescent="0.25">
      <c r="A40" s="12">
        <v>34881</v>
      </c>
      <c r="B40" t="s">
        <v>1999</v>
      </c>
      <c r="C40" t="s">
        <v>2000</v>
      </c>
      <c r="D40">
        <v>78871.168430000005</v>
      </c>
      <c r="E40">
        <v>35.09351727</v>
      </c>
      <c r="F40">
        <v>0.325788305</v>
      </c>
      <c r="H40">
        <v>46384.713900000002</v>
      </c>
      <c r="I40">
        <v>33.867075839999998</v>
      </c>
      <c r="J40">
        <v>-1.4736808000000001E-2</v>
      </c>
      <c r="L40">
        <v>36047.870840000003</v>
      </c>
      <c r="M40">
        <v>33.414342740000002</v>
      </c>
      <c r="N40">
        <v>-0.17123055600000001</v>
      </c>
      <c r="P40">
        <v>35603.567260000003</v>
      </c>
      <c r="Q40">
        <v>36.31260365</v>
      </c>
      <c r="R40">
        <v>-0.54073662099999997</v>
      </c>
    </row>
    <row r="41" spans="1:18" x14ac:dyDescent="0.25">
      <c r="A41" s="12">
        <v>34881</v>
      </c>
      <c r="B41" t="s">
        <v>1989</v>
      </c>
      <c r="C41" t="s">
        <v>1990</v>
      </c>
      <c r="D41">
        <v>75473.701589999997</v>
      </c>
      <c r="E41">
        <v>32.934408550000001</v>
      </c>
      <c r="F41">
        <v>-0.54945551100000001</v>
      </c>
      <c r="H41">
        <v>45219.063649999996</v>
      </c>
      <c r="I41">
        <v>30.618645910000001</v>
      </c>
      <c r="J41">
        <v>-0.60298105800000001</v>
      </c>
      <c r="L41">
        <v>33040.380060000003</v>
      </c>
      <c r="M41">
        <v>30.423450939999999</v>
      </c>
      <c r="N41">
        <v>-0.81968834899999998</v>
      </c>
      <c r="P41">
        <v>34905.663659999998</v>
      </c>
      <c r="Q41">
        <v>31.888023820000001</v>
      </c>
      <c r="R41">
        <v>-0.91587098</v>
      </c>
    </row>
    <row r="42" spans="1:18" x14ac:dyDescent="0.25">
      <c r="A42" s="12">
        <v>34881</v>
      </c>
      <c r="B42" t="s">
        <v>1995</v>
      </c>
      <c r="C42" t="s">
        <v>1996</v>
      </c>
      <c r="D42">
        <v>77617.516319999995</v>
      </c>
      <c r="E42">
        <v>34.473552949999998</v>
      </c>
      <c r="F42">
        <v>1.115929132</v>
      </c>
      <c r="H42">
        <v>45960.692940000001</v>
      </c>
      <c r="I42">
        <v>34.020387200000002</v>
      </c>
      <c r="J42">
        <v>0.827070207</v>
      </c>
      <c r="L42">
        <v>37436.254359999999</v>
      </c>
      <c r="M42">
        <v>32.624348120000001</v>
      </c>
      <c r="N42">
        <v>0.90521271999999997</v>
      </c>
      <c r="P42">
        <v>32473.026099999999</v>
      </c>
      <c r="Q42">
        <v>36.06098437</v>
      </c>
      <c r="R42">
        <v>0.87562633300000003</v>
      </c>
    </row>
    <row r="43" spans="1:18" x14ac:dyDescent="0.25">
      <c r="A43" s="12">
        <v>34881</v>
      </c>
      <c r="B43" t="s">
        <v>1991</v>
      </c>
      <c r="C43" t="s">
        <v>1992</v>
      </c>
      <c r="D43">
        <v>74862.057350000003</v>
      </c>
      <c r="E43">
        <v>35.04881632</v>
      </c>
      <c r="F43">
        <v>0.43986188199999998</v>
      </c>
      <c r="H43">
        <v>46078.433709999998</v>
      </c>
      <c r="I43">
        <v>33.753455780000003</v>
      </c>
      <c r="J43">
        <v>0.16583592799999999</v>
      </c>
      <c r="L43">
        <v>31420.725729999998</v>
      </c>
      <c r="M43">
        <v>32.442919150000002</v>
      </c>
      <c r="N43">
        <v>-0.40902071600000001</v>
      </c>
      <c r="P43">
        <v>32052.31207</v>
      </c>
      <c r="Q43">
        <v>36.149884370000002</v>
      </c>
      <c r="R43">
        <v>-0.26987424900000001</v>
      </c>
    </row>
    <row r="44" spans="1:18" x14ac:dyDescent="0.25">
      <c r="A44" s="12">
        <v>34912</v>
      </c>
      <c r="B44" t="s">
        <v>1999</v>
      </c>
      <c r="C44" t="s">
        <v>2000</v>
      </c>
      <c r="D44">
        <v>79491.27261</v>
      </c>
      <c r="E44">
        <v>35.369430979999997</v>
      </c>
      <c r="F44">
        <v>0.78622416799999995</v>
      </c>
      <c r="H44">
        <v>46434.533770000002</v>
      </c>
      <c r="I44">
        <v>33.90345104</v>
      </c>
      <c r="J44">
        <v>0.10740580299999999</v>
      </c>
      <c r="L44">
        <v>36022.354090000001</v>
      </c>
      <c r="M44">
        <v>33.390690159999998</v>
      </c>
      <c r="N44">
        <v>-7.0785715999999999E-2</v>
      </c>
      <c r="P44">
        <v>35460.337010000003</v>
      </c>
      <c r="Q44">
        <v>36.166521000000003</v>
      </c>
      <c r="R44">
        <v>-0.40229187599999999</v>
      </c>
    </row>
    <row r="45" spans="1:18" x14ac:dyDescent="0.25">
      <c r="A45" s="12">
        <v>34912</v>
      </c>
      <c r="B45" t="s">
        <v>1997</v>
      </c>
      <c r="C45" t="s">
        <v>1998</v>
      </c>
      <c r="D45">
        <v>84279.399950000006</v>
      </c>
      <c r="E45">
        <v>33.556122539999997</v>
      </c>
      <c r="F45">
        <v>0.30393321400000001</v>
      </c>
      <c r="H45">
        <v>48664.979659999997</v>
      </c>
      <c r="I45">
        <v>32.428617080000002</v>
      </c>
      <c r="J45">
        <v>-0.38287420900000002</v>
      </c>
      <c r="L45">
        <v>38026.182589999997</v>
      </c>
      <c r="M45">
        <v>30.780000279999999</v>
      </c>
      <c r="N45">
        <v>-0.23738623</v>
      </c>
      <c r="P45">
        <v>35506.585129999999</v>
      </c>
      <c r="Q45">
        <v>34.847341380000003</v>
      </c>
      <c r="R45">
        <v>-0.88332836400000003</v>
      </c>
    </row>
    <row r="46" spans="1:18" x14ac:dyDescent="0.25">
      <c r="A46" s="12">
        <v>34912</v>
      </c>
      <c r="B46" t="s">
        <v>1991</v>
      </c>
      <c r="C46" t="s">
        <v>1992</v>
      </c>
      <c r="D46">
        <v>75875.888309999995</v>
      </c>
      <c r="E46">
        <v>35.523470330000002</v>
      </c>
      <c r="F46">
        <v>1.354265426</v>
      </c>
      <c r="H46">
        <v>46361.608469999999</v>
      </c>
      <c r="I46">
        <v>33.960887460000002</v>
      </c>
      <c r="J46">
        <v>0.61454943699999998</v>
      </c>
      <c r="L46">
        <v>31510.01413</v>
      </c>
      <c r="M46">
        <v>32.535112320000003</v>
      </c>
      <c r="N46">
        <v>0.28417039199999999</v>
      </c>
      <c r="P46">
        <v>31964.938989999999</v>
      </c>
      <c r="Q46">
        <v>36.051341499999999</v>
      </c>
      <c r="R46">
        <v>-0.27259525699999998</v>
      </c>
    </row>
    <row r="47" spans="1:18" x14ac:dyDescent="0.25">
      <c r="A47" s="12">
        <v>34912</v>
      </c>
      <c r="B47" t="s">
        <v>1989</v>
      </c>
      <c r="C47" t="s">
        <v>1990</v>
      </c>
      <c r="D47">
        <v>75650.166899999997</v>
      </c>
      <c r="E47">
        <v>33.011412589999999</v>
      </c>
      <c r="F47">
        <v>0.23381032199999999</v>
      </c>
      <c r="H47">
        <v>45067.051820000001</v>
      </c>
      <c r="I47">
        <v>30.515715950000001</v>
      </c>
      <c r="J47">
        <v>-0.33616757600000002</v>
      </c>
      <c r="L47">
        <v>32785.647949999999</v>
      </c>
      <c r="M47">
        <v>30.188894619999999</v>
      </c>
      <c r="N47">
        <v>-0.770972086</v>
      </c>
      <c r="P47">
        <v>34659.691709999999</v>
      </c>
      <c r="Q47">
        <v>31.663316470000002</v>
      </c>
      <c r="R47">
        <v>-0.70467632800000002</v>
      </c>
    </row>
    <row r="48" spans="1:18" x14ac:dyDescent="0.25">
      <c r="A48" s="12">
        <v>34912</v>
      </c>
      <c r="B48" t="s">
        <v>1993</v>
      </c>
      <c r="C48" t="s">
        <v>1994</v>
      </c>
      <c r="D48">
        <v>63903.211479999998</v>
      </c>
      <c r="E48">
        <v>34.487352850000001</v>
      </c>
      <c r="F48">
        <v>1.147627304</v>
      </c>
      <c r="H48">
        <v>39103.461450000003</v>
      </c>
      <c r="I48">
        <v>32.504401690000002</v>
      </c>
      <c r="J48">
        <v>0.48913357099999999</v>
      </c>
      <c r="L48">
        <v>31054.461149999999</v>
      </c>
      <c r="M48">
        <v>30.81429412</v>
      </c>
      <c r="N48">
        <v>0.53985710399999998</v>
      </c>
      <c r="P48">
        <v>30799.00171</v>
      </c>
      <c r="Q48">
        <v>34.364099279999998</v>
      </c>
      <c r="R48">
        <v>0.126524419</v>
      </c>
    </row>
    <row r="49" spans="1:18" x14ac:dyDescent="0.25">
      <c r="A49" s="12">
        <v>34912</v>
      </c>
      <c r="B49" t="s">
        <v>1995</v>
      </c>
      <c r="C49" t="s">
        <v>1996</v>
      </c>
      <c r="D49">
        <v>77861.890950000001</v>
      </c>
      <c r="E49">
        <v>34.5820911</v>
      </c>
      <c r="F49">
        <v>0.31484469100000001</v>
      </c>
      <c r="H49">
        <v>45698.203719999998</v>
      </c>
      <c r="I49">
        <v>33.826091069999997</v>
      </c>
      <c r="J49">
        <v>-0.57111675399999995</v>
      </c>
      <c r="L49">
        <v>37228.642529999997</v>
      </c>
      <c r="M49">
        <v>32.443421880000002</v>
      </c>
      <c r="N49">
        <v>-0.55457427100000001</v>
      </c>
      <c r="P49">
        <v>32131.70364</v>
      </c>
      <c r="Q49">
        <v>35.68194905</v>
      </c>
      <c r="R49">
        <v>-1.051095318</v>
      </c>
    </row>
    <row r="50" spans="1:18" x14ac:dyDescent="0.25">
      <c r="A50" s="12">
        <v>34943</v>
      </c>
      <c r="B50" t="s">
        <v>1991</v>
      </c>
      <c r="C50" t="s">
        <v>1992</v>
      </c>
      <c r="D50">
        <v>76340.920209999997</v>
      </c>
      <c r="E50">
        <v>35.74118833</v>
      </c>
      <c r="F50">
        <v>0.61288494699999996</v>
      </c>
      <c r="H50">
        <v>46548.24192</v>
      </c>
      <c r="I50">
        <v>34.09760052</v>
      </c>
      <c r="J50">
        <v>0.40256034000000002</v>
      </c>
      <c r="L50">
        <v>31690.67067</v>
      </c>
      <c r="M50">
        <v>32.721646059999998</v>
      </c>
      <c r="N50">
        <v>0.57333057099999996</v>
      </c>
      <c r="P50">
        <v>31934.803090000001</v>
      </c>
      <c r="Q50">
        <v>36.017353010000001</v>
      </c>
      <c r="R50">
        <v>-9.4277998000000002E-2</v>
      </c>
    </row>
    <row r="51" spans="1:18" x14ac:dyDescent="0.25">
      <c r="A51" s="12">
        <v>34943</v>
      </c>
      <c r="B51" t="s">
        <v>1989</v>
      </c>
      <c r="C51" t="s">
        <v>1990</v>
      </c>
      <c r="D51">
        <v>75373.683309999993</v>
      </c>
      <c r="E51">
        <v>32.890763630000002</v>
      </c>
      <c r="F51">
        <v>-0.36547650700000001</v>
      </c>
      <c r="H51">
        <v>44674.774649999999</v>
      </c>
      <c r="I51">
        <v>30.25009799</v>
      </c>
      <c r="J51">
        <v>-0.87043005699999998</v>
      </c>
      <c r="L51">
        <v>32572.01901</v>
      </c>
      <c r="M51">
        <v>29.992185939999999</v>
      </c>
      <c r="N51">
        <v>-0.65159287600000004</v>
      </c>
      <c r="P51">
        <v>34028.486530000002</v>
      </c>
      <c r="Q51">
        <v>31.086679799999999</v>
      </c>
      <c r="R51">
        <v>-1.8211505699999999</v>
      </c>
    </row>
    <row r="52" spans="1:18" x14ac:dyDescent="0.25">
      <c r="A52" s="12">
        <v>34943</v>
      </c>
      <c r="B52" t="s">
        <v>1993</v>
      </c>
      <c r="C52" t="s">
        <v>1994</v>
      </c>
      <c r="D52">
        <v>63904.556449999996</v>
      </c>
      <c r="E52">
        <v>34.488078710000003</v>
      </c>
      <c r="F52">
        <v>2.104702E-3</v>
      </c>
      <c r="H52">
        <v>39033.585120000003</v>
      </c>
      <c r="I52">
        <v>32.446317620000002</v>
      </c>
      <c r="J52">
        <v>-0.17869602100000001</v>
      </c>
      <c r="L52">
        <v>31126.851770000001</v>
      </c>
      <c r="M52">
        <v>30.886124890000001</v>
      </c>
      <c r="N52">
        <v>0.2331086</v>
      </c>
      <c r="P52">
        <v>30621.038540000001</v>
      </c>
      <c r="Q52">
        <v>34.165536230000001</v>
      </c>
      <c r="R52">
        <v>-0.57782121799999997</v>
      </c>
    </row>
    <row r="53" spans="1:18" x14ac:dyDescent="0.25">
      <c r="A53" s="12">
        <v>34943</v>
      </c>
      <c r="B53" t="s">
        <v>1995</v>
      </c>
      <c r="C53" t="s">
        <v>1996</v>
      </c>
      <c r="D53">
        <v>78289.624339999995</v>
      </c>
      <c r="E53">
        <v>34.772067419999999</v>
      </c>
      <c r="F53">
        <v>0.54934883899999998</v>
      </c>
      <c r="H53">
        <v>45776.562870000002</v>
      </c>
      <c r="I53">
        <v>33.884093</v>
      </c>
      <c r="J53">
        <v>0.171470964</v>
      </c>
      <c r="L53">
        <v>37367.978179999998</v>
      </c>
      <c r="M53">
        <v>32.564847880000002</v>
      </c>
      <c r="N53">
        <v>0.37427002999999998</v>
      </c>
      <c r="P53">
        <v>31942.54305</v>
      </c>
      <c r="Q53">
        <v>35.471888030000002</v>
      </c>
      <c r="R53">
        <v>-0.58870388500000004</v>
      </c>
    </row>
    <row r="54" spans="1:18" x14ac:dyDescent="0.25">
      <c r="A54" s="12">
        <v>34943</v>
      </c>
      <c r="B54" t="s">
        <v>1997</v>
      </c>
      <c r="C54" t="s">
        <v>1998</v>
      </c>
      <c r="D54">
        <v>84533.655809999997</v>
      </c>
      <c r="E54">
        <v>33.657355359999997</v>
      </c>
      <c r="F54">
        <v>0.30168209499999998</v>
      </c>
      <c r="H54">
        <v>48511.377569999997</v>
      </c>
      <c r="I54">
        <v>32.326262100000001</v>
      </c>
      <c r="J54">
        <v>-0.31563166799999998</v>
      </c>
      <c r="L54">
        <v>37909.732790000002</v>
      </c>
      <c r="M54">
        <v>30.685740880000001</v>
      </c>
      <c r="N54">
        <v>-0.30623584599999998</v>
      </c>
      <c r="P54">
        <v>35152.208729999998</v>
      </c>
      <c r="Q54">
        <v>34.4995446</v>
      </c>
      <c r="R54">
        <v>-0.99805826600000003</v>
      </c>
    </row>
    <row r="55" spans="1:18" x14ac:dyDescent="0.25">
      <c r="A55" s="12">
        <v>34943</v>
      </c>
      <c r="B55" t="s">
        <v>1999</v>
      </c>
      <c r="C55" t="s">
        <v>2000</v>
      </c>
      <c r="D55">
        <v>79176.764750000002</v>
      </c>
      <c r="E55">
        <v>35.229491539999998</v>
      </c>
      <c r="F55">
        <v>-0.39565080600000002</v>
      </c>
      <c r="H55">
        <v>46091.409789999998</v>
      </c>
      <c r="I55">
        <v>33.652924419999998</v>
      </c>
      <c r="J55">
        <v>-0.73894137000000004</v>
      </c>
      <c r="L55">
        <v>35865.97509</v>
      </c>
      <c r="M55">
        <v>33.245735639999999</v>
      </c>
      <c r="N55">
        <v>-0.43411655799999999</v>
      </c>
      <c r="P55">
        <v>34940.447350000002</v>
      </c>
      <c r="Q55">
        <v>35.636277870000001</v>
      </c>
      <c r="R55">
        <v>-1.4661159450000001</v>
      </c>
    </row>
    <row r="56" spans="1:18" x14ac:dyDescent="0.25">
      <c r="A56" s="12">
        <v>34973</v>
      </c>
      <c r="B56" t="s">
        <v>1993</v>
      </c>
      <c r="C56" t="s">
        <v>1994</v>
      </c>
      <c r="D56">
        <v>63774.36477</v>
      </c>
      <c r="E56">
        <v>34.417816729999998</v>
      </c>
      <c r="F56">
        <v>-0.20372831699999999</v>
      </c>
      <c r="H56">
        <v>38953.793839999998</v>
      </c>
      <c r="I56">
        <v>32.379991830000002</v>
      </c>
      <c r="J56">
        <v>-0.20441699199999999</v>
      </c>
      <c r="L56">
        <v>30908.235550000001</v>
      </c>
      <c r="M56">
        <v>30.669199389999999</v>
      </c>
      <c r="N56">
        <v>-0.70233964000000004</v>
      </c>
      <c r="P56">
        <v>30598.312290000002</v>
      </c>
      <c r="Q56">
        <v>34.140179320000001</v>
      </c>
      <c r="R56">
        <v>-7.4217785999999994E-2</v>
      </c>
    </row>
    <row r="57" spans="1:18" x14ac:dyDescent="0.25">
      <c r="A57" s="12">
        <v>34973</v>
      </c>
      <c r="B57" t="s">
        <v>1997</v>
      </c>
      <c r="C57" t="s">
        <v>1998</v>
      </c>
      <c r="D57">
        <v>84443.168709999998</v>
      </c>
      <c r="E57">
        <v>33.621327620000002</v>
      </c>
      <c r="F57">
        <v>-0.107042688</v>
      </c>
      <c r="H57">
        <v>48551.47264</v>
      </c>
      <c r="I57">
        <v>32.352980029999998</v>
      </c>
      <c r="J57">
        <v>8.2650863000000005E-2</v>
      </c>
      <c r="L57">
        <v>37744.593139999997</v>
      </c>
      <c r="M57">
        <v>30.55206987</v>
      </c>
      <c r="N57">
        <v>-0.43561279600000002</v>
      </c>
      <c r="P57">
        <v>35248.868730000002</v>
      </c>
      <c r="Q57">
        <v>34.594409939999998</v>
      </c>
      <c r="R57">
        <v>0.274975627</v>
      </c>
    </row>
    <row r="58" spans="1:18" x14ac:dyDescent="0.25">
      <c r="A58" s="12">
        <v>34973</v>
      </c>
      <c r="B58" t="s">
        <v>1989</v>
      </c>
      <c r="C58" t="s">
        <v>1990</v>
      </c>
      <c r="D58">
        <v>75117.829100000003</v>
      </c>
      <c r="E58">
        <v>32.779116700000003</v>
      </c>
      <c r="F58">
        <v>-0.33944766900000001</v>
      </c>
      <c r="H58">
        <v>44413.925920000001</v>
      </c>
      <c r="I58">
        <v>30.073472590000002</v>
      </c>
      <c r="J58">
        <v>-0.58388370499999998</v>
      </c>
      <c r="L58">
        <v>32129.757399999999</v>
      </c>
      <c r="M58">
        <v>29.584953200000001</v>
      </c>
      <c r="N58">
        <v>-1.3577961119999999</v>
      </c>
      <c r="P58">
        <v>33738.727959999997</v>
      </c>
      <c r="Q58">
        <v>30.821971229999999</v>
      </c>
      <c r="R58">
        <v>-0.85151766200000001</v>
      </c>
    </row>
    <row r="59" spans="1:18" x14ac:dyDescent="0.25">
      <c r="A59" s="12">
        <v>34973</v>
      </c>
      <c r="B59" t="s">
        <v>1995</v>
      </c>
      <c r="C59" t="s">
        <v>1996</v>
      </c>
      <c r="D59">
        <v>77693.115890000001</v>
      </c>
      <c r="E59">
        <v>34.507130240000002</v>
      </c>
      <c r="F59">
        <v>-0.76192529799999997</v>
      </c>
      <c r="H59">
        <v>45343.079369999999</v>
      </c>
      <c r="I59">
        <v>33.563225850000002</v>
      </c>
      <c r="J59">
        <v>-0.94695511200000004</v>
      </c>
      <c r="L59">
        <v>36814.713900000002</v>
      </c>
      <c r="M59">
        <v>32.082697979999999</v>
      </c>
      <c r="N59">
        <v>-1.4805839220000001</v>
      </c>
      <c r="P59">
        <v>31386.813279999998</v>
      </c>
      <c r="Q59">
        <v>34.854755439999998</v>
      </c>
      <c r="R59">
        <v>-1.739779368</v>
      </c>
    </row>
    <row r="60" spans="1:18" x14ac:dyDescent="0.25">
      <c r="A60" s="12">
        <v>34973</v>
      </c>
      <c r="B60" t="s">
        <v>1999</v>
      </c>
      <c r="C60" t="s">
        <v>2000</v>
      </c>
      <c r="D60">
        <v>78455.720480000004</v>
      </c>
      <c r="E60">
        <v>34.908664799999997</v>
      </c>
      <c r="F60">
        <v>-0.91067660299999997</v>
      </c>
      <c r="H60">
        <v>45651.409220000001</v>
      </c>
      <c r="I60">
        <v>33.331664850000003</v>
      </c>
      <c r="J60">
        <v>-0.95462599000000004</v>
      </c>
      <c r="L60">
        <v>35329.687380000003</v>
      </c>
      <c r="M60">
        <v>32.748627190000001</v>
      </c>
      <c r="N60">
        <v>-1.4952547810000001</v>
      </c>
      <c r="P60">
        <v>34611.482680000001</v>
      </c>
      <c r="Q60">
        <v>35.300761950000002</v>
      </c>
      <c r="R60">
        <v>-0.94150103200000002</v>
      </c>
    </row>
    <row r="61" spans="1:18" x14ac:dyDescent="0.25">
      <c r="A61" s="12">
        <v>34973</v>
      </c>
      <c r="B61" t="s">
        <v>1991</v>
      </c>
      <c r="C61" t="s">
        <v>1992</v>
      </c>
      <c r="D61">
        <v>76129.565619999994</v>
      </c>
      <c r="E61">
        <v>35.642236619999998</v>
      </c>
      <c r="F61">
        <v>-0.27685622199999999</v>
      </c>
      <c r="H61">
        <v>46465.411509999998</v>
      </c>
      <c r="I61">
        <v>34.036925439999997</v>
      </c>
      <c r="J61">
        <v>-0.177945297</v>
      </c>
      <c r="L61">
        <v>31470.332640000001</v>
      </c>
      <c r="M61">
        <v>32.49413989</v>
      </c>
      <c r="N61">
        <v>-0.69527728499999997</v>
      </c>
      <c r="P61">
        <v>32047.4257</v>
      </c>
      <c r="Q61">
        <v>36.144373330000001</v>
      </c>
      <c r="R61">
        <v>0.35266420399999998</v>
      </c>
    </row>
    <row r="62" spans="1:18" x14ac:dyDescent="0.25">
      <c r="A62" s="12">
        <v>35004</v>
      </c>
      <c r="B62" t="s">
        <v>1997</v>
      </c>
      <c r="C62" t="s">
        <v>1998</v>
      </c>
      <c r="D62">
        <v>83469.664420000001</v>
      </c>
      <c r="E62">
        <v>33.233723660000003</v>
      </c>
      <c r="F62">
        <v>-1.1528514480000001</v>
      </c>
      <c r="H62">
        <v>48052.331160000002</v>
      </c>
      <c r="I62">
        <v>32.020369840000001</v>
      </c>
      <c r="J62">
        <v>-1.0280666270000001</v>
      </c>
      <c r="L62">
        <v>37168.610200000003</v>
      </c>
      <c r="M62">
        <v>30.08584492</v>
      </c>
      <c r="N62">
        <v>-1.526001197</v>
      </c>
      <c r="P62">
        <v>35044.455370000003</v>
      </c>
      <c r="Q62">
        <v>34.393791880000002</v>
      </c>
      <c r="R62">
        <v>-0.57991467699999999</v>
      </c>
    </row>
    <row r="63" spans="1:18" x14ac:dyDescent="0.25">
      <c r="A63" s="12">
        <v>35004</v>
      </c>
      <c r="B63" t="s">
        <v>1991</v>
      </c>
      <c r="C63" t="s">
        <v>1992</v>
      </c>
      <c r="D63">
        <v>75608.218290000004</v>
      </c>
      <c r="E63">
        <v>35.398152940000003</v>
      </c>
      <c r="F63">
        <v>-0.68481584399999995</v>
      </c>
      <c r="H63">
        <v>46267.258670000003</v>
      </c>
      <c r="I63">
        <v>33.891774169999998</v>
      </c>
      <c r="J63">
        <v>-0.426452361</v>
      </c>
      <c r="L63">
        <v>31232.04393</v>
      </c>
      <c r="M63">
        <v>32.248099070000002</v>
      </c>
      <c r="N63">
        <v>-0.75718521000000005</v>
      </c>
      <c r="P63">
        <v>32284.245289999999</v>
      </c>
      <c r="Q63">
        <v>36.411467969999997</v>
      </c>
      <c r="R63">
        <v>0.73896603100000002</v>
      </c>
    </row>
    <row r="64" spans="1:18" x14ac:dyDescent="0.25">
      <c r="A64" s="12">
        <v>35004</v>
      </c>
      <c r="B64" t="s">
        <v>1999</v>
      </c>
      <c r="C64" t="s">
        <v>2000</v>
      </c>
      <c r="D64">
        <v>77622.091279999993</v>
      </c>
      <c r="E64">
        <v>34.5377437</v>
      </c>
      <c r="F64">
        <v>-1.0625473830000001</v>
      </c>
      <c r="H64">
        <v>45216.809350000003</v>
      </c>
      <c r="I64">
        <v>33.01434854</v>
      </c>
      <c r="J64">
        <v>-0.95199659599999997</v>
      </c>
      <c r="L64">
        <v>34835.853089999997</v>
      </c>
      <c r="M64">
        <v>32.290870660000003</v>
      </c>
      <c r="N64">
        <v>-1.3977884540000001</v>
      </c>
      <c r="P64">
        <v>34463.419759999997</v>
      </c>
      <c r="Q64">
        <v>35.149750390000001</v>
      </c>
      <c r="R64">
        <v>-0.42778555099999999</v>
      </c>
    </row>
    <row r="65" spans="1:19" x14ac:dyDescent="0.25">
      <c r="A65" s="12">
        <v>35004</v>
      </c>
      <c r="B65" t="s">
        <v>1995</v>
      </c>
      <c r="C65" t="s">
        <v>1996</v>
      </c>
      <c r="D65">
        <v>76836.964550000004</v>
      </c>
      <c r="E65">
        <v>34.12687356</v>
      </c>
      <c r="F65">
        <v>-1.101965512</v>
      </c>
      <c r="H65">
        <v>44927.98717</v>
      </c>
      <c r="I65">
        <v>33.255972049999997</v>
      </c>
      <c r="J65">
        <v>-0.91544774100000004</v>
      </c>
      <c r="L65">
        <v>36331.681320000003</v>
      </c>
      <c r="M65">
        <v>31.66175247</v>
      </c>
      <c r="N65">
        <v>-1.312063926</v>
      </c>
      <c r="P65">
        <v>31160.495490000001</v>
      </c>
      <c r="Q65">
        <v>34.603431710000002</v>
      </c>
      <c r="R65">
        <v>-0.72106009500000001</v>
      </c>
    </row>
    <row r="66" spans="1:19" x14ac:dyDescent="0.25">
      <c r="A66" s="12">
        <v>35004</v>
      </c>
      <c r="B66" t="s">
        <v>1989</v>
      </c>
      <c r="C66" t="s">
        <v>1990</v>
      </c>
      <c r="D66">
        <v>74924.176130000007</v>
      </c>
      <c r="E66">
        <v>32.694612489999997</v>
      </c>
      <c r="F66">
        <v>-0.25779894199999998</v>
      </c>
      <c r="H66">
        <v>44309.194219999998</v>
      </c>
      <c r="I66">
        <v>30.002556859999999</v>
      </c>
      <c r="J66">
        <v>-0.235808253</v>
      </c>
      <c r="L66">
        <v>31949.330580000002</v>
      </c>
      <c r="M66">
        <v>29.418816899999999</v>
      </c>
      <c r="N66">
        <v>-0.56155673900000003</v>
      </c>
      <c r="P66">
        <v>33821.27781</v>
      </c>
      <c r="Q66">
        <v>30.89738453</v>
      </c>
      <c r="R66">
        <v>0.244673849</v>
      </c>
    </row>
    <row r="67" spans="1:19" x14ac:dyDescent="0.25">
      <c r="A67" s="12">
        <v>35004</v>
      </c>
      <c r="B67" t="s">
        <v>1993</v>
      </c>
      <c r="C67" t="s">
        <v>1994</v>
      </c>
      <c r="D67">
        <v>63814.57243</v>
      </c>
      <c r="E67">
        <v>34.439516040000001</v>
      </c>
      <c r="F67">
        <v>6.3046745000000001E-2</v>
      </c>
      <c r="H67">
        <v>38952.821709999997</v>
      </c>
      <c r="I67">
        <v>32.379183750000003</v>
      </c>
      <c r="J67">
        <v>-2.4956039999999998E-3</v>
      </c>
      <c r="L67">
        <v>30737.709480000001</v>
      </c>
      <c r="M67">
        <v>30.499992129999999</v>
      </c>
      <c r="N67">
        <v>-0.55171725400000005</v>
      </c>
      <c r="P67">
        <v>30547.208299999998</v>
      </c>
      <c r="Q67">
        <v>34.083159860000002</v>
      </c>
      <c r="R67">
        <v>-0.16701571100000001</v>
      </c>
    </row>
    <row r="68" spans="1:19" x14ac:dyDescent="0.25">
      <c r="A68" s="12">
        <v>35034</v>
      </c>
      <c r="B68" t="s">
        <v>1989</v>
      </c>
      <c r="C68" t="s">
        <v>1990</v>
      </c>
      <c r="D68">
        <v>74498.202780000007</v>
      </c>
      <c r="E68">
        <v>32.50873078</v>
      </c>
      <c r="F68">
        <v>-0.56853924600000005</v>
      </c>
      <c r="H68">
        <v>44154.727529999996</v>
      </c>
      <c r="I68">
        <v>29.89796467</v>
      </c>
      <c r="J68">
        <v>-0.34861092500000002</v>
      </c>
      <c r="L68">
        <v>31750.518940000002</v>
      </c>
      <c r="M68">
        <v>29.23575194</v>
      </c>
      <c r="N68">
        <v>-0.62227167999999999</v>
      </c>
      <c r="P68">
        <v>33810.685230000003</v>
      </c>
      <c r="Q68">
        <v>30.8877077</v>
      </c>
      <c r="R68">
        <v>-3.1319263E-2</v>
      </c>
    </row>
    <row r="69" spans="1:19" x14ac:dyDescent="0.25">
      <c r="A69" s="12">
        <v>35034</v>
      </c>
      <c r="B69" t="s">
        <v>1999</v>
      </c>
      <c r="C69" t="s">
        <v>2000</v>
      </c>
      <c r="D69">
        <v>77194.957089999996</v>
      </c>
      <c r="E69">
        <v>34.347691470000001</v>
      </c>
      <c r="F69">
        <v>-0.55027400699999995</v>
      </c>
      <c r="H69">
        <v>45106.089919999999</v>
      </c>
      <c r="I69">
        <v>32.93350847</v>
      </c>
      <c r="J69">
        <v>-0.24486343799999999</v>
      </c>
      <c r="L69">
        <v>34673.67282</v>
      </c>
      <c r="M69">
        <v>32.1405387</v>
      </c>
      <c r="N69">
        <v>-0.46555560899999998</v>
      </c>
      <c r="P69">
        <v>34511.264320000002</v>
      </c>
      <c r="Q69">
        <v>35.198547759999997</v>
      </c>
      <c r="R69">
        <v>0.13882708599999999</v>
      </c>
    </row>
    <row r="70" spans="1:19" x14ac:dyDescent="0.25">
      <c r="A70" s="12">
        <v>35034</v>
      </c>
      <c r="B70" t="s">
        <v>1993</v>
      </c>
      <c r="C70" t="s">
        <v>1994</v>
      </c>
      <c r="D70">
        <v>63905.03802</v>
      </c>
      <c r="E70">
        <v>34.488338599999999</v>
      </c>
      <c r="F70">
        <v>0.141763213</v>
      </c>
      <c r="H70">
        <v>38978.024770000004</v>
      </c>
      <c r="I70">
        <v>32.400133570000001</v>
      </c>
      <c r="J70">
        <v>6.470149E-2</v>
      </c>
      <c r="L70">
        <v>30568.23547</v>
      </c>
      <c r="M70">
        <v>30.331828779999999</v>
      </c>
      <c r="N70">
        <v>-0.55135537400000001</v>
      </c>
      <c r="P70">
        <v>30405.353289999999</v>
      </c>
      <c r="Q70">
        <v>33.924884609999999</v>
      </c>
      <c r="R70">
        <v>-0.46437961300000002</v>
      </c>
    </row>
    <row r="71" spans="1:19" x14ac:dyDescent="0.25">
      <c r="A71" s="12">
        <v>35034</v>
      </c>
      <c r="B71" t="s">
        <v>1991</v>
      </c>
      <c r="C71" t="s">
        <v>1992</v>
      </c>
      <c r="D71">
        <v>75412.268150000004</v>
      </c>
      <c r="E71">
        <v>35.30641327</v>
      </c>
      <c r="F71">
        <v>-0.25916513600000002</v>
      </c>
      <c r="H71">
        <v>46251.258220000003</v>
      </c>
      <c r="I71">
        <v>33.880053500000002</v>
      </c>
      <c r="J71">
        <v>-3.4582651999999998E-2</v>
      </c>
      <c r="L71">
        <v>31056.309000000001</v>
      </c>
      <c r="M71">
        <v>32.06664705</v>
      </c>
      <c r="N71">
        <v>-0.562675076</v>
      </c>
      <c r="P71">
        <v>32393.803909999999</v>
      </c>
      <c r="Q71">
        <v>36.535032569999998</v>
      </c>
      <c r="R71">
        <v>0.33935627600000001</v>
      </c>
    </row>
    <row r="72" spans="1:19" x14ac:dyDescent="0.25">
      <c r="A72" s="12">
        <v>35034</v>
      </c>
      <c r="B72" t="s">
        <v>1995</v>
      </c>
      <c r="C72" t="s">
        <v>1996</v>
      </c>
      <c r="D72">
        <v>76852.150670000003</v>
      </c>
      <c r="E72">
        <v>34.133618429999999</v>
      </c>
      <c r="F72">
        <v>1.9764083000000002E-2</v>
      </c>
      <c r="H72">
        <v>44983.765090000001</v>
      </c>
      <c r="I72">
        <v>33.29725921</v>
      </c>
      <c r="J72">
        <v>0.124149602</v>
      </c>
      <c r="L72">
        <v>36252.496299999999</v>
      </c>
      <c r="M72">
        <v>31.592745579999999</v>
      </c>
      <c r="N72">
        <v>-0.217950325</v>
      </c>
      <c r="P72">
        <v>31011.331880000002</v>
      </c>
      <c r="Q72">
        <v>34.437786950000003</v>
      </c>
      <c r="R72">
        <v>-0.47869459199999997</v>
      </c>
    </row>
    <row r="73" spans="1:19" x14ac:dyDescent="0.25">
      <c r="A73" s="12">
        <v>35034</v>
      </c>
      <c r="B73" t="s">
        <v>1997</v>
      </c>
      <c r="C73" t="s">
        <v>1998</v>
      </c>
      <c r="D73">
        <v>82800.321299999996</v>
      </c>
      <c r="E73">
        <v>32.967222470000003</v>
      </c>
      <c r="F73">
        <v>-0.80189985600000002</v>
      </c>
      <c r="H73">
        <v>47833.408779999998</v>
      </c>
      <c r="I73">
        <v>31.874487729999998</v>
      </c>
      <c r="J73">
        <v>-0.45559158900000002</v>
      </c>
      <c r="L73">
        <v>36964.26266</v>
      </c>
      <c r="M73">
        <v>29.920437379999999</v>
      </c>
      <c r="N73">
        <v>-0.549785262</v>
      </c>
      <c r="P73">
        <v>34924.881730000001</v>
      </c>
      <c r="Q73">
        <v>34.276438339999999</v>
      </c>
      <c r="R73">
        <v>-0.341205598</v>
      </c>
    </row>
    <row r="74" spans="1:19" x14ac:dyDescent="0.25">
      <c r="A74" s="12">
        <v>35065</v>
      </c>
      <c r="B74" t="s">
        <v>1991</v>
      </c>
      <c r="C74" t="s">
        <v>1992</v>
      </c>
      <c r="D74">
        <v>75528.019180000003</v>
      </c>
      <c r="E74">
        <v>35.36060543</v>
      </c>
      <c r="F74">
        <v>0.153490977</v>
      </c>
      <c r="G74">
        <v>-1.109882102</v>
      </c>
      <c r="H74">
        <v>46129.321680000001</v>
      </c>
      <c r="I74">
        <v>33.790732329999997</v>
      </c>
      <c r="J74">
        <v>-0.26363940400000002</v>
      </c>
      <c r="K74">
        <v>-6.7023589999999994E-2</v>
      </c>
      <c r="L74">
        <v>30941.89934</v>
      </c>
      <c r="M74">
        <v>31.948515359999998</v>
      </c>
      <c r="N74">
        <v>-0.36839428699999999</v>
      </c>
      <c r="O74">
        <v>-2.6495896769999998</v>
      </c>
      <c r="P74">
        <v>32198.247009999999</v>
      </c>
      <c r="Q74">
        <v>36.314475639999998</v>
      </c>
      <c r="R74">
        <v>-0.60368613299999996</v>
      </c>
      <c r="S74">
        <v>-0.17428243099999999</v>
      </c>
    </row>
    <row r="75" spans="1:19" x14ac:dyDescent="0.25">
      <c r="A75" s="12">
        <v>35065</v>
      </c>
      <c r="B75" t="s">
        <v>1995</v>
      </c>
      <c r="C75" t="s">
        <v>1996</v>
      </c>
      <c r="D75">
        <v>76493.339439999996</v>
      </c>
      <c r="E75">
        <v>33.974253660000002</v>
      </c>
      <c r="F75">
        <v>-0.46688508099999998</v>
      </c>
      <c r="G75">
        <v>0.99201168299999998</v>
      </c>
      <c r="H75">
        <v>44664.255149999997</v>
      </c>
      <c r="I75">
        <v>33.060755999999998</v>
      </c>
      <c r="J75">
        <v>-0.71027832899999999</v>
      </c>
      <c r="K75">
        <v>1.201781649</v>
      </c>
      <c r="L75">
        <v>35968.184439999997</v>
      </c>
      <c r="M75">
        <v>31.34497803</v>
      </c>
      <c r="N75">
        <v>-0.78425456900000001</v>
      </c>
      <c r="O75">
        <v>0.13016828499999999</v>
      </c>
      <c r="P75">
        <v>30808.291570000001</v>
      </c>
      <c r="Q75">
        <v>34.21231263</v>
      </c>
      <c r="R75">
        <v>-0.65472941799999995</v>
      </c>
      <c r="S75">
        <v>-1.760148064</v>
      </c>
    </row>
    <row r="76" spans="1:19" x14ac:dyDescent="0.25">
      <c r="A76" s="12">
        <v>35065</v>
      </c>
      <c r="B76" t="s">
        <v>1999</v>
      </c>
      <c r="C76" t="s">
        <v>2000</v>
      </c>
      <c r="D76">
        <v>76780.099300000002</v>
      </c>
      <c r="E76">
        <v>34.163101599999997</v>
      </c>
      <c r="F76">
        <v>-0.53741565099999999</v>
      </c>
      <c r="G76">
        <v>-1.706669886</v>
      </c>
      <c r="H76">
        <v>44804.603999999999</v>
      </c>
      <c r="I76">
        <v>32.713383219999997</v>
      </c>
      <c r="J76">
        <v>-0.66839294500000002</v>
      </c>
      <c r="K76">
        <v>-0.68390551399999999</v>
      </c>
      <c r="L76">
        <v>34487.018179999999</v>
      </c>
      <c r="M76">
        <v>31.967520369999999</v>
      </c>
      <c r="N76">
        <v>-0.53831806699999996</v>
      </c>
      <c r="O76">
        <v>-2.6207313120000002</v>
      </c>
      <c r="P76">
        <v>34172.3505</v>
      </c>
      <c r="Q76">
        <v>34.85288456</v>
      </c>
      <c r="R76">
        <v>-0.98203825700000003</v>
      </c>
      <c r="S76">
        <v>-1.6473317089999999</v>
      </c>
    </row>
    <row r="77" spans="1:19" x14ac:dyDescent="0.25">
      <c r="A77" s="12">
        <v>35065</v>
      </c>
      <c r="B77" t="s">
        <v>1993</v>
      </c>
      <c r="C77" t="s">
        <v>1994</v>
      </c>
      <c r="D77">
        <v>63554.478490000001</v>
      </c>
      <c r="E77">
        <v>34.299148260000003</v>
      </c>
      <c r="F77">
        <v>-0.54856322000000002</v>
      </c>
      <c r="G77">
        <v>0.59248900800000004</v>
      </c>
      <c r="H77">
        <v>38619.410949999998</v>
      </c>
      <c r="I77">
        <v>32.102039050000002</v>
      </c>
      <c r="J77">
        <v>-0.92004101199999999</v>
      </c>
      <c r="K77">
        <v>0.87900460700000005</v>
      </c>
      <c r="L77">
        <v>30197.944579999999</v>
      </c>
      <c r="M77">
        <v>29.964401630000001</v>
      </c>
      <c r="N77">
        <v>-1.21135839</v>
      </c>
      <c r="O77">
        <v>-1.518823711</v>
      </c>
      <c r="P77">
        <v>29918.526320000001</v>
      </c>
      <c r="Q77">
        <v>33.381705629999999</v>
      </c>
      <c r="R77">
        <v>-1.6011225630000001</v>
      </c>
      <c r="S77">
        <v>-1.868185325</v>
      </c>
    </row>
    <row r="78" spans="1:19" x14ac:dyDescent="0.25">
      <c r="A78" s="12">
        <v>35065</v>
      </c>
      <c r="B78" t="s">
        <v>1997</v>
      </c>
      <c r="C78" t="s">
        <v>1998</v>
      </c>
      <c r="D78">
        <v>82090.583280000006</v>
      </c>
      <c r="E78">
        <v>32.684637930000001</v>
      </c>
      <c r="F78">
        <v>-0.85716819399999999</v>
      </c>
      <c r="G78">
        <v>-1.2700664310000001</v>
      </c>
      <c r="H78">
        <v>47220.538339999999</v>
      </c>
      <c r="I78">
        <v>31.466092589999999</v>
      </c>
      <c r="J78">
        <v>-1.281260225</v>
      </c>
      <c r="K78">
        <v>0.48905976699999998</v>
      </c>
      <c r="L78">
        <v>36345.869440000002</v>
      </c>
      <c r="M78">
        <v>29.41988375</v>
      </c>
      <c r="N78">
        <v>-1.6729488910000001</v>
      </c>
      <c r="O78">
        <v>-0.85990117600000004</v>
      </c>
      <c r="P78">
        <v>34292.616130000002</v>
      </c>
      <c r="Q78">
        <v>33.6559119</v>
      </c>
      <c r="R78">
        <v>-1.810358584</v>
      </c>
      <c r="S78">
        <v>-1.2973081879999999</v>
      </c>
    </row>
    <row r="79" spans="1:19" x14ac:dyDescent="0.25">
      <c r="A79" s="12">
        <v>35065</v>
      </c>
      <c r="B79" t="s">
        <v>1989</v>
      </c>
      <c r="C79" t="s">
        <v>1990</v>
      </c>
      <c r="D79">
        <v>74509.112519999995</v>
      </c>
      <c r="E79">
        <v>32.513491459999997</v>
      </c>
      <c r="F79">
        <v>1.4644298E-2</v>
      </c>
      <c r="G79">
        <v>-1.4133679610000001</v>
      </c>
      <c r="H79">
        <v>44029.016739999999</v>
      </c>
      <c r="I79">
        <v>29.81284363</v>
      </c>
      <c r="J79">
        <v>-0.28470515499999999</v>
      </c>
      <c r="K79">
        <v>-1.166565565</v>
      </c>
      <c r="L79">
        <v>31694.420150000002</v>
      </c>
      <c r="M79">
        <v>29.184096390000001</v>
      </c>
      <c r="N79">
        <v>-0.176686225</v>
      </c>
      <c r="O79">
        <v>-2.9282039420000001</v>
      </c>
      <c r="P79">
        <v>33689.335760000002</v>
      </c>
      <c r="Q79">
        <v>30.776849049999999</v>
      </c>
      <c r="R79">
        <v>-0.35890863299999998</v>
      </c>
      <c r="S79">
        <v>-3.0428436400000001</v>
      </c>
    </row>
    <row r="80" spans="1:19" x14ac:dyDescent="0.25">
      <c r="A80" s="12">
        <v>35096</v>
      </c>
      <c r="B80" t="s">
        <v>1989</v>
      </c>
      <c r="C80" t="s">
        <v>1990</v>
      </c>
      <c r="D80">
        <v>74346.284480000002</v>
      </c>
      <c r="E80">
        <v>32.442438299999999</v>
      </c>
      <c r="F80">
        <v>-0.21853440399999999</v>
      </c>
      <c r="G80">
        <v>-1.174015646</v>
      </c>
      <c r="H80">
        <v>43941.59893</v>
      </c>
      <c r="I80">
        <v>29.753651439999999</v>
      </c>
      <c r="J80">
        <v>-0.19854591199999999</v>
      </c>
      <c r="K80">
        <v>-1.9257723099999999</v>
      </c>
      <c r="L80">
        <v>31585.90511</v>
      </c>
      <c r="M80">
        <v>29.084176169999999</v>
      </c>
      <c r="N80">
        <v>-0.34237900199999999</v>
      </c>
      <c r="O80">
        <v>-3.579838589</v>
      </c>
      <c r="P80">
        <v>33393.1538</v>
      </c>
      <c r="Q80">
        <v>30.5062724</v>
      </c>
      <c r="R80">
        <v>-0.87915644900000001</v>
      </c>
      <c r="S80">
        <v>-3.456211401</v>
      </c>
    </row>
    <row r="81" spans="1:19" x14ac:dyDescent="0.25">
      <c r="A81" s="12">
        <v>35096</v>
      </c>
      <c r="B81" t="s">
        <v>1997</v>
      </c>
      <c r="C81" t="s">
        <v>1998</v>
      </c>
      <c r="D81">
        <v>82599.918640000004</v>
      </c>
      <c r="E81">
        <v>32.887431489999997</v>
      </c>
      <c r="F81">
        <v>0.62045527899999997</v>
      </c>
      <c r="G81">
        <v>-0.74536096500000004</v>
      </c>
      <c r="H81">
        <v>47489.784979999997</v>
      </c>
      <c r="I81">
        <v>31.645509019999999</v>
      </c>
      <c r="J81">
        <v>0.57018970499999999</v>
      </c>
      <c r="K81">
        <v>-0.55278765399999996</v>
      </c>
      <c r="L81">
        <v>36497.667659999999</v>
      </c>
      <c r="M81">
        <v>29.54275565</v>
      </c>
      <c r="N81">
        <v>0.41764916600000002</v>
      </c>
      <c r="O81">
        <v>-1.764521032</v>
      </c>
      <c r="P81">
        <v>34288.495340000001</v>
      </c>
      <c r="Q81">
        <v>33.651867619999997</v>
      </c>
      <c r="R81">
        <v>-1.2016548E-2</v>
      </c>
      <c r="S81">
        <v>-2.308712028</v>
      </c>
    </row>
    <row r="82" spans="1:19" x14ac:dyDescent="0.25">
      <c r="A82" s="12">
        <v>35096</v>
      </c>
      <c r="B82" t="s">
        <v>1995</v>
      </c>
      <c r="C82" t="s">
        <v>1996</v>
      </c>
      <c r="D82">
        <v>75371.689729999998</v>
      </c>
      <c r="E82">
        <v>33.47607679</v>
      </c>
      <c r="F82">
        <v>-1.46633645</v>
      </c>
      <c r="G82">
        <v>-1.147954068</v>
      </c>
      <c r="H82">
        <v>44135.590060000002</v>
      </c>
      <c r="I82">
        <v>32.669434850000002</v>
      </c>
      <c r="J82">
        <v>-1.183642471</v>
      </c>
      <c r="K82">
        <v>-1.859858891</v>
      </c>
      <c r="L82">
        <v>35537.829599999997</v>
      </c>
      <c r="M82">
        <v>30.969939270000001</v>
      </c>
      <c r="N82">
        <v>-1.1964875429999999</v>
      </c>
      <c r="O82">
        <v>-2.634996187</v>
      </c>
      <c r="P82">
        <v>30391.44109</v>
      </c>
      <c r="Q82">
        <v>33.749404159999997</v>
      </c>
      <c r="R82">
        <v>-1.3530464170000001</v>
      </c>
      <c r="S82">
        <v>-3.6494758759999999</v>
      </c>
    </row>
    <row r="83" spans="1:19" x14ac:dyDescent="0.25">
      <c r="A83" s="12">
        <v>35096</v>
      </c>
      <c r="B83" t="s">
        <v>1999</v>
      </c>
      <c r="C83" t="s">
        <v>2000</v>
      </c>
      <c r="D83">
        <v>76522.852060000005</v>
      </c>
      <c r="E83">
        <v>34.048640130000003</v>
      </c>
      <c r="F83">
        <v>-0.33504416300000001</v>
      </c>
      <c r="G83">
        <v>-1.4530081100000001</v>
      </c>
      <c r="H83">
        <v>44792.648880000001</v>
      </c>
      <c r="I83">
        <v>32.704654380000001</v>
      </c>
      <c r="J83">
        <v>-2.6682788999999998E-2</v>
      </c>
      <c r="K83">
        <v>-1.405108757</v>
      </c>
      <c r="L83">
        <v>34495.020799999998</v>
      </c>
      <c r="M83">
        <v>31.974938349999999</v>
      </c>
      <c r="N83">
        <v>2.3204733000000002E-2</v>
      </c>
      <c r="O83">
        <v>-2.660794117</v>
      </c>
      <c r="P83">
        <v>34039.103750000002</v>
      </c>
      <c r="Q83">
        <v>34.716984230000001</v>
      </c>
      <c r="R83">
        <v>-0.38992563200000002</v>
      </c>
      <c r="S83">
        <v>-2.496504845</v>
      </c>
    </row>
    <row r="84" spans="1:19" x14ac:dyDescent="0.25">
      <c r="A84" s="12">
        <v>35096</v>
      </c>
      <c r="B84" t="s">
        <v>1993</v>
      </c>
      <c r="C84" t="s">
        <v>1994</v>
      </c>
      <c r="D84">
        <v>62922.811049999997</v>
      </c>
      <c r="E84">
        <v>33.958249309999999</v>
      </c>
      <c r="F84">
        <v>-0.99389917699999997</v>
      </c>
      <c r="G84">
        <v>0.98160583400000001</v>
      </c>
      <c r="H84">
        <v>38293.141969999997</v>
      </c>
      <c r="I84">
        <v>31.830830890000001</v>
      </c>
      <c r="J84">
        <v>-0.844831585</v>
      </c>
      <c r="K84">
        <v>0.41829844599999999</v>
      </c>
      <c r="L84">
        <v>29921.69887</v>
      </c>
      <c r="M84">
        <v>29.690292329999998</v>
      </c>
      <c r="N84">
        <v>-0.91478315200000004</v>
      </c>
      <c r="O84">
        <v>-1.1780317440000001</v>
      </c>
      <c r="P84">
        <v>29543.506109999998</v>
      </c>
      <c r="Q84">
        <v>32.963275459999998</v>
      </c>
      <c r="R84">
        <v>-1.2534715320000001</v>
      </c>
      <c r="S84">
        <v>-1.697097503</v>
      </c>
    </row>
    <row r="85" spans="1:19" x14ac:dyDescent="0.25">
      <c r="A85" s="12">
        <v>35096</v>
      </c>
      <c r="B85" t="s">
        <v>1991</v>
      </c>
      <c r="C85" t="s">
        <v>1992</v>
      </c>
      <c r="D85">
        <v>75732.104470000006</v>
      </c>
      <c r="E85">
        <v>35.456153800000003</v>
      </c>
      <c r="F85">
        <v>0.27021135800000001</v>
      </c>
      <c r="G85">
        <v>0.88109558600000004</v>
      </c>
      <c r="H85">
        <v>46265.277990000002</v>
      </c>
      <c r="I85">
        <v>33.890323279999997</v>
      </c>
      <c r="J85">
        <v>0.294728608</v>
      </c>
      <c r="K85">
        <v>0.56930446999999995</v>
      </c>
      <c r="L85">
        <v>31147.459589999999</v>
      </c>
      <c r="M85">
        <v>32.160762990000002</v>
      </c>
      <c r="N85">
        <v>0.66434271600000006</v>
      </c>
      <c r="O85">
        <v>-0.16526051999999999</v>
      </c>
      <c r="P85">
        <v>32044.575990000001</v>
      </c>
      <c r="Q85">
        <v>36.141159299999998</v>
      </c>
      <c r="R85">
        <v>-0.47726517099999999</v>
      </c>
      <c r="S85">
        <v>-0.27193041600000001</v>
      </c>
    </row>
    <row r="86" spans="1:19" x14ac:dyDescent="0.25">
      <c r="A86" s="12">
        <v>35125</v>
      </c>
      <c r="B86" t="s">
        <v>1997</v>
      </c>
      <c r="C86" t="s">
        <v>1998</v>
      </c>
      <c r="D86">
        <v>82475.061230000007</v>
      </c>
      <c r="E86">
        <v>32.837719100000001</v>
      </c>
      <c r="F86">
        <v>-0.151159235</v>
      </c>
      <c r="G86">
        <v>-1.090034459</v>
      </c>
      <c r="H86">
        <v>47410.325839999998</v>
      </c>
      <c r="I86">
        <v>31.592560259999999</v>
      </c>
      <c r="J86">
        <v>-0.16731838499999999</v>
      </c>
      <c r="K86">
        <v>-1.266819063</v>
      </c>
      <c r="L86">
        <v>36303.408130000003</v>
      </c>
      <c r="M86">
        <v>29.385513769999999</v>
      </c>
      <c r="N86">
        <v>-0.5322519</v>
      </c>
      <c r="O86">
        <v>-3.031972959</v>
      </c>
      <c r="P86">
        <v>34036.689989999999</v>
      </c>
      <c r="Q86">
        <v>33.404737490000002</v>
      </c>
      <c r="R86">
        <v>-0.73437269999999999</v>
      </c>
      <c r="S86">
        <v>-3.5234363420000001</v>
      </c>
    </row>
    <row r="87" spans="1:19" x14ac:dyDescent="0.25">
      <c r="A87" s="12">
        <v>35125</v>
      </c>
      <c r="B87" t="s">
        <v>1999</v>
      </c>
      <c r="C87" t="s">
        <v>2000</v>
      </c>
      <c r="D87">
        <v>76267.667409999995</v>
      </c>
      <c r="E87">
        <v>33.935096389999998</v>
      </c>
      <c r="F87">
        <v>-0.33347509199999997</v>
      </c>
      <c r="G87">
        <v>-1.9660442220000001</v>
      </c>
      <c r="H87">
        <v>44594.423629999998</v>
      </c>
      <c r="I87">
        <v>32.559923300000001</v>
      </c>
      <c r="J87">
        <v>-0.44253969700000001</v>
      </c>
      <c r="K87">
        <v>-2.3525798450000002</v>
      </c>
      <c r="L87">
        <v>34140.729879999999</v>
      </c>
      <c r="M87">
        <v>31.64653066</v>
      </c>
      <c r="N87">
        <v>-1.027078428</v>
      </c>
      <c r="O87">
        <v>-4.2695814319999998</v>
      </c>
      <c r="P87">
        <v>33794.522440000001</v>
      </c>
      <c r="Q87">
        <v>34.467532140000003</v>
      </c>
      <c r="R87">
        <v>-0.71853038700000005</v>
      </c>
      <c r="S87">
        <v>-3.7236054250000001</v>
      </c>
    </row>
    <row r="88" spans="1:19" x14ac:dyDescent="0.25">
      <c r="A88" s="12">
        <v>35125</v>
      </c>
      <c r="B88" t="s">
        <v>1995</v>
      </c>
      <c r="C88" t="s">
        <v>1996</v>
      </c>
      <c r="D88">
        <v>75715.596139999994</v>
      </c>
      <c r="E88">
        <v>33.628821639999998</v>
      </c>
      <c r="F88">
        <v>0.45628062699999999</v>
      </c>
      <c r="G88">
        <v>-0.84207657499999999</v>
      </c>
      <c r="H88">
        <v>44260.916859999998</v>
      </c>
      <c r="I88">
        <v>32.762202510000002</v>
      </c>
      <c r="J88">
        <v>0.28395859400000001</v>
      </c>
      <c r="K88">
        <v>-1.6460732979999999</v>
      </c>
      <c r="L88">
        <v>35473.462249999997</v>
      </c>
      <c r="M88">
        <v>30.91384545</v>
      </c>
      <c r="N88">
        <v>-0.18112345099999999</v>
      </c>
      <c r="O88">
        <v>-3.1908383439999999</v>
      </c>
      <c r="P88">
        <v>30198.711599999999</v>
      </c>
      <c r="Q88">
        <v>33.535379910000003</v>
      </c>
      <c r="R88">
        <v>-0.63415710400000003</v>
      </c>
      <c r="S88">
        <v>-3.9539751459999999</v>
      </c>
    </row>
    <row r="89" spans="1:19" x14ac:dyDescent="0.25">
      <c r="A89" s="12">
        <v>35125</v>
      </c>
      <c r="B89" t="s">
        <v>1991</v>
      </c>
      <c r="C89" t="s">
        <v>1992</v>
      </c>
      <c r="D89">
        <v>76233.856469999999</v>
      </c>
      <c r="E89">
        <v>35.691063370000002</v>
      </c>
      <c r="F89">
        <v>0.66253540099999997</v>
      </c>
      <c r="G89">
        <v>0.861637973</v>
      </c>
      <c r="H89">
        <v>46440.76498</v>
      </c>
      <c r="I89">
        <v>34.018871330000003</v>
      </c>
      <c r="J89">
        <v>0.37930605000000001</v>
      </c>
      <c r="K89">
        <v>0.14179043199999999</v>
      </c>
      <c r="L89">
        <v>31151.299459999998</v>
      </c>
      <c r="M89">
        <v>32.16472778</v>
      </c>
      <c r="N89">
        <v>1.2328024E-2</v>
      </c>
      <c r="O89">
        <v>-1.436557627</v>
      </c>
      <c r="P89">
        <v>31966.34247</v>
      </c>
      <c r="Q89">
        <v>36.052924400000002</v>
      </c>
      <c r="R89">
        <v>-0.24413964299999999</v>
      </c>
      <c r="S89">
        <v>-1.02958412</v>
      </c>
    </row>
    <row r="90" spans="1:19" x14ac:dyDescent="0.25">
      <c r="A90" s="12">
        <v>35125</v>
      </c>
      <c r="B90" t="s">
        <v>1989</v>
      </c>
      <c r="C90" t="s">
        <v>1990</v>
      </c>
      <c r="D90">
        <v>74694.445269999997</v>
      </c>
      <c r="E90">
        <v>32.594364990000003</v>
      </c>
      <c r="F90">
        <v>0.46829616200000002</v>
      </c>
      <c r="G90">
        <v>-0.91313003199999998</v>
      </c>
      <c r="H90">
        <v>43993.806109999998</v>
      </c>
      <c r="I90">
        <v>29.78900187</v>
      </c>
      <c r="J90">
        <v>0.11881038300000001</v>
      </c>
      <c r="K90">
        <v>-2.0898279460000002</v>
      </c>
      <c r="L90">
        <v>31468.05213</v>
      </c>
      <c r="M90">
        <v>28.97565762</v>
      </c>
      <c r="N90">
        <v>-0.37311889500000001</v>
      </c>
      <c r="O90">
        <v>-4.4268060970000001</v>
      </c>
      <c r="P90">
        <v>33199.35441</v>
      </c>
      <c r="Q90">
        <v>30.32922722</v>
      </c>
      <c r="R90">
        <v>-0.580356647</v>
      </c>
      <c r="S90">
        <v>-4.3897185170000004</v>
      </c>
    </row>
    <row r="91" spans="1:19" x14ac:dyDescent="0.25">
      <c r="A91" s="12">
        <v>35125</v>
      </c>
      <c r="B91" t="s">
        <v>1993</v>
      </c>
      <c r="C91" t="s">
        <v>1994</v>
      </c>
      <c r="D91">
        <v>62370.10716</v>
      </c>
      <c r="E91">
        <v>33.659965489999998</v>
      </c>
      <c r="F91">
        <v>-0.87838397999999995</v>
      </c>
      <c r="G91">
        <v>-0.21154142200000001</v>
      </c>
      <c r="H91">
        <v>37951.35097</v>
      </c>
      <c r="I91">
        <v>31.546720180000001</v>
      </c>
      <c r="J91">
        <v>-0.89256453499999999</v>
      </c>
      <c r="K91">
        <v>-1.0068360439999999</v>
      </c>
      <c r="L91">
        <v>29478.798009999999</v>
      </c>
      <c r="M91">
        <v>29.250816740000001</v>
      </c>
      <c r="N91">
        <v>-1.480199601</v>
      </c>
      <c r="O91">
        <v>-3.180925287</v>
      </c>
      <c r="P91">
        <v>29231.416150000001</v>
      </c>
      <c r="Q91">
        <v>32.615059940000002</v>
      </c>
      <c r="R91">
        <v>-1.056374132</v>
      </c>
      <c r="S91">
        <v>-2.819614193</v>
      </c>
    </row>
    <row r="92" spans="1:19" x14ac:dyDescent="0.25">
      <c r="A92" s="12">
        <v>35156</v>
      </c>
      <c r="B92" t="s">
        <v>1997</v>
      </c>
      <c r="C92" t="s">
        <v>1998</v>
      </c>
      <c r="D92">
        <v>82899.494730000006</v>
      </c>
      <c r="E92">
        <v>33.006708699999997</v>
      </c>
      <c r="F92">
        <v>0.514620407</v>
      </c>
      <c r="G92">
        <v>-0.34386110600000003</v>
      </c>
      <c r="H92">
        <v>47817.645799999998</v>
      </c>
      <c r="I92">
        <v>31.86398384</v>
      </c>
      <c r="J92">
        <v>0.85913764299999995</v>
      </c>
      <c r="K92">
        <v>-0.73753940699999998</v>
      </c>
      <c r="L92">
        <v>36830.428769999999</v>
      </c>
      <c r="M92">
        <v>29.812106570000001</v>
      </c>
      <c r="N92">
        <v>1.451711215</v>
      </c>
      <c r="O92">
        <v>-2.067437204</v>
      </c>
      <c r="P92">
        <v>34436.213020000003</v>
      </c>
      <c r="Q92">
        <v>33.796842650000002</v>
      </c>
      <c r="R92">
        <v>1.17380106</v>
      </c>
      <c r="S92">
        <v>-2.668319291</v>
      </c>
    </row>
    <row r="93" spans="1:19" x14ac:dyDescent="0.25">
      <c r="A93" s="12">
        <v>35156</v>
      </c>
      <c r="B93" t="s">
        <v>1999</v>
      </c>
      <c r="C93" t="s">
        <v>2000</v>
      </c>
      <c r="D93">
        <v>76768.270980000001</v>
      </c>
      <c r="E93">
        <v>34.15783862</v>
      </c>
      <c r="F93">
        <v>0.65637717799999995</v>
      </c>
      <c r="G93">
        <v>-1.8064926080000001</v>
      </c>
      <c r="H93">
        <v>44978.184939999999</v>
      </c>
      <c r="I93">
        <v>32.840120640000002</v>
      </c>
      <c r="J93">
        <v>0.86055897299999995</v>
      </c>
      <c r="K93">
        <v>-2.5146647139999998</v>
      </c>
      <c r="L93">
        <v>34523.341899999999</v>
      </c>
      <c r="M93">
        <v>32.00119042</v>
      </c>
      <c r="N93">
        <v>1.1206908149999999</v>
      </c>
      <c r="O93">
        <v>-4.0743191860000003</v>
      </c>
      <c r="P93">
        <v>34244.578759999997</v>
      </c>
      <c r="Q93">
        <v>34.926551230000001</v>
      </c>
      <c r="R93">
        <v>1.3317433919999999</v>
      </c>
      <c r="S93">
        <v>-3.6745647309999998</v>
      </c>
    </row>
    <row r="94" spans="1:19" x14ac:dyDescent="0.25">
      <c r="A94" s="12">
        <v>35156</v>
      </c>
      <c r="B94" t="s">
        <v>1989</v>
      </c>
      <c r="C94" t="s">
        <v>1990</v>
      </c>
      <c r="D94">
        <v>74793.813959999999</v>
      </c>
      <c r="E94">
        <v>32.637726430000001</v>
      </c>
      <c r="F94">
        <v>0.13303356399999999</v>
      </c>
      <c r="G94">
        <v>-1.2562852040000001</v>
      </c>
      <c r="H94">
        <v>44149.37876</v>
      </c>
      <c r="I94">
        <v>29.894342930000001</v>
      </c>
      <c r="J94">
        <v>0.353623984</v>
      </c>
      <c r="K94">
        <v>-2.471433905</v>
      </c>
      <c r="L94">
        <v>31725.274079999999</v>
      </c>
      <c r="M94">
        <v>29.212506560000001</v>
      </c>
      <c r="N94">
        <v>0.81740663000000002</v>
      </c>
      <c r="O94">
        <v>-4.4809513929999998</v>
      </c>
      <c r="P94">
        <v>33385.271560000001</v>
      </c>
      <c r="Q94">
        <v>30.49907159</v>
      </c>
      <c r="R94">
        <v>0.56000229800000001</v>
      </c>
      <c r="S94">
        <v>-4.3524561090000002</v>
      </c>
    </row>
    <row r="95" spans="1:19" x14ac:dyDescent="0.25">
      <c r="A95" s="12">
        <v>35156</v>
      </c>
      <c r="B95" t="s">
        <v>1995</v>
      </c>
      <c r="C95" t="s">
        <v>1996</v>
      </c>
      <c r="D95">
        <v>75769.954750000004</v>
      </c>
      <c r="E95">
        <v>33.652964830000002</v>
      </c>
      <c r="F95">
        <v>7.1793139000000006E-2</v>
      </c>
      <c r="G95">
        <v>-1.0859351049999999</v>
      </c>
      <c r="H95">
        <v>44371.707170000001</v>
      </c>
      <c r="I95">
        <v>32.844210179999997</v>
      </c>
      <c r="J95">
        <v>0.25031182400000002</v>
      </c>
      <c r="K95">
        <v>-2.114620972</v>
      </c>
      <c r="L95">
        <v>35670.561750000001</v>
      </c>
      <c r="M95">
        <v>31.08561057</v>
      </c>
      <c r="N95">
        <v>0.55562520000000004</v>
      </c>
      <c r="O95">
        <v>-3.4622295730000001</v>
      </c>
      <c r="P95">
        <v>30287.618999999999</v>
      </c>
      <c r="Q95">
        <v>33.634110720000002</v>
      </c>
      <c r="R95">
        <v>0.294407908</v>
      </c>
      <c r="S95">
        <v>-4.095854439</v>
      </c>
    </row>
    <row r="96" spans="1:19" x14ac:dyDescent="0.25">
      <c r="A96" s="12">
        <v>35156</v>
      </c>
      <c r="B96" t="s">
        <v>1991</v>
      </c>
      <c r="C96" t="s">
        <v>1992</v>
      </c>
      <c r="D96">
        <v>76179.512700000007</v>
      </c>
      <c r="E96">
        <v>35.665620779999998</v>
      </c>
      <c r="F96">
        <v>-7.1285607000000001E-2</v>
      </c>
      <c r="G96">
        <v>1.1776669049999999</v>
      </c>
      <c r="H96">
        <v>46526.63564</v>
      </c>
      <c r="I96">
        <v>34.08177345</v>
      </c>
      <c r="J96">
        <v>0.18490361199999999</v>
      </c>
      <c r="K96">
        <v>0.203746598</v>
      </c>
      <c r="L96">
        <v>31357.356810000001</v>
      </c>
      <c r="M96">
        <v>32.377488679999999</v>
      </c>
      <c r="N96">
        <v>0.66147272199999996</v>
      </c>
      <c r="O96">
        <v>-1.0442566900000001</v>
      </c>
      <c r="P96">
        <v>32108.37988</v>
      </c>
      <c r="Q96">
        <v>36.213119890000002</v>
      </c>
      <c r="R96">
        <v>0.44433425199999999</v>
      </c>
      <c r="S96">
        <v>-0.62403319099999999</v>
      </c>
    </row>
    <row r="97" spans="1:19" x14ac:dyDescent="0.25">
      <c r="A97" s="12">
        <v>35156</v>
      </c>
      <c r="B97" t="s">
        <v>1993</v>
      </c>
      <c r="C97" t="s">
        <v>1994</v>
      </c>
      <c r="D97">
        <v>62659.749380000001</v>
      </c>
      <c r="E97">
        <v>33.816279909999999</v>
      </c>
      <c r="F97">
        <v>0.46439269500000002</v>
      </c>
      <c r="G97">
        <v>0.155951007</v>
      </c>
      <c r="H97">
        <v>38206.581460000001</v>
      </c>
      <c r="I97">
        <v>31.758878240000001</v>
      </c>
      <c r="J97">
        <v>0.67252018099999999</v>
      </c>
      <c r="K97">
        <v>-0.74079452999999995</v>
      </c>
      <c r="L97">
        <v>29839.39977</v>
      </c>
      <c r="M97">
        <v>29.608629700000002</v>
      </c>
      <c r="N97">
        <v>1.223258014</v>
      </c>
      <c r="O97">
        <v>-2.3120142129999999</v>
      </c>
      <c r="P97">
        <v>29617.198120000001</v>
      </c>
      <c r="Q97">
        <v>33.045497580000003</v>
      </c>
      <c r="R97">
        <v>1.3197511900000001</v>
      </c>
      <c r="S97">
        <v>-1.2533603419999999</v>
      </c>
    </row>
    <row r="98" spans="1:19" x14ac:dyDescent="0.25">
      <c r="A98" s="12">
        <v>35186</v>
      </c>
      <c r="B98" t="s">
        <v>1993</v>
      </c>
      <c r="C98" t="s">
        <v>1994</v>
      </c>
      <c r="D98">
        <v>62868.837800000001</v>
      </c>
      <c r="E98">
        <v>33.92912097</v>
      </c>
      <c r="F98">
        <v>0.33368857400000002</v>
      </c>
      <c r="G98">
        <v>0.20604455399999999</v>
      </c>
      <c r="H98">
        <v>38356.623180000002</v>
      </c>
      <c r="I98">
        <v>31.883599069999999</v>
      </c>
      <c r="J98">
        <v>0.39271170399999999</v>
      </c>
      <c r="K98">
        <v>-0.81006782499999996</v>
      </c>
      <c r="L98">
        <v>30179.37833</v>
      </c>
      <c r="M98">
        <v>29.945978960000001</v>
      </c>
      <c r="N98">
        <v>1.139361268</v>
      </c>
      <c r="O98">
        <v>-1.886495298</v>
      </c>
      <c r="P98">
        <v>29953.747530000001</v>
      </c>
      <c r="Q98">
        <v>33.421003820000003</v>
      </c>
      <c r="R98">
        <v>1.1363310209999999</v>
      </c>
      <c r="S98">
        <v>-0.95699053300000003</v>
      </c>
    </row>
    <row r="99" spans="1:19" x14ac:dyDescent="0.25">
      <c r="A99" s="12">
        <v>35186</v>
      </c>
      <c r="B99" t="s">
        <v>1995</v>
      </c>
      <c r="C99" t="s">
        <v>1996</v>
      </c>
      <c r="D99">
        <v>76980.043720000001</v>
      </c>
      <c r="E99">
        <v>34.190421690000001</v>
      </c>
      <c r="F99">
        <v>1.5970564819999999</v>
      </c>
      <c r="G99">
        <v>-0.236688595</v>
      </c>
      <c r="H99">
        <v>45031.707690000003</v>
      </c>
      <c r="I99">
        <v>33.332746620000002</v>
      </c>
      <c r="J99">
        <v>1.48743548</v>
      </c>
      <c r="K99">
        <v>-1.372503834</v>
      </c>
      <c r="L99">
        <v>36351.627370000002</v>
      </c>
      <c r="M99">
        <v>31.679134739999999</v>
      </c>
      <c r="N99">
        <v>1.909321271</v>
      </c>
      <c r="O99">
        <v>-2.5079464059999999</v>
      </c>
      <c r="P99">
        <v>30647.719789999999</v>
      </c>
      <c r="Q99">
        <v>34.033999199999997</v>
      </c>
      <c r="R99">
        <v>1.188937272</v>
      </c>
      <c r="S99">
        <v>-3.9062272459999998</v>
      </c>
    </row>
    <row r="100" spans="1:19" x14ac:dyDescent="0.25">
      <c r="A100" s="12">
        <v>35186</v>
      </c>
      <c r="B100" t="s">
        <v>1991</v>
      </c>
      <c r="C100" t="s">
        <v>1992</v>
      </c>
      <c r="D100">
        <v>75953.516359999994</v>
      </c>
      <c r="E100">
        <v>35.559814119999999</v>
      </c>
      <c r="F100">
        <v>-0.29666288400000002</v>
      </c>
      <c r="G100">
        <v>0.99277340400000003</v>
      </c>
      <c r="H100">
        <v>46423.233890000003</v>
      </c>
      <c r="I100">
        <v>34.006029419999997</v>
      </c>
      <c r="J100">
        <v>-0.222242037</v>
      </c>
      <c r="K100">
        <v>0.106977504</v>
      </c>
      <c r="L100">
        <v>31401.39011</v>
      </c>
      <c r="M100">
        <v>32.422954490000002</v>
      </c>
      <c r="N100">
        <v>0.14042415599999999</v>
      </c>
      <c r="O100">
        <v>-1.622808128</v>
      </c>
      <c r="P100">
        <v>32030.9823</v>
      </c>
      <c r="Q100">
        <v>36.125827800000003</v>
      </c>
      <c r="R100">
        <v>-0.241051025</v>
      </c>
      <c r="S100">
        <v>-0.82752776900000002</v>
      </c>
    </row>
    <row r="101" spans="1:19" x14ac:dyDescent="0.25">
      <c r="A101" s="12">
        <v>35186</v>
      </c>
      <c r="B101" t="s">
        <v>1997</v>
      </c>
      <c r="C101" t="s">
        <v>1998</v>
      </c>
      <c r="D101">
        <v>83126.131020000001</v>
      </c>
      <c r="E101">
        <v>33.096944690000001</v>
      </c>
      <c r="F101">
        <v>0.273386819</v>
      </c>
      <c r="G101">
        <v>-0.35823193800000003</v>
      </c>
      <c r="H101">
        <v>48137.363949999999</v>
      </c>
      <c r="I101">
        <v>32.077032670000001</v>
      </c>
      <c r="J101">
        <v>0.66861958600000004</v>
      </c>
      <c r="K101">
        <v>-0.61087055499999998</v>
      </c>
      <c r="L101">
        <v>37321.244050000001</v>
      </c>
      <c r="M101">
        <v>30.209393210000002</v>
      </c>
      <c r="N101">
        <v>1.332635247</v>
      </c>
      <c r="O101">
        <v>-1.48589025</v>
      </c>
      <c r="P101">
        <v>34741.497920000002</v>
      </c>
      <c r="Q101">
        <v>34.09645939</v>
      </c>
      <c r="R101">
        <v>0.88652285500000005</v>
      </c>
      <c r="S101">
        <v>-2.487753804</v>
      </c>
    </row>
    <row r="102" spans="1:19" x14ac:dyDescent="0.25">
      <c r="A102" s="12">
        <v>35186</v>
      </c>
      <c r="B102" t="s">
        <v>1989</v>
      </c>
      <c r="C102" t="s">
        <v>1990</v>
      </c>
      <c r="D102">
        <v>75159.633480000004</v>
      </c>
      <c r="E102">
        <v>32.797358850000002</v>
      </c>
      <c r="F102">
        <v>0.48910398500000002</v>
      </c>
      <c r="G102">
        <v>-0.90570880799999998</v>
      </c>
      <c r="H102">
        <v>44463.176800000001</v>
      </c>
      <c r="I102">
        <v>30.106821249999999</v>
      </c>
      <c r="J102">
        <v>0.71076433000000006</v>
      </c>
      <c r="K102">
        <v>-1.938724807</v>
      </c>
      <c r="L102">
        <v>32165.260480000001</v>
      </c>
      <c r="M102">
        <v>29.617644299999998</v>
      </c>
      <c r="N102">
        <v>1.386864002</v>
      </c>
      <c r="O102">
        <v>-3.573767057</v>
      </c>
      <c r="P102">
        <v>33756.04739</v>
      </c>
      <c r="Q102">
        <v>30.83779337</v>
      </c>
      <c r="R102">
        <v>1.110597018</v>
      </c>
      <c r="S102">
        <v>-3.5615631900000002</v>
      </c>
    </row>
    <row r="103" spans="1:19" x14ac:dyDescent="0.25">
      <c r="A103" s="12">
        <v>35186</v>
      </c>
      <c r="B103" t="s">
        <v>1999</v>
      </c>
      <c r="C103" t="s">
        <v>2000</v>
      </c>
      <c r="D103">
        <v>77503.629119999998</v>
      </c>
      <c r="E103">
        <v>34.485034280000001</v>
      </c>
      <c r="F103">
        <v>0.95789332199999999</v>
      </c>
      <c r="G103">
        <v>-0.90701760099999995</v>
      </c>
      <c r="H103">
        <v>45382.203009999997</v>
      </c>
      <c r="I103">
        <v>33.13510814</v>
      </c>
      <c r="J103">
        <v>0.89825339699999995</v>
      </c>
      <c r="K103">
        <v>-1.7085325810000001</v>
      </c>
      <c r="L103">
        <v>35026.678899999999</v>
      </c>
      <c r="M103">
        <v>32.467755420000003</v>
      </c>
      <c r="N103">
        <v>1.4579613890000001</v>
      </c>
      <c r="O103">
        <v>-2.9684694309999999</v>
      </c>
      <c r="P103">
        <v>34565.343240000002</v>
      </c>
      <c r="Q103">
        <v>35.253703659999999</v>
      </c>
      <c r="R103">
        <v>0.93668690099999996</v>
      </c>
      <c r="S103">
        <v>-2.8430743760000001</v>
      </c>
    </row>
    <row r="104" spans="1:19" x14ac:dyDescent="0.25">
      <c r="A104" s="12">
        <v>35217</v>
      </c>
      <c r="B104" t="s">
        <v>1993</v>
      </c>
      <c r="C104" t="s">
        <v>1994</v>
      </c>
      <c r="D104">
        <v>63414.755799999999</v>
      </c>
      <c r="E104">
        <v>34.22374258</v>
      </c>
      <c r="F104">
        <v>0.86834434400000005</v>
      </c>
      <c r="G104">
        <v>0.78538505199999997</v>
      </c>
      <c r="H104">
        <v>38659.872629999998</v>
      </c>
      <c r="I104">
        <v>32.135672460000002</v>
      </c>
      <c r="J104">
        <v>0.79060518800000001</v>
      </c>
      <c r="K104">
        <v>-0.386851424</v>
      </c>
      <c r="L104">
        <v>30600.28933</v>
      </c>
      <c r="M104">
        <v>30.363634739999998</v>
      </c>
      <c r="N104">
        <v>1.3946973709999999</v>
      </c>
      <c r="O104">
        <v>-0.728153206</v>
      </c>
      <c r="P104">
        <v>30482.295880000001</v>
      </c>
      <c r="Q104">
        <v>34.010733590000001</v>
      </c>
      <c r="R104">
        <v>1.7645483280000001</v>
      </c>
      <c r="S104">
        <v>-0.28580445500000001</v>
      </c>
    </row>
    <row r="105" spans="1:19" x14ac:dyDescent="0.25">
      <c r="A105" s="12">
        <v>35217</v>
      </c>
      <c r="B105" t="s">
        <v>1991</v>
      </c>
      <c r="C105" t="s">
        <v>1992</v>
      </c>
      <c r="D105">
        <v>75165.513560000007</v>
      </c>
      <c r="E105">
        <v>35.190888039999997</v>
      </c>
      <c r="F105">
        <v>-1.037480339</v>
      </c>
      <c r="G105">
        <v>0.84699869999999999</v>
      </c>
      <c r="H105">
        <v>45989.29163</v>
      </c>
      <c r="I105">
        <v>33.688157269999998</v>
      </c>
      <c r="J105">
        <v>-0.93475233599999996</v>
      </c>
      <c r="K105">
        <v>-2.7942169999999999E-2</v>
      </c>
      <c r="L105">
        <v>31309.845679999999</v>
      </c>
      <c r="M105">
        <v>32.328431899999998</v>
      </c>
      <c r="N105">
        <v>-0.29152986800000003</v>
      </c>
      <c r="O105">
        <v>-0.760465579</v>
      </c>
      <c r="P105">
        <v>32097.58784</v>
      </c>
      <c r="Q105">
        <v>36.200948199999999</v>
      </c>
      <c r="R105">
        <v>0.207940973</v>
      </c>
      <c r="S105">
        <v>-0.12899961099999999</v>
      </c>
    </row>
    <row r="106" spans="1:19" x14ac:dyDescent="0.25">
      <c r="A106" s="12">
        <v>35217</v>
      </c>
      <c r="B106" t="s">
        <v>1997</v>
      </c>
      <c r="C106" t="s">
        <v>1998</v>
      </c>
      <c r="D106">
        <v>83951.189540000007</v>
      </c>
      <c r="E106">
        <v>33.425444480000003</v>
      </c>
      <c r="F106">
        <v>0.99253809199999998</v>
      </c>
      <c r="G106">
        <v>0.65177809399999997</v>
      </c>
      <c r="H106">
        <v>48545.805809999998</v>
      </c>
      <c r="I106">
        <v>32.349203850000002</v>
      </c>
      <c r="J106">
        <v>0.84849237799999999</v>
      </c>
      <c r="K106">
        <v>-6.6382114000000006E-2</v>
      </c>
      <c r="L106">
        <v>37899.93303</v>
      </c>
      <c r="M106">
        <v>30.677808550000002</v>
      </c>
      <c r="N106">
        <v>1.550561877</v>
      </c>
      <c r="O106">
        <v>-2.6201426999999999E-2</v>
      </c>
      <c r="P106">
        <v>35406.946949999998</v>
      </c>
      <c r="Q106">
        <v>34.749553159999998</v>
      </c>
      <c r="R106">
        <v>1.9154298780000001</v>
      </c>
      <c r="S106">
        <v>-1.135438492</v>
      </c>
    </row>
    <row r="107" spans="1:19" x14ac:dyDescent="0.25">
      <c r="A107" s="12">
        <v>35217</v>
      </c>
      <c r="B107" t="s">
        <v>1995</v>
      </c>
      <c r="C107" t="s">
        <v>1996</v>
      </c>
      <c r="D107">
        <v>77004.658779999998</v>
      </c>
      <c r="E107">
        <v>34.201354379999998</v>
      </c>
      <c r="F107">
        <v>3.1975895999999997E-2</v>
      </c>
      <c r="G107">
        <v>0.31753126399999998</v>
      </c>
      <c r="H107">
        <v>45075.800609999998</v>
      </c>
      <c r="I107">
        <v>33.365384470000002</v>
      </c>
      <c r="J107">
        <v>9.7915290000000002E-2</v>
      </c>
      <c r="K107">
        <v>-1.114177733</v>
      </c>
      <c r="L107">
        <v>36621.751320000003</v>
      </c>
      <c r="M107">
        <v>31.914538029999999</v>
      </c>
      <c r="N107">
        <v>0.74308624400000001</v>
      </c>
      <c r="O107">
        <v>-1.2901886220000001</v>
      </c>
      <c r="P107">
        <v>31224.84518</v>
      </c>
      <c r="Q107">
        <v>34.674891420000002</v>
      </c>
      <c r="R107">
        <v>1.8830940679999999</v>
      </c>
      <c r="S107">
        <v>-3.0017773600000002</v>
      </c>
    </row>
    <row r="108" spans="1:19" x14ac:dyDescent="0.25">
      <c r="A108" s="12">
        <v>35217</v>
      </c>
      <c r="B108" t="s">
        <v>1999</v>
      </c>
      <c r="C108" t="s">
        <v>2000</v>
      </c>
      <c r="D108">
        <v>78260.432549999998</v>
      </c>
      <c r="E108">
        <v>34.82177196</v>
      </c>
      <c r="F108">
        <v>0.97647483999999996</v>
      </c>
      <c r="G108">
        <v>-0.45108059499999997</v>
      </c>
      <c r="H108">
        <v>45803.196609999999</v>
      </c>
      <c r="I108">
        <v>33.442490050000004</v>
      </c>
      <c r="J108">
        <v>0.92766230599999999</v>
      </c>
      <c r="K108">
        <v>-1.268235097</v>
      </c>
      <c r="L108">
        <v>35506.264199999998</v>
      </c>
      <c r="M108">
        <v>32.912303940000001</v>
      </c>
      <c r="N108">
        <v>1.369200033</v>
      </c>
      <c r="O108">
        <v>-1.671122862</v>
      </c>
      <c r="P108">
        <v>35164.941030000002</v>
      </c>
      <c r="Q108">
        <v>35.865242289999998</v>
      </c>
      <c r="R108">
        <v>1.734679104</v>
      </c>
      <c r="S108">
        <v>-1.7660476060000001</v>
      </c>
    </row>
    <row r="109" spans="1:19" x14ac:dyDescent="0.25">
      <c r="A109" s="12">
        <v>35217</v>
      </c>
      <c r="B109" t="s">
        <v>1989</v>
      </c>
      <c r="C109" t="s">
        <v>1990</v>
      </c>
      <c r="D109">
        <v>75588.242790000004</v>
      </c>
      <c r="E109">
        <v>32.984390810000001</v>
      </c>
      <c r="F109">
        <v>0.57026529199999998</v>
      </c>
      <c r="G109">
        <v>-0.39852632999999998</v>
      </c>
      <c r="H109">
        <v>44834.40309</v>
      </c>
      <c r="I109">
        <v>30.358185290000002</v>
      </c>
      <c r="J109">
        <v>0.83490725899999996</v>
      </c>
      <c r="K109">
        <v>-1.448511898</v>
      </c>
      <c r="L109">
        <v>32598.16258</v>
      </c>
      <c r="M109">
        <v>30.016258839999999</v>
      </c>
      <c r="N109">
        <v>1.3458684679999999</v>
      </c>
      <c r="O109">
        <v>-2.1471327470000001</v>
      </c>
      <c r="P109">
        <v>34408.470540000002</v>
      </c>
      <c r="Q109">
        <v>31.433813690000001</v>
      </c>
      <c r="R109">
        <v>1.9327593139999999</v>
      </c>
      <c r="S109">
        <v>-2.3272163670000001</v>
      </c>
    </row>
    <row r="110" spans="1:19" x14ac:dyDescent="0.25">
      <c r="A110" s="12">
        <v>35247</v>
      </c>
      <c r="B110" t="s">
        <v>1993</v>
      </c>
      <c r="C110" t="s">
        <v>1994</v>
      </c>
      <c r="D110">
        <v>63878.996350000001</v>
      </c>
      <c r="E110">
        <v>34.474284410000003</v>
      </c>
      <c r="F110">
        <v>0.73207022600000005</v>
      </c>
      <c r="G110">
        <v>1.1092989799999999</v>
      </c>
      <c r="H110">
        <v>38905.724609999997</v>
      </c>
      <c r="I110">
        <v>32.340034709999998</v>
      </c>
      <c r="J110">
        <v>0.63593582299999996</v>
      </c>
      <c r="K110">
        <v>-1.9015919999999999E-2</v>
      </c>
      <c r="L110">
        <v>30698.281910000002</v>
      </c>
      <c r="M110">
        <v>30.460869479999999</v>
      </c>
      <c r="N110">
        <v>0.32023418599999998</v>
      </c>
      <c r="O110">
        <v>-0.61328509099999995</v>
      </c>
      <c r="P110">
        <v>30410.282589999999</v>
      </c>
      <c r="Q110">
        <v>33.930384500000002</v>
      </c>
      <c r="R110">
        <v>-0.23624627200000001</v>
      </c>
      <c r="S110">
        <v>-1.1371884459999999</v>
      </c>
    </row>
    <row r="111" spans="1:19" x14ac:dyDescent="0.25">
      <c r="A111" s="12">
        <v>35247</v>
      </c>
      <c r="B111" t="s">
        <v>1997</v>
      </c>
      <c r="C111" t="s">
        <v>1998</v>
      </c>
      <c r="D111">
        <v>84925.34835</v>
      </c>
      <c r="E111">
        <v>33.81330904</v>
      </c>
      <c r="F111">
        <v>1.1603871480000001</v>
      </c>
      <c r="G111">
        <v>1.0726995459999999</v>
      </c>
      <c r="H111">
        <v>49046.305460000003</v>
      </c>
      <c r="I111">
        <v>32.682719069999997</v>
      </c>
      <c r="J111">
        <v>1.03098432</v>
      </c>
      <c r="K111">
        <v>0.39769901099999999</v>
      </c>
      <c r="L111">
        <v>38384.738120000002</v>
      </c>
      <c r="M111">
        <v>31.070230280000001</v>
      </c>
      <c r="N111">
        <v>1.2791713490000001</v>
      </c>
      <c r="O111">
        <v>0.70329290099999997</v>
      </c>
      <c r="P111">
        <v>35644.362869999997</v>
      </c>
      <c r="Q111">
        <v>34.982561019999999</v>
      </c>
      <c r="R111">
        <v>0.67053483800000002</v>
      </c>
      <c r="S111">
        <v>-0.498721672</v>
      </c>
    </row>
    <row r="112" spans="1:19" x14ac:dyDescent="0.25">
      <c r="A112" s="12">
        <v>35247</v>
      </c>
      <c r="B112" t="s">
        <v>1991</v>
      </c>
      <c r="C112" t="s">
        <v>1992</v>
      </c>
      <c r="D112">
        <v>75977.234559999997</v>
      </c>
      <c r="E112">
        <v>35.570918470000002</v>
      </c>
      <c r="F112">
        <v>1.0799114590000001</v>
      </c>
      <c r="G112">
        <v>1.4896427430000001</v>
      </c>
      <c r="H112">
        <v>46395.315260000003</v>
      </c>
      <c r="I112">
        <v>33.985578410000002</v>
      </c>
      <c r="J112">
        <v>0.88286557899999996</v>
      </c>
      <c r="K112">
        <v>0.68770033500000005</v>
      </c>
      <c r="L112">
        <v>31545.526880000001</v>
      </c>
      <c r="M112">
        <v>32.571780390000001</v>
      </c>
      <c r="N112">
        <v>0.752738295</v>
      </c>
      <c r="O112">
        <v>0.397193721</v>
      </c>
      <c r="P112">
        <v>32104.725210000001</v>
      </c>
      <c r="Q112">
        <v>36.208998010000002</v>
      </c>
      <c r="R112">
        <v>2.2236464000000001E-2</v>
      </c>
      <c r="S112">
        <v>0.16352372600000001</v>
      </c>
    </row>
    <row r="113" spans="1:19" x14ac:dyDescent="0.25">
      <c r="A113" s="12">
        <v>35247</v>
      </c>
      <c r="B113" t="s">
        <v>1999</v>
      </c>
      <c r="C113" t="s">
        <v>2000</v>
      </c>
      <c r="D113">
        <v>79275.377179999996</v>
      </c>
      <c r="E113">
        <v>35.27336888</v>
      </c>
      <c r="F113">
        <v>1.2968809320000001</v>
      </c>
      <c r="G113">
        <v>0.51249241300000004</v>
      </c>
      <c r="H113">
        <v>46304.465360000002</v>
      </c>
      <c r="I113">
        <v>33.808483619999997</v>
      </c>
      <c r="J113">
        <v>1.094396878</v>
      </c>
      <c r="K113">
        <v>-0.17300643199999999</v>
      </c>
      <c r="L113">
        <v>35835.27347</v>
      </c>
      <c r="M113">
        <v>33.21727697</v>
      </c>
      <c r="N113">
        <v>0.92662315799999995</v>
      </c>
      <c r="O113">
        <v>-0.58976401599999995</v>
      </c>
      <c r="P113">
        <v>35389.571559999997</v>
      </c>
      <c r="Q113">
        <v>36.094346280000003</v>
      </c>
      <c r="R113">
        <v>0.63879114599999998</v>
      </c>
      <c r="S113">
        <v>-0.60105129899999998</v>
      </c>
    </row>
    <row r="114" spans="1:19" x14ac:dyDescent="0.25">
      <c r="A114" s="12">
        <v>35247</v>
      </c>
      <c r="B114" t="s">
        <v>1995</v>
      </c>
      <c r="C114" t="s">
        <v>1996</v>
      </c>
      <c r="D114">
        <v>78102.295010000002</v>
      </c>
      <c r="E114">
        <v>34.688865739999997</v>
      </c>
      <c r="F114">
        <v>1.425415359</v>
      </c>
      <c r="G114">
        <v>0.62457382900000002</v>
      </c>
      <c r="H114">
        <v>45660.29999</v>
      </c>
      <c r="I114">
        <v>33.7980345</v>
      </c>
      <c r="J114">
        <v>1.2967032570000001</v>
      </c>
      <c r="K114">
        <v>-0.65358664200000005</v>
      </c>
      <c r="L114">
        <v>37060.211080000001</v>
      </c>
      <c r="M114">
        <v>32.296639939999999</v>
      </c>
      <c r="N114">
        <v>1.197265979</v>
      </c>
      <c r="O114">
        <v>-1.004489585</v>
      </c>
      <c r="P114">
        <v>31638.840250000001</v>
      </c>
      <c r="Q114">
        <v>35.134628980000002</v>
      </c>
      <c r="R114">
        <v>1.3258514699999999</v>
      </c>
      <c r="S114">
        <v>-2.5688577380000002</v>
      </c>
    </row>
    <row r="115" spans="1:19" x14ac:dyDescent="0.25">
      <c r="A115" s="12">
        <v>35247</v>
      </c>
      <c r="B115" t="s">
        <v>1989</v>
      </c>
      <c r="C115" t="s">
        <v>1990</v>
      </c>
      <c r="D115">
        <v>76220.178839999993</v>
      </c>
      <c r="E115">
        <v>33.260148319999999</v>
      </c>
      <c r="F115">
        <v>0.83602427300000004</v>
      </c>
      <c r="G115">
        <v>0.98905609999999999</v>
      </c>
      <c r="H115">
        <v>45217.64819</v>
      </c>
      <c r="I115">
        <v>30.617687480000001</v>
      </c>
      <c r="J115">
        <v>0.85480139700000002</v>
      </c>
      <c r="K115">
        <v>-3.1302180000000001E-3</v>
      </c>
      <c r="L115">
        <v>32804.28183</v>
      </c>
      <c r="M115">
        <v>30.206052620000001</v>
      </c>
      <c r="N115">
        <v>0.632303269</v>
      </c>
      <c r="O115">
        <v>-0.71457480600000001</v>
      </c>
      <c r="P115">
        <v>34657.090839999997</v>
      </c>
      <c r="Q115">
        <v>31.660940440000001</v>
      </c>
      <c r="R115">
        <v>0.72255551399999995</v>
      </c>
      <c r="S115">
        <v>-0.71212747099999996</v>
      </c>
    </row>
    <row r="116" spans="1:19" x14ac:dyDescent="0.25">
      <c r="A116" s="12">
        <v>35278</v>
      </c>
      <c r="B116" t="s">
        <v>1993</v>
      </c>
      <c r="C116" t="s">
        <v>1994</v>
      </c>
      <c r="D116">
        <v>64464.672079999997</v>
      </c>
      <c r="E116">
        <v>34.790362510000001</v>
      </c>
      <c r="F116">
        <v>0.91685181299999996</v>
      </c>
      <c r="G116">
        <v>0.87861093700000004</v>
      </c>
      <c r="H116">
        <v>39059.61707</v>
      </c>
      <c r="I116">
        <v>32.467956440000002</v>
      </c>
      <c r="J116">
        <v>0.39555222299999998</v>
      </c>
      <c r="K116">
        <v>-0.11212405</v>
      </c>
      <c r="L116">
        <v>30752.73215</v>
      </c>
      <c r="M116">
        <v>30.51489862</v>
      </c>
      <c r="N116">
        <v>0.177372275</v>
      </c>
      <c r="O116">
        <v>-0.97161239899999996</v>
      </c>
      <c r="P116">
        <v>30553.444039999998</v>
      </c>
      <c r="Q116">
        <v>34.090117409999998</v>
      </c>
      <c r="R116">
        <v>0.47076659900000001</v>
      </c>
      <c r="S116">
        <v>-0.79729100100000005</v>
      </c>
    </row>
    <row r="117" spans="1:19" x14ac:dyDescent="0.25">
      <c r="A117" s="12">
        <v>35278</v>
      </c>
      <c r="B117" t="s">
        <v>1997</v>
      </c>
      <c r="C117" t="s">
        <v>1998</v>
      </c>
      <c r="D117">
        <v>85811.838180000006</v>
      </c>
      <c r="E117">
        <v>34.166267900000001</v>
      </c>
      <c r="F117">
        <v>1.043845973</v>
      </c>
      <c r="G117">
        <v>1.8182832689999999</v>
      </c>
      <c r="H117">
        <v>49222.189599999998</v>
      </c>
      <c r="I117">
        <v>32.799922029999998</v>
      </c>
      <c r="J117">
        <v>0.35860834800000002</v>
      </c>
      <c r="K117">
        <v>1.1449916280000001</v>
      </c>
      <c r="L117">
        <v>38490.705529999999</v>
      </c>
      <c r="M117">
        <v>31.156004790000001</v>
      </c>
      <c r="N117">
        <v>0.27606654000000003</v>
      </c>
      <c r="O117">
        <v>1.2215871060000001</v>
      </c>
      <c r="P117">
        <v>35598.907800000001</v>
      </c>
      <c r="Q117">
        <v>34.9379499</v>
      </c>
      <c r="R117">
        <v>-0.12752385799999999</v>
      </c>
      <c r="S117">
        <v>0.26001561499999998</v>
      </c>
    </row>
    <row r="118" spans="1:19" x14ac:dyDescent="0.25">
      <c r="A118" s="12">
        <v>35278</v>
      </c>
      <c r="B118" t="s">
        <v>1999</v>
      </c>
      <c r="C118" t="s">
        <v>2000</v>
      </c>
      <c r="D118">
        <v>80511.278040000005</v>
      </c>
      <c r="E118">
        <v>35.82327969</v>
      </c>
      <c r="F118">
        <v>1.558997129</v>
      </c>
      <c r="G118">
        <v>1.2831665510000001</v>
      </c>
      <c r="H118">
        <v>46790.420460000001</v>
      </c>
      <c r="I118">
        <v>34.163296160000002</v>
      </c>
      <c r="J118">
        <v>1.0494778440000001</v>
      </c>
      <c r="K118">
        <v>0.76642675800000004</v>
      </c>
      <c r="L118">
        <v>36081.103230000001</v>
      </c>
      <c r="M118">
        <v>33.445147300000002</v>
      </c>
      <c r="N118">
        <v>0.68599942400000002</v>
      </c>
      <c r="O118">
        <v>0.16309079100000001</v>
      </c>
      <c r="P118">
        <v>35833.579120000002</v>
      </c>
      <c r="Q118">
        <v>36.547196139999997</v>
      </c>
      <c r="R118">
        <v>1.254628238</v>
      </c>
      <c r="S118">
        <v>1.0525622290000001</v>
      </c>
    </row>
    <row r="119" spans="1:19" x14ac:dyDescent="0.25">
      <c r="A119" s="12">
        <v>35278</v>
      </c>
      <c r="B119" t="s">
        <v>1989</v>
      </c>
      <c r="C119" t="s">
        <v>1990</v>
      </c>
      <c r="D119">
        <v>76972.781589999999</v>
      </c>
      <c r="E119">
        <v>33.588561079999998</v>
      </c>
      <c r="F119">
        <v>0.98740616599999997</v>
      </c>
      <c r="G119">
        <v>1.7483301689999999</v>
      </c>
      <c r="H119">
        <v>45330.013709999999</v>
      </c>
      <c r="I119">
        <v>30.693772200000002</v>
      </c>
      <c r="J119">
        <v>0.24849925</v>
      </c>
      <c r="K119">
        <v>0.58349033500000003</v>
      </c>
      <c r="L119">
        <v>32802.38738</v>
      </c>
      <c r="M119">
        <v>30.204308220000001</v>
      </c>
      <c r="N119">
        <v>-5.7749969999999996E-3</v>
      </c>
      <c r="O119">
        <v>5.1057185999999997E-2</v>
      </c>
      <c r="P119">
        <v>34626.424120000003</v>
      </c>
      <c r="Q119">
        <v>31.63292491</v>
      </c>
      <c r="R119">
        <v>-8.8486113000000005E-2</v>
      </c>
      <c r="S119">
        <v>-9.5983495000000002E-2</v>
      </c>
    </row>
    <row r="120" spans="1:19" x14ac:dyDescent="0.25">
      <c r="A120" s="12">
        <v>35278</v>
      </c>
      <c r="B120" t="s">
        <v>1991</v>
      </c>
      <c r="C120" t="s">
        <v>1992</v>
      </c>
      <c r="D120">
        <v>77331.693669999993</v>
      </c>
      <c r="E120">
        <v>36.205047299999997</v>
      </c>
      <c r="F120">
        <v>1.7827170459999999</v>
      </c>
      <c r="G120">
        <v>1.9186666400000001</v>
      </c>
      <c r="H120">
        <v>46958.28284</v>
      </c>
      <c r="I120">
        <v>34.397964420000001</v>
      </c>
      <c r="J120">
        <v>1.213414717</v>
      </c>
      <c r="K120">
        <v>1.2870010140000001</v>
      </c>
      <c r="L120">
        <v>31884.344850000001</v>
      </c>
      <c r="M120">
        <v>32.921620930000003</v>
      </c>
      <c r="N120">
        <v>1.0740602619999999</v>
      </c>
      <c r="O120">
        <v>1.1879738209999999</v>
      </c>
      <c r="P120">
        <v>32507.135539999999</v>
      </c>
      <c r="Q120">
        <v>36.662852530000002</v>
      </c>
      <c r="R120">
        <v>1.2534302319999999</v>
      </c>
      <c r="S120">
        <v>1.6962226929999999</v>
      </c>
    </row>
    <row r="121" spans="1:19" x14ac:dyDescent="0.25">
      <c r="A121" s="12">
        <v>35278</v>
      </c>
      <c r="B121" t="s">
        <v>1995</v>
      </c>
      <c r="C121" t="s">
        <v>1996</v>
      </c>
      <c r="D121">
        <v>79309.905610000002</v>
      </c>
      <c r="E121">
        <v>35.225221830000002</v>
      </c>
      <c r="F121">
        <v>1.546190921</v>
      </c>
      <c r="G121">
        <v>1.8597219270000001</v>
      </c>
      <c r="H121">
        <v>46086.223590000001</v>
      </c>
      <c r="I121">
        <v>34.113305760000003</v>
      </c>
      <c r="J121">
        <v>0.93280946899999995</v>
      </c>
      <c r="K121">
        <v>0.84909217100000001</v>
      </c>
      <c r="L121">
        <v>37379.193059999998</v>
      </c>
      <c r="M121">
        <v>32.57462125</v>
      </c>
      <c r="N121">
        <v>0.86071277499999999</v>
      </c>
      <c r="O121">
        <v>0.40439435699999998</v>
      </c>
      <c r="P121">
        <v>31964.382389999999</v>
      </c>
      <c r="Q121">
        <v>35.496140400000002</v>
      </c>
      <c r="R121">
        <v>1.028931947</v>
      </c>
      <c r="S121">
        <v>-0.52073569900000005</v>
      </c>
    </row>
    <row r="122" spans="1:19" x14ac:dyDescent="0.25">
      <c r="A122" s="12">
        <v>35309</v>
      </c>
      <c r="B122" t="s">
        <v>1997</v>
      </c>
      <c r="C122" t="s">
        <v>1998</v>
      </c>
      <c r="D122">
        <v>86475.163690000001</v>
      </c>
      <c r="E122">
        <v>34.430373160000002</v>
      </c>
      <c r="F122">
        <v>0.77300000499999999</v>
      </c>
      <c r="G122">
        <v>2.2967276929999998</v>
      </c>
      <c r="H122">
        <v>49336.352890000002</v>
      </c>
      <c r="I122">
        <v>32.875996399999998</v>
      </c>
      <c r="J122">
        <v>0.23193459999999999</v>
      </c>
      <c r="K122">
        <v>1.7005811</v>
      </c>
      <c r="L122">
        <v>38493.363870000001</v>
      </c>
      <c r="M122">
        <v>31.158156559999998</v>
      </c>
      <c r="N122">
        <v>6.9064340000000004E-3</v>
      </c>
      <c r="O122">
        <v>1.5395283420000001</v>
      </c>
      <c r="P122">
        <v>35361.118589999998</v>
      </c>
      <c r="Q122">
        <v>34.704575679999998</v>
      </c>
      <c r="R122">
        <v>-0.66796771200000005</v>
      </c>
      <c r="S122">
        <v>0.59430081700000004</v>
      </c>
    </row>
    <row r="123" spans="1:19" x14ac:dyDescent="0.25">
      <c r="A123" s="12">
        <v>35309</v>
      </c>
      <c r="B123" t="s">
        <v>1999</v>
      </c>
      <c r="C123" t="s">
        <v>2000</v>
      </c>
      <c r="D123">
        <v>80828.65036</v>
      </c>
      <c r="E123">
        <v>35.964493660000002</v>
      </c>
      <c r="F123">
        <v>0.39419610399999999</v>
      </c>
      <c r="G123">
        <v>2.0863262200000001</v>
      </c>
      <c r="H123">
        <v>46708.497589999999</v>
      </c>
      <c r="I123">
        <v>34.103481449999997</v>
      </c>
      <c r="J123">
        <v>-0.175084712</v>
      </c>
      <c r="K123">
        <v>1.338834724</v>
      </c>
      <c r="L123">
        <v>36045.532769999998</v>
      </c>
      <c r="M123">
        <v>33.412175480000002</v>
      </c>
      <c r="N123">
        <v>-9.8584753999999997E-2</v>
      </c>
      <c r="O123">
        <v>0.50063515300000005</v>
      </c>
      <c r="P123">
        <v>35488.287960000001</v>
      </c>
      <c r="Q123">
        <v>36.19502859</v>
      </c>
      <c r="R123">
        <v>-0.96359663399999995</v>
      </c>
      <c r="S123">
        <v>1.567926709</v>
      </c>
    </row>
    <row r="124" spans="1:19" x14ac:dyDescent="0.25">
      <c r="A124" s="12">
        <v>35309</v>
      </c>
      <c r="B124" t="s">
        <v>1995</v>
      </c>
      <c r="C124" t="s">
        <v>1996</v>
      </c>
      <c r="D124">
        <v>80852.946800000005</v>
      </c>
      <c r="E124">
        <v>35.910558270000003</v>
      </c>
      <c r="F124">
        <v>1.945584457</v>
      </c>
      <c r="G124">
        <v>3.274153482</v>
      </c>
      <c r="H124">
        <v>46649.105349999998</v>
      </c>
      <c r="I124">
        <v>34.5299543</v>
      </c>
      <c r="J124">
        <v>1.221366636</v>
      </c>
      <c r="K124">
        <v>1.90608998</v>
      </c>
      <c r="L124">
        <v>37782.431479999999</v>
      </c>
      <c r="M124">
        <v>32.926029010000001</v>
      </c>
      <c r="N124">
        <v>1.078777758</v>
      </c>
      <c r="O124">
        <v>1.1091135219999999</v>
      </c>
      <c r="P124">
        <v>32093.51784</v>
      </c>
      <c r="Q124">
        <v>35.63954408</v>
      </c>
      <c r="R124">
        <v>0.40399795300000002</v>
      </c>
      <c r="S124">
        <v>0.472644856</v>
      </c>
    </row>
    <row r="125" spans="1:19" x14ac:dyDescent="0.25">
      <c r="A125" s="12">
        <v>35309</v>
      </c>
      <c r="B125" t="s">
        <v>1993</v>
      </c>
      <c r="C125" t="s">
        <v>1994</v>
      </c>
      <c r="D125">
        <v>65199.72982</v>
      </c>
      <c r="E125">
        <v>35.187059240000004</v>
      </c>
      <c r="F125">
        <v>1.140248932</v>
      </c>
      <c r="G125">
        <v>2.026730862</v>
      </c>
      <c r="H125">
        <v>39286.69932</v>
      </c>
      <c r="I125">
        <v>32.656716520000003</v>
      </c>
      <c r="J125">
        <v>0.58137347100000003</v>
      </c>
      <c r="K125">
        <v>0.64845234200000001</v>
      </c>
      <c r="L125">
        <v>30998.79304</v>
      </c>
      <c r="M125">
        <v>30.75905654</v>
      </c>
      <c r="N125">
        <v>0.80012692399999996</v>
      </c>
      <c r="O125">
        <v>-0.41140917700000001</v>
      </c>
      <c r="P125">
        <v>30487.102559999999</v>
      </c>
      <c r="Q125">
        <v>34.016096660000002</v>
      </c>
      <c r="R125">
        <v>-0.21713258399999999</v>
      </c>
      <c r="S125">
        <v>-0.43739857100000001</v>
      </c>
    </row>
    <row r="126" spans="1:19" x14ac:dyDescent="0.25">
      <c r="A126" s="12">
        <v>35309</v>
      </c>
      <c r="B126" t="s">
        <v>1989</v>
      </c>
      <c r="C126" t="s">
        <v>1990</v>
      </c>
      <c r="D126">
        <v>77833.365179999993</v>
      </c>
      <c r="E126">
        <v>33.96409336</v>
      </c>
      <c r="F126">
        <v>1.118036236</v>
      </c>
      <c r="G126">
        <v>3.2633165320000002</v>
      </c>
      <c r="H126">
        <v>45534.37758</v>
      </c>
      <c r="I126">
        <v>30.832150680000002</v>
      </c>
      <c r="J126">
        <v>0.45083567000000002</v>
      </c>
      <c r="K126">
        <v>1.924134893</v>
      </c>
      <c r="L126">
        <v>32934.054940000002</v>
      </c>
      <c r="M126">
        <v>30.325547190000002</v>
      </c>
      <c r="N126">
        <v>0.40139627700000002</v>
      </c>
      <c r="O126">
        <v>1.1114936950000001</v>
      </c>
      <c r="P126">
        <v>34450.085319999998</v>
      </c>
      <c r="Q126">
        <v>31.471830820000001</v>
      </c>
      <c r="R126">
        <v>-0.50926081099999998</v>
      </c>
      <c r="S126">
        <v>1.2389583669999999</v>
      </c>
    </row>
    <row r="127" spans="1:19" x14ac:dyDescent="0.25">
      <c r="A127" s="12">
        <v>35309</v>
      </c>
      <c r="B127" t="s">
        <v>1991</v>
      </c>
      <c r="C127" t="s">
        <v>1992</v>
      </c>
      <c r="D127">
        <v>78813.392019999999</v>
      </c>
      <c r="E127">
        <v>36.89874682</v>
      </c>
      <c r="F127">
        <v>1.916029867</v>
      </c>
      <c r="G127">
        <v>3.2387241339999999</v>
      </c>
      <c r="H127">
        <v>47591.15036</v>
      </c>
      <c r="I127">
        <v>34.861553659999998</v>
      </c>
      <c r="J127">
        <v>1.347722885</v>
      </c>
      <c r="K127">
        <v>2.2404894440000001</v>
      </c>
      <c r="L127">
        <v>32359.111089999999</v>
      </c>
      <c r="M127">
        <v>33.411832490000002</v>
      </c>
      <c r="N127">
        <v>1.489026194</v>
      </c>
      <c r="O127">
        <v>2.10926562</v>
      </c>
      <c r="P127">
        <v>32589.117289999998</v>
      </c>
      <c r="Q127">
        <v>36.755314839999997</v>
      </c>
      <c r="R127">
        <v>0.252196164</v>
      </c>
      <c r="S127">
        <v>2.048906331</v>
      </c>
    </row>
    <row r="128" spans="1:19" x14ac:dyDescent="0.25">
      <c r="A128" s="12">
        <v>35339</v>
      </c>
      <c r="B128" t="s">
        <v>1993</v>
      </c>
      <c r="C128" t="s">
        <v>1994</v>
      </c>
      <c r="D128">
        <v>64984.77317</v>
      </c>
      <c r="E128">
        <v>35.07105121</v>
      </c>
      <c r="F128">
        <v>-0.32968947700000001</v>
      </c>
      <c r="G128">
        <v>1.897954454</v>
      </c>
      <c r="H128">
        <v>39111.11982</v>
      </c>
      <c r="I128">
        <v>32.510767639999997</v>
      </c>
      <c r="J128">
        <v>-0.44691842599999998</v>
      </c>
      <c r="K128">
        <v>0.40387845100000003</v>
      </c>
      <c r="L128">
        <v>30868.31119</v>
      </c>
      <c r="M128">
        <v>30.629583799999999</v>
      </c>
      <c r="N128">
        <v>-0.42092558499999999</v>
      </c>
      <c r="O128">
        <v>-0.12917061199999999</v>
      </c>
      <c r="P128">
        <v>30384.009109999999</v>
      </c>
      <c r="Q128">
        <v>33.901069759999999</v>
      </c>
      <c r="R128">
        <v>-0.33815432000000001</v>
      </c>
      <c r="S128">
        <v>-0.70037582600000003</v>
      </c>
    </row>
    <row r="129" spans="1:19" x14ac:dyDescent="0.25">
      <c r="A129" s="12">
        <v>35339</v>
      </c>
      <c r="B129" t="s">
        <v>1989</v>
      </c>
      <c r="C129" t="s">
        <v>1990</v>
      </c>
      <c r="D129">
        <v>78437.575230000002</v>
      </c>
      <c r="E129">
        <v>34.227752099999996</v>
      </c>
      <c r="F129">
        <v>0.77628668499999998</v>
      </c>
      <c r="G129">
        <v>4.4193850770000003</v>
      </c>
      <c r="H129">
        <v>45750.336000000003</v>
      </c>
      <c r="I129">
        <v>30.97838003</v>
      </c>
      <c r="J129">
        <v>0.47427556300000001</v>
      </c>
      <c r="K129">
        <v>3.0089888579999999</v>
      </c>
      <c r="L129">
        <v>32968.350910000001</v>
      </c>
      <c r="M129">
        <v>30.357126789999999</v>
      </c>
      <c r="N129">
        <v>0.104135279</v>
      </c>
      <c r="O129">
        <v>2.6100213110000001</v>
      </c>
      <c r="P129">
        <v>34341.539449999997</v>
      </c>
      <c r="Q129">
        <v>31.372668879999999</v>
      </c>
      <c r="R129">
        <v>-0.31508157199999998</v>
      </c>
      <c r="S129">
        <v>1.7867048350000001</v>
      </c>
    </row>
    <row r="130" spans="1:19" x14ac:dyDescent="0.25">
      <c r="A130" s="12">
        <v>35339</v>
      </c>
      <c r="B130" t="s">
        <v>1995</v>
      </c>
      <c r="C130" t="s">
        <v>1996</v>
      </c>
      <c r="D130">
        <v>80739.205610000005</v>
      </c>
      <c r="E130">
        <v>35.860040509999997</v>
      </c>
      <c r="F130">
        <v>-0.140676624</v>
      </c>
      <c r="G130">
        <v>3.9206687530000002</v>
      </c>
      <c r="H130">
        <v>46533.459840000003</v>
      </c>
      <c r="I130">
        <v>34.444352780000003</v>
      </c>
      <c r="J130">
        <v>-0.24790509999999999</v>
      </c>
      <c r="K130">
        <v>2.6252748719999999</v>
      </c>
      <c r="L130">
        <v>37601.438320000001</v>
      </c>
      <c r="M130">
        <v>32.768300000000004</v>
      </c>
      <c r="N130">
        <v>-0.47904050999999997</v>
      </c>
      <c r="O130">
        <v>2.1369836680000001</v>
      </c>
      <c r="P130">
        <v>31801.83424</v>
      </c>
      <c r="Q130">
        <v>35.315632239999999</v>
      </c>
      <c r="R130">
        <v>-0.90885518799999998</v>
      </c>
      <c r="S130">
        <v>1.322278101</v>
      </c>
    </row>
    <row r="131" spans="1:19" x14ac:dyDescent="0.25">
      <c r="A131" s="12">
        <v>35339</v>
      </c>
      <c r="B131" t="s">
        <v>1991</v>
      </c>
      <c r="C131" t="s">
        <v>1992</v>
      </c>
      <c r="D131">
        <v>79164.149309999993</v>
      </c>
      <c r="E131">
        <v>37.0629639</v>
      </c>
      <c r="F131">
        <v>0.445047839</v>
      </c>
      <c r="G131">
        <v>3.9860777700000001</v>
      </c>
      <c r="H131">
        <v>47763.682500000003</v>
      </c>
      <c r="I131">
        <v>34.987937209999998</v>
      </c>
      <c r="J131">
        <v>0.362529873</v>
      </c>
      <c r="K131">
        <v>2.794058954</v>
      </c>
      <c r="L131">
        <v>32384.58582</v>
      </c>
      <c r="M131">
        <v>33.438135979999998</v>
      </c>
      <c r="N131">
        <v>7.8725070999999994E-2</v>
      </c>
      <c r="O131">
        <v>2.9051271860000001</v>
      </c>
      <c r="P131">
        <v>32705.080580000002</v>
      </c>
      <c r="Q131">
        <v>36.886102889999997</v>
      </c>
      <c r="R131">
        <v>0.35583439700000002</v>
      </c>
      <c r="S131">
        <v>2.0521301099999998</v>
      </c>
    </row>
    <row r="132" spans="1:19" x14ac:dyDescent="0.25">
      <c r="A132" s="12">
        <v>35339</v>
      </c>
      <c r="B132" t="s">
        <v>1999</v>
      </c>
      <c r="C132" t="s">
        <v>2000</v>
      </c>
      <c r="D132">
        <v>80321.142259999993</v>
      </c>
      <c r="E132">
        <v>35.738679279999999</v>
      </c>
      <c r="F132">
        <v>-0.62788144700000004</v>
      </c>
      <c r="G132">
        <v>2.3776746470000001</v>
      </c>
      <c r="H132">
        <v>46397.157090000001</v>
      </c>
      <c r="I132">
        <v>33.87616104</v>
      </c>
      <c r="J132">
        <v>-0.66656073199999999</v>
      </c>
      <c r="K132">
        <v>1.6335703210000001</v>
      </c>
      <c r="L132">
        <v>35699.782030000002</v>
      </c>
      <c r="M132">
        <v>33.091684049999998</v>
      </c>
      <c r="N132">
        <v>-0.95920551799999998</v>
      </c>
      <c r="O132">
        <v>1.047545774</v>
      </c>
      <c r="P132">
        <v>35209.725200000001</v>
      </c>
      <c r="Q132">
        <v>35.91091832</v>
      </c>
      <c r="R132">
        <v>-0.784942786</v>
      </c>
      <c r="S132">
        <v>1.7284510129999999</v>
      </c>
    </row>
    <row r="133" spans="1:19" x14ac:dyDescent="0.25">
      <c r="A133" s="12">
        <v>35339</v>
      </c>
      <c r="B133" t="s">
        <v>1997</v>
      </c>
      <c r="C133" t="s">
        <v>1998</v>
      </c>
      <c r="D133">
        <v>87036.027990000002</v>
      </c>
      <c r="E133">
        <v>34.653683139999998</v>
      </c>
      <c r="F133">
        <v>0.64858425500000005</v>
      </c>
      <c r="G133">
        <v>3.0705376370000002</v>
      </c>
      <c r="H133">
        <v>49566.06293</v>
      </c>
      <c r="I133">
        <v>33.02906703</v>
      </c>
      <c r="J133">
        <v>0.46559996599999998</v>
      </c>
      <c r="K133">
        <v>2.089720936</v>
      </c>
      <c r="L133">
        <v>38540.413350000003</v>
      </c>
      <c r="M133">
        <v>31.196240400000001</v>
      </c>
      <c r="N133">
        <v>0.122227506</v>
      </c>
      <c r="O133">
        <v>2.108434983</v>
      </c>
      <c r="P133">
        <v>35391.2791</v>
      </c>
      <c r="Q133">
        <v>34.734176210000001</v>
      </c>
      <c r="R133">
        <v>8.5292867999999994E-2</v>
      </c>
      <c r="S133">
        <v>0.40401401399999998</v>
      </c>
    </row>
    <row r="134" spans="1:19" x14ac:dyDescent="0.25">
      <c r="A134" s="12">
        <v>35370</v>
      </c>
      <c r="B134" t="s">
        <v>1999</v>
      </c>
      <c r="C134" t="s">
        <v>2000</v>
      </c>
      <c r="D134">
        <v>80039.474849999999</v>
      </c>
      <c r="E134">
        <v>35.613352110000001</v>
      </c>
      <c r="F134">
        <v>-0.35067654799999998</v>
      </c>
      <c r="G134">
        <v>3.1142984309999999</v>
      </c>
      <c r="H134">
        <v>46307.805310000003</v>
      </c>
      <c r="I134">
        <v>33.810922230000003</v>
      </c>
      <c r="J134">
        <v>-0.19258027599999999</v>
      </c>
      <c r="K134">
        <v>2.412810581</v>
      </c>
      <c r="L134">
        <v>35616.544880000001</v>
      </c>
      <c r="M134">
        <v>33.014527909999998</v>
      </c>
      <c r="N134">
        <v>-0.2331587</v>
      </c>
      <c r="O134">
        <v>2.2410583380000002</v>
      </c>
      <c r="P134">
        <v>35056.049460000002</v>
      </c>
      <c r="Q134">
        <v>35.75418217</v>
      </c>
      <c r="R134">
        <v>-0.43645822299999998</v>
      </c>
      <c r="S134">
        <v>1.7195905339999999</v>
      </c>
    </row>
    <row r="135" spans="1:19" x14ac:dyDescent="0.25">
      <c r="A135" s="12">
        <v>35370</v>
      </c>
      <c r="B135" t="s">
        <v>1997</v>
      </c>
      <c r="C135" t="s">
        <v>1998</v>
      </c>
      <c r="D135">
        <v>87328.448229999995</v>
      </c>
      <c r="E135">
        <v>34.770111229999998</v>
      </c>
      <c r="F135">
        <v>0.33597608800000001</v>
      </c>
      <c r="G135">
        <v>4.622977508</v>
      </c>
      <c r="H135">
        <v>49804.22926</v>
      </c>
      <c r="I135">
        <v>33.187772619999997</v>
      </c>
      <c r="J135">
        <v>0.48050280899999998</v>
      </c>
      <c r="K135">
        <v>3.645812925</v>
      </c>
      <c r="L135">
        <v>38619.020689999998</v>
      </c>
      <c r="M135">
        <v>31.25986851</v>
      </c>
      <c r="N135">
        <v>0.20396081799999999</v>
      </c>
      <c r="O135">
        <v>3.9022456939999999</v>
      </c>
      <c r="P135">
        <v>35555.89806</v>
      </c>
      <c r="Q135">
        <v>34.895738719999997</v>
      </c>
      <c r="R135">
        <v>0.46513988699999997</v>
      </c>
      <c r="S135">
        <v>1.459411148</v>
      </c>
    </row>
    <row r="136" spans="1:19" x14ac:dyDescent="0.25">
      <c r="A136" s="12">
        <v>35370</v>
      </c>
      <c r="B136" t="s">
        <v>1995</v>
      </c>
      <c r="C136" t="s">
        <v>1996</v>
      </c>
      <c r="D136">
        <v>79822.881590000005</v>
      </c>
      <c r="E136">
        <v>35.453058349999999</v>
      </c>
      <c r="F136">
        <v>-1.134918305</v>
      </c>
      <c r="G136">
        <v>3.8860424199999999</v>
      </c>
      <c r="H136">
        <v>46170.502690000001</v>
      </c>
      <c r="I136">
        <v>34.175689669999997</v>
      </c>
      <c r="J136">
        <v>-0.77999175300000001</v>
      </c>
      <c r="K136">
        <v>2.7655712929999998</v>
      </c>
      <c r="L136">
        <v>37285.520270000001</v>
      </c>
      <c r="M136">
        <v>32.492988779999997</v>
      </c>
      <c r="N136">
        <v>-0.84017545100000002</v>
      </c>
      <c r="O136">
        <v>2.6253641860000001</v>
      </c>
      <c r="P136">
        <v>31465.258580000002</v>
      </c>
      <c r="Q136">
        <v>34.941868200000002</v>
      </c>
      <c r="R136">
        <v>-1.0583529549999999</v>
      </c>
      <c r="S136">
        <v>0.97804315100000006</v>
      </c>
    </row>
    <row r="137" spans="1:19" x14ac:dyDescent="0.25">
      <c r="A137" s="12">
        <v>35370</v>
      </c>
      <c r="B137" t="s">
        <v>1991</v>
      </c>
      <c r="C137" t="s">
        <v>1992</v>
      </c>
      <c r="D137">
        <v>78715.306469999996</v>
      </c>
      <c r="E137">
        <v>36.852825260000003</v>
      </c>
      <c r="F137">
        <v>-0.56697740900000004</v>
      </c>
      <c r="G137">
        <v>4.1094582659999999</v>
      </c>
      <c r="H137">
        <v>47618.500829999997</v>
      </c>
      <c r="I137">
        <v>34.881588469999997</v>
      </c>
      <c r="J137">
        <v>-0.30395828800000002</v>
      </c>
      <c r="K137">
        <v>2.9205148580000002</v>
      </c>
      <c r="L137">
        <v>32213.051449999999</v>
      </c>
      <c r="M137">
        <v>33.261021169999999</v>
      </c>
      <c r="N137">
        <v>-0.52967908399999997</v>
      </c>
      <c r="O137">
        <v>3.1410288679999998</v>
      </c>
      <c r="P137">
        <v>32647.920139999998</v>
      </c>
      <c r="Q137">
        <v>36.821635049999998</v>
      </c>
      <c r="R137">
        <v>-0.17477541699999999</v>
      </c>
      <c r="S137">
        <v>1.1264777539999999</v>
      </c>
    </row>
    <row r="138" spans="1:19" x14ac:dyDescent="0.25">
      <c r="A138" s="12">
        <v>35370</v>
      </c>
      <c r="B138" t="s">
        <v>1989</v>
      </c>
      <c r="C138" t="s">
        <v>1990</v>
      </c>
      <c r="D138">
        <v>78019.974170000001</v>
      </c>
      <c r="E138">
        <v>34.045523799999998</v>
      </c>
      <c r="F138">
        <v>-0.53239924400000005</v>
      </c>
      <c r="G138">
        <v>4.1319080179999998</v>
      </c>
      <c r="H138">
        <v>45593.630219999999</v>
      </c>
      <c r="I138">
        <v>30.872271720000001</v>
      </c>
      <c r="J138">
        <v>-0.34252378</v>
      </c>
      <c r="K138">
        <v>2.8988024449999998</v>
      </c>
      <c r="L138">
        <v>32810.864560000002</v>
      </c>
      <c r="M138">
        <v>30.212113980000002</v>
      </c>
      <c r="N138">
        <v>-0.47768950900000001</v>
      </c>
      <c r="O138">
        <v>2.6965634779999998</v>
      </c>
      <c r="P138">
        <v>34227.362070000003</v>
      </c>
      <c r="Q138">
        <v>31.268362289999999</v>
      </c>
      <c r="R138">
        <v>-0.33247599999999999</v>
      </c>
      <c r="S138">
        <v>1.200676879</v>
      </c>
    </row>
    <row r="139" spans="1:19" x14ac:dyDescent="0.25">
      <c r="A139" s="12">
        <v>35370</v>
      </c>
      <c r="B139" t="s">
        <v>1993</v>
      </c>
      <c r="C139" t="s">
        <v>1994</v>
      </c>
      <c r="D139">
        <v>64893.504950000002</v>
      </c>
      <c r="E139">
        <v>35.021795480000002</v>
      </c>
      <c r="F139">
        <v>-0.140445551</v>
      </c>
      <c r="G139">
        <v>1.6907306150000001</v>
      </c>
      <c r="H139">
        <v>39142.414960000002</v>
      </c>
      <c r="I139">
        <v>32.536781449999999</v>
      </c>
      <c r="J139">
        <v>8.0015973000000004E-2</v>
      </c>
      <c r="K139">
        <v>0.48672534200000001</v>
      </c>
      <c r="L139">
        <v>30911.801589999999</v>
      </c>
      <c r="M139">
        <v>30.672737860000002</v>
      </c>
      <c r="N139">
        <v>0.14089012200000001</v>
      </c>
      <c r="O139">
        <v>0.56637958899999996</v>
      </c>
      <c r="P139">
        <v>30396.353770000002</v>
      </c>
      <c r="Q139">
        <v>33.914843359999999</v>
      </c>
      <c r="R139">
        <v>4.0628817999999997E-2</v>
      </c>
      <c r="S139">
        <v>-0.493840642</v>
      </c>
    </row>
    <row r="140" spans="1:19" x14ac:dyDescent="0.25">
      <c r="A140" s="12">
        <v>35400</v>
      </c>
      <c r="B140" t="s">
        <v>1995</v>
      </c>
      <c r="C140" t="s">
        <v>1996</v>
      </c>
      <c r="D140">
        <v>78634.138059999997</v>
      </c>
      <c r="E140">
        <v>34.925082000000003</v>
      </c>
      <c r="F140">
        <v>-1.489226521</v>
      </c>
      <c r="G140">
        <v>2.318721569</v>
      </c>
      <c r="H140">
        <v>45743.191500000001</v>
      </c>
      <c r="I140">
        <v>33.859391309999999</v>
      </c>
      <c r="J140">
        <v>-0.92550689200000003</v>
      </c>
      <c r="K140">
        <v>1.6882233230000001</v>
      </c>
      <c r="L140">
        <v>36902.379249999998</v>
      </c>
      <c r="M140">
        <v>32.159095180000001</v>
      </c>
      <c r="N140">
        <v>-1.027586621</v>
      </c>
      <c r="O140">
        <v>1.7926571019999999</v>
      </c>
      <c r="P140">
        <v>30963.415779999999</v>
      </c>
      <c r="Q140">
        <v>34.384576580000001</v>
      </c>
      <c r="R140">
        <v>-1.5949107870000001</v>
      </c>
      <c r="S140">
        <v>-0.154511599</v>
      </c>
    </row>
    <row r="141" spans="1:19" x14ac:dyDescent="0.25">
      <c r="A141" s="12">
        <v>35400</v>
      </c>
      <c r="B141" t="s">
        <v>1999</v>
      </c>
      <c r="C141" t="s">
        <v>2000</v>
      </c>
      <c r="D141">
        <v>80190.165399999998</v>
      </c>
      <c r="E141">
        <v>35.68040147</v>
      </c>
      <c r="F141">
        <v>0.18827028800000001</v>
      </c>
      <c r="G141">
        <v>3.88005697</v>
      </c>
      <c r="H141">
        <v>46654.141759999999</v>
      </c>
      <c r="I141">
        <v>34.063794389999998</v>
      </c>
      <c r="J141">
        <v>0.74790080299999995</v>
      </c>
      <c r="K141">
        <v>3.4320240229999999</v>
      </c>
      <c r="L141">
        <v>35826.287170000003</v>
      </c>
      <c r="M141">
        <v>33.208947180000003</v>
      </c>
      <c r="N141">
        <v>0.58889004099999998</v>
      </c>
      <c r="O141">
        <v>3.3241772520000001</v>
      </c>
      <c r="P141">
        <v>35231.151259999999</v>
      </c>
      <c r="Q141">
        <v>35.932771080000002</v>
      </c>
      <c r="R141">
        <v>0.49949096300000001</v>
      </c>
      <c r="S141">
        <v>2.0859477499999999</v>
      </c>
    </row>
    <row r="142" spans="1:19" x14ac:dyDescent="0.25">
      <c r="A142" s="12">
        <v>35400</v>
      </c>
      <c r="B142" t="s">
        <v>1989</v>
      </c>
      <c r="C142" t="s">
        <v>1990</v>
      </c>
      <c r="D142">
        <v>77830.646370000002</v>
      </c>
      <c r="E142">
        <v>33.962906959999998</v>
      </c>
      <c r="F142">
        <v>-0.24266580500000001</v>
      </c>
      <c r="G142">
        <v>4.4731865529999997</v>
      </c>
      <c r="H142">
        <v>45783.894869999996</v>
      </c>
      <c r="I142">
        <v>31.001103350000001</v>
      </c>
      <c r="J142">
        <v>0.41730531900000001</v>
      </c>
      <c r="K142">
        <v>3.6896781679999999</v>
      </c>
      <c r="L142">
        <v>32873.02476</v>
      </c>
      <c r="M142">
        <v>30.269350840000001</v>
      </c>
      <c r="N142">
        <v>0.18945004700000001</v>
      </c>
      <c r="O142">
        <v>3.5353935980000002</v>
      </c>
      <c r="P142">
        <v>34376.515359999998</v>
      </c>
      <c r="Q142">
        <v>31.404621079999998</v>
      </c>
      <c r="R142">
        <v>0.43577207899999998</v>
      </c>
      <c r="S142">
        <v>1.673524571</v>
      </c>
    </row>
    <row r="143" spans="1:19" x14ac:dyDescent="0.25">
      <c r="A143" s="12">
        <v>35400</v>
      </c>
      <c r="B143" t="s">
        <v>1997</v>
      </c>
      <c r="C143" t="s">
        <v>1998</v>
      </c>
      <c r="D143">
        <v>87545.003479999999</v>
      </c>
      <c r="E143">
        <v>34.856333419999999</v>
      </c>
      <c r="F143">
        <v>0.247977896</v>
      </c>
      <c r="G143">
        <v>5.7302702510000003</v>
      </c>
      <c r="H143">
        <v>50190.016409999997</v>
      </c>
      <c r="I143">
        <v>33.444847500000002</v>
      </c>
      <c r="J143">
        <v>0.77460720900000002</v>
      </c>
      <c r="K143">
        <v>4.9266980739999999</v>
      </c>
      <c r="L143">
        <v>38865.232219999998</v>
      </c>
      <c r="M143">
        <v>31.45916253</v>
      </c>
      <c r="N143">
        <v>0.63753954899999998</v>
      </c>
      <c r="O143">
        <v>5.1427227960000002</v>
      </c>
      <c r="P143">
        <v>35741.389000000003</v>
      </c>
      <c r="Q143">
        <v>35.077785689999999</v>
      </c>
      <c r="R143">
        <v>0.52168825900000004</v>
      </c>
      <c r="S143">
        <v>2.3378956120000001</v>
      </c>
    </row>
    <row r="144" spans="1:19" x14ac:dyDescent="0.25">
      <c r="A144" s="12">
        <v>35400</v>
      </c>
      <c r="B144" t="s">
        <v>1993</v>
      </c>
      <c r="C144" t="s">
        <v>1994</v>
      </c>
      <c r="D144">
        <v>64115.372990000003</v>
      </c>
      <c r="E144">
        <v>34.601852409999999</v>
      </c>
      <c r="F144">
        <v>-1.199090652</v>
      </c>
      <c r="G144">
        <v>0.32913676200000003</v>
      </c>
      <c r="H144">
        <v>38897.213300000003</v>
      </c>
      <c r="I144">
        <v>32.332959760000001</v>
      </c>
      <c r="J144">
        <v>-0.62643468700000005</v>
      </c>
      <c r="K144">
        <v>-0.207325709</v>
      </c>
      <c r="L144">
        <v>30677.160830000001</v>
      </c>
      <c r="M144">
        <v>30.439911739999999</v>
      </c>
      <c r="N144">
        <v>-0.75906531700000002</v>
      </c>
      <c r="O144">
        <v>0.35633512699999997</v>
      </c>
      <c r="P144">
        <v>30316.136640000001</v>
      </c>
      <c r="Q144">
        <v>33.82534081</v>
      </c>
      <c r="R144">
        <v>-0.263903797</v>
      </c>
      <c r="S144">
        <v>-0.29342416500000001</v>
      </c>
    </row>
    <row r="145" spans="1:19" x14ac:dyDescent="0.25">
      <c r="A145" s="12">
        <v>35400</v>
      </c>
      <c r="B145" t="s">
        <v>1991</v>
      </c>
      <c r="C145" t="s">
        <v>1992</v>
      </c>
      <c r="D145">
        <v>77907.256370000003</v>
      </c>
      <c r="E145">
        <v>36.474513459999997</v>
      </c>
      <c r="F145">
        <v>-1.026547621</v>
      </c>
      <c r="G145">
        <v>3.3084646219999998</v>
      </c>
      <c r="H145">
        <v>47396.158649999998</v>
      </c>
      <c r="I145">
        <v>34.718717980000001</v>
      </c>
      <c r="J145">
        <v>-0.46692394700000001</v>
      </c>
      <c r="K145">
        <v>2.4753930369999999</v>
      </c>
      <c r="L145">
        <v>31961.02262</v>
      </c>
      <c r="M145">
        <v>33.000793229999999</v>
      </c>
      <c r="N145">
        <v>-0.78238109300000003</v>
      </c>
      <c r="O145">
        <v>2.913139546</v>
      </c>
      <c r="P145">
        <v>32593.46586</v>
      </c>
      <c r="Q145">
        <v>36.760219339999999</v>
      </c>
      <c r="R145">
        <v>-0.16679247999999999</v>
      </c>
      <c r="S145">
        <v>0.61635846699999997</v>
      </c>
    </row>
    <row r="146" spans="1:19" x14ac:dyDescent="0.25">
      <c r="A146" s="12">
        <v>35431</v>
      </c>
      <c r="B146" t="s">
        <v>1997</v>
      </c>
      <c r="C146" t="s">
        <v>1998</v>
      </c>
      <c r="D146">
        <v>87161.975279999999</v>
      </c>
      <c r="E146">
        <v>34.703829470000002</v>
      </c>
      <c r="F146">
        <v>-0.43752147899999999</v>
      </c>
      <c r="G146">
        <v>6.1777999389999998</v>
      </c>
      <c r="H146">
        <v>49930.859960000002</v>
      </c>
      <c r="I146">
        <v>33.272154829999998</v>
      </c>
      <c r="J146">
        <v>-0.51635059500000002</v>
      </c>
      <c r="K146">
        <v>5.7397092819999997</v>
      </c>
      <c r="L146">
        <v>38715.419730000001</v>
      </c>
      <c r="M146">
        <v>31.33789797</v>
      </c>
      <c r="N146">
        <v>-0.38546659700000002</v>
      </c>
      <c r="O146">
        <v>6.5194486559999998</v>
      </c>
      <c r="P146">
        <v>35552.320469999999</v>
      </c>
      <c r="Q146">
        <v>34.892227550000001</v>
      </c>
      <c r="R146">
        <v>-0.52899045899999997</v>
      </c>
      <c r="S146">
        <v>3.6733981710000001</v>
      </c>
    </row>
    <row r="147" spans="1:19" x14ac:dyDescent="0.25">
      <c r="A147" s="12">
        <v>35431</v>
      </c>
      <c r="B147" t="s">
        <v>1995</v>
      </c>
      <c r="C147" t="s">
        <v>1996</v>
      </c>
      <c r="D147">
        <v>78709.521080000006</v>
      </c>
      <c r="E147">
        <v>34.95856311</v>
      </c>
      <c r="F147">
        <v>9.5865511E-2</v>
      </c>
      <c r="G147">
        <v>2.8972217109999998</v>
      </c>
      <c r="H147">
        <v>45771.435400000002</v>
      </c>
      <c r="I147">
        <v>33.88029761</v>
      </c>
      <c r="J147">
        <v>6.1744479999999997E-2</v>
      </c>
      <c r="K147">
        <v>2.478895574</v>
      </c>
      <c r="L147">
        <v>37011.44328</v>
      </c>
      <c r="M147">
        <v>32.254140550000002</v>
      </c>
      <c r="N147">
        <v>0.29554740699999998</v>
      </c>
      <c r="O147">
        <v>2.9005045699999998</v>
      </c>
      <c r="P147">
        <v>30975.569189999998</v>
      </c>
      <c r="Q147">
        <v>34.398072820000003</v>
      </c>
      <c r="R147">
        <v>3.9250873999999998E-2</v>
      </c>
      <c r="S147">
        <v>0.54296298399999998</v>
      </c>
    </row>
    <row r="148" spans="1:19" x14ac:dyDescent="0.25">
      <c r="A148" s="12">
        <v>35431</v>
      </c>
      <c r="B148" t="s">
        <v>1993</v>
      </c>
      <c r="C148" t="s">
        <v>1994</v>
      </c>
      <c r="D148">
        <v>64342.819199999998</v>
      </c>
      <c r="E148">
        <v>34.724600819999999</v>
      </c>
      <c r="F148">
        <v>0.35474519799999998</v>
      </c>
      <c r="G148">
        <v>1.2404172490000001</v>
      </c>
      <c r="H148">
        <v>39030.781320000002</v>
      </c>
      <c r="I148">
        <v>32.443986979999998</v>
      </c>
      <c r="J148">
        <v>0.343387108</v>
      </c>
      <c r="K148">
        <v>1.065190673</v>
      </c>
      <c r="L148">
        <v>30854.70681</v>
      </c>
      <c r="M148">
        <v>30.61608463</v>
      </c>
      <c r="N148">
        <v>0.57875623300000001</v>
      </c>
      <c r="O148">
        <v>2.1748573800000002</v>
      </c>
      <c r="P148">
        <v>30378.811399999999</v>
      </c>
      <c r="Q148">
        <v>33.895270400000001</v>
      </c>
      <c r="R148">
        <v>0.20673729800000001</v>
      </c>
      <c r="S148">
        <v>1.5384617359999999</v>
      </c>
    </row>
    <row r="149" spans="1:19" x14ac:dyDescent="0.25">
      <c r="A149" s="12">
        <v>35431</v>
      </c>
      <c r="B149" t="s">
        <v>1999</v>
      </c>
      <c r="C149" t="s">
        <v>2000</v>
      </c>
      <c r="D149">
        <v>80638.636629999994</v>
      </c>
      <c r="E149">
        <v>35.879947559999998</v>
      </c>
      <c r="F149">
        <v>0.55925964299999997</v>
      </c>
      <c r="G149">
        <v>5.0254393540000004</v>
      </c>
      <c r="H149">
        <v>46887.57071</v>
      </c>
      <c r="I149">
        <v>34.234228899999998</v>
      </c>
      <c r="J149">
        <v>0.50033917000000006</v>
      </c>
      <c r="K149">
        <v>4.6490014960000003</v>
      </c>
      <c r="L149">
        <v>36090.739580000001</v>
      </c>
      <c r="M149">
        <v>33.454079649999997</v>
      </c>
      <c r="N149">
        <v>0.738151895</v>
      </c>
      <c r="O149">
        <v>4.6502176530000003</v>
      </c>
      <c r="P149">
        <v>35327.257400000002</v>
      </c>
      <c r="Q149">
        <v>36.030791139999998</v>
      </c>
      <c r="R149">
        <v>0.27278738699999999</v>
      </c>
      <c r="S149">
        <v>3.379653083</v>
      </c>
    </row>
    <row r="150" spans="1:19" x14ac:dyDescent="0.25">
      <c r="A150" s="12">
        <v>35431</v>
      </c>
      <c r="B150" t="s">
        <v>1991</v>
      </c>
      <c r="C150" t="s">
        <v>1992</v>
      </c>
      <c r="D150">
        <v>77475.180370000002</v>
      </c>
      <c r="E150">
        <v>36.272224710000003</v>
      </c>
      <c r="F150">
        <v>-0.55460301599999995</v>
      </c>
      <c r="G150">
        <v>2.578064688</v>
      </c>
      <c r="H150">
        <v>47150.13308</v>
      </c>
      <c r="I150">
        <v>34.5384989</v>
      </c>
      <c r="J150">
        <v>-0.519083356</v>
      </c>
      <c r="K150">
        <v>2.2129338980000002</v>
      </c>
      <c r="L150">
        <v>31862.885839999999</v>
      </c>
      <c r="M150">
        <v>32.89946381</v>
      </c>
      <c r="N150">
        <v>-0.30705145900000003</v>
      </c>
      <c r="O150">
        <v>2.9765028020000002</v>
      </c>
      <c r="P150">
        <v>32500.96513</v>
      </c>
      <c r="Q150">
        <v>36.655893300000002</v>
      </c>
      <c r="R150">
        <v>-0.28380145699999998</v>
      </c>
      <c r="S150">
        <v>0.940169582</v>
      </c>
    </row>
    <row r="151" spans="1:19" x14ac:dyDescent="0.25">
      <c r="A151" s="12">
        <v>35431</v>
      </c>
      <c r="B151" t="s">
        <v>1989</v>
      </c>
      <c r="C151" t="s">
        <v>1990</v>
      </c>
      <c r="D151">
        <v>77670.461729999995</v>
      </c>
      <c r="E151">
        <v>33.89300729</v>
      </c>
      <c r="F151">
        <v>-0.20581178899999999</v>
      </c>
      <c r="G151">
        <v>4.2429027770000003</v>
      </c>
      <c r="H151">
        <v>45699.733610000003</v>
      </c>
      <c r="I151">
        <v>30.94411624</v>
      </c>
      <c r="J151">
        <v>-0.18382285100000001</v>
      </c>
      <c r="K151">
        <v>3.7945813689999999</v>
      </c>
      <c r="L151">
        <v>32923.785949999998</v>
      </c>
      <c r="M151">
        <v>30.316091549999999</v>
      </c>
      <c r="N151">
        <v>0.154415946</v>
      </c>
      <c r="O151">
        <v>3.8788083009999998</v>
      </c>
      <c r="P151">
        <v>34298.420469999997</v>
      </c>
      <c r="Q151">
        <v>31.333277599999999</v>
      </c>
      <c r="R151">
        <v>-0.22717510299999999</v>
      </c>
      <c r="S151">
        <v>1.807945141</v>
      </c>
    </row>
    <row r="152" spans="1:19" x14ac:dyDescent="0.25">
      <c r="A152" s="12">
        <v>35462</v>
      </c>
      <c r="B152" t="s">
        <v>1993</v>
      </c>
      <c r="C152" t="s">
        <v>1994</v>
      </c>
      <c r="D152">
        <v>64742.294430000002</v>
      </c>
      <c r="E152">
        <v>34.940190029999997</v>
      </c>
      <c r="F152">
        <v>0.62085440199999997</v>
      </c>
      <c r="G152">
        <v>2.8916117180000001</v>
      </c>
      <c r="H152">
        <v>39188.347220000003</v>
      </c>
      <c r="I152">
        <v>32.574962220000003</v>
      </c>
      <c r="J152">
        <v>0.40369650499999998</v>
      </c>
      <c r="K152">
        <v>2.3377691129999998</v>
      </c>
      <c r="L152">
        <v>30881.085940000001</v>
      </c>
      <c r="M152">
        <v>30.642259750000001</v>
      </c>
      <c r="N152">
        <v>8.5494679000000004E-2</v>
      </c>
      <c r="O152">
        <v>3.2063255239999999</v>
      </c>
      <c r="P152">
        <v>30453.2778</v>
      </c>
      <c r="Q152">
        <v>33.978356560000002</v>
      </c>
      <c r="R152">
        <v>0.24512610800000001</v>
      </c>
      <c r="S152">
        <v>3.0794303300000001</v>
      </c>
    </row>
    <row r="153" spans="1:19" x14ac:dyDescent="0.25">
      <c r="A153" s="12">
        <v>35462</v>
      </c>
      <c r="B153" t="s">
        <v>1997</v>
      </c>
      <c r="C153" t="s">
        <v>1998</v>
      </c>
      <c r="D153">
        <v>87356.525219999996</v>
      </c>
      <c r="E153">
        <v>34.781290169999998</v>
      </c>
      <c r="F153">
        <v>0.22320506000000001</v>
      </c>
      <c r="G153">
        <v>5.7586092869999996</v>
      </c>
      <c r="H153">
        <v>49906.587310000003</v>
      </c>
      <c r="I153">
        <v>33.255980399999999</v>
      </c>
      <c r="J153">
        <v>-4.8612515000000002E-2</v>
      </c>
      <c r="K153">
        <v>5.0890993240000002</v>
      </c>
      <c r="L153">
        <v>38686.988420000001</v>
      </c>
      <c r="M153">
        <v>31.314884459999998</v>
      </c>
      <c r="N153">
        <v>-7.3436662999999999E-2</v>
      </c>
      <c r="O153">
        <v>5.9985223830000001</v>
      </c>
      <c r="P153">
        <v>35608.148730000001</v>
      </c>
      <c r="Q153">
        <v>34.947019259999998</v>
      </c>
      <c r="R153">
        <v>0.15703128499999999</v>
      </c>
      <c r="S153">
        <v>3.8486768680000001</v>
      </c>
    </row>
    <row r="154" spans="1:19" x14ac:dyDescent="0.25">
      <c r="A154" s="12">
        <v>35462</v>
      </c>
      <c r="B154" t="s">
        <v>1989</v>
      </c>
      <c r="C154" t="s">
        <v>1990</v>
      </c>
      <c r="D154">
        <v>78452.701610000004</v>
      </c>
      <c r="E154">
        <v>34.234352780000002</v>
      </c>
      <c r="F154">
        <v>1.0071265979999999</v>
      </c>
      <c r="G154">
        <v>5.5233656360000003</v>
      </c>
      <c r="H154">
        <v>46084.216189999999</v>
      </c>
      <c r="I154">
        <v>31.204456350000001</v>
      </c>
      <c r="J154">
        <v>0.84132346300000005</v>
      </c>
      <c r="K154">
        <v>4.8760566580000004</v>
      </c>
      <c r="L154">
        <v>33130.480320000002</v>
      </c>
      <c r="M154">
        <v>30.506414899999999</v>
      </c>
      <c r="N154">
        <v>0.62779648399999999</v>
      </c>
      <c r="O154">
        <v>4.8900774079999998</v>
      </c>
      <c r="P154">
        <v>34596.482539999997</v>
      </c>
      <c r="Q154">
        <v>31.605571820000002</v>
      </c>
      <c r="R154">
        <v>0.86902564500000001</v>
      </c>
      <c r="S154">
        <v>3.6035193140000001</v>
      </c>
    </row>
    <row r="155" spans="1:19" x14ac:dyDescent="0.25">
      <c r="A155" s="12">
        <v>35462</v>
      </c>
      <c r="B155" t="s">
        <v>1999</v>
      </c>
      <c r="C155" t="s">
        <v>2000</v>
      </c>
      <c r="D155">
        <v>79967.656719999999</v>
      </c>
      <c r="E155">
        <v>35.581396820000002</v>
      </c>
      <c r="F155">
        <v>-0.83208241500000002</v>
      </c>
      <c r="G155">
        <v>4.5016678810000004</v>
      </c>
      <c r="H155">
        <v>46338.586539999997</v>
      </c>
      <c r="I155">
        <v>33.833396669999999</v>
      </c>
      <c r="J155">
        <v>-1.1708522240000001</v>
      </c>
      <c r="K155">
        <v>3.451320033</v>
      </c>
      <c r="L155">
        <v>35586.638489999998</v>
      </c>
      <c r="M155">
        <v>32.986806369999996</v>
      </c>
      <c r="N155">
        <v>-1.396760215</v>
      </c>
      <c r="O155">
        <v>3.1645659859999999</v>
      </c>
      <c r="P155">
        <v>34842.160279999996</v>
      </c>
      <c r="Q155">
        <v>35.536033430000003</v>
      </c>
      <c r="R155">
        <v>-1.3731525019999999</v>
      </c>
      <c r="S155">
        <v>2.359217616</v>
      </c>
    </row>
    <row r="156" spans="1:19" x14ac:dyDescent="0.25">
      <c r="A156" s="12">
        <v>35462</v>
      </c>
      <c r="B156" t="s">
        <v>1991</v>
      </c>
      <c r="C156" t="s">
        <v>1992</v>
      </c>
      <c r="D156">
        <v>78100.482550000001</v>
      </c>
      <c r="E156">
        <v>36.564977829999997</v>
      </c>
      <c r="F156">
        <v>0.80709999099999996</v>
      </c>
      <c r="G156">
        <v>3.1273105320000001</v>
      </c>
      <c r="H156">
        <v>47429.018649999998</v>
      </c>
      <c r="I156">
        <v>34.742788650000001</v>
      </c>
      <c r="J156">
        <v>0.591484181</v>
      </c>
      <c r="K156">
        <v>2.5153651240000001</v>
      </c>
      <c r="L156">
        <v>31923.188180000001</v>
      </c>
      <c r="M156">
        <v>32.961727930000002</v>
      </c>
      <c r="N156">
        <v>0.18925573300000001</v>
      </c>
      <c r="O156">
        <v>2.490503543</v>
      </c>
      <c r="P156">
        <v>32594.376909999999</v>
      </c>
      <c r="Q156">
        <v>36.76124686</v>
      </c>
      <c r="R156">
        <v>0.28741233900000002</v>
      </c>
      <c r="S156">
        <v>1.7157378750000001</v>
      </c>
    </row>
    <row r="157" spans="1:19" x14ac:dyDescent="0.25">
      <c r="A157" s="12">
        <v>35462</v>
      </c>
      <c r="B157" t="s">
        <v>1995</v>
      </c>
      <c r="C157" t="s">
        <v>1996</v>
      </c>
      <c r="D157">
        <v>79576.55631</v>
      </c>
      <c r="E157">
        <v>35.34365382</v>
      </c>
      <c r="F157">
        <v>1.101563335</v>
      </c>
      <c r="G157">
        <v>5.5788408030000003</v>
      </c>
      <c r="H157">
        <v>46148.051379999997</v>
      </c>
      <c r="I157">
        <v>34.159071079999997</v>
      </c>
      <c r="J157">
        <v>0.82281881800000001</v>
      </c>
      <c r="K157">
        <v>4.5597245180000003</v>
      </c>
      <c r="L157">
        <v>37247.897010000001</v>
      </c>
      <c r="M157">
        <v>32.460201470000001</v>
      </c>
      <c r="N157">
        <v>0.638866555</v>
      </c>
      <c r="O157">
        <v>4.8119635670000003</v>
      </c>
      <c r="P157">
        <v>31246.871879999999</v>
      </c>
      <c r="Q157">
        <v>34.69935186</v>
      </c>
      <c r="R157">
        <v>0.87586023300000004</v>
      </c>
      <c r="S157">
        <v>2.8147095580000001</v>
      </c>
    </row>
    <row r="158" spans="1:19" x14ac:dyDescent="0.25">
      <c r="A158" s="12">
        <v>35490</v>
      </c>
      <c r="B158" t="s">
        <v>1991</v>
      </c>
      <c r="C158" t="s">
        <v>1992</v>
      </c>
      <c r="D158">
        <v>78693.725539999999</v>
      </c>
      <c r="E158">
        <v>36.842721529999999</v>
      </c>
      <c r="F158">
        <v>0.75958941000000002</v>
      </c>
      <c r="G158">
        <v>3.2267409599999999</v>
      </c>
      <c r="H158">
        <v>47643.038659999998</v>
      </c>
      <c r="I158">
        <v>34.899562959999997</v>
      </c>
      <c r="J158">
        <v>0.45124274199999997</v>
      </c>
      <c r="K158">
        <v>2.5888326199999998</v>
      </c>
      <c r="L158">
        <v>32169.28703</v>
      </c>
      <c r="M158">
        <v>33.215832990000003</v>
      </c>
      <c r="N158">
        <v>0.77090939800000002</v>
      </c>
      <c r="O158">
        <v>3.2678815779999999</v>
      </c>
      <c r="P158">
        <v>32641.096549999998</v>
      </c>
      <c r="Q158">
        <v>36.813939140000002</v>
      </c>
      <c r="R158">
        <v>0.14333648600000001</v>
      </c>
      <c r="S158">
        <v>2.1108266470000001</v>
      </c>
    </row>
    <row r="159" spans="1:19" x14ac:dyDescent="0.25">
      <c r="A159" s="12">
        <v>35490</v>
      </c>
      <c r="B159" t="s">
        <v>1997</v>
      </c>
      <c r="C159" t="s">
        <v>1998</v>
      </c>
      <c r="D159">
        <v>87847.551019999999</v>
      </c>
      <c r="E159">
        <v>34.976793720000003</v>
      </c>
      <c r="F159">
        <v>0.56209401199999998</v>
      </c>
      <c r="G159">
        <v>6.5140779630000001</v>
      </c>
      <c r="H159">
        <v>49903.225290000002</v>
      </c>
      <c r="I159">
        <v>33.253740069999999</v>
      </c>
      <c r="J159">
        <v>-6.7366220000000003E-3</v>
      </c>
      <c r="K159">
        <v>5.258136082</v>
      </c>
      <c r="L159">
        <v>38741.23605</v>
      </c>
      <c r="M159">
        <v>31.358794790000001</v>
      </c>
      <c r="N159">
        <v>0.14022189500000001</v>
      </c>
      <c r="O159">
        <v>6.7151489270000004</v>
      </c>
      <c r="P159">
        <v>35711.09433</v>
      </c>
      <c r="Q159">
        <v>35.04805348</v>
      </c>
      <c r="R159">
        <v>0.289106841</v>
      </c>
      <c r="S159">
        <v>4.9194100000000001</v>
      </c>
    </row>
    <row r="160" spans="1:19" x14ac:dyDescent="0.25">
      <c r="A160" s="12">
        <v>35490</v>
      </c>
      <c r="B160" t="s">
        <v>1999</v>
      </c>
      <c r="C160" t="s">
        <v>2000</v>
      </c>
      <c r="D160">
        <v>79657.8992</v>
      </c>
      <c r="E160">
        <v>35.443571040000002</v>
      </c>
      <c r="F160">
        <v>-0.38735350499999999</v>
      </c>
      <c r="G160">
        <v>4.4451756529999997</v>
      </c>
      <c r="H160">
        <v>45966.239240000003</v>
      </c>
      <c r="I160">
        <v>33.561533089999998</v>
      </c>
      <c r="J160">
        <v>-0.80353616500000002</v>
      </c>
      <c r="K160">
        <v>3.076204385</v>
      </c>
      <c r="L160">
        <v>35352.123039999999</v>
      </c>
      <c r="M160">
        <v>32.769423779999997</v>
      </c>
      <c r="N160">
        <v>-0.65899860499999996</v>
      </c>
      <c r="O160">
        <v>3.5482345139999998</v>
      </c>
      <c r="P160">
        <v>34708.42772</v>
      </c>
      <c r="Q160">
        <v>35.39963762</v>
      </c>
      <c r="R160">
        <v>-0.38382395600000002</v>
      </c>
      <c r="S160">
        <v>2.704300022</v>
      </c>
    </row>
    <row r="161" spans="1:19" x14ac:dyDescent="0.25">
      <c r="A161" s="12">
        <v>35490</v>
      </c>
      <c r="B161" t="s">
        <v>1995</v>
      </c>
      <c r="C161" t="s">
        <v>1996</v>
      </c>
      <c r="D161">
        <v>79437.931670000005</v>
      </c>
      <c r="E161">
        <v>35.282084169999997</v>
      </c>
      <c r="F161">
        <v>-0.17420285699999999</v>
      </c>
      <c r="G161">
        <v>4.916207118</v>
      </c>
      <c r="H161">
        <v>45952.604420000003</v>
      </c>
      <c r="I161">
        <v>34.014400029999997</v>
      </c>
      <c r="J161">
        <v>-0.423521598</v>
      </c>
      <c r="K161">
        <v>3.822079784</v>
      </c>
      <c r="L161">
        <v>37202.319880000003</v>
      </c>
      <c r="M161">
        <v>32.420482640000003</v>
      </c>
      <c r="N161">
        <v>-0.12236161399999999</v>
      </c>
      <c r="O161">
        <v>4.8736647570000002</v>
      </c>
      <c r="P161">
        <v>31154.113239999999</v>
      </c>
      <c r="Q161">
        <v>34.596344279999997</v>
      </c>
      <c r="R161">
        <v>-0.29685736499999998</v>
      </c>
      <c r="S161">
        <v>3.163716558</v>
      </c>
    </row>
    <row r="162" spans="1:19" x14ac:dyDescent="0.25">
      <c r="A162" s="12">
        <v>35490</v>
      </c>
      <c r="B162" t="s">
        <v>1989</v>
      </c>
      <c r="C162" t="s">
        <v>1990</v>
      </c>
      <c r="D162">
        <v>78667.289749999996</v>
      </c>
      <c r="E162">
        <v>34.327992469999998</v>
      </c>
      <c r="F162">
        <v>0.273525505</v>
      </c>
      <c r="G162">
        <v>5.318795079</v>
      </c>
      <c r="H162">
        <v>45967.261899999998</v>
      </c>
      <c r="I162">
        <v>31.125264479999998</v>
      </c>
      <c r="J162">
        <v>-0.25378382700000002</v>
      </c>
      <c r="K162">
        <v>4.4857582589999998</v>
      </c>
      <c r="L162">
        <v>33113.783009999999</v>
      </c>
      <c r="M162">
        <v>30.491040089999998</v>
      </c>
      <c r="N162">
        <v>-5.0398627000000001E-2</v>
      </c>
      <c r="O162">
        <v>5.2298466899999996</v>
      </c>
      <c r="P162">
        <v>34520.550459999999</v>
      </c>
      <c r="Q162">
        <v>31.53620416</v>
      </c>
      <c r="R162">
        <v>-0.21947920600000001</v>
      </c>
      <c r="S162">
        <v>3.9795835570000002</v>
      </c>
    </row>
    <row r="163" spans="1:19" x14ac:dyDescent="0.25">
      <c r="A163" s="12">
        <v>35490</v>
      </c>
      <c r="B163" t="s">
        <v>1993</v>
      </c>
      <c r="C163" t="s">
        <v>1994</v>
      </c>
      <c r="D163">
        <v>65104.555560000001</v>
      </c>
      <c r="E163">
        <v>35.135695499999997</v>
      </c>
      <c r="F163">
        <v>0.559543236</v>
      </c>
      <c r="G163">
        <v>4.3842291180000004</v>
      </c>
      <c r="H163">
        <v>39303.795429999998</v>
      </c>
      <c r="I163">
        <v>32.670927509999999</v>
      </c>
      <c r="J163">
        <v>0.29459832000000002</v>
      </c>
      <c r="K163">
        <v>3.5636266640000001</v>
      </c>
      <c r="L163">
        <v>30984.792119999998</v>
      </c>
      <c r="M163">
        <v>30.745163890000001</v>
      </c>
      <c r="N163">
        <v>0.33582425799999999</v>
      </c>
      <c r="O163">
        <v>5.1087364989999999</v>
      </c>
      <c r="P163">
        <v>30522.8593</v>
      </c>
      <c r="Q163">
        <v>34.055992379999999</v>
      </c>
      <c r="R163">
        <v>0.228486096</v>
      </c>
      <c r="S163">
        <v>4.4179972080000001</v>
      </c>
    </row>
    <row r="164" spans="1:19" x14ac:dyDescent="0.25">
      <c r="A164" s="12">
        <v>35521</v>
      </c>
      <c r="B164" t="s">
        <v>1999</v>
      </c>
      <c r="C164" t="s">
        <v>2000</v>
      </c>
      <c r="D164">
        <v>79808.939379999996</v>
      </c>
      <c r="E164">
        <v>35.510775959999997</v>
      </c>
      <c r="F164">
        <v>0.189611053</v>
      </c>
      <c r="G164">
        <v>3.9608400220000002</v>
      </c>
      <c r="H164">
        <v>46189.340349999999</v>
      </c>
      <c r="I164">
        <v>33.724426889999997</v>
      </c>
      <c r="J164">
        <v>0.48535863499999998</v>
      </c>
      <c r="K164">
        <v>2.6927618670000002</v>
      </c>
      <c r="L164">
        <v>35473.720950000003</v>
      </c>
      <c r="M164">
        <v>32.882138179999998</v>
      </c>
      <c r="N164">
        <v>0.34396210199999999</v>
      </c>
      <c r="O164">
        <v>2.7528593419999998</v>
      </c>
      <c r="P164">
        <v>34871.543539999999</v>
      </c>
      <c r="Q164">
        <v>35.56600186</v>
      </c>
      <c r="R164">
        <v>0.46996027899999998</v>
      </c>
      <c r="S164">
        <v>1.830843902</v>
      </c>
    </row>
    <row r="165" spans="1:19" x14ac:dyDescent="0.25">
      <c r="A165" s="12">
        <v>35521</v>
      </c>
      <c r="B165" t="s">
        <v>1991</v>
      </c>
      <c r="C165" t="s">
        <v>1992</v>
      </c>
      <c r="D165">
        <v>79028.228789999994</v>
      </c>
      <c r="E165">
        <v>36.999328810000002</v>
      </c>
      <c r="F165">
        <v>0.42506978499999998</v>
      </c>
      <c r="G165">
        <v>3.739477962</v>
      </c>
      <c r="H165">
        <v>47984.319029999999</v>
      </c>
      <c r="I165">
        <v>35.14955827</v>
      </c>
      <c r="J165">
        <v>0.71632789200000002</v>
      </c>
      <c r="K165">
        <v>3.1330083850000001</v>
      </c>
      <c r="L165">
        <v>32380.830040000001</v>
      </c>
      <c r="M165">
        <v>33.434258020000001</v>
      </c>
      <c r="N165">
        <v>0.65759309399999999</v>
      </c>
      <c r="O165">
        <v>3.2639014959999999</v>
      </c>
      <c r="P165">
        <v>32733.33208</v>
      </c>
      <c r="Q165">
        <v>36.917966079999999</v>
      </c>
      <c r="R165">
        <v>0.28257487199999998</v>
      </c>
      <c r="S165">
        <v>1.946383483</v>
      </c>
    </row>
    <row r="166" spans="1:19" x14ac:dyDescent="0.25">
      <c r="A166" s="12">
        <v>35521</v>
      </c>
      <c r="B166" t="s">
        <v>1995</v>
      </c>
      <c r="C166" t="s">
        <v>1996</v>
      </c>
      <c r="D166">
        <v>80068.010169999994</v>
      </c>
      <c r="E166">
        <v>35.561931370000003</v>
      </c>
      <c r="F166">
        <v>0.79317082800000005</v>
      </c>
      <c r="G166">
        <v>5.6725062580000003</v>
      </c>
      <c r="H166">
        <v>46604.856169999999</v>
      </c>
      <c r="I166">
        <v>34.497200790000001</v>
      </c>
      <c r="J166">
        <v>1.419401055</v>
      </c>
      <c r="K166">
        <v>5.0328219069999998</v>
      </c>
      <c r="L166">
        <v>37768.988720000001</v>
      </c>
      <c r="M166">
        <v>32.914314140000002</v>
      </c>
      <c r="N166">
        <v>1.523208347</v>
      </c>
      <c r="O166">
        <v>5.8827976660000001</v>
      </c>
      <c r="P166">
        <v>31670.620920000001</v>
      </c>
      <c r="Q166">
        <v>35.169921109999997</v>
      </c>
      <c r="R166">
        <v>1.6579116650000001</v>
      </c>
      <c r="S166">
        <v>4.5662286019999998</v>
      </c>
    </row>
    <row r="167" spans="1:19" x14ac:dyDescent="0.25">
      <c r="A167" s="12">
        <v>35521</v>
      </c>
      <c r="B167" t="s">
        <v>1997</v>
      </c>
      <c r="C167" t="s">
        <v>1998</v>
      </c>
      <c r="D167">
        <v>88929.888330000002</v>
      </c>
      <c r="E167">
        <v>35.40772991</v>
      </c>
      <c r="F167">
        <v>1.2320631520000001</v>
      </c>
      <c r="G167">
        <v>7.2743430089999999</v>
      </c>
      <c r="H167">
        <v>50625.709130000003</v>
      </c>
      <c r="I167">
        <v>33.73517769</v>
      </c>
      <c r="J167">
        <v>1.447769826</v>
      </c>
      <c r="K167">
        <v>5.8724416159999997</v>
      </c>
      <c r="L167">
        <v>39285.929429999997</v>
      </c>
      <c r="M167">
        <v>31.79969264</v>
      </c>
      <c r="N167">
        <v>1.405978314</v>
      </c>
      <c r="O167">
        <v>6.667043348</v>
      </c>
      <c r="P167">
        <v>36253.25763</v>
      </c>
      <c r="Q167">
        <v>35.580150549999999</v>
      </c>
      <c r="R167">
        <v>1.5181929190000001</v>
      </c>
      <c r="S167">
        <v>5.2765517729999996</v>
      </c>
    </row>
    <row r="168" spans="1:19" x14ac:dyDescent="0.25">
      <c r="A168" s="12">
        <v>35521</v>
      </c>
      <c r="B168" t="s">
        <v>1993</v>
      </c>
      <c r="C168" t="s">
        <v>1994</v>
      </c>
      <c r="D168">
        <v>65385.495309999998</v>
      </c>
      <c r="E168">
        <v>35.287313359999999</v>
      </c>
      <c r="F168">
        <v>0.43152088900000002</v>
      </c>
      <c r="G168">
        <v>4.3500747479999999</v>
      </c>
      <c r="H168">
        <v>39681.244409999999</v>
      </c>
      <c r="I168">
        <v>32.984678600000002</v>
      </c>
      <c r="J168">
        <v>0.96033724399999998</v>
      </c>
      <c r="K168">
        <v>3.8597092370000001</v>
      </c>
      <c r="L168">
        <v>31220.812590000001</v>
      </c>
      <c r="M168">
        <v>30.979359049999999</v>
      </c>
      <c r="N168">
        <v>0.76173004899999996</v>
      </c>
      <c r="O168">
        <v>4.6294926749999998</v>
      </c>
      <c r="P168">
        <v>30886.487550000002</v>
      </c>
      <c r="Q168">
        <v>34.46171193</v>
      </c>
      <c r="R168">
        <v>1.191330862</v>
      </c>
      <c r="S168">
        <v>4.2856499279999998</v>
      </c>
    </row>
    <row r="169" spans="1:19" x14ac:dyDescent="0.25">
      <c r="A169" s="12">
        <v>35521</v>
      </c>
      <c r="B169" t="s">
        <v>1989</v>
      </c>
      <c r="C169" t="s">
        <v>1990</v>
      </c>
      <c r="D169">
        <v>78619.534090000001</v>
      </c>
      <c r="E169">
        <v>34.307153360000001</v>
      </c>
      <c r="F169">
        <v>-6.0705874E-2</v>
      </c>
      <c r="G169">
        <v>5.1150221240000002</v>
      </c>
      <c r="H169">
        <v>46053.3845</v>
      </c>
      <c r="I169">
        <v>31.183579649999999</v>
      </c>
      <c r="J169">
        <v>0.18735637499999999</v>
      </c>
      <c r="K169">
        <v>4.3126444590000004</v>
      </c>
      <c r="L169">
        <v>33147.53602</v>
      </c>
      <c r="M169">
        <v>30.522119719999999</v>
      </c>
      <c r="N169">
        <v>0.101930384</v>
      </c>
      <c r="O169">
        <v>4.4830564449999999</v>
      </c>
      <c r="P169">
        <v>34591.718529999998</v>
      </c>
      <c r="Q169">
        <v>31.601219660000002</v>
      </c>
      <c r="R169">
        <v>0.20616147500000001</v>
      </c>
      <c r="S169">
        <v>3.6137102410000002</v>
      </c>
    </row>
    <row r="170" spans="1:19" x14ac:dyDescent="0.25">
      <c r="A170" s="12">
        <v>35551</v>
      </c>
      <c r="B170" t="s">
        <v>1995</v>
      </c>
      <c r="C170" t="s">
        <v>1996</v>
      </c>
      <c r="D170">
        <v>80570.296520000004</v>
      </c>
      <c r="E170">
        <v>35.785020119999999</v>
      </c>
      <c r="F170">
        <v>0.62732463199999999</v>
      </c>
      <c r="G170">
        <v>4.6638747220000001</v>
      </c>
      <c r="H170">
        <v>47084.994960000004</v>
      </c>
      <c r="I170">
        <v>34.852602470000001</v>
      </c>
      <c r="J170">
        <v>1.0302334</v>
      </c>
      <c r="K170">
        <v>4.5596478200000004</v>
      </c>
      <c r="L170">
        <v>38176.946669999998</v>
      </c>
      <c r="M170">
        <v>33.269834799999998</v>
      </c>
      <c r="N170">
        <v>1.0801399700000001</v>
      </c>
      <c r="O170">
        <v>5.0212863270000003</v>
      </c>
      <c r="P170">
        <v>31873.955819999999</v>
      </c>
      <c r="Q170">
        <v>35.395722569999997</v>
      </c>
      <c r="R170">
        <v>0.642030039</v>
      </c>
      <c r="S170">
        <v>4.001067742</v>
      </c>
    </row>
    <row r="171" spans="1:19" x14ac:dyDescent="0.25">
      <c r="A171" s="12">
        <v>35551</v>
      </c>
      <c r="B171" t="s">
        <v>1999</v>
      </c>
      <c r="C171" t="s">
        <v>2000</v>
      </c>
      <c r="D171">
        <v>81117.587440000003</v>
      </c>
      <c r="E171">
        <v>36.093055450000001</v>
      </c>
      <c r="F171">
        <v>1.6397261620000001</v>
      </c>
      <c r="G171">
        <v>4.6629536710000004</v>
      </c>
      <c r="H171">
        <v>47200.910730000003</v>
      </c>
      <c r="I171">
        <v>34.463009229999997</v>
      </c>
      <c r="J171">
        <v>2.1900515779999998</v>
      </c>
      <c r="K171">
        <v>4.0075351020000003</v>
      </c>
      <c r="L171">
        <v>36316.207410000003</v>
      </c>
      <c r="M171">
        <v>33.66307561</v>
      </c>
      <c r="N171">
        <v>2.3749593899999999</v>
      </c>
      <c r="O171">
        <v>3.6815608970000002</v>
      </c>
      <c r="P171">
        <v>35456.160530000001</v>
      </c>
      <c r="Q171">
        <v>36.162261350000001</v>
      </c>
      <c r="R171">
        <v>1.6764872609999999</v>
      </c>
      <c r="S171">
        <v>2.5771978529999999</v>
      </c>
    </row>
    <row r="172" spans="1:19" x14ac:dyDescent="0.25">
      <c r="A172" s="12">
        <v>35551</v>
      </c>
      <c r="B172" t="s">
        <v>1989</v>
      </c>
      <c r="C172" t="s">
        <v>1990</v>
      </c>
      <c r="D172">
        <v>79346.447109999994</v>
      </c>
      <c r="E172">
        <v>34.624355909999998</v>
      </c>
      <c r="F172">
        <v>0.92459594700000003</v>
      </c>
      <c r="G172">
        <v>5.5705615350000004</v>
      </c>
      <c r="H172">
        <v>46624.690620000001</v>
      </c>
      <c r="I172">
        <v>31.570421360000001</v>
      </c>
      <c r="J172">
        <v>1.240530151</v>
      </c>
      <c r="K172">
        <v>4.8613571420000001</v>
      </c>
      <c r="L172">
        <v>33572.811849999998</v>
      </c>
      <c r="M172">
        <v>30.913712019999998</v>
      </c>
      <c r="N172">
        <v>1.282978723</v>
      </c>
      <c r="O172">
        <v>4.3759986770000001</v>
      </c>
      <c r="P172">
        <v>34725.61202</v>
      </c>
      <c r="Q172">
        <v>31.723537879999999</v>
      </c>
      <c r="R172">
        <v>0.387068036</v>
      </c>
      <c r="S172">
        <v>2.872269438</v>
      </c>
    </row>
    <row r="173" spans="1:19" x14ac:dyDescent="0.25">
      <c r="A173" s="12">
        <v>35551</v>
      </c>
      <c r="B173" t="s">
        <v>1993</v>
      </c>
      <c r="C173" t="s">
        <v>1994</v>
      </c>
      <c r="D173">
        <v>65403.192000000003</v>
      </c>
      <c r="E173">
        <v>35.296863930000001</v>
      </c>
      <c r="F173">
        <v>2.7065156999999999E-2</v>
      </c>
      <c r="G173">
        <v>4.0311771079999996</v>
      </c>
      <c r="H173">
        <v>39858.078079999999</v>
      </c>
      <c r="I173">
        <v>33.131669989999999</v>
      </c>
      <c r="J173">
        <v>0.445635375</v>
      </c>
      <c r="K173">
        <v>3.9144605929999998</v>
      </c>
      <c r="L173">
        <v>31417.936160000001</v>
      </c>
      <c r="M173">
        <v>31.174958109999999</v>
      </c>
      <c r="N173">
        <v>0.63138513299999999</v>
      </c>
      <c r="O173">
        <v>4.1039872280000003</v>
      </c>
      <c r="P173">
        <v>30794.217379999998</v>
      </c>
      <c r="Q173">
        <v>34.358761149999999</v>
      </c>
      <c r="R173">
        <v>-0.29873959</v>
      </c>
      <c r="S173">
        <v>2.8058921620000001</v>
      </c>
    </row>
    <row r="174" spans="1:19" x14ac:dyDescent="0.25">
      <c r="A174" s="12">
        <v>35551</v>
      </c>
      <c r="B174" t="s">
        <v>1997</v>
      </c>
      <c r="C174" t="s">
        <v>1998</v>
      </c>
      <c r="D174">
        <v>89558.616200000004</v>
      </c>
      <c r="E174">
        <v>35.658059999999999</v>
      </c>
      <c r="F174">
        <v>0.70699276</v>
      </c>
      <c r="G174">
        <v>7.738222747</v>
      </c>
      <c r="H174">
        <v>51203.26857</v>
      </c>
      <c r="I174">
        <v>34.120042820000002</v>
      </c>
      <c r="J174">
        <v>1.1408421609999999</v>
      </c>
      <c r="K174">
        <v>6.3690746000000003</v>
      </c>
      <c r="L174">
        <v>39761.330479999997</v>
      </c>
      <c r="M174">
        <v>32.184502360000003</v>
      </c>
      <c r="N174">
        <v>1.210105158</v>
      </c>
      <c r="O174">
        <v>6.5380629629999998</v>
      </c>
      <c r="P174">
        <v>36409.149140000001</v>
      </c>
      <c r="Q174">
        <v>35.733147649999999</v>
      </c>
      <c r="R174">
        <v>0.43000689399999997</v>
      </c>
      <c r="S174">
        <v>4.8001707380000003</v>
      </c>
    </row>
    <row r="175" spans="1:19" x14ac:dyDescent="0.25">
      <c r="A175" s="12">
        <v>35551</v>
      </c>
      <c r="B175" t="s">
        <v>1991</v>
      </c>
      <c r="C175" t="s">
        <v>1992</v>
      </c>
      <c r="D175">
        <v>78508.696400000001</v>
      </c>
      <c r="E175">
        <v>36.756094840000003</v>
      </c>
      <c r="F175">
        <v>-0.65740103500000002</v>
      </c>
      <c r="G175">
        <v>3.3641365890000001</v>
      </c>
      <c r="H175">
        <v>47850.8995</v>
      </c>
      <c r="I175">
        <v>35.051825559999997</v>
      </c>
      <c r="J175">
        <v>-0.27804818999999997</v>
      </c>
      <c r="K175">
        <v>3.0753256250000001</v>
      </c>
      <c r="L175">
        <v>32244.049360000001</v>
      </c>
      <c r="M175">
        <v>33.293027520000003</v>
      </c>
      <c r="N175">
        <v>-0.422412542</v>
      </c>
      <c r="O175">
        <v>2.6835093720000001</v>
      </c>
      <c r="P175">
        <v>32438.175309999999</v>
      </c>
      <c r="Q175">
        <v>36.58507642</v>
      </c>
      <c r="R175">
        <v>-0.90170096099999997</v>
      </c>
      <c r="S175">
        <v>1.271247343</v>
      </c>
    </row>
    <row r="176" spans="1:19" x14ac:dyDescent="0.25">
      <c r="A176" s="12">
        <v>35582</v>
      </c>
      <c r="B176" t="s">
        <v>1991</v>
      </c>
      <c r="C176" t="s">
        <v>1992</v>
      </c>
      <c r="D176">
        <v>79204.470090000003</v>
      </c>
      <c r="E176">
        <v>37.081841220000001</v>
      </c>
      <c r="F176">
        <v>0.886237736</v>
      </c>
      <c r="G176">
        <v>5.3734170580000002</v>
      </c>
      <c r="H176">
        <v>48293.948929999999</v>
      </c>
      <c r="I176">
        <v>35.376368909999997</v>
      </c>
      <c r="J176">
        <v>0.92589571599999998</v>
      </c>
      <c r="K176">
        <v>5.0112911469999997</v>
      </c>
      <c r="L176">
        <v>32399.357619999999</v>
      </c>
      <c r="M176">
        <v>33.453388339999997</v>
      </c>
      <c r="N176">
        <v>0.48166489800000001</v>
      </c>
      <c r="O176">
        <v>3.479774242</v>
      </c>
      <c r="P176">
        <v>32563.872530000001</v>
      </c>
      <c r="Q176">
        <v>36.726842789999999</v>
      </c>
      <c r="R176">
        <v>0.38749780299999997</v>
      </c>
      <c r="S176">
        <v>1.45270945</v>
      </c>
    </row>
    <row r="177" spans="1:19" x14ac:dyDescent="0.25">
      <c r="A177" s="12">
        <v>35582</v>
      </c>
      <c r="B177" t="s">
        <v>1997</v>
      </c>
      <c r="C177" t="s">
        <v>1998</v>
      </c>
      <c r="D177">
        <v>90553.047179999994</v>
      </c>
      <c r="E177">
        <v>36.053995989999997</v>
      </c>
      <c r="F177">
        <v>1.1103688519999999</v>
      </c>
      <c r="G177">
        <v>7.8639238809999998</v>
      </c>
      <c r="H177">
        <v>51745.028570000002</v>
      </c>
      <c r="I177">
        <v>34.481052470000002</v>
      </c>
      <c r="J177">
        <v>1.0580574570000001</v>
      </c>
      <c r="K177">
        <v>6.5901115539999999</v>
      </c>
      <c r="L177">
        <v>40144.759189999997</v>
      </c>
      <c r="M177">
        <v>32.494865769999997</v>
      </c>
      <c r="N177">
        <v>0.96432563599999999</v>
      </c>
      <c r="O177">
        <v>5.9230346230000004</v>
      </c>
      <c r="P177">
        <v>36546.411769999999</v>
      </c>
      <c r="Q177">
        <v>35.867861750000003</v>
      </c>
      <c r="R177">
        <v>0.37700037400000003</v>
      </c>
      <c r="S177">
        <v>3.218195615</v>
      </c>
    </row>
    <row r="178" spans="1:19" x14ac:dyDescent="0.25">
      <c r="A178" s="12">
        <v>35582</v>
      </c>
      <c r="B178" t="s">
        <v>1999</v>
      </c>
      <c r="C178" t="s">
        <v>2000</v>
      </c>
      <c r="D178">
        <v>82529.032789999997</v>
      </c>
      <c r="E178">
        <v>36.721074309999999</v>
      </c>
      <c r="F178">
        <v>1.7399991749999999</v>
      </c>
      <c r="G178">
        <v>5.4543529780000002</v>
      </c>
      <c r="H178">
        <v>48011.288390000002</v>
      </c>
      <c r="I178">
        <v>35.05469385</v>
      </c>
      <c r="J178">
        <v>1.716868689</v>
      </c>
      <c r="K178">
        <v>4.8208246279999996</v>
      </c>
      <c r="L178">
        <v>36891.172480000001</v>
      </c>
      <c r="M178">
        <v>34.196035790000003</v>
      </c>
      <c r="N178">
        <v>1.5832189249999999</v>
      </c>
      <c r="O178">
        <v>3.900461832</v>
      </c>
      <c r="P178">
        <v>35793.866549999999</v>
      </c>
      <c r="Q178">
        <v>36.506692700000002</v>
      </c>
      <c r="R178">
        <v>0.95246077699999998</v>
      </c>
      <c r="S178">
        <v>1.78850156</v>
      </c>
    </row>
    <row r="179" spans="1:19" x14ac:dyDescent="0.25">
      <c r="A179" s="12">
        <v>35582</v>
      </c>
      <c r="B179" t="s">
        <v>1993</v>
      </c>
      <c r="C179" t="s">
        <v>1994</v>
      </c>
      <c r="D179">
        <v>66058.936820000003</v>
      </c>
      <c r="E179">
        <v>35.650756989999998</v>
      </c>
      <c r="F179">
        <v>1.0026189780000001</v>
      </c>
      <c r="G179">
        <v>4.1696620639999997</v>
      </c>
      <c r="H179">
        <v>40201.981019999999</v>
      </c>
      <c r="I179">
        <v>33.417536230000003</v>
      </c>
      <c r="J179">
        <v>0.862818694</v>
      </c>
      <c r="K179">
        <v>3.9889122499999998</v>
      </c>
      <c r="L179">
        <v>31715.523639999999</v>
      </c>
      <c r="M179">
        <v>31.470244130000001</v>
      </c>
      <c r="N179">
        <v>0.94718978499999995</v>
      </c>
      <c r="O179">
        <v>3.6445221349999999</v>
      </c>
      <c r="P179">
        <v>30865.435839999998</v>
      </c>
      <c r="Q179">
        <v>34.438223399999998</v>
      </c>
      <c r="R179">
        <v>0.231272177</v>
      </c>
      <c r="S179">
        <v>1.2569261890000001</v>
      </c>
    </row>
    <row r="180" spans="1:19" x14ac:dyDescent="0.25">
      <c r="A180" s="12">
        <v>35582</v>
      </c>
      <c r="B180" t="s">
        <v>1995</v>
      </c>
      <c r="C180" t="s">
        <v>1996</v>
      </c>
      <c r="D180">
        <v>82141.747059999994</v>
      </c>
      <c r="E180">
        <v>36.482974470000002</v>
      </c>
      <c r="F180">
        <v>1.9504092749999999</v>
      </c>
      <c r="G180">
        <v>6.6711395900000001</v>
      </c>
      <c r="H180">
        <v>47981.488469999997</v>
      </c>
      <c r="I180">
        <v>35.51619247</v>
      </c>
      <c r="J180">
        <v>1.9039898120000001</v>
      </c>
      <c r="K180">
        <v>6.4462257320000003</v>
      </c>
      <c r="L180">
        <v>38855.137390000004</v>
      </c>
      <c r="M180">
        <v>33.860853609999999</v>
      </c>
      <c r="N180">
        <v>1.7764404600000001</v>
      </c>
      <c r="O180">
        <v>6.0985234159999999</v>
      </c>
      <c r="P180">
        <v>32418.87227</v>
      </c>
      <c r="Q180">
        <v>36.000847069999999</v>
      </c>
      <c r="R180">
        <v>1.709597815</v>
      </c>
      <c r="S180">
        <v>3.8239648019999999</v>
      </c>
    </row>
    <row r="181" spans="1:19" x14ac:dyDescent="0.25">
      <c r="A181" s="12">
        <v>35582</v>
      </c>
      <c r="B181" t="s">
        <v>1989</v>
      </c>
      <c r="C181" t="s">
        <v>1990</v>
      </c>
      <c r="D181">
        <v>80309.279309999998</v>
      </c>
      <c r="E181">
        <v>35.044506349999999</v>
      </c>
      <c r="F181">
        <v>1.21345345</v>
      </c>
      <c r="G181">
        <v>6.2457286400000003</v>
      </c>
      <c r="H181">
        <v>47184.20521</v>
      </c>
      <c r="I181">
        <v>31.949278809999999</v>
      </c>
      <c r="J181">
        <v>1.200039254</v>
      </c>
      <c r="K181">
        <v>5.2410692640000001</v>
      </c>
      <c r="L181">
        <v>33922.358359999998</v>
      </c>
      <c r="M181">
        <v>31.23557306</v>
      </c>
      <c r="N181">
        <v>1.0411594470000001</v>
      </c>
      <c r="O181">
        <v>4.0621791900000002</v>
      </c>
      <c r="P181">
        <v>34866.954610000001</v>
      </c>
      <c r="Q181">
        <v>31.852661220000002</v>
      </c>
      <c r="R181">
        <v>0.40702693400000001</v>
      </c>
      <c r="S181">
        <v>1.332474444</v>
      </c>
    </row>
    <row r="182" spans="1:19" x14ac:dyDescent="0.25">
      <c r="A182" s="12">
        <v>35612</v>
      </c>
      <c r="B182" t="s">
        <v>1993</v>
      </c>
      <c r="C182" t="s">
        <v>1994</v>
      </c>
      <c r="D182">
        <v>66729.506569999998</v>
      </c>
      <c r="E182">
        <v>36.012650780000001</v>
      </c>
      <c r="F182">
        <v>1.015108302</v>
      </c>
      <c r="G182">
        <v>4.4623591229999997</v>
      </c>
      <c r="H182">
        <v>40422.816989999999</v>
      </c>
      <c r="I182">
        <v>33.601104149999998</v>
      </c>
      <c r="J182">
        <v>0.54931612500000004</v>
      </c>
      <c r="K182">
        <v>3.8994065660000001</v>
      </c>
      <c r="L182">
        <v>31967.581819999999</v>
      </c>
      <c r="M182">
        <v>31.720352949999999</v>
      </c>
      <c r="N182">
        <v>0.79474699999999998</v>
      </c>
      <c r="O182">
        <v>4.1347587680000002</v>
      </c>
      <c r="P182">
        <v>30715.347880000001</v>
      </c>
      <c r="Q182">
        <v>34.270762210000001</v>
      </c>
      <c r="R182">
        <v>-0.486265475</v>
      </c>
      <c r="S182">
        <v>1.003164927</v>
      </c>
    </row>
    <row r="183" spans="1:19" x14ac:dyDescent="0.25">
      <c r="A183" s="12">
        <v>35612</v>
      </c>
      <c r="B183" t="s">
        <v>1991</v>
      </c>
      <c r="C183" t="s">
        <v>1992</v>
      </c>
      <c r="D183">
        <v>79065.250350000002</v>
      </c>
      <c r="E183">
        <v>37.016661509999999</v>
      </c>
      <c r="F183">
        <v>-0.17577258500000001</v>
      </c>
      <c r="G183">
        <v>4.0643961400000004</v>
      </c>
      <c r="H183">
        <v>48079.413639999999</v>
      </c>
      <c r="I183">
        <v>35.219217139999998</v>
      </c>
      <c r="J183">
        <v>-0.44422810400000001</v>
      </c>
      <c r="K183">
        <v>3.629888861</v>
      </c>
      <c r="L183">
        <v>32381.313279999998</v>
      </c>
      <c r="M183">
        <v>33.434756970000002</v>
      </c>
      <c r="N183">
        <v>-5.5693518999999997E-2</v>
      </c>
      <c r="O183">
        <v>2.6494609119999999</v>
      </c>
      <c r="P183">
        <v>32234.273679999998</v>
      </c>
      <c r="Q183">
        <v>36.355107969999999</v>
      </c>
      <c r="R183">
        <v>-1.0121610990000001</v>
      </c>
      <c r="S183">
        <v>0.40351839900000003</v>
      </c>
    </row>
    <row r="184" spans="1:19" x14ac:dyDescent="0.25">
      <c r="A184" s="12">
        <v>35612</v>
      </c>
      <c r="B184" t="s">
        <v>1997</v>
      </c>
      <c r="C184" t="s">
        <v>1998</v>
      </c>
      <c r="D184">
        <v>91416.604829999997</v>
      </c>
      <c r="E184">
        <v>36.397824329999999</v>
      </c>
      <c r="F184">
        <v>0.953648359</v>
      </c>
      <c r="G184">
        <v>7.6434852529999997</v>
      </c>
      <c r="H184">
        <v>52009.220179999997</v>
      </c>
      <c r="I184">
        <v>34.657100399999997</v>
      </c>
      <c r="J184">
        <v>0.51056424600000005</v>
      </c>
      <c r="K184">
        <v>6.0410558940000003</v>
      </c>
      <c r="L184">
        <v>40348.384039999997</v>
      </c>
      <c r="M184">
        <v>32.659688330000002</v>
      </c>
      <c r="N184">
        <v>0.50722648999999997</v>
      </c>
      <c r="O184">
        <v>5.115694467</v>
      </c>
      <c r="P184">
        <v>36444.187689999999</v>
      </c>
      <c r="Q184">
        <v>35.767535649999999</v>
      </c>
      <c r="R184">
        <v>-0.27971030499999999</v>
      </c>
      <c r="S184">
        <v>2.2439026989999999</v>
      </c>
    </row>
    <row r="185" spans="1:19" x14ac:dyDescent="0.25">
      <c r="A185" s="12">
        <v>35612</v>
      </c>
      <c r="B185" t="s">
        <v>1999</v>
      </c>
      <c r="C185" t="s">
        <v>2000</v>
      </c>
      <c r="D185">
        <v>83322.270669999998</v>
      </c>
      <c r="E185">
        <v>37.074023410000002</v>
      </c>
      <c r="F185">
        <v>0.96116222100000004</v>
      </c>
      <c r="G185">
        <v>5.1048555489999998</v>
      </c>
      <c r="H185">
        <v>48335.018020000003</v>
      </c>
      <c r="I185">
        <v>35.291059990000001</v>
      </c>
      <c r="J185">
        <v>0.67427815999999996</v>
      </c>
      <c r="K185">
        <v>4.3852199670000003</v>
      </c>
      <c r="L185">
        <v>37192.313499999997</v>
      </c>
      <c r="M185">
        <v>34.475176529999999</v>
      </c>
      <c r="N185">
        <v>0.81629561100000003</v>
      </c>
      <c r="O185">
        <v>3.786883445</v>
      </c>
      <c r="P185">
        <v>35808.80287</v>
      </c>
      <c r="Q185">
        <v>36.521926479999998</v>
      </c>
      <c r="R185">
        <v>4.1728722000000003E-2</v>
      </c>
      <c r="S185">
        <v>1.1846182190000001</v>
      </c>
    </row>
    <row r="186" spans="1:19" x14ac:dyDescent="0.25">
      <c r="A186" s="12">
        <v>35612</v>
      </c>
      <c r="B186" t="s">
        <v>1995</v>
      </c>
      <c r="C186" t="s">
        <v>1996</v>
      </c>
      <c r="D186">
        <v>83549.545710000006</v>
      </c>
      <c r="E186">
        <v>37.108243399999999</v>
      </c>
      <c r="F186">
        <v>1.713865</v>
      </c>
      <c r="G186">
        <v>6.9745078510000003</v>
      </c>
      <c r="H186">
        <v>48469.683360000003</v>
      </c>
      <c r="I186">
        <v>35.877557320000001</v>
      </c>
      <c r="J186">
        <v>1.0174650679999999</v>
      </c>
      <c r="K186">
        <v>6.1527921819999998</v>
      </c>
      <c r="L186">
        <v>39291.878400000001</v>
      </c>
      <c r="M186">
        <v>34.241457670000003</v>
      </c>
      <c r="N186">
        <v>1.124023835</v>
      </c>
      <c r="O186">
        <v>6.0217339560000003</v>
      </c>
      <c r="P186">
        <v>32466.114300000001</v>
      </c>
      <c r="Q186">
        <v>36.053308880000003</v>
      </c>
      <c r="R186">
        <v>0.14572383699999999</v>
      </c>
      <c r="S186">
        <v>2.6147420029999999</v>
      </c>
    </row>
    <row r="187" spans="1:19" x14ac:dyDescent="0.25">
      <c r="A187" s="12">
        <v>35612</v>
      </c>
      <c r="B187" t="s">
        <v>1989</v>
      </c>
      <c r="C187" t="s">
        <v>1990</v>
      </c>
      <c r="D187">
        <v>81533.553719999996</v>
      </c>
      <c r="E187">
        <v>35.578742149999997</v>
      </c>
      <c r="F187">
        <v>1.5244494989999999</v>
      </c>
      <c r="G187">
        <v>6.9710868670000004</v>
      </c>
      <c r="H187">
        <v>47775.09706</v>
      </c>
      <c r="I187">
        <v>32.349382370000001</v>
      </c>
      <c r="J187">
        <v>1.252308591</v>
      </c>
      <c r="K187">
        <v>5.6558644109999996</v>
      </c>
      <c r="L187">
        <v>34374.361499999999</v>
      </c>
      <c r="M187">
        <v>31.65177576</v>
      </c>
      <c r="N187">
        <v>1.3324638040000001</v>
      </c>
      <c r="O187">
        <v>4.7862034720000004</v>
      </c>
      <c r="P187">
        <v>35124.649850000002</v>
      </c>
      <c r="Q187">
        <v>32.088078369999998</v>
      </c>
      <c r="R187">
        <v>0.73908156700000005</v>
      </c>
      <c r="S187">
        <v>1.349100569</v>
      </c>
    </row>
    <row r="188" spans="1:19" x14ac:dyDescent="0.25">
      <c r="A188" s="12">
        <v>35643</v>
      </c>
      <c r="B188" t="s">
        <v>1993</v>
      </c>
      <c r="C188" t="s">
        <v>1994</v>
      </c>
      <c r="D188">
        <v>67585.498470000006</v>
      </c>
      <c r="E188">
        <v>36.474613400000003</v>
      </c>
      <c r="F188">
        <v>1.282778712</v>
      </c>
      <c r="G188">
        <v>4.8411421160000003</v>
      </c>
      <c r="H188">
        <v>40788.852460000002</v>
      </c>
      <c r="I188">
        <v>33.905367849999998</v>
      </c>
      <c r="J188">
        <v>0.905516985</v>
      </c>
      <c r="K188">
        <v>4.4271693499999998</v>
      </c>
      <c r="L188">
        <v>32255.53944</v>
      </c>
      <c r="M188">
        <v>32.006083590000003</v>
      </c>
      <c r="N188">
        <v>0.90078012200000002</v>
      </c>
      <c r="O188">
        <v>4.8867439719999997</v>
      </c>
      <c r="P188">
        <v>31062.399160000001</v>
      </c>
      <c r="Q188">
        <v>34.657985959999998</v>
      </c>
      <c r="R188">
        <v>1.129895345</v>
      </c>
      <c r="S188">
        <v>1.665786421</v>
      </c>
    </row>
    <row r="189" spans="1:19" x14ac:dyDescent="0.25">
      <c r="A189" s="12">
        <v>35643</v>
      </c>
      <c r="B189" t="s">
        <v>1991</v>
      </c>
      <c r="C189" t="s">
        <v>1992</v>
      </c>
      <c r="D189">
        <v>79935.200949999999</v>
      </c>
      <c r="E189">
        <v>37.4239538</v>
      </c>
      <c r="F189">
        <v>1.100294509</v>
      </c>
      <c r="G189">
        <v>3.3666756289999999</v>
      </c>
      <c r="H189">
        <v>48437.915139999997</v>
      </c>
      <c r="I189">
        <v>35.481827289999998</v>
      </c>
      <c r="J189">
        <v>0.74564449499999996</v>
      </c>
      <c r="K189">
        <v>3.1509506059999999</v>
      </c>
      <c r="L189">
        <v>32747.716840000001</v>
      </c>
      <c r="M189">
        <v>33.813080550000002</v>
      </c>
      <c r="N189">
        <v>1.1315278040000001</v>
      </c>
      <c r="O189">
        <v>2.7078241790000002</v>
      </c>
      <c r="P189">
        <v>32402.365979999999</v>
      </c>
      <c r="Q189">
        <v>36.544689220000002</v>
      </c>
      <c r="R189">
        <v>0.52147071899999997</v>
      </c>
      <c r="S189">
        <v>-0.322297114</v>
      </c>
    </row>
    <row r="190" spans="1:19" x14ac:dyDescent="0.25">
      <c r="A190" s="12">
        <v>35643</v>
      </c>
      <c r="B190" t="s">
        <v>1997</v>
      </c>
      <c r="C190" t="s">
        <v>1998</v>
      </c>
      <c r="D190">
        <v>92610.354959999997</v>
      </c>
      <c r="E190">
        <v>36.873119899999999</v>
      </c>
      <c r="F190">
        <v>1.30583512</v>
      </c>
      <c r="G190">
        <v>7.922586119</v>
      </c>
      <c r="H190">
        <v>52397.738089999999</v>
      </c>
      <c r="I190">
        <v>34.915994959999999</v>
      </c>
      <c r="J190">
        <v>0.74701736600000002</v>
      </c>
      <c r="K190">
        <v>6.4514571839999997</v>
      </c>
      <c r="L190">
        <v>40656.409290000003</v>
      </c>
      <c r="M190">
        <v>32.909016989999998</v>
      </c>
      <c r="N190">
        <v>0.76341407900000002</v>
      </c>
      <c r="O190">
        <v>5.6265628809999999</v>
      </c>
      <c r="P190">
        <v>36620.686820000003</v>
      </c>
      <c r="Q190">
        <v>35.940757759999997</v>
      </c>
      <c r="R190">
        <v>0.484299814</v>
      </c>
      <c r="S190">
        <v>2.8702538460000002</v>
      </c>
    </row>
    <row r="191" spans="1:19" x14ac:dyDescent="0.25">
      <c r="A191" s="12">
        <v>35643</v>
      </c>
      <c r="B191" t="s">
        <v>1995</v>
      </c>
      <c r="C191" t="s">
        <v>1996</v>
      </c>
      <c r="D191">
        <v>84959.834170000002</v>
      </c>
      <c r="E191">
        <v>37.734618169999997</v>
      </c>
      <c r="F191">
        <v>1.687966641</v>
      </c>
      <c r="G191">
        <v>7.1238624240000004</v>
      </c>
      <c r="H191">
        <v>49011.55515</v>
      </c>
      <c r="I191">
        <v>36.278654150000001</v>
      </c>
      <c r="J191">
        <v>1.117960244</v>
      </c>
      <c r="K191">
        <v>6.3475184740000001</v>
      </c>
      <c r="L191">
        <v>39744.977579999999</v>
      </c>
      <c r="M191">
        <v>34.636317300000002</v>
      </c>
      <c r="N191">
        <v>1.153162432</v>
      </c>
      <c r="O191">
        <v>6.3291481999999997</v>
      </c>
      <c r="P191">
        <v>32731.358680000001</v>
      </c>
      <c r="Q191">
        <v>36.347860230000002</v>
      </c>
      <c r="R191">
        <v>0.81698837999999996</v>
      </c>
      <c r="S191">
        <v>2.3994716440000001</v>
      </c>
    </row>
    <row r="192" spans="1:19" x14ac:dyDescent="0.25">
      <c r="A192" s="12">
        <v>35643</v>
      </c>
      <c r="B192" t="s">
        <v>1999</v>
      </c>
      <c r="C192" t="s">
        <v>2000</v>
      </c>
      <c r="D192">
        <v>83803.771030000004</v>
      </c>
      <c r="E192">
        <v>37.288265719999998</v>
      </c>
      <c r="F192">
        <v>0.57787714899999998</v>
      </c>
      <c r="G192">
        <v>4.0894804789999997</v>
      </c>
      <c r="H192">
        <v>48357.171699999999</v>
      </c>
      <c r="I192">
        <v>35.307235159999998</v>
      </c>
      <c r="J192">
        <v>4.5833612000000003E-2</v>
      </c>
      <c r="K192">
        <v>3.3484444579999999</v>
      </c>
      <c r="L192">
        <v>37179.410080000001</v>
      </c>
      <c r="M192">
        <v>34.463215779999999</v>
      </c>
      <c r="N192">
        <v>-3.4693794999999999E-2</v>
      </c>
      <c r="O192">
        <v>3.043994627</v>
      </c>
      <c r="P192">
        <v>35745.37068</v>
      </c>
      <c r="Q192">
        <v>36.457231049999997</v>
      </c>
      <c r="R192">
        <v>-0.17714135</v>
      </c>
      <c r="S192">
        <v>-0.246161407</v>
      </c>
    </row>
    <row r="193" spans="1:19" x14ac:dyDescent="0.25">
      <c r="A193" s="12">
        <v>35643</v>
      </c>
      <c r="B193" t="s">
        <v>1989</v>
      </c>
      <c r="C193" t="s">
        <v>1990</v>
      </c>
      <c r="D193">
        <v>81829.799230000004</v>
      </c>
      <c r="E193">
        <v>35.708014609999999</v>
      </c>
      <c r="F193">
        <v>0.363341833</v>
      </c>
      <c r="G193">
        <v>6.3100456290000002</v>
      </c>
      <c r="H193">
        <v>47781.430529999998</v>
      </c>
      <c r="I193">
        <v>32.353670880000003</v>
      </c>
      <c r="J193">
        <v>1.3256837E-2</v>
      </c>
      <c r="K193">
        <v>5.4079331140000004</v>
      </c>
      <c r="L193">
        <v>34353.247510000001</v>
      </c>
      <c r="M193">
        <v>31.63233408</v>
      </c>
      <c r="N193">
        <v>-6.1423664000000003E-2</v>
      </c>
      <c r="O193">
        <v>4.727887978</v>
      </c>
      <c r="P193">
        <v>35073.908040000002</v>
      </c>
      <c r="Q193">
        <v>32.041723259999998</v>
      </c>
      <c r="R193">
        <v>-0.14446210900000001</v>
      </c>
      <c r="S193">
        <v>1.2923191570000001</v>
      </c>
    </row>
    <row r="194" spans="1:19" x14ac:dyDescent="0.25">
      <c r="A194" s="12">
        <v>35674</v>
      </c>
      <c r="B194" t="s">
        <v>1995</v>
      </c>
      <c r="C194" t="s">
        <v>1996</v>
      </c>
      <c r="D194">
        <v>84617.678190000006</v>
      </c>
      <c r="E194">
        <v>37.582650770000001</v>
      </c>
      <c r="F194">
        <v>-0.40272674899999999</v>
      </c>
      <c r="G194">
        <v>4.6562698549999997</v>
      </c>
      <c r="H194">
        <v>48801.002800000002</v>
      </c>
      <c r="I194">
        <v>36.122802010000001</v>
      </c>
      <c r="J194">
        <v>-0.42959736500000001</v>
      </c>
      <c r="K194">
        <v>4.612944733</v>
      </c>
      <c r="L194">
        <v>39591.533620000002</v>
      </c>
      <c r="M194">
        <v>34.502596420000003</v>
      </c>
      <c r="N194">
        <v>-0.38607131300000003</v>
      </c>
      <c r="O194">
        <v>4.7882099599999997</v>
      </c>
      <c r="P194">
        <v>32656.61997</v>
      </c>
      <c r="Q194">
        <v>36.264863599999998</v>
      </c>
      <c r="R194">
        <v>-0.228339772</v>
      </c>
      <c r="S194">
        <v>1.7545665580000001</v>
      </c>
    </row>
    <row r="195" spans="1:19" x14ac:dyDescent="0.25">
      <c r="A195" s="12">
        <v>35674</v>
      </c>
      <c r="B195" t="s">
        <v>1991</v>
      </c>
      <c r="C195" t="s">
        <v>1992</v>
      </c>
      <c r="D195">
        <v>80320.887459999998</v>
      </c>
      <c r="E195">
        <v>37.604523989999997</v>
      </c>
      <c r="F195">
        <v>0.48249894799999998</v>
      </c>
      <c r="G195">
        <v>1.9127402099999999</v>
      </c>
      <c r="H195">
        <v>48558.846559999998</v>
      </c>
      <c r="I195">
        <v>35.570412189999999</v>
      </c>
      <c r="J195">
        <v>0.249662726</v>
      </c>
      <c r="K195">
        <v>2.0333532299999999</v>
      </c>
      <c r="L195">
        <v>32899.065999999999</v>
      </c>
      <c r="M195">
        <v>33.969353470000001</v>
      </c>
      <c r="N195">
        <v>0.46216705600000002</v>
      </c>
      <c r="O195">
        <v>1.6686333250000001</v>
      </c>
      <c r="P195">
        <v>32482.567009999999</v>
      </c>
      <c r="Q195">
        <v>36.635143159999998</v>
      </c>
      <c r="R195">
        <v>0.24751596300000001</v>
      </c>
      <c r="S195">
        <v>-0.32695049500000001</v>
      </c>
    </row>
    <row r="196" spans="1:19" x14ac:dyDescent="0.25">
      <c r="A196" s="12">
        <v>35674</v>
      </c>
      <c r="B196" t="s">
        <v>1989</v>
      </c>
      <c r="C196" t="s">
        <v>1990</v>
      </c>
      <c r="D196">
        <v>82084.015740000003</v>
      </c>
      <c r="E196">
        <v>35.8189469</v>
      </c>
      <c r="F196">
        <v>0.31066495999999999</v>
      </c>
      <c r="G196">
        <v>5.461219045</v>
      </c>
      <c r="H196">
        <v>47909.247710000003</v>
      </c>
      <c r="I196">
        <v>32.440218199999997</v>
      </c>
      <c r="J196">
        <v>0.267503875</v>
      </c>
      <c r="K196">
        <v>5.215554171</v>
      </c>
      <c r="L196">
        <v>34412.561880000001</v>
      </c>
      <c r="M196">
        <v>31.686950509999999</v>
      </c>
      <c r="N196">
        <v>0.17266014099999999</v>
      </c>
      <c r="O196">
        <v>4.4892951569999999</v>
      </c>
      <c r="P196">
        <v>35192.885730000002</v>
      </c>
      <c r="Q196">
        <v>32.150415170000002</v>
      </c>
      <c r="R196">
        <v>0.33921994300000002</v>
      </c>
      <c r="S196">
        <v>2.156164215</v>
      </c>
    </row>
    <row r="197" spans="1:19" x14ac:dyDescent="0.25">
      <c r="A197" s="12">
        <v>35674</v>
      </c>
      <c r="B197" t="s">
        <v>1997</v>
      </c>
      <c r="C197" t="s">
        <v>1998</v>
      </c>
      <c r="D197">
        <v>93123.435750000004</v>
      </c>
      <c r="E197">
        <v>37.077404719999997</v>
      </c>
      <c r="F197">
        <v>0.55402097500000003</v>
      </c>
      <c r="G197">
        <v>7.6880710880000001</v>
      </c>
      <c r="H197">
        <v>52643.006500000003</v>
      </c>
      <c r="I197">
        <v>35.079433129999998</v>
      </c>
      <c r="J197">
        <v>0.468089694</v>
      </c>
      <c r="K197">
        <v>6.7022660109999999</v>
      </c>
      <c r="L197">
        <v>40915.159950000001</v>
      </c>
      <c r="M197">
        <v>33.118460720000002</v>
      </c>
      <c r="N197">
        <v>0.63643264300000002</v>
      </c>
      <c r="O197">
        <v>6.2914638570000001</v>
      </c>
      <c r="P197">
        <v>36798.849759999997</v>
      </c>
      <c r="Q197">
        <v>36.115612779999999</v>
      </c>
      <c r="R197">
        <v>0.48650901899999999</v>
      </c>
      <c r="S197">
        <v>4.065853207</v>
      </c>
    </row>
    <row r="198" spans="1:19" x14ac:dyDescent="0.25">
      <c r="A198" s="12">
        <v>35674</v>
      </c>
      <c r="B198" t="s">
        <v>1999</v>
      </c>
      <c r="C198" t="s">
        <v>2000</v>
      </c>
      <c r="D198">
        <v>83926.425879999995</v>
      </c>
      <c r="E198">
        <v>37.342840670000001</v>
      </c>
      <c r="F198">
        <v>0.14635957899999999</v>
      </c>
      <c r="G198">
        <v>3.8325216480000002</v>
      </c>
      <c r="H198">
        <v>48325.139139999999</v>
      </c>
      <c r="I198">
        <v>35.283847080000001</v>
      </c>
      <c r="J198">
        <v>-6.6241600999999997E-2</v>
      </c>
      <c r="K198">
        <v>3.4611294130000001</v>
      </c>
      <c r="L198">
        <v>37116.925799999997</v>
      </c>
      <c r="M198">
        <v>34.405296380000003</v>
      </c>
      <c r="N198">
        <v>-0.168061514</v>
      </c>
      <c r="O198">
        <v>2.9723323499999998</v>
      </c>
      <c r="P198">
        <v>35627.6417</v>
      </c>
      <c r="Q198">
        <v>36.337157519999998</v>
      </c>
      <c r="R198">
        <v>-0.32935448099999998</v>
      </c>
      <c r="S198">
        <v>0.39267529499999998</v>
      </c>
    </row>
    <row r="199" spans="1:19" x14ac:dyDescent="0.25">
      <c r="A199" s="12">
        <v>35674</v>
      </c>
      <c r="B199" t="s">
        <v>1993</v>
      </c>
      <c r="C199" t="s">
        <v>1994</v>
      </c>
      <c r="D199">
        <v>67847.857090000005</v>
      </c>
      <c r="E199">
        <v>36.616203380000002</v>
      </c>
      <c r="F199">
        <v>0.38818774</v>
      </c>
      <c r="G199">
        <v>4.0615617300000002</v>
      </c>
      <c r="H199">
        <v>40989.490980000002</v>
      </c>
      <c r="I199">
        <v>34.07214682</v>
      </c>
      <c r="J199">
        <v>0.491895472</v>
      </c>
      <c r="K199">
        <v>4.3342701000000003</v>
      </c>
      <c r="L199">
        <v>32411.12185</v>
      </c>
      <c r="M199">
        <v>32.160462760000001</v>
      </c>
      <c r="N199">
        <v>0.48234322899999998</v>
      </c>
      <c r="O199">
        <v>4.5560767579999997</v>
      </c>
      <c r="P199">
        <v>31419.178520000001</v>
      </c>
      <c r="Q199">
        <v>35.05606384</v>
      </c>
      <c r="R199">
        <v>1.148589174</v>
      </c>
      <c r="S199">
        <v>3.0572795720000001</v>
      </c>
    </row>
    <row r="200" spans="1:19" x14ac:dyDescent="0.25">
      <c r="A200" s="12">
        <v>35704</v>
      </c>
      <c r="B200" t="s">
        <v>1997</v>
      </c>
      <c r="C200" t="s">
        <v>1998</v>
      </c>
      <c r="D200">
        <v>93259.396789999999</v>
      </c>
      <c r="E200">
        <v>37.131538059999997</v>
      </c>
      <c r="F200">
        <v>0.146000882</v>
      </c>
      <c r="G200">
        <v>7.1503364100000004</v>
      </c>
      <c r="H200">
        <v>52687.886319999998</v>
      </c>
      <c r="I200">
        <v>35.10933945</v>
      </c>
      <c r="J200">
        <v>8.5253151999999999E-2</v>
      </c>
      <c r="K200">
        <v>6.2983081690000002</v>
      </c>
      <c r="L200">
        <v>40872.822970000001</v>
      </c>
      <c r="M200">
        <v>33.084191390000001</v>
      </c>
      <c r="N200">
        <v>-0.103475023</v>
      </c>
      <c r="O200">
        <v>6.0518542039999996</v>
      </c>
      <c r="P200">
        <v>36866.022279999997</v>
      </c>
      <c r="Q200">
        <v>36.181538119999999</v>
      </c>
      <c r="R200">
        <v>0.182539704</v>
      </c>
      <c r="S200">
        <v>4.166967713</v>
      </c>
    </row>
    <row r="201" spans="1:19" x14ac:dyDescent="0.25">
      <c r="A201" s="12">
        <v>35704</v>
      </c>
      <c r="B201" t="s">
        <v>1999</v>
      </c>
      <c r="C201" t="s">
        <v>2000</v>
      </c>
      <c r="D201">
        <v>83272.117459999994</v>
      </c>
      <c r="E201">
        <v>37.051707870000001</v>
      </c>
      <c r="F201">
        <v>-0.77962144899999997</v>
      </c>
      <c r="G201">
        <v>3.6739706660000002</v>
      </c>
      <c r="H201">
        <v>47903.768029999999</v>
      </c>
      <c r="I201">
        <v>34.97618954</v>
      </c>
      <c r="J201">
        <v>-0.87195011600000005</v>
      </c>
      <c r="K201">
        <v>3.2472053029999999</v>
      </c>
      <c r="L201">
        <v>36736.774989999998</v>
      </c>
      <c r="M201">
        <v>34.052918030000001</v>
      </c>
      <c r="N201">
        <v>-1.024197984</v>
      </c>
      <c r="O201">
        <v>2.9047599339999999</v>
      </c>
      <c r="P201">
        <v>35297.747049999998</v>
      </c>
      <c r="Q201">
        <v>36.00069311</v>
      </c>
      <c r="R201">
        <v>-0.92595138899999996</v>
      </c>
      <c r="S201">
        <v>0.24999301199999999</v>
      </c>
    </row>
    <row r="202" spans="1:19" x14ac:dyDescent="0.25">
      <c r="A202" s="12">
        <v>35704</v>
      </c>
      <c r="B202" t="s">
        <v>1993</v>
      </c>
      <c r="C202" t="s">
        <v>1994</v>
      </c>
      <c r="D202">
        <v>67747.864289999998</v>
      </c>
      <c r="E202">
        <v>36.562239150000003</v>
      </c>
      <c r="F202">
        <v>-0.14737798499999999</v>
      </c>
      <c r="G202">
        <v>4.2519054589999996</v>
      </c>
      <c r="H202">
        <v>40912.995150000002</v>
      </c>
      <c r="I202">
        <v>34.008560350000003</v>
      </c>
      <c r="J202">
        <v>-0.18662303099999999</v>
      </c>
      <c r="K202">
        <v>4.6070665780000004</v>
      </c>
      <c r="L202">
        <v>32289.760480000001</v>
      </c>
      <c r="M202">
        <v>32.040039970000002</v>
      </c>
      <c r="N202">
        <v>-0.37444359700000002</v>
      </c>
      <c r="O202">
        <v>4.6048819339999998</v>
      </c>
      <c r="P202">
        <v>31541.398580000001</v>
      </c>
      <c r="Q202">
        <v>35.192431319999997</v>
      </c>
      <c r="R202">
        <v>0.388998285</v>
      </c>
      <c r="S202">
        <v>3.8092059370000002</v>
      </c>
    </row>
    <row r="203" spans="1:19" x14ac:dyDescent="0.25">
      <c r="A203" s="12">
        <v>35704</v>
      </c>
      <c r="B203" t="s">
        <v>1991</v>
      </c>
      <c r="C203" t="s">
        <v>1992</v>
      </c>
      <c r="D203">
        <v>80937.978879999995</v>
      </c>
      <c r="E203">
        <v>37.893433010000003</v>
      </c>
      <c r="F203">
        <v>0.76828262800000002</v>
      </c>
      <c r="G203">
        <v>2.2406980719999998</v>
      </c>
      <c r="H203">
        <v>48940.292300000001</v>
      </c>
      <c r="I203">
        <v>35.849829499999998</v>
      </c>
      <c r="J203">
        <v>0.78553295400000001</v>
      </c>
      <c r="K203">
        <v>2.4633984149999999</v>
      </c>
      <c r="L203">
        <v>32970.674310000002</v>
      </c>
      <c r="M203">
        <v>34.043291369999999</v>
      </c>
      <c r="N203">
        <v>0.217660616</v>
      </c>
      <c r="O203">
        <v>1.80977608</v>
      </c>
      <c r="P203">
        <v>32833.438670000003</v>
      </c>
      <c r="Q203">
        <v>37.030870299999997</v>
      </c>
      <c r="R203">
        <v>1.080184526</v>
      </c>
      <c r="S203">
        <v>0.39247141600000002</v>
      </c>
    </row>
    <row r="204" spans="1:19" x14ac:dyDescent="0.25">
      <c r="A204" s="12">
        <v>35704</v>
      </c>
      <c r="B204" t="s">
        <v>1995</v>
      </c>
      <c r="C204" t="s">
        <v>1996</v>
      </c>
      <c r="D204">
        <v>83693.546390000003</v>
      </c>
      <c r="E204">
        <v>37.17220081</v>
      </c>
      <c r="F204">
        <v>-1.0921261680000001</v>
      </c>
      <c r="G204">
        <v>3.65911549</v>
      </c>
      <c r="H204">
        <v>48278.770170000003</v>
      </c>
      <c r="I204">
        <v>35.73624221</v>
      </c>
      <c r="J204">
        <v>-1.0701268269999999</v>
      </c>
      <c r="K204">
        <v>3.7506567159999999</v>
      </c>
      <c r="L204">
        <v>39033.412320000003</v>
      </c>
      <c r="M204">
        <v>34.016213790000002</v>
      </c>
      <c r="N204">
        <v>-1.409698629</v>
      </c>
      <c r="O204">
        <v>3.8082957909999999</v>
      </c>
      <c r="P204">
        <v>32322.342140000001</v>
      </c>
      <c r="Q204">
        <v>35.89365128</v>
      </c>
      <c r="R204">
        <v>-1.023614297</v>
      </c>
      <c r="S204">
        <v>1.636722896</v>
      </c>
    </row>
    <row r="205" spans="1:19" x14ac:dyDescent="0.25">
      <c r="A205" s="12">
        <v>35704</v>
      </c>
      <c r="B205" t="s">
        <v>1989</v>
      </c>
      <c r="C205" t="s">
        <v>1990</v>
      </c>
      <c r="D205">
        <v>82088.764779999998</v>
      </c>
      <c r="E205">
        <v>35.821019229999997</v>
      </c>
      <c r="F205">
        <v>5.7855880000000004E-3</v>
      </c>
      <c r="G205">
        <v>4.6548985539999999</v>
      </c>
      <c r="H205">
        <v>47912.663840000001</v>
      </c>
      <c r="I205">
        <v>32.442531320000001</v>
      </c>
      <c r="J205">
        <v>7.1304239999999998E-3</v>
      </c>
      <c r="K205">
        <v>4.7263649289999998</v>
      </c>
      <c r="L205">
        <v>34323.269489999999</v>
      </c>
      <c r="M205">
        <v>31.604730440000001</v>
      </c>
      <c r="N205">
        <v>-0.25947614699999999</v>
      </c>
      <c r="O205">
        <v>4.1097553749999998</v>
      </c>
      <c r="P205">
        <v>35143.493920000001</v>
      </c>
      <c r="Q205">
        <v>32.105293349999997</v>
      </c>
      <c r="R205">
        <v>-0.140345994</v>
      </c>
      <c r="S205">
        <v>2.3352315880000001</v>
      </c>
    </row>
    <row r="206" spans="1:19" x14ac:dyDescent="0.25">
      <c r="A206" s="12">
        <v>35735</v>
      </c>
      <c r="B206" t="s">
        <v>1997</v>
      </c>
      <c r="C206" t="s">
        <v>1998</v>
      </c>
      <c r="D206">
        <v>93285.333069999993</v>
      </c>
      <c r="E206">
        <v>37.141864679999998</v>
      </c>
      <c r="F206">
        <v>2.7810907999999999E-2</v>
      </c>
      <c r="G206">
        <v>6.8212420610000004</v>
      </c>
      <c r="H206">
        <v>52509.169629999997</v>
      </c>
      <c r="I206">
        <v>34.990248979999997</v>
      </c>
      <c r="J206">
        <v>-0.33919883699999998</v>
      </c>
      <c r="K206">
        <v>5.4311459270000002</v>
      </c>
      <c r="L206">
        <v>40615.943200000002</v>
      </c>
      <c r="M206">
        <v>32.876262029999999</v>
      </c>
      <c r="N206">
        <v>-0.62848552499999999</v>
      </c>
      <c r="O206">
        <v>5.1708263739999998</v>
      </c>
      <c r="P206">
        <v>36846.397989999998</v>
      </c>
      <c r="Q206">
        <v>36.162278190000002</v>
      </c>
      <c r="R206">
        <v>-5.3231357E-2</v>
      </c>
      <c r="S206">
        <v>3.6294961020000001</v>
      </c>
    </row>
    <row r="207" spans="1:19" x14ac:dyDescent="0.25">
      <c r="A207" s="12">
        <v>35735</v>
      </c>
      <c r="B207" t="s">
        <v>1989</v>
      </c>
      <c r="C207" t="s">
        <v>1990</v>
      </c>
      <c r="D207">
        <v>82031.080289999998</v>
      </c>
      <c r="E207">
        <v>35.79584749</v>
      </c>
      <c r="F207">
        <v>-7.0270874999999997E-2</v>
      </c>
      <c r="G207">
        <v>5.1411272070000003</v>
      </c>
      <c r="H207">
        <v>47881.060129999998</v>
      </c>
      <c r="I207">
        <v>32.421131879999997</v>
      </c>
      <c r="J207">
        <v>-6.5961074999999994E-2</v>
      </c>
      <c r="K207">
        <v>5.0169944710000003</v>
      </c>
      <c r="L207">
        <v>34233.193079999997</v>
      </c>
      <c r="M207">
        <v>31.521788440000002</v>
      </c>
      <c r="N207">
        <v>-0.26243538199999999</v>
      </c>
      <c r="O207">
        <v>4.3349315629999996</v>
      </c>
      <c r="P207">
        <v>35146.632010000001</v>
      </c>
      <c r="Q207">
        <v>32.108160150000003</v>
      </c>
      <c r="R207">
        <v>8.9293419999999998E-3</v>
      </c>
      <c r="S207">
        <v>2.6857750079999998</v>
      </c>
    </row>
    <row r="208" spans="1:19" x14ac:dyDescent="0.25">
      <c r="A208" s="12">
        <v>35735</v>
      </c>
      <c r="B208" t="s">
        <v>1993</v>
      </c>
      <c r="C208" t="s">
        <v>1994</v>
      </c>
      <c r="D208">
        <v>67547.566860000006</v>
      </c>
      <c r="E208">
        <v>36.454142429999997</v>
      </c>
      <c r="F208">
        <v>-0.29565127699999999</v>
      </c>
      <c r="G208">
        <v>4.0898729640000004</v>
      </c>
      <c r="H208">
        <v>40728.032509999997</v>
      </c>
      <c r="I208">
        <v>33.854811820000002</v>
      </c>
      <c r="J208">
        <v>-0.45208774499999999</v>
      </c>
      <c r="K208">
        <v>4.0508935150000003</v>
      </c>
      <c r="L208">
        <v>32097.522440000001</v>
      </c>
      <c r="M208">
        <v>31.849288649999998</v>
      </c>
      <c r="N208">
        <v>-0.59535292900000003</v>
      </c>
      <c r="O208">
        <v>3.8358192930000001</v>
      </c>
      <c r="P208">
        <v>31250.20896</v>
      </c>
      <c r="Q208">
        <v>34.867535429999997</v>
      </c>
      <c r="R208">
        <v>-0.92319821199999996</v>
      </c>
      <c r="S208">
        <v>2.8090710919999999</v>
      </c>
    </row>
    <row r="209" spans="1:19" x14ac:dyDescent="0.25">
      <c r="A209" s="12">
        <v>35735</v>
      </c>
      <c r="B209" t="s">
        <v>1999</v>
      </c>
      <c r="C209" t="s">
        <v>2000</v>
      </c>
      <c r="D209">
        <v>82849.092480000007</v>
      </c>
      <c r="E209">
        <v>36.863484030000002</v>
      </c>
      <c r="F209">
        <v>-0.50800314999999996</v>
      </c>
      <c r="G209">
        <v>3.5102899399999998</v>
      </c>
      <c r="H209">
        <v>47687.494100000004</v>
      </c>
      <c r="I209">
        <v>34.8182805</v>
      </c>
      <c r="J209">
        <v>-0.45147582800000002</v>
      </c>
      <c r="K209">
        <v>2.9793871169999999</v>
      </c>
      <c r="L209">
        <v>36479.749709999996</v>
      </c>
      <c r="M209">
        <v>33.81467009</v>
      </c>
      <c r="N209">
        <v>-0.69964029000000005</v>
      </c>
      <c r="O209">
        <v>2.423606323</v>
      </c>
      <c r="P209">
        <v>35158.273150000001</v>
      </c>
      <c r="Q209">
        <v>35.85844161</v>
      </c>
      <c r="R209">
        <v>-0.39513544099999998</v>
      </c>
      <c r="S209">
        <v>0.29160069799999999</v>
      </c>
    </row>
    <row r="210" spans="1:19" x14ac:dyDescent="0.25">
      <c r="A210" s="12">
        <v>35735</v>
      </c>
      <c r="B210" t="s">
        <v>1995</v>
      </c>
      <c r="C210" t="s">
        <v>1996</v>
      </c>
      <c r="D210">
        <v>83093.072979999997</v>
      </c>
      <c r="E210">
        <v>36.905502609999999</v>
      </c>
      <c r="F210">
        <v>-0.71746680200000001</v>
      </c>
      <c r="G210">
        <v>4.0968094949999996</v>
      </c>
      <c r="H210">
        <v>48001.259599999998</v>
      </c>
      <c r="I210">
        <v>35.530827180000003</v>
      </c>
      <c r="J210">
        <v>-0.57480869599999995</v>
      </c>
      <c r="K210">
        <v>3.9652089739999998</v>
      </c>
      <c r="L210">
        <v>38728.983</v>
      </c>
      <c r="M210">
        <v>33.750914590000001</v>
      </c>
      <c r="N210">
        <v>-0.77991981600000004</v>
      </c>
      <c r="O210">
        <v>3.8713761240000002</v>
      </c>
      <c r="P210">
        <v>32083.40094</v>
      </c>
      <c r="Q210">
        <v>35.628309369999997</v>
      </c>
      <c r="R210">
        <v>-0.73924467599999999</v>
      </c>
      <c r="S210">
        <v>1.9645233790000001</v>
      </c>
    </row>
    <row r="211" spans="1:19" x14ac:dyDescent="0.25">
      <c r="A211" s="12">
        <v>35735</v>
      </c>
      <c r="B211" t="s">
        <v>1991</v>
      </c>
      <c r="C211" t="s">
        <v>1992</v>
      </c>
      <c r="D211">
        <v>81377.168529999995</v>
      </c>
      <c r="E211">
        <v>38.099052219999997</v>
      </c>
      <c r="F211">
        <v>0.54262492399999995</v>
      </c>
      <c r="G211">
        <v>3.3816320809999998</v>
      </c>
      <c r="H211">
        <v>49128.829700000002</v>
      </c>
      <c r="I211">
        <v>35.987937250000002</v>
      </c>
      <c r="J211">
        <v>0.385239634</v>
      </c>
      <c r="K211">
        <v>3.171727051</v>
      </c>
      <c r="L211">
        <v>32908.540580000001</v>
      </c>
      <c r="M211">
        <v>33.979136269999998</v>
      </c>
      <c r="N211">
        <v>-0.18845150699999999</v>
      </c>
      <c r="O211">
        <v>2.1590290310000002</v>
      </c>
      <c r="P211">
        <v>32889.583169999998</v>
      </c>
      <c r="Q211">
        <v>37.094192329999998</v>
      </c>
      <c r="R211">
        <v>0.17099793099999999</v>
      </c>
      <c r="S211">
        <v>0.74020958699999995</v>
      </c>
    </row>
    <row r="212" spans="1:19" x14ac:dyDescent="0.25">
      <c r="A212" s="12">
        <v>35765</v>
      </c>
      <c r="B212" t="s">
        <v>1991</v>
      </c>
      <c r="C212" t="s">
        <v>1992</v>
      </c>
      <c r="D212">
        <v>81037.22567</v>
      </c>
      <c r="E212">
        <v>37.939898239999998</v>
      </c>
      <c r="F212">
        <v>-0.41773739300000001</v>
      </c>
      <c r="G212">
        <v>4.0175581139999998</v>
      </c>
      <c r="H212">
        <v>49017.548210000001</v>
      </c>
      <c r="I212">
        <v>35.906421129999998</v>
      </c>
      <c r="J212">
        <v>-0.22650954700000001</v>
      </c>
      <c r="K212">
        <v>3.4209303289999999</v>
      </c>
      <c r="L212">
        <v>32558.02752</v>
      </c>
      <c r="M212">
        <v>33.617220160000002</v>
      </c>
      <c r="N212">
        <v>-1.0651127389999999</v>
      </c>
      <c r="O212">
        <v>1.8679155089999999</v>
      </c>
      <c r="P212">
        <v>32738.477620000001</v>
      </c>
      <c r="Q212">
        <v>36.923769419999999</v>
      </c>
      <c r="R212">
        <v>-0.45943286500000002</v>
      </c>
      <c r="S212">
        <v>0.44491051300000001</v>
      </c>
    </row>
    <row r="213" spans="1:19" x14ac:dyDescent="0.25">
      <c r="A213" s="12">
        <v>35765</v>
      </c>
      <c r="B213" t="s">
        <v>1995</v>
      </c>
      <c r="C213" t="s">
        <v>1996</v>
      </c>
      <c r="D213">
        <v>83825.668380000003</v>
      </c>
      <c r="E213">
        <v>37.230882340000001</v>
      </c>
      <c r="F213">
        <v>0.88165641299999997</v>
      </c>
      <c r="G213">
        <v>6.6021329260000003</v>
      </c>
      <c r="H213">
        <v>48489.507890000001</v>
      </c>
      <c r="I213">
        <v>35.892231559999999</v>
      </c>
      <c r="J213">
        <v>1.0171572280000001</v>
      </c>
      <c r="K213">
        <v>6.0037708170000004</v>
      </c>
      <c r="L213">
        <v>38980.803659999998</v>
      </c>
      <c r="M213">
        <v>33.970367240000002</v>
      </c>
      <c r="N213">
        <v>0.65021242899999998</v>
      </c>
      <c r="O213">
        <v>5.6322233150000001</v>
      </c>
      <c r="P213">
        <v>32153.375619999999</v>
      </c>
      <c r="Q213">
        <v>35.706015579999999</v>
      </c>
      <c r="R213">
        <v>0.21810243700000001</v>
      </c>
      <c r="S213">
        <v>3.843115541</v>
      </c>
    </row>
    <row r="214" spans="1:19" x14ac:dyDescent="0.25">
      <c r="A214" s="12">
        <v>35765</v>
      </c>
      <c r="B214" t="s">
        <v>1999</v>
      </c>
      <c r="C214" t="s">
        <v>2000</v>
      </c>
      <c r="D214">
        <v>82503.186589999998</v>
      </c>
      <c r="E214">
        <v>36.709574119999999</v>
      </c>
      <c r="F214">
        <v>-0.41751319799999997</v>
      </c>
      <c r="G214">
        <v>2.8844200249999998</v>
      </c>
      <c r="H214">
        <v>47638.477400000003</v>
      </c>
      <c r="I214">
        <v>34.782491720000003</v>
      </c>
      <c r="J214">
        <v>-0.10278732</v>
      </c>
      <c r="K214">
        <v>2.1098569249999999</v>
      </c>
      <c r="L214">
        <v>36319.718119999998</v>
      </c>
      <c r="M214">
        <v>33.666329840000003</v>
      </c>
      <c r="N214">
        <v>-0.438686095</v>
      </c>
      <c r="O214">
        <v>1.3772874530000001</v>
      </c>
      <c r="P214">
        <v>35144.431729999997</v>
      </c>
      <c r="Q214">
        <v>35.844324550000003</v>
      </c>
      <c r="R214">
        <v>-3.9368874999999998E-2</v>
      </c>
      <c r="S214">
        <v>-0.24614447</v>
      </c>
    </row>
    <row r="215" spans="1:19" x14ac:dyDescent="0.25">
      <c r="A215" s="12">
        <v>35765</v>
      </c>
      <c r="B215" t="s">
        <v>1997</v>
      </c>
      <c r="C215" t="s">
        <v>1998</v>
      </c>
      <c r="D215">
        <v>93516.459990000003</v>
      </c>
      <c r="E215">
        <v>37.233888630000003</v>
      </c>
      <c r="F215">
        <v>0.24776340699999999</v>
      </c>
      <c r="G215">
        <v>6.8210135080000001</v>
      </c>
      <c r="H215">
        <v>52719.570670000001</v>
      </c>
      <c r="I215">
        <v>35.130452779999999</v>
      </c>
      <c r="J215">
        <v>0.40069390700000002</v>
      </c>
      <c r="K215">
        <v>5.0399550399999997</v>
      </c>
      <c r="L215">
        <v>40586.946400000001</v>
      </c>
      <c r="M215">
        <v>32.85279079</v>
      </c>
      <c r="N215">
        <v>-7.1392657999999998E-2</v>
      </c>
      <c r="O215">
        <v>4.4299598309999997</v>
      </c>
      <c r="P215">
        <v>36941.048190000001</v>
      </c>
      <c r="Q215">
        <v>36.25517104</v>
      </c>
      <c r="R215">
        <v>0.25687775099999999</v>
      </c>
      <c r="S215">
        <v>3.3564985030000001</v>
      </c>
    </row>
    <row r="216" spans="1:19" x14ac:dyDescent="0.25">
      <c r="A216" s="12">
        <v>35765</v>
      </c>
      <c r="B216" t="s">
        <v>1993</v>
      </c>
      <c r="C216" t="s">
        <v>1994</v>
      </c>
      <c r="D216">
        <v>67066.440359999993</v>
      </c>
      <c r="E216">
        <v>36.19448757</v>
      </c>
      <c r="F216">
        <v>-0.71227806000000005</v>
      </c>
      <c r="G216">
        <v>4.6027453779999998</v>
      </c>
      <c r="H216">
        <v>40464.78729</v>
      </c>
      <c r="I216">
        <v>33.635991580000002</v>
      </c>
      <c r="J216">
        <v>-0.64634898600000001</v>
      </c>
      <c r="K216">
        <v>4.0300418860000002</v>
      </c>
      <c r="L216">
        <v>31751.51827</v>
      </c>
      <c r="M216">
        <v>31.505960389999998</v>
      </c>
      <c r="N216">
        <v>-1.0779778120000001</v>
      </c>
      <c r="O216">
        <v>3.5021410560000001</v>
      </c>
      <c r="P216">
        <v>30880.92511</v>
      </c>
      <c r="Q216">
        <v>34.455505619999997</v>
      </c>
      <c r="R216">
        <v>-1.181700392</v>
      </c>
      <c r="S216">
        <v>1.862996211</v>
      </c>
    </row>
    <row r="217" spans="1:19" x14ac:dyDescent="0.25">
      <c r="A217" s="12">
        <v>35765</v>
      </c>
      <c r="B217" t="s">
        <v>1989</v>
      </c>
      <c r="C217" t="s">
        <v>1990</v>
      </c>
      <c r="D217">
        <v>81702.702189999996</v>
      </c>
      <c r="E217">
        <v>35.652553359999999</v>
      </c>
      <c r="F217">
        <v>-0.40030937</v>
      </c>
      <c r="G217">
        <v>4.9749757929999996</v>
      </c>
      <c r="H217">
        <v>47722.091659999998</v>
      </c>
      <c r="I217">
        <v>32.313491450000001</v>
      </c>
      <c r="J217">
        <v>-0.332007</v>
      </c>
      <c r="K217">
        <v>4.2333593450000002</v>
      </c>
      <c r="L217">
        <v>33988.976329999998</v>
      </c>
      <c r="M217">
        <v>31.29691463</v>
      </c>
      <c r="N217">
        <v>-0.713391679</v>
      </c>
      <c r="O217">
        <v>3.394733472</v>
      </c>
      <c r="P217">
        <v>34836.691550000003</v>
      </c>
      <c r="Q217">
        <v>31.82501444</v>
      </c>
      <c r="R217">
        <v>-0.88184965800000004</v>
      </c>
      <c r="S217">
        <v>1.338635373</v>
      </c>
    </row>
    <row r="218" spans="1:19" x14ac:dyDescent="0.25">
      <c r="A218" s="12">
        <v>35796</v>
      </c>
      <c r="B218" t="s">
        <v>1995</v>
      </c>
      <c r="C218" t="s">
        <v>1996</v>
      </c>
      <c r="D218">
        <v>84799.410130000004</v>
      </c>
      <c r="E218">
        <v>37.66336639</v>
      </c>
      <c r="F218">
        <v>1.16162718</v>
      </c>
      <c r="G218">
        <v>7.7371694890000002</v>
      </c>
      <c r="H218">
        <v>48848.685709999998</v>
      </c>
      <c r="I218">
        <v>36.158097189999999</v>
      </c>
      <c r="J218">
        <v>0.74073306800000005</v>
      </c>
      <c r="K218">
        <v>6.7230801910000002</v>
      </c>
      <c r="L218">
        <v>39331.976589999998</v>
      </c>
      <c r="M218">
        <v>34.276401810000003</v>
      </c>
      <c r="N218">
        <v>0.90088684399999996</v>
      </c>
      <c r="O218">
        <v>6.2697725609999999</v>
      </c>
      <c r="P218">
        <v>32440.327160000001</v>
      </c>
      <c r="Q218">
        <v>36.024672510000002</v>
      </c>
      <c r="R218">
        <v>0.89244607200000003</v>
      </c>
      <c r="S218">
        <v>4.728752396</v>
      </c>
    </row>
    <row r="219" spans="1:19" x14ac:dyDescent="0.25">
      <c r="A219" s="12">
        <v>35796</v>
      </c>
      <c r="B219" t="s">
        <v>1989</v>
      </c>
      <c r="C219" t="s">
        <v>1990</v>
      </c>
      <c r="D219">
        <v>82167.923550000007</v>
      </c>
      <c r="E219">
        <v>35.855561690000002</v>
      </c>
      <c r="F219">
        <v>0.56940756199999998</v>
      </c>
      <c r="G219">
        <v>5.7904404420000004</v>
      </c>
      <c r="H219">
        <v>47793.961289999999</v>
      </c>
      <c r="I219">
        <v>32.362155680000001</v>
      </c>
      <c r="J219">
        <v>0.15060032500000001</v>
      </c>
      <c r="K219">
        <v>4.5825818070000004</v>
      </c>
      <c r="L219">
        <v>34049.145360000002</v>
      </c>
      <c r="M219">
        <v>31.352318029999999</v>
      </c>
      <c r="N219">
        <v>0.177025137</v>
      </c>
      <c r="O219">
        <v>3.4180741430000001</v>
      </c>
      <c r="P219">
        <v>35081.250590000003</v>
      </c>
      <c r="Q219">
        <v>32.048431039999997</v>
      </c>
      <c r="R219">
        <v>0.70201569200000002</v>
      </c>
      <c r="S219">
        <v>2.282408663</v>
      </c>
    </row>
    <row r="220" spans="1:19" x14ac:dyDescent="0.25">
      <c r="A220" s="12">
        <v>35796</v>
      </c>
      <c r="B220" t="s">
        <v>1997</v>
      </c>
      <c r="C220" t="s">
        <v>1998</v>
      </c>
      <c r="D220">
        <v>94295.102339999998</v>
      </c>
      <c r="E220">
        <v>37.543907660000002</v>
      </c>
      <c r="F220">
        <v>0.83262598899999996</v>
      </c>
      <c r="G220">
        <v>8.1837602159999996</v>
      </c>
      <c r="H220">
        <v>52903.152179999997</v>
      </c>
      <c r="I220">
        <v>35.252784990000002</v>
      </c>
      <c r="J220">
        <v>0.348222694</v>
      </c>
      <c r="K220">
        <v>5.9528159980000002</v>
      </c>
      <c r="L220">
        <v>40779.340759999999</v>
      </c>
      <c r="M220">
        <v>33.008522929999998</v>
      </c>
      <c r="N220">
        <v>0.47403015999999998</v>
      </c>
      <c r="O220">
        <v>5.3310051779999998</v>
      </c>
      <c r="P220">
        <v>37133.820310000003</v>
      </c>
      <c r="Q220">
        <v>36.444364</v>
      </c>
      <c r="R220">
        <v>0.52183717200000002</v>
      </c>
      <c r="S220">
        <v>4.4483730599999998</v>
      </c>
    </row>
    <row r="221" spans="1:19" x14ac:dyDescent="0.25">
      <c r="A221" s="12">
        <v>35796</v>
      </c>
      <c r="B221" t="s">
        <v>1991</v>
      </c>
      <c r="C221" t="s">
        <v>1992</v>
      </c>
      <c r="D221">
        <v>81691.160310000007</v>
      </c>
      <c r="E221">
        <v>38.246056469999999</v>
      </c>
      <c r="F221">
        <v>0.806955863</v>
      </c>
      <c r="G221">
        <v>5.4417168399999998</v>
      </c>
      <c r="H221">
        <v>49072.11505</v>
      </c>
      <c r="I221">
        <v>35.946392529999997</v>
      </c>
      <c r="J221">
        <v>0.111321032</v>
      </c>
      <c r="K221">
        <v>4.0763023389999997</v>
      </c>
      <c r="L221">
        <v>32585.891360000001</v>
      </c>
      <c r="M221">
        <v>33.645990480000002</v>
      </c>
      <c r="N221">
        <v>8.5582084000000003E-2</v>
      </c>
      <c r="O221">
        <v>2.2691150040000001</v>
      </c>
      <c r="P221">
        <v>32762.783439999999</v>
      </c>
      <c r="Q221">
        <v>36.951182500000002</v>
      </c>
      <c r="R221">
        <v>7.4242374E-2</v>
      </c>
      <c r="S221">
        <v>0.80557087800000005</v>
      </c>
    </row>
    <row r="222" spans="1:19" x14ac:dyDescent="0.25">
      <c r="A222" s="12">
        <v>35796</v>
      </c>
      <c r="B222" t="s">
        <v>1993</v>
      </c>
      <c r="C222" t="s">
        <v>1994</v>
      </c>
      <c r="D222">
        <v>66628.236390000005</v>
      </c>
      <c r="E222">
        <v>35.95799718</v>
      </c>
      <c r="F222">
        <v>-0.65338785099999996</v>
      </c>
      <c r="G222">
        <v>3.5519382199999998</v>
      </c>
      <c r="H222">
        <v>40060.745289999999</v>
      </c>
      <c r="I222">
        <v>33.30013529</v>
      </c>
      <c r="J222">
        <v>-0.99850271400000001</v>
      </c>
      <c r="K222">
        <v>2.638850514</v>
      </c>
      <c r="L222">
        <v>31436.949949999998</v>
      </c>
      <c r="M222">
        <v>31.193824859999999</v>
      </c>
      <c r="N222">
        <v>-0.99071899600000002</v>
      </c>
      <c r="O222">
        <v>1.8870480430000001</v>
      </c>
      <c r="P222">
        <v>30629.924859999999</v>
      </c>
      <c r="Q222">
        <v>34.175451160000001</v>
      </c>
      <c r="R222">
        <v>-0.81280031399999997</v>
      </c>
      <c r="S222">
        <v>0.82660725499999999</v>
      </c>
    </row>
    <row r="223" spans="1:19" x14ac:dyDescent="0.25">
      <c r="A223" s="12">
        <v>35796</v>
      </c>
      <c r="B223" t="s">
        <v>1999</v>
      </c>
      <c r="C223" t="s">
        <v>2000</v>
      </c>
      <c r="D223">
        <v>83109.509019999998</v>
      </c>
      <c r="E223">
        <v>36.979355679999998</v>
      </c>
      <c r="F223">
        <v>0.73490789599999995</v>
      </c>
      <c r="G223">
        <v>3.064129667</v>
      </c>
      <c r="H223">
        <v>47848.208229999997</v>
      </c>
      <c r="I223">
        <v>34.935623409999998</v>
      </c>
      <c r="J223">
        <v>0.44025509400000001</v>
      </c>
      <c r="K223">
        <v>2.0488105999999999</v>
      </c>
      <c r="L223">
        <v>36527.604399999997</v>
      </c>
      <c r="M223">
        <v>33.859028680000002</v>
      </c>
      <c r="N223">
        <v>0.57237853800000005</v>
      </c>
      <c r="O223">
        <v>1.2104623430000001</v>
      </c>
      <c r="P223">
        <v>35499.638310000002</v>
      </c>
      <c r="Q223">
        <v>36.206604980000002</v>
      </c>
      <c r="R223">
        <v>1.0107051499999999</v>
      </c>
      <c r="S223">
        <v>0.48795442</v>
      </c>
    </row>
    <row r="224" spans="1:19" x14ac:dyDescent="0.25">
      <c r="A224" s="12">
        <v>35827</v>
      </c>
      <c r="B224" t="s">
        <v>1997</v>
      </c>
      <c r="C224" t="s">
        <v>1998</v>
      </c>
      <c r="D224">
        <v>94352.67654</v>
      </c>
      <c r="E224">
        <v>37.566831020000002</v>
      </c>
      <c r="F224">
        <v>6.1057465999999998E-2</v>
      </c>
      <c r="G224">
        <v>8.0087335199999998</v>
      </c>
      <c r="H224">
        <v>53109.20478</v>
      </c>
      <c r="I224">
        <v>35.390091140000003</v>
      </c>
      <c r="J224">
        <v>0.38949022500000002</v>
      </c>
      <c r="K224">
        <v>6.4172239480000002</v>
      </c>
      <c r="L224">
        <v>41017.139239999997</v>
      </c>
      <c r="M224">
        <v>33.201007079999997</v>
      </c>
      <c r="N224">
        <v>0.58313468099999999</v>
      </c>
      <c r="O224">
        <v>6.0230866150000004</v>
      </c>
      <c r="P224">
        <v>37416.848839999999</v>
      </c>
      <c r="Q224">
        <v>36.722137600000003</v>
      </c>
      <c r="R224">
        <v>0.76218533300000002</v>
      </c>
      <c r="S224">
        <v>5.0794556200000001</v>
      </c>
    </row>
    <row r="225" spans="1:19" x14ac:dyDescent="0.25">
      <c r="A225" s="12">
        <v>35827</v>
      </c>
      <c r="B225" t="s">
        <v>1991</v>
      </c>
      <c r="C225" t="s">
        <v>1992</v>
      </c>
      <c r="D225">
        <v>80748.204379999996</v>
      </c>
      <c r="E225">
        <v>37.804584640000002</v>
      </c>
      <c r="F225">
        <v>-1.154293716</v>
      </c>
      <c r="G225">
        <v>3.3901478539999998</v>
      </c>
      <c r="H225">
        <v>48572.172359999997</v>
      </c>
      <c r="I225">
        <v>35.580173629999997</v>
      </c>
      <c r="J225">
        <v>-1.018791818</v>
      </c>
      <c r="K225">
        <v>2.4102411099999999</v>
      </c>
      <c r="L225">
        <v>32167.942149999999</v>
      </c>
      <c r="M225">
        <v>33.214444360000002</v>
      </c>
      <c r="N225">
        <v>-1.282607866</v>
      </c>
      <c r="O225">
        <v>0.76669653999999998</v>
      </c>
      <c r="P225">
        <v>32678.307120000001</v>
      </c>
      <c r="Q225">
        <v>36.85590672</v>
      </c>
      <c r="R225">
        <v>-0.25784230299999999</v>
      </c>
      <c r="S225">
        <v>0.25749905000000001</v>
      </c>
    </row>
    <row r="226" spans="1:19" x14ac:dyDescent="0.25">
      <c r="A226" s="12">
        <v>35827</v>
      </c>
      <c r="B226" t="s">
        <v>1995</v>
      </c>
      <c r="C226" t="s">
        <v>1996</v>
      </c>
      <c r="D226">
        <v>84559.937109999999</v>
      </c>
      <c r="E226">
        <v>37.557005269999998</v>
      </c>
      <c r="F226">
        <v>-0.282399393</v>
      </c>
      <c r="G226">
        <v>6.2623730359999996</v>
      </c>
      <c r="H226">
        <v>48736.819660000001</v>
      </c>
      <c r="I226">
        <v>36.075293260000002</v>
      </c>
      <c r="J226">
        <v>-0.22900522500000001</v>
      </c>
      <c r="K226">
        <v>5.6097022570000004</v>
      </c>
      <c r="L226">
        <v>39210.807959999998</v>
      </c>
      <c r="M226">
        <v>34.170807699999997</v>
      </c>
      <c r="N226">
        <v>-0.30806647799999998</v>
      </c>
      <c r="O226">
        <v>5.2698571059999999</v>
      </c>
      <c r="P226">
        <v>32805.105250000001</v>
      </c>
      <c r="Q226">
        <v>36.42975509</v>
      </c>
      <c r="R226">
        <v>1.1244587399999999</v>
      </c>
      <c r="S226">
        <v>4.9868459710000002</v>
      </c>
    </row>
    <row r="227" spans="1:19" x14ac:dyDescent="0.25">
      <c r="A227" s="12">
        <v>35827</v>
      </c>
      <c r="B227" t="s">
        <v>1999</v>
      </c>
      <c r="C227" t="s">
        <v>2000</v>
      </c>
      <c r="D227">
        <v>83402.784180000002</v>
      </c>
      <c r="E227">
        <v>37.109847680000001</v>
      </c>
      <c r="F227">
        <v>0.35287798100000001</v>
      </c>
      <c r="G227">
        <v>4.2956460170000001</v>
      </c>
      <c r="H227">
        <v>47980.577949999999</v>
      </c>
      <c r="I227">
        <v>35.032271100000003</v>
      </c>
      <c r="J227">
        <v>0.27664509799999998</v>
      </c>
      <c r="K227">
        <v>3.5434645900000001</v>
      </c>
      <c r="L227">
        <v>36588.848449999998</v>
      </c>
      <c r="M227">
        <v>33.915798469999999</v>
      </c>
      <c r="N227">
        <v>0.16766513699999999</v>
      </c>
      <c r="O227">
        <v>2.8162535279999998</v>
      </c>
      <c r="P227">
        <v>35776.571689999997</v>
      </c>
      <c r="Q227">
        <v>36.489053419999998</v>
      </c>
      <c r="R227">
        <v>0.78010196499999995</v>
      </c>
      <c r="S227">
        <v>2.6818411979999999</v>
      </c>
    </row>
    <row r="228" spans="1:19" x14ac:dyDescent="0.25">
      <c r="A228" s="12">
        <v>35827</v>
      </c>
      <c r="B228" t="s">
        <v>1989</v>
      </c>
      <c r="C228" t="s">
        <v>1990</v>
      </c>
      <c r="D228">
        <v>82192.748779999994</v>
      </c>
      <c r="E228">
        <v>35.866394659999997</v>
      </c>
      <c r="F228">
        <v>3.0212789E-2</v>
      </c>
      <c r="G228">
        <v>4.7672637059999996</v>
      </c>
      <c r="H228">
        <v>47915.622109999997</v>
      </c>
      <c r="I228">
        <v>32.444534419999997</v>
      </c>
      <c r="J228">
        <v>0.25455270600000002</v>
      </c>
      <c r="K228">
        <v>3.9740415919999998</v>
      </c>
      <c r="L228">
        <v>34075.380700000002</v>
      </c>
      <c r="M228">
        <v>31.376475419999998</v>
      </c>
      <c r="N228">
        <v>7.7051374000000006E-2</v>
      </c>
      <c r="O228">
        <v>2.8520575880000001</v>
      </c>
      <c r="P228">
        <v>35400.157279999999</v>
      </c>
      <c r="Q228">
        <v>32.33976784</v>
      </c>
      <c r="R228">
        <v>0.90905166199999998</v>
      </c>
      <c r="S228">
        <v>2.3229955269999998</v>
      </c>
    </row>
    <row r="229" spans="1:19" x14ac:dyDescent="0.25">
      <c r="A229" s="12">
        <v>35827</v>
      </c>
      <c r="B229" t="s">
        <v>1993</v>
      </c>
      <c r="C229" t="s">
        <v>1994</v>
      </c>
      <c r="D229">
        <v>66573.280759999994</v>
      </c>
      <c r="E229">
        <v>35.928338670000002</v>
      </c>
      <c r="F229">
        <v>-8.2480983999999993E-2</v>
      </c>
      <c r="G229">
        <v>2.8281146850000001</v>
      </c>
      <c r="H229">
        <v>40158.926899999999</v>
      </c>
      <c r="I229">
        <v>33.381747879999999</v>
      </c>
      <c r="J229">
        <v>0.24508184299999999</v>
      </c>
      <c r="K229">
        <v>2.4767048229999999</v>
      </c>
      <c r="L229">
        <v>31490.314269999999</v>
      </c>
      <c r="M229">
        <v>31.24677647</v>
      </c>
      <c r="N229">
        <v>0.16975029899999999</v>
      </c>
      <c r="O229">
        <v>1.972820276</v>
      </c>
      <c r="P229">
        <v>31137.313239999999</v>
      </c>
      <c r="Q229">
        <v>34.741571620000002</v>
      </c>
      <c r="R229">
        <v>1.6565120069999999</v>
      </c>
      <c r="S229">
        <v>2.246180029</v>
      </c>
    </row>
    <row r="230" spans="1:19" x14ac:dyDescent="0.25">
      <c r="A230" s="12">
        <v>35855</v>
      </c>
      <c r="B230" t="s">
        <v>1995</v>
      </c>
      <c r="C230" t="s">
        <v>1996</v>
      </c>
      <c r="D230">
        <v>85072.386809999996</v>
      </c>
      <c r="E230">
        <v>37.784608040000002</v>
      </c>
      <c r="F230">
        <v>0.60601948500000002</v>
      </c>
      <c r="G230">
        <v>7.0929026180000001</v>
      </c>
      <c r="H230">
        <v>48976.062460000001</v>
      </c>
      <c r="I230">
        <v>36.252382249999997</v>
      </c>
      <c r="J230">
        <v>0.49088717900000001</v>
      </c>
      <c r="K230">
        <v>6.5795140070000002</v>
      </c>
      <c r="L230">
        <v>39449.643730000003</v>
      </c>
      <c r="M230">
        <v>34.378944480000001</v>
      </c>
      <c r="N230">
        <v>0.60910699999999995</v>
      </c>
      <c r="O230">
        <v>6.0408164290000004</v>
      </c>
      <c r="P230">
        <v>32995.487659999999</v>
      </c>
      <c r="Q230">
        <v>36.641172930000003</v>
      </c>
      <c r="R230">
        <v>0.58034384500000002</v>
      </c>
      <c r="S230">
        <v>5.91053389</v>
      </c>
    </row>
    <row r="231" spans="1:19" x14ac:dyDescent="0.25">
      <c r="A231" s="12">
        <v>35855</v>
      </c>
      <c r="B231" t="s">
        <v>1999</v>
      </c>
      <c r="C231" t="s">
        <v>2000</v>
      </c>
      <c r="D231">
        <v>83485.314490000004</v>
      </c>
      <c r="E231">
        <v>37.146569319999998</v>
      </c>
      <c r="F231">
        <v>9.8953911000000006E-2</v>
      </c>
      <c r="G231">
        <v>4.8048157649999998</v>
      </c>
      <c r="H231">
        <v>48029.105380000001</v>
      </c>
      <c r="I231">
        <v>35.067702650000001</v>
      </c>
      <c r="J231">
        <v>0.101139743</v>
      </c>
      <c r="K231">
        <v>4.4877853270000001</v>
      </c>
      <c r="L231">
        <v>36633.127330000003</v>
      </c>
      <c r="M231">
        <v>33.95684249</v>
      </c>
      <c r="N231">
        <v>0.12101740699999999</v>
      </c>
      <c r="O231">
        <v>3.6235568859999998</v>
      </c>
      <c r="P231">
        <v>35862.568469999998</v>
      </c>
      <c r="Q231">
        <v>36.576762809999998</v>
      </c>
      <c r="R231">
        <v>0.24037178200000001</v>
      </c>
      <c r="S231">
        <v>3.3252464179999999</v>
      </c>
    </row>
    <row r="232" spans="1:19" x14ac:dyDescent="0.25">
      <c r="A232" s="12">
        <v>35855</v>
      </c>
      <c r="B232" t="s">
        <v>1989</v>
      </c>
      <c r="C232" t="s">
        <v>1990</v>
      </c>
      <c r="D232">
        <v>82307.470690000002</v>
      </c>
      <c r="E232">
        <v>35.91645578</v>
      </c>
      <c r="F232">
        <v>0.139576687</v>
      </c>
      <c r="G232">
        <v>4.6273119979999997</v>
      </c>
      <c r="H232">
        <v>48006.261729999998</v>
      </c>
      <c r="I232">
        <v>32.505908150000003</v>
      </c>
      <c r="J232">
        <v>0.18916507199999999</v>
      </c>
      <c r="K232">
        <v>4.4357652449999998</v>
      </c>
      <c r="L232">
        <v>34143.912499999999</v>
      </c>
      <c r="M232">
        <v>31.43957924</v>
      </c>
      <c r="N232">
        <v>0.20111823200000001</v>
      </c>
      <c r="O232">
        <v>3.1108782939999999</v>
      </c>
      <c r="P232">
        <v>35565.999349999998</v>
      </c>
      <c r="Q232">
        <v>32.491272639999998</v>
      </c>
      <c r="R232">
        <v>0.468478328</v>
      </c>
      <c r="S232">
        <v>3.0284826809999998</v>
      </c>
    </row>
    <row r="233" spans="1:19" x14ac:dyDescent="0.25">
      <c r="A233" s="12">
        <v>35855</v>
      </c>
      <c r="B233" t="s">
        <v>1997</v>
      </c>
      <c r="C233" t="s">
        <v>1998</v>
      </c>
      <c r="D233">
        <v>94133.161410000001</v>
      </c>
      <c r="E233">
        <v>37.47943034</v>
      </c>
      <c r="F233">
        <v>-0.232653847</v>
      </c>
      <c r="G233">
        <v>7.1551344510000003</v>
      </c>
      <c r="H233">
        <v>52969.232790000002</v>
      </c>
      <c r="I233">
        <v>35.296818760000001</v>
      </c>
      <c r="J233">
        <v>-0.26355505600000001</v>
      </c>
      <c r="K233">
        <v>6.1439064879999998</v>
      </c>
      <c r="L233">
        <v>40907.51758</v>
      </c>
      <c r="M233">
        <v>33.112274659999997</v>
      </c>
      <c r="N233">
        <v>-0.267258194</v>
      </c>
      <c r="O233">
        <v>5.5916685900000003</v>
      </c>
      <c r="P233">
        <v>37270.207569999999</v>
      </c>
      <c r="Q233">
        <v>36.578218990000003</v>
      </c>
      <c r="R233">
        <v>-0.39191239700000002</v>
      </c>
      <c r="S233">
        <v>4.3659072290000003</v>
      </c>
    </row>
    <row r="234" spans="1:19" x14ac:dyDescent="0.25">
      <c r="A234" s="12">
        <v>35855</v>
      </c>
      <c r="B234" t="s">
        <v>1993</v>
      </c>
      <c r="C234" t="s">
        <v>1994</v>
      </c>
      <c r="D234">
        <v>66753.053849999997</v>
      </c>
      <c r="E234">
        <v>36.025358799999999</v>
      </c>
      <c r="F234">
        <v>0.27003789900000003</v>
      </c>
      <c r="G234">
        <v>2.5320782570000002</v>
      </c>
      <c r="H234">
        <v>40240.014089999997</v>
      </c>
      <c r="I234">
        <v>33.449150869999997</v>
      </c>
      <c r="J234">
        <v>0.201915715</v>
      </c>
      <c r="K234">
        <v>2.382005726</v>
      </c>
      <c r="L234">
        <v>31614.018220000002</v>
      </c>
      <c r="M234">
        <v>31.369523730000001</v>
      </c>
      <c r="N234">
        <v>0.392831761</v>
      </c>
      <c r="O234">
        <v>2.0307578660000001</v>
      </c>
      <c r="P234">
        <v>31194.633539999999</v>
      </c>
      <c r="Q234">
        <v>34.805526950000001</v>
      </c>
      <c r="R234">
        <v>0.18408876099999999</v>
      </c>
      <c r="S234">
        <v>2.2008889329999999</v>
      </c>
    </row>
    <row r="235" spans="1:19" x14ac:dyDescent="0.25">
      <c r="A235" s="12">
        <v>35855</v>
      </c>
      <c r="B235" t="s">
        <v>1991</v>
      </c>
      <c r="C235" t="s">
        <v>1992</v>
      </c>
      <c r="D235">
        <v>80590.75361</v>
      </c>
      <c r="E235">
        <v>37.730869550000001</v>
      </c>
      <c r="F235">
        <v>-0.19498981400000001</v>
      </c>
      <c r="G235">
        <v>2.410647167</v>
      </c>
      <c r="H235">
        <v>48437.646339999999</v>
      </c>
      <c r="I235">
        <v>35.481630389999999</v>
      </c>
      <c r="J235">
        <v>-0.27696109400000002</v>
      </c>
      <c r="K235">
        <v>1.6678358559999999</v>
      </c>
      <c r="L235">
        <v>32229.60614</v>
      </c>
      <c r="M235">
        <v>33.278114430000002</v>
      </c>
      <c r="N235">
        <v>0.191693899</v>
      </c>
      <c r="O235">
        <v>0.18750525600000001</v>
      </c>
      <c r="P235">
        <v>32654.259819999999</v>
      </c>
      <c r="Q235">
        <v>36.828785199999999</v>
      </c>
      <c r="R235">
        <v>-7.3587975E-2</v>
      </c>
      <c r="S235">
        <v>4.0327296999999998E-2</v>
      </c>
    </row>
    <row r="236" spans="1:19" x14ac:dyDescent="0.25">
      <c r="A236" s="12">
        <v>35886</v>
      </c>
      <c r="B236" t="s">
        <v>1989</v>
      </c>
      <c r="C236" t="s">
        <v>1990</v>
      </c>
      <c r="D236">
        <v>82806.441779999994</v>
      </c>
      <c r="E236">
        <v>36.134191459999997</v>
      </c>
      <c r="F236">
        <v>0.60622818899999997</v>
      </c>
      <c r="G236">
        <v>5.3255310409999996</v>
      </c>
      <c r="H236">
        <v>48699.10024</v>
      </c>
      <c r="I236">
        <v>32.97504163</v>
      </c>
      <c r="J236">
        <v>1.443225285</v>
      </c>
      <c r="K236">
        <v>5.7448888250000003</v>
      </c>
      <c r="L236">
        <v>34642.414720000001</v>
      </c>
      <c r="M236">
        <v>31.898598109999998</v>
      </c>
      <c r="N236">
        <v>1.460003223</v>
      </c>
      <c r="O236">
        <v>4.5097732280000002</v>
      </c>
      <c r="P236">
        <v>36100.290719999997</v>
      </c>
      <c r="Q236">
        <v>32.97937383</v>
      </c>
      <c r="R236">
        <v>1.502253233</v>
      </c>
      <c r="S236">
        <v>4.3610790540000002</v>
      </c>
    </row>
    <row r="237" spans="1:19" x14ac:dyDescent="0.25">
      <c r="A237" s="12">
        <v>35886</v>
      </c>
      <c r="B237" t="s">
        <v>1995</v>
      </c>
      <c r="C237" t="s">
        <v>1996</v>
      </c>
      <c r="D237">
        <v>85486.18462</v>
      </c>
      <c r="E237">
        <v>37.968394920000001</v>
      </c>
      <c r="F237">
        <v>0.48640673299999998</v>
      </c>
      <c r="G237">
        <v>6.7669652840000003</v>
      </c>
      <c r="H237">
        <v>49521.721700000002</v>
      </c>
      <c r="I237">
        <v>36.656282570000002</v>
      </c>
      <c r="J237">
        <v>1.114134556</v>
      </c>
      <c r="K237">
        <v>6.2587158680000003</v>
      </c>
      <c r="L237">
        <v>39857.97466</v>
      </c>
      <c r="M237">
        <v>34.734790189999998</v>
      </c>
      <c r="N237">
        <v>1.035068726</v>
      </c>
      <c r="O237">
        <v>5.530955434</v>
      </c>
      <c r="P237">
        <v>33184.355609999999</v>
      </c>
      <c r="Q237">
        <v>36.85090898</v>
      </c>
      <c r="R237">
        <v>0.57240538900000004</v>
      </c>
      <c r="S237">
        <v>4.7796179839999997</v>
      </c>
    </row>
    <row r="238" spans="1:19" x14ac:dyDescent="0.25">
      <c r="A238" s="12">
        <v>35886</v>
      </c>
      <c r="B238" t="s">
        <v>1999</v>
      </c>
      <c r="C238" t="s">
        <v>2000</v>
      </c>
      <c r="D238">
        <v>83512.398140000005</v>
      </c>
      <c r="E238">
        <v>37.158620120000002</v>
      </c>
      <c r="F238">
        <v>3.2441206E-2</v>
      </c>
      <c r="G238">
        <v>4.6404059350000004</v>
      </c>
      <c r="H238">
        <v>48217.757019999997</v>
      </c>
      <c r="I238">
        <v>35.205443699999996</v>
      </c>
      <c r="J238">
        <v>0.39278607100000001</v>
      </c>
      <c r="K238">
        <v>4.3915255110000002</v>
      </c>
      <c r="L238">
        <v>36719.424529999997</v>
      </c>
      <c r="M238">
        <v>34.03683513</v>
      </c>
      <c r="N238">
        <v>0.235571471</v>
      </c>
      <c r="O238">
        <v>3.5116236660000002</v>
      </c>
      <c r="P238">
        <v>35786.303249999997</v>
      </c>
      <c r="Q238">
        <v>36.498978780000002</v>
      </c>
      <c r="R238">
        <v>-0.21265967699999999</v>
      </c>
      <c r="S238">
        <v>2.6232268790000002</v>
      </c>
    </row>
    <row r="239" spans="1:19" x14ac:dyDescent="0.25">
      <c r="A239" s="12">
        <v>35886</v>
      </c>
      <c r="B239" t="s">
        <v>1997</v>
      </c>
      <c r="C239" t="s">
        <v>1998</v>
      </c>
      <c r="D239">
        <v>94018.479430000007</v>
      </c>
      <c r="E239">
        <v>37.433769329999997</v>
      </c>
      <c r="F239">
        <v>-0.121829517</v>
      </c>
      <c r="G239">
        <v>5.7220257459999999</v>
      </c>
      <c r="H239">
        <v>53295.411500000002</v>
      </c>
      <c r="I239">
        <v>35.514172690000002</v>
      </c>
      <c r="J239">
        <v>0.615789009</v>
      </c>
      <c r="K239">
        <v>5.2734123000000004</v>
      </c>
      <c r="L239">
        <v>41201.472370000003</v>
      </c>
      <c r="M239">
        <v>33.350214100000002</v>
      </c>
      <c r="N239">
        <v>0.71858378599999995</v>
      </c>
      <c r="O239">
        <v>4.8759007790000002</v>
      </c>
      <c r="P239">
        <v>37408.192280000003</v>
      </c>
      <c r="Q239">
        <v>36.713641760000002</v>
      </c>
      <c r="R239">
        <v>0.37022789900000003</v>
      </c>
      <c r="S239">
        <v>3.1857403299999998</v>
      </c>
    </row>
    <row r="240" spans="1:19" x14ac:dyDescent="0.25">
      <c r="A240" s="12">
        <v>35886</v>
      </c>
      <c r="B240" t="s">
        <v>1991</v>
      </c>
      <c r="C240" t="s">
        <v>1992</v>
      </c>
      <c r="D240">
        <v>80054.894220000002</v>
      </c>
      <c r="E240">
        <v>37.479991630000001</v>
      </c>
      <c r="F240">
        <v>-0.66491423000000005</v>
      </c>
      <c r="G240">
        <v>1.2991122820000001</v>
      </c>
      <c r="H240">
        <v>48449.202400000002</v>
      </c>
      <c r="I240">
        <v>35.490095449999998</v>
      </c>
      <c r="J240">
        <v>2.3857595999999998E-2</v>
      </c>
      <c r="K240">
        <v>0.96882351200000005</v>
      </c>
      <c r="L240">
        <v>32141.969679999998</v>
      </c>
      <c r="M240">
        <v>33.187626940000001</v>
      </c>
      <c r="N240">
        <v>-0.27191289699999999</v>
      </c>
      <c r="O240">
        <v>-0.73765978600000004</v>
      </c>
      <c r="P240">
        <v>32607.606739999999</v>
      </c>
      <c r="Q240">
        <v>36.776167979999997</v>
      </c>
      <c r="R240">
        <v>-0.14286982400000001</v>
      </c>
      <c r="S240">
        <v>-0.38408967300000002</v>
      </c>
    </row>
    <row r="241" spans="1:19" x14ac:dyDescent="0.25">
      <c r="A241" s="12">
        <v>35886</v>
      </c>
      <c r="B241" t="s">
        <v>1993</v>
      </c>
      <c r="C241" t="s">
        <v>1994</v>
      </c>
      <c r="D241">
        <v>67710.883679999999</v>
      </c>
      <c r="E241">
        <v>36.542281420000002</v>
      </c>
      <c r="F241">
        <v>1.4348854069999999</v>
      </c>
      <c r="G241">
        <v>3.5564284640000001</v>
      </c>
      <c r="H241">
        <v>41016.807520000002</v>
      </c>
      <c r="I241">
        <v>34.094853450000002</v>
      </c>
      <c r="J241">
        <v>1.930400508</v>
      </c>
      <c r="K241">
        <v>3.365728893</v>
      </c>
      <c r="L241">
        <v>32179.924940000001</v>
      </c>
      <c r="M241">
        <v>31.93105387</v>
      </c>
      <c r="N241">
        <v>1.790049953</v>
      </c>
      <c r="O241">
        <v>3.0720287829999999</v>
      </c>
      <c r="P241">
        <v>31620.216960000002</v>
      </c>
      <c r="Q241">
        <v>35.280373220000001</v>
      </c>
      <c r="R241">
        <v>1.364284107</v>
      </c>
      <c r="S241">
        <v>2.375567684</v>
      </c>
    </row>
    <row r="242" spans="1:19" x14ac:dyDescent="0.25">
      <c r="A242" s="12">
        <v>35916</v>
      </c>
      <c r="B242" t="s">
        <v>1995</v>
      </c>
      <c r="C242" t="s">
        <v>1996</v>
      </c>
      <c r="D242">
        <v>86320.801250000004</v>
      </c>
      <c r="E242">
        <v>38.339087020000001</v>
      </c>
      <c r="F242">
        <v>0.97631755600000003</v>
      </c>
      <c r="G242">
        <v>7.1372515419999996</v>
      </c>
      <c r="H242">
        <v>50086.756800000003</v>
      </c>
      <c r="I242">
        <v>37.074525020000003</v>
      </c>
      <c r="J242">
        <v>1.1409843639999999</v>
      </c>
      <c r="K242">
        <v>6.3751983780000003</v>
      </c>
      <c r="L242">
        <v>40484.976540000003</v>
      </c>
      <c r="M242">
        <v>35.281199749999999</v>
      </c>
      <c r="N242">
        <v>1.5730901639999999</v>
      </c>
      <c r="O242">
        <v>6.0456114769999996</v>
      </c>
      <c r="P242">
        <v>33355.76698</v>
      </c>
      <c r="Q242">
        <v>37.041259660000001</v>
      </c>
      <c r="R242">
        <v>0.51654269799999997</v>
      </c>
      <c r="S242">
        <v>4.6489716169999999</v>
      </c>
    </row>
    <row r="243" spans="1:19" x14ac:dyDescent="0.25">
      <c r="A243" s="12">
        <v>35916</v>
      </c>
      <c r="B243" t="s">
        <v>1989</v>
      </c>
      <c r="C243" t="s">
        <v>1990</v>
      </c>
      <c r="D243">
        <v>83823.193140000003</v>
      </c>
      <c r="E243">
        <v>36.577870570000002</v>
      </c>
      <c r="F243">
        <v>1.2278650499999999</v>
      </c>
      <c r="G243">
        <v>5.6420245480000002</v>
      </c>
      <c r="H243">
        <v>49402.83021</v>
      </c>
      <c r="I243">
        <v>33.451549929999999</v>
      </c>
      <c r="J243">
        <v>1.4450574469999999</v>
      </c>
      <c r="K243">
        <v>5.9585158790000001</v>
      </c>
      <c r="L243">
        <v>35316.413769999999</v>
      </c>
      <c r="M243">
        <v>32.519213749999999</v>
      </c>
      <c r="N243">
        <v>1.945589088</v>
      </c>
      <c r="O243">
        <v>5.1934938280000003</v>
      </c>
      <c r="P243">
        <v>36494.57127</v>
      </c>
      <c r="Q243">
        <v>33.339568319999998</v>
      </c>
      <c r="R243">
        <v>1.0921810890000001</v>
      </c>
      <c r="S243">
        <v>5.094105334</v>
      </c>
    </row>
    <row r="244" spans="1:19" x14ac:dyDescent="0.25">
      <c r="A244" s="12">
        <v>35916</v>
      </c>
      <c r="B244" t="s">
        <v>1999</v>
      </c>
      <c r="C244" t="s">
        <v>2000</v>
      </c>
      <c r="D244">
        <v>83574.268039999995</v>
      </c>
      <c r="E244">
        <v>37.186148969999998</v>
      </c>
      <c r="F244">
        <v>7.4084688999999995E-2</v>
      </c>
      <c r="G244">
        <v>3.0285424879999998</v>
      </c>
      <c r="H244">
        <v>48419.472410000002</v>
      </c>
      <c r="I244">
        <v>35.352723050000002</v>
      </c>
      <c r="J244">
        <v>0.41834254799999998</v>
      </c>
      <c r="K244">
        <v>2.5816486630000002</v>
      </c>
      <c r="L244">
        <v>37036.743949999996</v>
      </c>
      <c r="M244">
        <v>34.330972330000002</v>
      </c>
      <c r="N244">
        <v>0.86417318600000004</v>
      </c>
      <c r="O244">
        <v>1.9840632760000001</v>
      </c>
      <c r="P244">
        <v>35797.642619999999</v>
      </c>
      <c r="Q244">
        <v>36.510543970000001</v>
      </c>
      <c r="R244">
        <v>3.1686344999999998E-2</v>
      </c>
      <c r="S244">
        <v>0.96311073800000002</v>
      </c>
    </row>
    <row r="245" spans="1:19" x14ac:dyDescent="0.25">
      <c r="A245" s="12">
        <v>35916</v>
      </c>
      <c r="B245" t="s">
        <v>1993</v>
      </c>
      <c r="C245" t="s">
        <v>1994</v>
      </c>
      <c r="D245">
        <v>68075.645850000001</v>
      </c>
      <c r="E245">
        <v>36.739136649999999</v>
      </c>
      <c r="F245">
        <v>0.53870536999999996</v>
      </c>
      <c r="G245">
        <v>4.0861214319999997</v>
      </c>
      <c r="H245">
        <v>41212.0524</v>
      </c>
      <c r="I245">
        <v>34.257149009999999</v>
      </c>
      <c r="J245">
        <v>0.476011884</v>
      </c>
      <c r="K245">
        <v>3.3969884889999999</v>
      </c>
      <c r="L245">
        <v>32453.749059999998</v>
      </c>
      <c r="M245">
        <v>32.202760310000002</v>
      </c>
      <c r="N245">
        <v>0.85091595799999997</v>
      </c>
      <c r="O245">
        <v>3.2968839550000002</v>
      </c>
      <c r="P245">
        <v>31436.66346</v>
      </c>
      <c r="Q245">
        <v>35.075572719999997</v>
      </c>
      <c r="R245">
        <v>-0.58049413599999999</v>
      </c>
      <c r="S245">
        <v>2.0862555789999999</v>
      </c>
    </row>
    <row r="246" spans="1:19" x14ac:dyDescent="0.25">
      <c r="A246" s="12">
        <v>35916</v>
      </c>
      <c r="B246" t="s">
        <v>1991</v>
      </c>
      <c r="C246" t="s">
        <v>1992</v>
      </c>
      <c r="D246">
        <v>81497.741080000007</v>
      </c>
      <c r="E246">
        <v>38.155501719999997</v>
      </c>
      <c r="F246">
        <v>1.802321861</v>
      </c>
      <c r="G246">
        <v>3.8072784510000002</v>
      </c>
      <c r="H246">
        <v>49382.93518</v>
      </c>
      <c r="I246">
        <v>36.174075039999998</v>
      </c>
      <c r="J246">
        <v>1.927240778</v>
      </c>
      <c r="K246">
        <v>3.2016862719999999</v>
      </c>
      <c r="L246">
        <v>32926.375019999999</v>
      </c>
      <c r="M246">
        <v>33.997550910000001</v>
      </c>
      <c r="N246">
        <v>2.4404395499999998</v>
      </c>
      <c r="O246">
        <v>2.1161289600000002</v>
      </c>
      <c r="P246">
        <v>33018.900549999998</v>
      </c>
      <c r="Q246">
        <v>37.240041660000003</v>
      </c>
      <c r="R246">
        <v>1.2613431470000001</v>
      </c>
      <c r="S246">
        <v>1.7902524710000001</v>
      </c>
    </row>
    <row r="247" spans="1:19" x14ac:dyDescent="0.25">
      <c r="A247" s="12">
        <v>35916</v>
      </c>
      <c r="B247" t="s">
        <v>1997</v>
      </c>
      <c r="C247" t="s">
        <v>1998</v>
      </c>
      <c r="D247">
        <v>94895.301130000007</v>
      </c>
      <c r="E247">
        <v>37.782878799999999</v>
      </c>
      <c r="F247">
        <v>0.93260569500000001</v>
      </c>
      <c r="G247">
        <v>5.9588738120000002</v>
      </c>
      <c r="H247">
        <v>53951.585939999997</v>
      </c>
      <c r="I247">
        <v>35.951424070000002</v>
      </c>
      <c r="J247">
        <v>1.2312024880000001</v>
      </c>
      <c r="K247">
        <v>5.3674647090000001</v>
      </c>
      <c r="L247">
        <v>41876.101170000002</v>
      </c>
      <c r="M247">
        <v>33.896287190000002</v>
      </c>
      <c r="N247">
        <v>1.637390041</v>
      </c>
      <c r="O247">
        <v>5.3186617759999999</v>
      </c>
      <c r="P247">
        <v>37755.213710000004</v>
      </c>
      <c r="Q247">
        <v>37.054220100000002</v>
      </c>
      <c r="R247">
        <v>0.92766157400000004</v>
      </c>
      <c r="S247">
        <v>3.697050328</v>
      </c>
    </row>
    <row r="248" spans="1:19" x14ac:dyDescent="0.25">
      <c r="A248" s="12">
        <v>35947</v>
      </c>
      <c r="B248" t="s">
        <v>1993</v>
      </c>
      <c r="C248" t="s">
        <v>1994</v>
      </c>
      <c r="D248">
        <v>68646.824170000007</v>
      </c>
      <c r="E248">
        <v>37.047390780000001</v>
      </c>
      <c r="F248">
        <v>0.83903475500000002</v>
      </c>
      <c r="G248">
        <v>3.9175431569999999</v>
      </c>
      <c r="H248">
        <v>41543.242180000001</v>
      </c>
      <c r="I248">
        <v>34.532447550000001</v>
      </c>
      <c r="J248">
        <v>0.80362361100000002</v>
      </c>
      <c r="K248">
        <v>3.336306134</v>
      </c>
      <c r="L248">
        <v>32726.518530000001</v>
      </c>
      <c r="M248">
        <v>32.473420249999997</v>
      </c>
      <c r="N248">
        <v>0.84048679100000001</v>
      </c>
      <c r="O248">
        <v>3.1876972929999998</v>
      </c>
      <c r="P248">
        <v>31904.5484</v>
      </c>
      <c r="Q248">
        <v>35.597617069999998</v>
      </c>
      <c r="R248">
        <v>1.4883416199999999</v>
      </c>
      <c r="S248">
        <v>3.366589646</v>
      </c>
    </row>
    <row r="249" spans="1:19" x14ac:dyDescent="0.25">
      <c r="A249" s="12">
        <v>35947</v>
      </c>
      <c r="B249" t="s">
        <v>1991</v>
      </c>
      <c r="C249" t="s">
        <v>1992</v>
      </c>
      <c r="D249">
        <v>82508.857650000005</v>
      </c>
      <c r="E249">
        <v>38.628884900000003</v>
      </c>
      <c r="F249">
        <v>1.240668221</v>
      </c>
      <c r="G249">
        <v>4.1719710479999996</v>
      </c>
      <c r="H249">
        <v>49986.65926</v>
      </c>
      <c r="I249">
        <v>36.616316079999997</v>
      </c>
      <c r="J249">
        <v>1.2225358420000001</v>
      </c>
      <c r="K249">
        <v>3.5050153740000001</v>
      </c>
      <c r="L249">
        <v>33285.186650000003</v>
      </c>
      <c r="M249">
        <v>34.368035560000003</v>
      </c>
      <c r="N249">
        <v>1.0897392290000001</v>
      </c>
      <c r="O249">
        <v>2.734094405</v>
      </c>
      <c r="P249">
        <v>33537.257640000003</v>
      </c>
      <c r="Q249">
        <v>37.824665590000002</v>
      </c>
      <c r="R249">
        <v>1.56987991</v>
      </c>
      <c r="S249">
        <v>2.9891564759999998</v>
      </c>
    </row>
    <row r="250" spans="1:19" x14ac:dyDescent="0.25">
      <c r="A250" s="12">
        <v>35947</v>
      </c>
      <c r="B250" t="s">
        <v>1989</v>
      </c>
      <c r="C250" t="s">
        <v>1990</v>
      </c>
      <c r="D250">
        <v>84726.806299999997</v>
      </c>
      <c r="E250">
        <v>36.97217964</v>
      </c>
      <c r="F250">
        <v>1.0779989759999999</v>
      </c>
      <c r="G250">
        <v>5.5006432959999998</v>
      </c>
      <c r="H250">
        <v>49991.967839999998</v>
      </c>
      <c r="I250">
        <v>33.850465669999998</v>
      </c>
      <c r="J250">
        <v>1.192517966</v>
      </c>
      <c r="K250">
        <v>5.950640935</v>
      </c>
      <c r="L250">
        <v>35781.459150000002</v>
      </c>
      <c r="M250">
        <v>32.947425690000003</v>
      </c>
      <c r="N250">
        <v>1.316796732</v>
      </c>
      <c r="O250">
        <v>5.4804585579999996</v>
      </c>
      <c r="P250">
        <v>37237.043539999999</v>
      </c>
      <c r="Q250">
        <v>34.01785289</v>
      </c>
      <c r="R250">
        <v>2.0344731880000002</v>
      </c>
      <c r="S250">
        <v>6.7975220490000003</v>
      </c>
    </row>
    <row r="251" spans="1:19" x14ac:dyDescent="0.25">
      <c r="A251" s="12">
        <v>35947</v>
      </c>
      <c r="B251" t="s">
        <v>1997</v>
      </c>
      <c r="C251" t="s">
        <v>1998</v>
      </c>
      <c r="D251">
        <v>96188.477299999999</v>
      </c>
      <c r="E251">
        <v>38.297761180000002</v>
      </c>
      <c r="F251">
        <v>1.362739945</v>
      </c>
      <c r="G251">
        <v>6.2233467549999997</v>
      </c>
      <c r="H251">
        <v>54669.235919999999</v>
      </c>
      <c r="I251">
        <v>36.429640579999997</v>
      </c>
      <c r="J251">
        <v>1.3301740360000001</v>
      </c>
      <c r="K251">
        <v>5.6511851249999996</v>
      </c>
      <c r="L251">
        <v>42623.379059999999</v>
      </c>
      <c r="M251">
        <v>34.50116551</v>
      </c>
      <c r="N251">
        <v>1.784497292</v>
      </c>
      <c r="O251">
        <v>6.1742053620000004</v>
      </c>
      <c r="P251">
        <v>38511.330650000004</v>
      </c>
      <c r="Q251">
        <v>37.796298380000003</v>
      </c>
      <c r="R251">
        <v>2.002682203</v>
      </c>
      <c r="S251">
        <v>5.3765028890000002</v>
      </c>
    </row>
    <row r="252" spans="1:19" x14ac:dyDescent="0.25">
      <c r="A252" s="12">
        <v>35947</v>
      </c>
      <c r="B252" t="s">
        <v>1999</v>
      </c>
      <c r="C252" t="s">
        <v>2000</v>
      </c>
      <c r="D252">
        <v>84057.276899999997</v>
      </c>
      <c r="E252">
        <v>37.40106248</v>
      </c>
      <c r="F252">
        <v>0.57793969300000003</v>
      </c>
      <c r="G252">
        <v>1.851765452</v>
      </c>
      <c r="H252">
        <v>48608.465640000002</v>
      </c>
      <c r="I252">
        <v>35.490713509999999</v>
      </c>
      <c r="J252">
        <v>0.39032485099999997</v>
      </c>
      <c r="K252">
        <v>1.243826769</v>
      </c>
      <c r="L252">
        <v>37264.757030000001</v>
      </c>
      <c r="M252">
        <v>34.5423276</v>
      </c>
      <c r="N252">
        <v>0.61564020500000005</v>
      </c>
      <c r="O252">
        <v>1.0126665189999999</v>
      </c>
      <c r="P252">
        <v>36127.185420000002</v>
      </c>
      <c r="Q252">
        <v>36.846649540000001</v>
      </c>
      <c r="R252">
        <v>0.92057124300000004</v>
      </c>
      <c r="S252">
        <v>0.93121784100000005</v>
      </c>
    </row>
    <row r="253" spans="1:19" x14ac:dyDescent="0.25">
      <c r="A253" s="12">
        <v>35947</v>
      </c>
      <c r="B253" t="s">
        <v>1995</v>
      </c>
      <c r="C253" t="s">
        <v>1996</v>
      </c>
      <c r="D253">
        <v>86967.914149999997</v>
      </c>
      <c r="E253">
        <v>38.626499989999999</v>
      </c>
      <c r="F253">
        <v>0.74966044399999998</v>
      </c>
      <c r="G253">
        <v>5.8754132569999999</v>
      </c>
      <c r="H253">
        <v>50448.75202</v>
      </c>
      <c r="I253">
        <v>37.342476099999999</v>
      </c>
      <c r="J253">
        <v>0.72273638600000001</v>
      </c>
      <c r="K253">
        <v>5.1421154759999999</v>
      </c>
      <c r="L253">
        <v>40863.888379999997</v>
      </c>
      <c r="M253">
        <v>35.611407790000001</v>
      </c>
      <c r="N253">
        <v>0.93593198700000002</v>
      </c>
      <c r="O253">
        <v>5.1698465689999997</v>
      </c>
      <c r="P253">
        <v>33848.141150000003</v>
      </c>
      <c r="Q253">
        <v>37.588036459999998</v>
      </c>
      <c r="R253">
        <v>1.4761290540000001</v>
      </c>
      <c r="S253">
        <v>4.4087556860000001</v>
      </c>
    </row>
    <row r="254" spans="1:19" x14ac:dyDescent="0.25">
      <c r="A254" s="12">
        <v>35977</v>
      </c>
      <c r="B254" t="s">
        <v>1991</v>
      </c>
      <c r="C254" t="s">
        <v>1992</v>
      </c>
      <c r="D254">
        <v>82832.86997</v>
      </c>
      <c r="E254">
        <v>38.780580550000003</v>
      </c>
      <c r="F254">
        <v>0.392700037</v>
      </c>
      <c r="G254">
        <v>4.7652029220000003</v>
      </c>
      <c r="H254">
        <v>50100.861720000001</v>
      </c>
      <c r="I254">
        <v>36.699971859999998</v>
      </c>
      <c r="J254">
        <v>0.22846585899999999</v>
      </c>
      <c r="K254">
        <v>4.2043942010000004</v>
      </c>
      <c r="L254">
        <v>33549.630319999997</v>
      </c>
      <c r="M254">
        <v>34.641082230000002</v>
      </c>
      <c r="N254">
        <v>0.79447854900000003</v>
      </c>
      <c r="O254">
        <v>3.6079976870000001</v>
      </c>
      <c r="P254">
        <v>33558.90741</v>
      </c>
      <c r="Q254">
        <v>37.849083069999999</v>
      </c>
      <c r="R254">
        <v>6.4554395000000001E-2</v>
      </c>
      <c r="S254">
        <v>4.1093953030000003</v>
      </c>
    </row>
    <row r="255" spans="1:19" x14ac:dyDescent="0.25">
      <c r="A255" s="12">
        <v>35977</v>
      </c>
      <c r="B255" t="s">
        <v>1989</v>
      </c>
      <c r="C255" t="s">
        <v>1990</v>
      </c>
      <c r="D255">
        <v>85382.579559999998</v>
      </c>
      <c r="E255">
        <v>37.258338979999998</v>
      </c>
      <c r="F255">
        <v>0.77398556900000004</v>
      </c>
      <c r="G255">
        <v>4.7207875289999999</v>
      </c>
      <c r="H255">
        <v>50316.766889999999</v>
      </c>
      <c r="I255">
        <v>34.070392980000001</v>
      </c>
      <c r="J255">
        <v>0.64970247800000003</v>
      </c>
      <c r="K255">
        <v>5.3200725579999997</v>
      </c>
      <c r="L255">
        <v>35965.039810000002</v>
      </c>
      <c r="M255">
        <v>33.116466039999999</v>
      </c>
      <c r="N255">
        <v>0.51306084699999999</v>
      </c>
      <c r="O255">
        <v>4.6275137419999997</v>
      </c>
      <c r="P255">
        <v>37609.096830000002</v>
      </c>
      <c r="Q255">
        <v>34.357741699999998</v>
      </c>
      <c r="R255">
        <v>0.99914830700000001</v>
      </c>
      <c r="S255">
        <v>7.0732291829999996</v>
      </c>
    </row>
    <row r="256" spans="1:19" x14ac:dyDescent="0.25">
      <c r="A256" s="12">
        <v>35977</v>
      </c>
      <c r="B256" t="s">
        <v>1997</v>
      </c>
      <c r="C256" t="s">
        <v>1998</v>
      </c>
      <c r="D256">
        <v>97177.333119999996</v>
      </c>
      <c r="E256">
        <v>38.691477399999997</v>
      </c>
      <c r="F256">
        <v>1.0280397859999999</v>
      </c>
      <c r="G256">
        <v>6.3016213539999999</v>
      </c>
      <c r="H256">
        <v>55097.395859999997</v>
      </c>
      <c r="I256">
        <v>36.71495118</v>
      </c>
      <c r="J256">
        <v>0.78318257700000005</v>
      </c>
      <c r="K256">
        <v>5.9377465430000003</v>
      </c>
      <c r="L256">
        <v>43038.320469999999</v>
      </c>
      <c r="M256">
        <v>34.83703663</v>
      </c>
      <c r="N256">
        <v>0.97350659799999995</v>
      </c>
      <c r="O256">
        <v>6.666776112</v>
      </c>
      <c r="P256">
        <v>38928.451000000001</v>
      </c>
      <c r="Q256">
        <v>38.205674139999999</v>
      </c>
      <c r="R256">
        <v>1.083110724</v>
      </c>
      <c r="S256">
        <v>6.8166241980000004</v>
      </c>
    </row>
    <row r="257" spans="1:19" x14ac:dyDescent="0.25">
      <c r="A257" s="12">
        <v>35977</v>
      </c>
      <c r="B257" t="s">
        <v>1999</v>
      </c>
      <c r="C257" t="s">
        <v>2000</v>
      </c>
      <c r="D257">
        <v>85207.950410000005</v>
      </c>
      <c r="E257">
        <v>37.913051609999997</v>
      </c>
      <c r="F257">
        <v>1.368915994</v>
      </c>
      <c r="G257">
        <v>2.2631161209999999</v>
      </c>
      <c r="H257">
        <v>49202.746149999999</v>
      </c>
      <c r="I257">
        <v>35.924618160000001</v>
      </c>
      <c r="J257">
        <v>1.2225864399999999</v>
      </c>
      <c r="K257">
        <v>1.7952370150000001</v>
      </c>
      <c r="L257">
        <v>37640.348729999998</v>
      </c>
      <c r="M257">
        <v>34.890479910000003</v>
      </c>
      <c r="N257">
        <v>1.0079005640000001</v>
      </c>
      <c r="O257">
        <v>1.2046446820000001</v>
      </c>
      <c r="P257">
        <v>36730.995410000003</v>
      </c>
      <c r="Q257">
        <v>37.462484259999997</v>
      </c>
      <c r="R257">
        <v>1.671345225</v>
      </c>
      <c r="S257">
        <v>2.5753235590000001</v>
      </c>
    </row>
    <row r="258" spans="1:19" x14ac:dyDescent="0.25">
      <c r="A258" s="12">
        <v>35977</v>
      </c>
      <c r="B258" t="s">
        <v>1995</v>
      </c>
      <c r="C258" t="s">
        <v>1996</v>
      </c>
      <c r="D258">
        <v>86741.956290000002</v>
      </c>
      <c r="E258">
        <v>38.526141590000002</v>
      </c>
      <c r="F258">
        <v>-0.25981749999999998</v>
      </c>
      <c r="G258">
        <v>3.8209789829999998</v>
      </c>
      <c r="H258">
        <v>50246.648159999997</v>
      </c>
      <c r="I258">
        <v>37.192877590000002</v>
      </c>
      <c r="J258">
        <v>-0.40061219599999998</v>
      </c>
      <c r="K258">
        <v>3.6661366100000001</v>
      </c>
      <c r="L258">
        <v>40773.576789999999</v>
      </c>
      <c r="M258">
        <v>35.53270448</v>
      </c>
      <c r="N258">
        <v>-0.22100587599999999</v>
      </c>
      <c r="O258">
        <v>3.7710042079999999</v>
      </c>
      <c r="P258">
        <v>33859.29969</v>
      </c>
      <c r="Q258">
        <v>37.600427910000001</v>
      </c>
      <c r="R258">
        <v>3.2966477000000001E-2</v>
      </c>
      <c r="S258">
        <v>4.2911984380000003</v>
      </c>
    </row>
    <row r="259" spans="1:19" x14ac:dyDescent="0.25">
      <c r="A259" s="12">
        <v>35977</v>
      </c>
      <c r="B259" t="s">
        <v>1993</v>
      </c>
      <c r="C259" t="s">
        <v>1994</v>
      </c>
      <c r="D259">
        <v>68777.997820000004</v>
      </c>
      <c r="E259">
        <v>37.118182709999999</v>
      </c>
      <c r="F259">
        <v>0.191084792</v>
      </c>
      <c r="G259">
        <v>3.0698432430000002</v>
      </c>
      <c r="H259">
        <v>41547.772830000002</v>
      </c>
      <c r="I259">
        <v>34.536213600000004</v>
      </c>
      <c r="J259">
        <v>1.0905847E-2</v>
      </c>
      <c r="K259">
        <v>2.7829723930000001</v>
      </c>
      <c r="L259">
        <v>32808.946279999996</v>
      </c>
      <c r="M259">
        <v>32.555210520000003</v>
      </c>
      <c r="N259">
        <v>0.25186836000000001</v>
      </c>
      <c r="O259">
        <v>2.631930267</v>
      </c>
      <c r="P259">
        <v>32122.76165</v>
      </c>
      <c r="Q259">
        <v>35.841089289999999</v>
      </c>
      <c r="R259">
        <v>0.68395653000000001</v>
      </c>
      <c r="S259">
        <v>4.5821189240000004</v>
      </c>
    </row>
    <row r="260" spans="1:19" x14ac:dyDescent="0.25">
      <c r="A260" s="12">
        <v>36008</v>
      </c>
      <c r="B260" t="s">
        <v>1997</v>
      </c>
      <c r="C260" t="s">
        <v>1998</v>
      </c>
      <c r="D260">
        <v>98086.319629999998</v>
      </c>
      <c r="E260">
        <v>39.053393399999997</v>
      </c>
      <c r="F260">
        <v>0.93538944499999999</v>
      </c>
      <c r="G260">
        <v>5.9129075569999996</v>
      </c>
      <c r="H260">
        <v>55235.152049999997</v>
      </c>
      <c r="I260">
        <v>36.806747020000003</v>
      </c>
      <c r="J260">
        <v>0.25002305499999999</v>
      </c>
      <c r="K260">
        <v>5.4151458870000004</v>
      </c>
      <c r="L260">
        <v>43100.923000000003</v>
      </c>
      <c r="M260">
        <v>34.887709770000001</v>
      </c>
      <c r="N260">
        <v>0.14545765499999999</v>
      </c>
      <c r="O260">
        <v>6.0126158680000001</v>
      </c>
      <c r="P260">
        <v>39007.445370000001</v>
      </c>
      <c r="Q260">
        <v>38.283201830000003</v>
      </c>
      <c r="R260">
        <v>0.202921924</v>
      </c>
      <c r="S260">
        <v>6.5175144229999997</v>
      </c>
    </row>
    <row r="261" spans="1:19" x14ac:dyDescent="0.25">
      <c r="A261" s="12">
        <v>36008</v>
      </c>
      <c r="B261" t="s">
        <v>1999</v>
      </c>
      <c r="C261" t="s">
        <v>2000</v>
      </c>
      <c r="D261">
        <v>86347.294689999995</v>
      </c>
      <c r="E261">
        <v>38.419999820000001</v>
      </c>
      <c r="F261">
        <v>1.3371337640000001</v>
      </c>
      <c r="G261">
        <v>3.0350945079999998</v>
      </c>
      <c r="H261">
        <v>49594.94341</v>
      </c>
      <c r="I261">
        <v>36.210974880000002</v>
      </c>
      <c r="J261">
        <v>0.79710440400000004</v>
      </c>
      <c r="K261">
        <v>2.559644542</v>
      </c>
      <c r="L261">
        <v>37813.581870000002</v>
      </c>
      <c r="M261">
        <v>35.05105726</v>
      </c>
      <c r="N261">
        <v>0.46023255800000001</v>
      </c>
      <c r="O261">
        <v>1.705706977</v>
      </c>
      <c r="P261">
        <v>37222.969929999999</v>
      </c>
      <c r="Q261">
        <v>37.964256329999998</v>
      </c>
      <c r="R261">
        <v>1.339398825</v>
      </c>
      <c r="S261">
        <v>4.133680043</v>
      </c>
    </row>
    <row r="262" spans="1:19" x14ac:dyDescent="0.25">
      <c r="A262" s="12">
        <v>36008</v>
      </c>
      <c r="B262" t="s">
        <v>1993</v>
      </c>
      <c r="C262" t="s">
        <v>1994</v>
      </c>
      <c r="D262">
        <v>69581.230809999994</v>
      </c>
      <c r="E262">
        <v>37.551672340000003</v>
      </c>
      <c r="F262">
        <v>1.1678633060000001</v>
      </c>
      <c r="G262">
        <v>2.9529002329999998</v>
      </c>
      <c r="H262">
        <v>41846.793169999997</v>
      </c>
      <c r="I262">
        <v>34.784771579999997</v>
      </c>
      <c r="J262">
        <v>0.71970245700000002</v>
      </c>
      <c r="K262">
        <v>2.5937005869999998</v>
      </c>
      <c r="L262">
        <v>33074.220200000003</v>
      </c>
      <c r="M262">
        <v>32.818432889999997</v>
      </c>
      <c r="N262">
        <v>0.80854143499999998</v>
      </c>
      <c r="O262">
        <v>2.5381090450000001</v>
      </c>
      <c r="P262">
        <v>32583.99984</v>
      </c>
      <c r="Q262">
        <v>36.355717499999997</v>
      </c>
      <c r="R262">
        <v>1.435860962</v>
      </c>
      <c r="S262">
        <v>4.8985291440000003</v>
      </c>
    </row>
    <row r="263" spans="1:19" x14ac:dyDescent="0.25">
      <c r="A263" s="12">
        <v>36008</v>
      </c>
      <c r="B263" t="s">
        <v>1995</v>
      </c>
      <c r="C263" t="s">
        <v>1996</v>
      </c>
      <c r="D263">
        <v>87907.916169999997</v>
      </c>
      <c r="E263">
        <v>39.04399866</v>
      </c>
      <c r="F263">
        <v>1.344170603</v>
      </c>
      <c r="G263">
        <v>3.4699714610000001</v>
      </c>
      <c r="H263">
        <v>50676.506110000002</v>
      </c>
      <c r="I263">
        <v>37.511061079999998</v>
      </c>
      <c r="J263">
        <v>0.85549576199999999</v>
      </c>
      <c r="K263">
        <v>3.3970580140000002</v>
      </c>
      <c r="L263">
        <v>41157.256840000002</v>
      </c>
      <c r="M263">
        <v>35.867067839999997</v>
      </c>
      <c r="N263">
        <v>0.94100170599999999</v>
      </c>
      <c r="O263">
        <v>3.5533527669999998</v>
      </c>
      <c r="P263">
        <v>34157.241950000003</v>
      </c>
      <c r="Q263">
        <v>37.931289939999999</v>
      </c>
      <c r="R263">
        <v>0.87994218599999996</v>
      </c>
      <c r="S263">
        <v>4.3563216669999996</v>
      </c>
    </row>
    <row r="264" spans="1:19" x14ac:dyDescent="0.25">
      <c r="A264" s="12">
        <v>36008</v>
      </c>
      <c r="B264" t="s">
        <v>1991</v>
      </c>
      <c r="C264" t="s">
        <v>1992</v>
      </c>
      <c r="D264">
        <v>82715.856849999996</v>
      </c>
      <c r="E264">
        <v>38.72579751</v>
      </c>
      <c r="F264">
        <v>-0.141264107</v>
      </c>
      <c r="G264">
        <v>3.4786375270000001</v>
      </c>
      <c r="H264">
        <v>49723.854570000003</v>
      </c>
      <c r="I264">
        <v>36.42380592</v>
      </c>
      <c r="J264">
        <v>-0.75249632</v>
      </c>
      <c r="K264">
        <v>2.6548199559999999</v>
      </c>
      <c r="L264">
        <v>33247.956530000003</v>
      </c>
      <c r="M264">
        <v>34.32959426</v>
      </c>
      <c r="N264">
        <v>-0.89918660900000003</v>
      </c>
      <c r="O264">
        <v>1.527555921</v>
      </c>
      <c r="P264">
        <v>33396.692589999999</v>
      </c>
      <c r="Q264">
        <v>37.666130690000003</v>
      </c>
      <c r="R264">
        <v>-0.48337335599999998</v>
      </c>
      <c r="S264">
        <v>3.068685211</v>
      </c>
    </row>
    <row r="265" spans="1:19" x14ac:dyDescent="0.25">
      <c r="A265" s="12">
        <v>36008</v>
      </c>
      <c r="B265" t="s">
        <v>1989</v>
      </c>
      <c r="C265" t="s">
        <v>1990</v>
      </c>
      <c r="D265">
        <v>85562.054770000002</v>
      </c>
      <c r="E265">
        <v>37.33665646</v>
      </c>
      <c r="F265">
        <v>0.210201214</v>
      </c>
      <c r="G265">
        <v>4.5609980490000002</v>
      </c>
      <c r="H265">
        <v>50245.997600000002</v>
      </c>
      <c r="I265">
        <v>34.022473820000002</v>
      </c>
      <c r="J265">
        <v>-0.14064753399999999</v>
      </c>
      <c r="K265">
        <v>5.1580018479999996</v>
      </c>
      <c r="L265">
        <v>35849.346989999998</v>
      </c>
      <c r="M265">
        <v>33.009936549999999</v>
      </c>
      <c r="N265">
        <v>-0.321681314</v>
      </c>
      <c r="O265">
        <v>4.355045273</v>
      </c>
      <c r="P265">
        <v>37836.008540000003</v>
      </c>
      <c r="Q265">
        <v>34.565036589999998</v>
      </c>
      <c r="R265">
        <v>0.60334261300000003</v>
      </c>
      <c r="S265">
        <v>7.8750862259999996</v>
      </c>
    </row>
    <row r="266" spans="1:19" x14ac:dyDescent="0.25">
      <c r="A266" s="12">
        <v>36039</v>
      </c>
      <c r="B266" t="s">
        <v>1999</v>
      </c>
      <c r="C266" t="s">
        <v>2000</v>
      </c>
      <c r="D266">
        <v>86634.180479999995</v>
      </c>
      <c r="E266">
        <v>38.547648899999999</v>
      </c>
      <c r="F266">
        <v>0.33224641900000002</v>
      </c>
      <c r="G266">
        <v>3.22634328</v>
      </c>
      <c r="H266">
        <v>49638.850980000003</v>
      </c>
      <c r="I266">
        <v>36.2430333</v>
      </c>
      <c r="J266">
        <v>8.8532342E-2</v>
      </c>
      <c r="K266">
        <v>2.718485367</v>
      </c>
      <c r="L266">
        <v>37774.535400000001</v>
      </c>
      <c r="M266">
        <v>35.014863380000001</v>
      </c>
      <c r="N266">
        <v>-0.103260436</v>
      </c>
      <c r="O266">
        <v>1.771724321</v>
      </c>
      <c r="P266">
        <v>37134.825879999997</v>
      </c>
      <c r="Q266">
        <v>37.874356910000003</v>
      </c>
      <c r="R266">
        <v>-0.23680017</v>
      </c>
      <c r="S266">
        <v>4.2303787350000004</v>
      </c>
    </row>
    <row r="267" spans="1:19" x14ac:dyDescent="0.25">
      <c r="A267" s="12">
        <v>36039</v>
      </c>
      <c r="B267" t="s">
        <v>1991</v>
      </c>
      <c r="C267" t="s">
        <v>1992</v>
      </c>
      <c r="D267">
        <v>83136.772819999998</v>
      </c>
      <c r="E267">
        <v>38.92286137</v>
      </c>
      <c r="F267">
        <v>0.50886974299999999</v>
      </c>
      <c r="G267">
        <v>3.505794635</v>
      </c>
      <c r="H267">
        <v>49789.85284</v>
      </c>
      <c r="I267">
        <v>36.472151080000003</v>
      </c>
      <c r="J267">
        <v>0.13272957699999999</v>
      </c>
      <c r="K267">
        <v>2.5350813849999998</v>
      </c>
      <c r="L267">
        <v>33399.728410000003</v>
      </c>
      <c r="M267">
        <v>34.486303650000004</v>
      </c>
      <c r="N267">
        <v>0.45648483099999998</v>
      </c>
      <c r="O267">
        <v>1.521813437</v>
      </c>
      <c r="P267">
        <v>33236.530509999997</v>
      </c>
      <c r="Q267">
        <v>37.485493460000001</v>
      </c>
      <c r="R267">
        <v>-0.479574685</v>
      </c>
      <c r="S267">
        <v>2.3211327530000001</v>
      </c>
    </row>
    <row r="268" spans="1:19" x14ac:dyDescent="0.25">
      <c r="A268" s="12">
        <v>36039</v>
      </c>
      <c r="B268" t="s">
        <v>1989</v>
      </c>
      <c r="C268" t="s">
        <v>1990</v>
      </c>
      <c r="D268">
        <v>85629.859100000001</v>
      </c>
      <c r="E268">
        <v>37.366244180000002</v>
      </c>
      <c r="F268">
        <v>7.9245784999999999E-2</v>
      </c>
      <c r="G268">
        <v>4.319773251</v>
      </c>
      <c r="H268">
        <v>50111.526830000003</v>
      </c>
      <c r="I268">
        <v>33.931421229999998</v>
      </c>
      <c r="J268">
        <v>-0.267624841</v>
      </c>
      <c r="K268">
        <v>4.5967724929999996</v>
      </c>
      <c r="L268">
        <v>35739.784939999998</v>
      </c>
      <c r="M268">
        <v>32.909052250000002</v>
      </c>
      <c r="N268">
        <v>-0.30561798000000001</v>
      </c>
      <c r="O268">
        <v>3.8567981979999999</v>
      </c>
      <c r="P268">
        <v>37556.69627</v>
      </c>
      <c r="Q268">
        <v>34.309871229999999</v>
      </c>
      <c r="R268">
        <v>-0.73821811000000004</v>
      </c>
      <c r="S268">
        <v>6.7167283769999999</v>
      </c>
    </row>
    <row r="269" spans="1:19" x14ac:dyDescent="0.25">
      <c r="A269" s="12">
        <v>36039</v>
      </c>
      <c r="B269" t="s">
        <v>1995</v>
      </c>
      <c r="C269" t="s">
        <v>1996</v>
      </c>
      <c r="D269">
        <v>88008.410220000005</v>
      </c>
      <c r="E269">
        <v>39.088632740000001</v>
      </c>
      <c r="F269">
        <v>0.114317404</v>
      </c>
      <c r="G269">
        <v>4.0071201399999996</v>
      </c>
      <c r="H269">
        <v>50582.42856</v>
      </c>
      <c r="I269">
        <v>37.441424300000001</v>
      </c>
      <c r="J269">
        <v>-0.185643325</v>
      </c>
      <c r="K269">
        <v>3.6503876110000002</v>
      </c>
      <c r="L269">
        <v>41068.404069999997</v>
      </c>
      <c r="M269">
        <v>35.789635850000003</v>
      </c>
      <c r="N269">
        <v>-0.215886035</v>
      </c>
      <c r="O269">
        <v>3.7302683480000001</v>
      </c>
      <c r="P269">
        <v>33888.746950000001</v>
      </c>
      <c r="Q269">
        <v>37.633128810000002</v>
      </c>
      <c r="R269">
        <v>-0.78605586199999999</v>
      </c>
      <c r="S269">
        <v>3.7729776639999999</v>
      </c>
    </row>
    <row r="270" spans="1:19" x14ac:dyDescent="0.25">
      <c r="A270" s="12">
        <v>36039</v>
      </c>
      <c r="B270" t="s">
        <v>1993</v>
      </c>
      <c r="C270" t="s">
        <v>1994</v>
      </c>
      <c r="D270">
        <v>70455.273260000002</v>
      </c>
      <c r="E270">
        <v>38.023376489999997</v>
      </c>
      <c r="F270">
        <v>1.256146856</v>
      </c>
      <c r="G270">
        <v>3.843033927</v>
      </c>
      <c r="H270">
        <v>42246.72466</v>
      </c>
      <c r="I270">
        <v>35.117211050000002</v>
      </c>
      <c r="J270">
        <v>0.955704047</v>
      </c>
      <c r="K270">
        <v>3.0672097969999998</v>
      </c>
      <c r="L270">
        <v>33440.140760000002</v>
      </c>
      <c r="M270">
        <v>33.181523519999999</v>
      </c>
      <c r="N270">
        <v>1.1063618669999999</v>
      </c>
      <c r="O270">
        <v>3.1748944649999999</v>
      </c>
      <c r="P270">
        <v>32749.114750000001</v>
      </c>
      <c r="Q270">
        <v>36.539945070000002</v>
      </c>
      <c r="R270">
        <v>0.50673615999999999</v>
      </c>
      <c r="S270">
        <v>4.2328803419999996</v>
      </c>
    </row>
    <row r="271" spans="1:19" x14ac:dyDescent="0.25">
      <c r="A271" s="12">
        <v>36039</v>
      </c>
      <c r="B271" t="s">
        <v>1997</v>
      </c>
      <c r="C271" t="s">
        <v>1998</v>
      </c>
      <c r="D271">
        <v>98120.259239999999</v>
      </c>
      <c r="E271">
        <v>39.06690656</v>
      </c>
      <c r="F271">
        <v>3.4601776000000001E-2</v>
      </c>
      <c r="G271">
        <v>5.3658066350000002</v>
      </c>
      <c r="H271">
        <v>55004.91272</v>
      </c>
      <c r="I271">
        <v>36.653323700000001</v>
      </c>
      <c r="J271">
        <v>-0.41683478800000001</v>
      </c>
      <c r="K271">
        <v>4.4866476569999998</v>
      </c>
      <c r="L271">
        <v>42891.569669999997</v>
      </c>
      <c r="M271">
        <v>34.718250329999996</v>
      </c>
      <c r="N271">
        <v>-0.48572818699999998</v>
      </c>
      <c r="O271">
        <v>4.8305071440000003</v>
      </c>
      <c r="P271">
        <v>38659.037329999999</v>
      </c>
      <c r="Q271">
        <v>37.941262610000003</v>
      </c>
      <c r="R271">
        <v>-0.89318343099999997</v>
      </c>
      <c r="S271">
        <v>5.0550155070000002</v>
      </c>
    </row>
    <row r="272" spans="1:19" x14ac:dyDescent="0.25">
      <c r="A272" s="12">
        <v>36069</v>
      </c>
      <c r="B272" t="s">
        <v>1995</v>
      </c>
      <c r="C272" t="s">
        <v>1996</v>
      </c>
      <c r="D272">
        <v>88435.146699999998</v>
      </c>
      <c r="E272">
        <v>39.278166280000001</v>
      </c>
      <c r="F272">
        <v>0.48488147599999998</v>
      </c>
      <c r="G272">
        <v>5.6654312239999998</v>
      </c>
      <c r="H272">
        <v>50619.83698</v>
      </c>
      <c r="I272">
        <v>37.469114240000003</v>
      </c>
      <c r="J272">
        <v>7.3955365999999995E-2</v>
      </c>
      <c r="K272">
        <v>4.8490605599999999</v>
      </c>
      <c r="L272">
        <v>40953.848899999997</v>
      </c>
      <c r="M272">
        <v>35.689805139999997</v>
      </c>
      <c r="N272">
        <v>-0.27893747899999999</v>
      </c>
      <c r="O272">
        <v>4.9199812889999999</v>
      </c>
      <c r="P272">
        <v>33924.853139999999</v>
      </c>
      <c r="Q272">
        <v>37.673224390000001</v>
      </c>
      <c r="R272">
        <v>0.106543309</v>
      </c>
      <c r="S272">
        <v>4.9579049489999996</v>
      </c>
    </row>
    <row r="273" spans="1:19" x14ac:dyDescent="0.25">
      <c r="A273" s="12">
        <v>36069</v>
      </c>
      <c r="B273" t="s">
        <v>1991</v>
      </c>
      <c r="C273" t="s">
        <v>1992</v>
      </c>
      <c r="D273">
        <v>83366.467560000005</v>
      </c>
      <c r="E273">
        <v>39.030399539999998</v>
      </c>
      <c r="F273">
        <v>0.27628536999999997</v>
      </c>
      <c r="G273">
        <v>3.0004315789999998</v>
      </c>
      <c r="H273">
        <v>49808.327969999998</v>
      </c>
      <c r="I273">
        <v>36.48568452</v>
      </c>
      <c r="J273">
        <v>3.7106228999999998E-2</v>
      </c>
      <c r="K273">
        <v>1.7736626289999999</v>
      </c>
      <c r="L273">
        <v>33198.525900000001</v>
      </c>
      <c r="M273">
        <v>34.278555529999998</v>
      </c>
      <c r="N273">
        <v>-0.60240761499999995</v>
      </c>
      <c r="O273">
        <v>0.69107349200000001</v>
      </c>
      <c r="P273">
        <v>33381.244180000002</v>
      </c>
      <c r="Q273">
        <v>37.648707350000002</v>
      </c>
      <c r="R273">
        <v>0.435405455</v>
      </c>
      <c r="S273">
        <v>1.668437814</v>
      </c>
    </row>
    <row r="274" spans="1:19" x14ac:dyDescent="0.25">
      <c r="A274" s="12">
        <v>36069</v>
      </c>
      <c r="B274" t="s">
        <v>1989</v>
      </c>
      <c r="C274" t="s">
        <v>1990</v>
      </c>
      <c r="D274">
        <v>85423.286470000006</v>
      </c>
      <c r="E274">
        <v>37.276102219999999</v>
      </c>
      <c r="F274">
        <v>-0.241239015</v>
      </c>
      <c r="G274">
        <v>4.0620926549999998</v>
      </c>
      <c r="H274">
        <v>49821.381930000003</v>
      </c>
      <c r="I274">
        <v>33.73495887</v>
      </c>
      <c r="J274">
        <v>-0.57899831099999999</v>
      </c>
      <c r="K274">
        <v>3.9837444660000001</v>
      </c>
      <c r="L274">
        <v>35490.055760000003</v>
      </c>
      <c r="M274">
        <v>32.679102610000001</v>
      </c>
      <c r="N274">
        <v>-0.69874281599999999</v>
      </c>
      <c r="O274">
        <v>3.3994030679999998</v>
      </c>
      <c r="P274">
        <v>37429.290130000001</v>
      </c>
      <c r="Q274">
        <v>34.193479519999997</v>
      </c>
      <c r="R274">
        <v>-0.339236816</v>
      </c>
      <c r="S274">
        <v>6.5041802960000004</v>
      </c>
    </row>
    <row r="275" spans="1:19" x14ac:dyDescent="0.25">
      <c r="A275" s="12">
        <v>36069</v>
      </c>
      <c r="B275" t="s">
        <v>1997</v>
      </c>
      <c r="C275" t="s">
        <v>1998</v>
      </c>
      <c r="D275">
        <v>98335.316569999995</v>
      </c>
      <c r="E275">
        <v>39.152532350000001</v>
      </c>
      <c r="F275">
        <v>0.219177291</v>
      </c>
      <c r="G275">
        <v>5.4427971419999999</v>
      </c>
      <c r="H275">
        <v>54858.598059999997</v>
      </c>
      <c r="I275">
        <v>36.555824790000003</v>
      </c>
      <c r="J275">
        <v>-0.26600289999999999</v>
      </c>
      <c r="K275">
        <v>4.119944609</v>
      </c>
      <c r="L275">
        <v>42658.275500000003</v>
      </c>
      <c r="M275">
        <v>34.52941216</v>
      </c>
      <c r="N275">
        <v>-0.54391614700000002</v>
      </c>
      <c r="O275">
        <v>4.3683122240000003</v>
      </c>
      <c r="P275">
        <v>38608.271399999998</v>
      </c>
      <c r="Q275">
        <v>37.891439249999998</v>
      </c>
      <c r="R275">
        <v>-0.131317093</v>
      </c>
      <c r="S275">
        <v>4.7258939780000002</v>
      </c>
    </row>
    <row r="276" spans="1:19" x14ac:dyDescent="0.25">
      <c r="A276" s="12">
        <v>36069</v>
      </c>
      <c r="B276" t="s">
        <v>1999</v>
      </c>
      <c r="C276" t="s">
        <v>2000</v>
      </c>
      <c r="D276">
        <v>86188.398990000002</v>
      </c>
      <c r="E276">
        <v>38.349299600000002</v>
      </c>
      <c r="F276">
        <v>-0.51455614100000002</v>
      </c>
      <c r="G276">
        <v>3.502110445</v>
      </c>
      <c r="H276">
        <v>49303.52622</v>
      </c>
      <c r="I276">
        <v>35.998201160000001</v>
      </c>
      <c r="J276">
        <v>-0.675528833</v>
      </c>
      <c r="K276">
        <v>2.9220210629999999</v>
      </c>
      <c r="L276">
        <v>37433.151030000001</v>
      </c>
      <c r="M276">
        <v>34.69841933</v>
      </c>
      <c r="N276">
        <v>-0.90374208199999995</v>
      </c>
      <c r="O276">
        <v>1.895582927</v>
      </c>
      <c r="P276">
        <v>37015.929219999998</v>
      </c>
      <c r="Q276">
        <v>37.753092449999997</v>
      </c>
      <c r="R276">
        <v>-0.320175618</v>
      </c>
      <c r="S276">
        <v>4.8676822360000003</v>
      </c>
    </row>
    <row r="277" spans="1:19" x14ac:dyDescent="0.25">
      <c r="A277" s="12">
        <v>36069</v>
      </c>
      <c r="B277" t="s">
        <v>1993</v>
      </c>
      <c r="C277" t="s">
        <v>1994</v>
      </c>
      <c r="D277">
        <v>70890.378559999997</v>
      </c>
      <c r="E277">
        <v>38.258194580000001</v>
      </c>
      <c r="F277">
        <v>0.61756243300000002</v>
      </c>
      <c r="G277">
        <v>4.6385436709999999</v>
      </c>
      <c r="H277">
        <v>42359.09</v>
      </c>
      <c r="I277">
        <v>35.210613729999999</v>
      </c>
      <c r="J277">
        <v>0.26597408099999997</v>
      </c>
      <c r="K277">
        <v>3.5345611969999999</v>
      </c>
      <c r="L277">
        <v>33471.035779999998</v>
      </c>
      <c r="M277">
        <v>33.212179599999999</v>
      </c>
      <c r="N277">
        <v>9.2389024E-2</v>
      </c>
      <c r="O277">
        <v>3.6583588310000001</v>
      </c>
      <c r="P277">
        <v>32813.290459999997</v>
      </c>
      <c r="Q277">
        <v>36.611549349999997</v>
      </c>
      <c r="R277">
        <v>0.19596166300000001</v>
      </c>
      <c r="S277">
        <v>4.0324523719999998</v>
      </c>
    </row>
    <row r="278" spans="1:19" x14ac:dyDescent="0.25">
      <c r="A278" s="12">
        <v>36100</v>
      </c>
      <c r="B278" t="s">
        <v>1991</v>
      </c>
      <c r="C278" t="s">
        <v>1992</v>
      </c>
      <c r="D278">
        <v>83451.720329999996</v>
      </c>
      <c r="E278">
        <v>39.070313069999997</v>
      </c>
      <c r="F278">
        <v>0.10226267</v>
      </c>
      <c r="G278">
        <v>2.549304485</v>
      </c>
      <c r="H278">
        <v>49831.382010000001</v>
      </c>
      <c r="I278">
        <v>36.502572110000003</v>
      </c>
      <c r="J278">
        <v>4.62855E-2</v>
      </c>
      <c r="K278">
        <v>1.4300204379999999</v>
      </c>
      <c r="L278">
        <v>32813.006399999998</v>
      </c>
      <c r="M278">
        <v>33.880494130000002</v>
      </c>
      <c r="N278">
        <v>-1.1612548819999999</v>
      </c>
      <c r="O278">
        <v>-0.29030208699999999</v>
      </c>
      <c r="P278">
        <v>33296.524109999998</v>
      </c>
      <c r="Q278">
        <v>37.553156649999998</v>
      </c>
      <c r="R278">
        <v>-0.25379542399999999</v>
      </c>
      <c r="S278">
        <v>1.2372942920000001</v>
      </c>
    </row>
    <row r="279" spans="1:19" x14ac:dyDescent="0.25">
      <c r="A279" s="12">
        <v>36100</v>
      </c>
      <c r="B279" t="s">
        <v>1989</v>
      </c>
      <c r="C279" t="s">
        <v>1990</v>
      </c>
      <c r="D279">
        <v>85335.820949999994</v>
      </c>
      <c r="E279">
        <v>37.237934950000003</v>
      </c>
      <c r="F279">
        <v>-0.102390726</v>
      </c>
      <c r="G279">
        <v>4.0286445620000002</v>
      </c>
      <c r="H279">
        <v>49689.842720000001</v>
      </c>
      <c r="I279">
        <v>33.645891290000002</v>
      </c>
      <c r="J279">
        <v>-0.26402160099999999</v>
      </c>
      <c r="K279">
        <v>3.7776577769999999</v>
      </c>
      <c r="L279">
        <v>35239.986599999997</v>
      </c>
      <c r="M279">
        <v>32.448839919999998</v>
      </c>
      <c r="N279">
        <v>-0.70461754600000004</v>
      </c>
      <c r="O279">
        <v>2.9409863020000002</v>
      </c>
      <c r="P279">
        <v>37130.330390000003</v>
      </c>
      <c r="Q279">
        <v>33.920365240000002</v>
      </c>
      <c r="R279">
        <v>-0.79873205800000002</v>
      </c>
      <c r="S279">
        <v>5.6440639460000002</v>
      </c>
    </row>
    <row r="280" spans="1:19" x14ac:dyDescent="0.25">
      <c r="A280" s="12">
        <v>36100</v>
      </c>
      <c r="B280" t="s">
        <v>1997</v>
      </c>
      <c r="C280" t="s">
        <v>1998</v>
      </c>
      <c r="D280">
        <v>97937.741949999996</v>
      </c>
      <c r="E280">
        <v>38.994236700000002</v>
      </c>
      <c r="F280">
        <v>-0.40430502000000001</v>
      </c>
      <c r="G280">
        <v>4.9872887019999999</v>
      </c>
      <c r="H280">
        <v>54683.115599999997</v>
      </c>
      <c r="I280">
        <v>36.438889510000003</v>
      </c>
      <c r="J280">
        <v>-0.31988140300000001</v>
      </c>
      <c r="K280">
        <v>4.1401263669999997</v>
      </c>
      <c r="L280">
        <v>42307.696730000003</v>
      </c>
      <c r="M280">
        <v>34.245638880000001</v>
      </c>
      <c r="N280">
        <v>-0.82183061000000002</v>
      </c>
      <c r="O280">
        <v>4.1652449740000002</v>
      </c>
      <c r="P280">
        <v>38555.702149999997</v>
      </c>
      <c r="Q280">
        <v>37.839846039999998</v>
      </c>
      <c r="R280">
        <v>-0.13616059</v>
      </c>
      <c r="S280">
        <v>4.6389993409999999</v>
      </c>
    </row>
    <row r="281" spans="1:19" x14ac:dyDescent="0.25">
      <c r="A281" s="12">
        <v>36100</v>
      </c>
      <c r="B281" t="s">
        <v>1999</v>
      </c>
      <c r="C281" t="s">
        <v>2000</v>
      </c>
      <c r="D281">
        <v>85363.393949999998</v>
      </c>
      <c r="E281">
        <v>37.982215799999999</v>
      </c>
      <c r="F281">
        <v>-0.95721123399999997</v>
      </c>
      <c r="G281">
        <v>3.0347966290000001</v>
      </c>
      <c r="H281">
        <v>48774.427960000001</v>
      </c>
      <c r="I281">
        <v>35.611888309999998</v>
      </c>
      <c r="J281">
        <v>-1.073144871</v>
      </c>
      <c r="K281">
        <v>2.2792849209999999</v>
      </c>
      <c r="L281">
        <v>36928.282399999996</v>
      </c>
      <c r="M281">
        <v>34.230434590000002</v>
      </c>
      <c r="N281">
        <v>-1.3487206350000001</v>
      </c>
      <c r="O281">
        <v>1.2295388119999999</v>
      </c>
      <c r="P281">
        <v>36505.175199999998</v>
      </c>
      <c r="Q281">
        <v>37.232166890000002</v>
      </c>
      <c r="R281">
        <v>-1.379822224</v>
      </c>
      <c r="S281">
        <v>3.8309676029999999</v>
      </c>
    </row>
    <row r="282" spans="1:19" x14ac:dyDescent="0.25">
      <c r="A282" s="12">
        <v>36100</v>
      </c>
      <c r="B282" t="s">
        <v>1993</v>
      </c>
      <c r="C282" t="s">
        <v>1994</v>
      </c>
      <c r="D282">
        <v>70225.631559999994</v>
      </c>
      <c r="E282">
        <v>37.899443220000002</v>
      </c>
      <c r="F282">
        <v>-0.93771116899999996</v>
      </c>
      <c r="G282">
        <v>3.9647093510000002</v>
      </c>
      <c r="H282">
        <v>41950.642930000002</v>
      </c>
      <c r="I282">
        <v>34.871095769999997</v>
      </c>
      <c r="J282">
        <v>-0.96424892100000004</v>
      </c>
      <c r="K282">
        <v>3.0018892269999999</v>
      </c>
      <c r="L282">
        <v>32838.444739999999</v>
      </c>
      <c r="M282">
        <v>32.584480849999998</v>
      </c>
      <c r="N282">
        <v>-1.8899655369999999</v>
      </c>
      <c r="O282">
        <v>2.3083473159999999</v>
      </c>
      <c r="P282">
        <v>32253.70998</v>
      </c>
      <c r="Q282">
        <v>35.987195380000003</v>
      </c>
      <c r="R282">
        <v>-1.7053470340000001</v>
      </c>
      <c r="S282">
        <v>3.2111818169999999</v>
      </c>
    </row>
    <row r="283" spans="1:19" x14ac:dyDescent="0.25">
      <c r="A283" s="12">
        <v>36100</v>
      </c>
      <c r="B283" t="s">
        <v>1995</v>
      </c>
      <c r="C283" t="s">
        <v>1996</v>
      </c>
      <c r="D283">
        <v>87800.50894</v>
      </c>
      <c r="E283">
        <v>38.9962941</v>
      </c>
      <c r="F283">
        <v>-0.71763069199999996</v>
      </c>
      <c r="G283">
        <v>5.6652567979999997</v>
      </c>
      <c r="H283">
        <v>50284.165500000003</v>
      </c>
      <c r="I283">
        <v>37.220648150000002</v>
      </c>
      <c r="J283">
        <v>-0.66312239500000003</v>
      </c>
      <c r="K283">
        <v>4.7559291479999999</v>
      </c>
      <c r="L283">
        <v>40459.073770000003</v>
      </c>
      <c r="M283">
        <v>35.25862643</v>
      </c>
      <c r="N283">
        <v>-1.208128519</v>
      </c>
      <c r="O283">
        <v>4.4671732579999999</v>
      </c>
      <c r="P283">
        <v>33712.990100000003</v>
      </c>
      <c r="Q283">
        <v>37.437952510000002</v>
      </c>
      <c r="R283">
        <v>-0.62450687400000005</v>
      </c>
      <c r="S283">
        <v>5.0792282179999999</v>
      </c>
    </row>
    <row r="284" spans="1:19" x14ac:dyDescent="0.25">
      <c r="A284" s="12">
        <v>36130</v>
      </c>
      <c r="B284" t="s">
        <v>1991</v>
      </c>
      <c r="C284" t="s">
        <v>1992</v>
      </c>
      <c r="D284">
        <v>83035.323009999993</v>
      </c>
      <c r="E284">
        <v>38.875364740000002</v>
      </c>
      <c r="F284">
        <v>-0.498967938</v>
      </c>
      <c r="G284">
        <v>2.465653686</v>
      </c>
      <c r="H284">
        <v>49814.434099999999</v>
      </c>
      <c r="I284">
        <v>36.490157400000001</v>
      </c>
      <c r="J284">
        <v>-3.4010509000000001E-2</v>
      </c>
      <c r="K284">
        <v>1.6257155190000001</v>
      </c>
      <c r="L284">
        <v>32763.667280000001</v>
      </c>
      <c r="M284">
        <v>33.829549890000003</v>
      </c>
      <c r="N284">
        <v>-0.150364518</v>
      </c>
      <c r="O284">
        <v>0.63161000499999997</v>
      </c>
      <c r="P284">
        <v>33646.714249999997</v>
      </c>
      <c r="Q284">
        <v>37.94811515</v>
      </c>
      <c r="R284">
        <v>1.051731821</v>
      </c>
      <c r="S284">
        <v>2.7742176629999999</v>
      </c>
    </row>
    <row r="285" spans="1:19" x14ac:dyDescent="0.25">
      <c r="A285" s="12">
        <v>36130</v>
      </c>
      <c r="B285" t="s">
        <v>1993</v>
      </c>
      <c r="C285" t="s">
        <v>1994</v>
      </c>
      <c r="D285">
        <v>69824.58743</v>
      </c>
      <c r="E285">
        <v>37.6830073</v>
      </c>
      <c r="F285">
        <v>-0.571079428</v>
      </c>
      <c r="G285">
        <v>4.1125592009999998</v>
      </c>
      <c r="H285">
        <v>41829.419459999997</v>
      </c>
      <c r="I285">
        <v>34.770329840000002</v>
      </c>
      <c r="J285">
        <v>-0.28896689399999997</v>
      </c>
      <c r="K285">
        <v>3.3723942889999998</v>
      </c>
      <c r="L285">
        <v>32613.549920000001</v>
      </c>
      <c r="M285">
        <v>32.361325309999998</v>
      </c>
      <c r="N285">
        <v>-0.68485221799999996</v>
      </c>
      <c r="O285">
        <v>2.71493049</v>
      </c>
      <c r="P285">
        <v>32265.607489999999</v>
      </c>
      <c r="Q285">
        <v>36.000470069999999</v>
      </c>
      <c r="R285">
        <v>3.6887244E-2</v>
      </c>
      <c r="S285">
        <v>4.483940714</v>
      </c>
    </row>
    <row r="286" spans="1:19" x14ac:dyDescent="0.25">
      <c r="A286" s="12">
        <v>36130</v>
      </c>
      <c r="B286" t="s">
        <v>1995</v>
      </c>
      <c r="C286" t="s">
        <v>1996</v>
      </c>
      <c r="D286">
        <v>87763.950589999993</v>
      </c>
      <c r="E286">
        <v>38.980056840000003</v>
      </c>
      <c r="F286">
        <v>-4.1637967999999997E-2</v>
      </c>
      <c r="G286">
        <v>4.698181699</v>
      </c>
      <c r="H286">
        <v>50582.337780000002</v>
      </c>
      <c r="I286">
        <v>37.441357099999998</v>
      </c>
      <c r="J286">
        <v>0.59297449199999996</v>
      </c>
      <c r="K286">
        <v>4.3160468769999998</v>
      </c>
      <c r="L286">
        <v>40645.649469999997</v>
      </c>
      <c r="M286">
        <v>35.421220429999998</v>
      </c>
      <c r="N286">
        <v>0.461146732</v>
      </c>
      <c r="O286">
        <v>4.2709376179999996</v>
      </c>
      <c r="P286">
        <v>34333.781009999999</v>
      </c>
      <c r="Q286">
        <v>38.127334869999999</v>
      </c>
      <c r="R286">
        <v>1.8413997419999999</v>
      </c>
      <c r="S286">
        <v>6.7812643159999997</v>
      </c>
    </row>
    <row r="287" spans="1:19" x14ac:dyDescent="0.25">
      <c r="A287" s="12">
        <v>36130</v>
      </c>
      <c r="B287" t="s">
        <v>1999</v>
      </c>
      <c r="C287" t="s">
        <v>2000</v>
      </c>
      <c r="D287">
        <v>85321.204830000002</v>
      </c>
      <c r="E287">
        <v>37.963443859999998</v>
      </c>
      <c r="F287">
        <v>-4.9422959000000002E-2</v>
      </c>
      <c r="G287">
        <v>3.4156477619999999</v>
      </c>
      <c r="H287">
        <v>48936.625200000002</v>
      </c>
      <c r="I287">
        <v>35.730314100000001</v>
      </c>
      <c r="J287">
        <v>0.332545643</v>
      </c>
      <c r="K287">
        <v>2.7249984999999999</v>
      </c>
      <c r="L287">
        <v>36954.164409999998</v>
      </c>
      <c r="M287">
        <v>34.254425759999997</v>
      </c>
      <c r="N287">
        <v>7.0087247000000005E-2</v>
      </c>
      <c r="O287">
        <v>1.7468370360000001</v>
      </c>
      <c r="P287">
        <v>36842.592080000002</v>
      </c>
      <c r="Q287">
        <v>37.576303350000003</v>
      </c>
      <c r="R287">
        <v>0.92429876899999996</v>
      </c>
      <c r="S287">
        <v>4.8319471170000003</v>
      </c>
    </row>
    <row r="288" spans="1:19" x14ac:dyDescent="0.25">
      <c r="A288" s="12">
        <v>36130</v>
      </c>
      <c r="B288" t="s">
        <v>1997</v>
      </c>
      <c r="C288" t="s">
        <v>1998</v>
      </c>
      <c r="D288">
        <v>98222.299880000006</v>
      </c>
      <c r="E288">
        <v>39.107534379999997</v>
      </c>
      <c r="F288">
        <v>0.29054982400000001</v>
      </c>
      <c r="G288">
        <v>5.0320979790000004</v>
      </c>
      <c r="H288">
        <v>54985.044650000003</v>
      </c>
      <c r="I288">
        <v>36.64008432</v>
      </c>
      <c r="J288">
        <v>0.55214308999999995</v>
      </c>
      <c r="K288">
        <v>4.2972162880000004</v>
      </c>
      <c r="L288">
        <v>42357.879390000002</v>
      </c>
      <c r="M288">
        <v>34.286258850000003</v>
      </c>
      <c r="N288">
        <v>0.118613541</v>
      </c>
      <c r="O288">
        <v>4.3633067990000001</v>
      </c>
      <c r="P288">
        <v>38905.339749999999</v>
      </c>
      <c r="Q288">
        <v>38.182991979999997</v>
      </c>
      <c r="R288">
        <v>0.90683757099999995</v>
      </c>
      <c r="S288">
        <v>5.3173682150000001</v>
      </c>
    </row>
    <row r="289" spans="1:19" x14ac:dyDescent="0.25">
      <c r="A289" s="12">
        <v>36130</v>
      </c>
      <c r="B289" t="s">
        <v>1989</v>
      </c>
      <c r="C289" t="s">
        <v>1990</v>
      </c>
      <c r="D289">
        <v>85127.426439999996</v>
      </c>
      <c r="E289">
        <v>37.146997980000002</v>
      </c>
      <c r="F289">
        <v>-0.24420519299999999</v>
      </c>
      <c r="G289">
        <v>4.1916903090000002</v>
      </c>
      <c r="H289">
        <v>49938.356059999998</v>
      </c>
      <c r="I289">
        <v>33.814164169999998</v>
      </c>
      <c r="J289">
        <v>0.50012905299999999</v>
      </c>
      <c r="K289">
        <v>4.6441057509999997</v>
      </c>
      <c r="L289">
        <v>35375.136859999999</v>
      </c>
      <c r="M289">
        <v>32.573285749999997</v>
      </c>
      <c r="N289">
        <v>0.383513942</v>
      </c>
      <c r="O289">
        <v>4.0782650179999997</v>
      </c>
      <c r="P289">
        <v>37773.716820000001</v>
      </c>
      <c r="Q289">
        <v>34.508130080000001</v>
      </c>
      <c r="R289">
        <v>1.7327786409999999</v>
      </c>
      <c r="S289">
        <v>8.4308387010000008</v>
      </c>
    </row>
    <row r="290" spans="1:19" x14ac:dyDescent="0.25">
      <c r="A290" s="12">
        <v>36161</v>
      </c>
      <c r="B290" t="s">
        <v>1995</v>
      </c>
      <c r="C290" t="s">
        <v>1996</v>
      </c>
      <c r="D290">
        <v>88091.814639999997</v>
      </c>
      <c r="E290">
        <v>39.12567653</v>
      </c>
      <c r="F290">
        <v>0.37357484400000002</v>
      </c>
      <c r="G290">
        <v>3.8825794889999998</v>
      </c>
      <c r="H290">
        <v>50904.539369999999</v>
      </c>
      <c r="I290">
        <v>37.679852699999998</v>
      </c>
      <c r="J290">
        <v>0.63698439100000004</v>
      </c>
      <c r="K290">
        <v>4.2086161320000004</v>
      </c>
      <c r="L290">
        <v>40876.655610000002</v>
      </c>
      <c r="M290">
        <v>35.622533969999999</v>
      </c>
      <c r="N290">
        <v>0.56834162799999999</v>
      </c>
      <c r="O290">
        <v>3.9272855199999999</v>
      </c>
      <c r="P290">
        <v>34604.439639999997</v>
      </c>
      <c r="Q290">
        <v>38.427898689999999</v>
      </c>
      <c r="R290">
        <v>0.78831583900000002</v>
      </c>
      <c r="S290">
        <v>6.6710562830000004</v>
      </c>
    </row>
    <row r="291" spans="1:19" x14ac:dyDescent="0.25">
      <c r="A291" s="12">
        <v>36161</v>
      </c>
      <c r="B291" t="s">
        <v>1999</v>
      </c>
      <c r="C291" t="s">
        <v>2000</v>
      </c>
      <c r="D291">
        <v>85036.204819999999</v>
      </c>
      <c r="E291">
        <v>37.836633859999999</v>
      </c>
      <c r="F291">
        <v>-0.33403186600000001</v>
      </c>
      <c r="G291">
        <v>2.3182615609999999</v>
      </c>
      <c r="H291">
        <v>48748.328759999997</v>
      </c>
      <c r="I291">
        <v>35.592832389999998</v>
      </c>
      <c r="J291">
        <v>-0.38477609000000002</v>
      </c>
      <c r="K291">
        <v>1.881200094</v>
      </c>
      <c r="L291">
        <v>36699.335760000002</v>
      </c>
      <c r="M291">
        <v>34.018213969999998</v>
      </c>
      <c r="N291">
        <v>-0.68958034800000001</v>
      </c>
      <c r="O291">
        <v>0.470141317</v>
      </c>
      <c r="P291">
        <v>36703.025240000003</v>
      </c>
      <c r="Q291">
        <v>37.433957069999998</v>
      </c>
      <c r="R291">
        <v>-0.378819293</v>
      </c>
      <c r="S291">
        <v>3.3898568679999999</v>
      </c>
    </row>
    <row r="292" spans="1:19" x14ac:dyDescent="0.25">
      <c r="A292" s="12">
        <v>36161</v>
      </c>
      <c r="B292" t="s">
        <v>1989</v>
      </c>
      <c r="C292" t="s">
        <v>1990</v>
      </c>
      <c r="D292">
        <v>84530.360820000002</v>
      </c>
      <c r="E292">
        <v>36.886456860000003</v>
      </c>
      <c r="F292">
        <v>-0.70137868000000003</v>
      </c>
      <c r="G292">
        <v>2.8751332189999999</v>
      </c>
      <c r="H292">
        <v>49612.511720000002</v>
      </c>
      <c r="I292">
        <v>33.593529070000002</v>
      </c>
      <c r="J292">
        <v>-0.65249313499999995</v>
      </c>
      <c r="K292">
        <v>3.8049795080000002</v>
      </c>
      <c r="L292">
        <v>35069.632360000003</v>
      </c>
      <c r="M292">
        <v>32.291978409999999</v>
      </c>
      <c r="N292">
        <v>-0.86361364500000004</v>
      </c>
      <c r="O292">
        <v>2.9971001629999998</v>
      </c>
      <c r="P292">
        <v>37518.010779999997</v>
      </c>
      <c r="Q292">
        <v>34.274530149999997</v>
      </c>
      <c r="R292">
        <v>-0.67694170899999995</v>
      </c>
      <c r="S292">
        <v>6.946047096</v>
      </c>
    </row>
    <row r="293" spans="1:19" x14ac:dyDescent="0.25">
      <c r="A293" s="12">
        <v>36161</v>
      </c>
      <c r="B293" t="s">
        <v>1993</v>
      </c>
      <c r="C293" t="s">
        <v>1994</v>
      </c>
      <c r="D293">
        <v>69607.193729999999</v>
      </c>
      <c r="E293">
        <v>37.565684040000001</v>
      </c>
      <c r="F293">
        <v>-0.31134261099999999</v>
      </c>
      <c r="G293">
        <v>4.4710133499999998</v>
      </c>
      <c r="H293">
        <v>41778.34863</v>
      </c>
      <c r="I293">
        <v>34.727877669999998</v>
      </c>
      <c r="J293">
        <v>-0.122093094</v>
      </c>
      <c r="K293">
        <v>4.287497224</v>
      </c>
      <c r="L293">
        <v>32429.969850000001</v>
      </c>
      <c r="M293">
        <v>32.179164999999998</v>
      </c>
      <c r="N293">
        <v>-0.56289511299999995</v>
      </c>
      <c r="O293">
        <v>3.1587666630000002</v>
      </c>
      <c r="P293">
        <v>32191.326580000001</v>
      </c>
      <c r="Q293">
        <v>35.917590869999998</v>
      </c>
      <c r="R293">
        <v>-0.230217</v>
      </c>
      <c r="S293">
        <v>5.0976348270000003</v>
      </c>
    </row>
    <row r="294" spans="1:19" x14ac:dyDescent="0.25">
      <c r="A294" s="12">
        <v>36161</v>
      </c>
      <c r="B294" t="s">
        <v>1997</v>
      </c>
      <c r="C294" t="s">
        <v>1998</v>
      </c>
      <c r="D294">
        <v>98503.071150000003</v>
      </c>
      <c r="E294">
        <v>39.219324389999997</v>
      </c>
      <c r="F294">
        <v>0.28585287100000001</v>
      </c>
      <c r="G294">
        <v>4.4625528829999999</v>
      </c>
      <c r="H294">
        <v>55274.319020000003</v>
      </c>
      <c r="I294">
        <v>36.832846500000002</v>
      </c>
      <c r="J294">
        <v>0.52609645199999999</v>
      </c>
      <c r="K294">
        <v>4.4820898939999996</v>
      </c>
      <c r="L294">
        <v>42557.470549999998</v>
      </c>
      <c r="M294">
        <v>34.447816369999998</v>
      </c>
      <c r="N294">
        <v>0.47120196600000003</v>
      </c>
      <c r="O294">
        <v>4.3603691270000002</v>
      </c>
      <c r="P294">
        <v>39100.620799999997</v>
      </c>
      <c r="Q294">
        <v>38.374647289999999</v>
      </c>
      <c r="R294">
        <v>0.50193895399999999</v>
      </c>
      <c r="S294">
        <v>5.2965207249999997</v>
      </c>
    </row>
    <row r="295" spans="1:19" x14ac:dyDescent="0.25">
      <c r="A295" s="12">
        <v>36161</v>
      </c>
      <c r="B295" t="s">
        <v>1991</v>
      </c>
      <c r="C295" t="s">
        <v>1992</v>
      </c>
      <c r="D295">
        <v>83613.499809999994</v>
      </c>
      <c r="E295">
        <v>39.146054769999999</v>
      </c>
      <c r="F295">
        <v>0.696302223</v>
      </c>
      <c r="G295">
        <v>2.353179328</v>
      </c>
      <c r="H295">
        <v>50170.646520000002</v>
      </c>
      <c r="I295">
        <v>36.751090750000003</v>
      </c>
      <c r="J295">
        <v>0.71507873</v>
      </c>
      <c r="K295">
        <v>2.238606323</v>
      </c>
      <c r="L295">
        <v>33036.999880000003</v>
      </c>
      <c r="M295">
        <v>34.111774670000003</v>
      </c>
      <c r="N295">
        <v>0.83425520099999995</v>
      </c>
      <c r="O295">
        <v>1.3843675900000001</v>
      </c>
      <c r="P295">
        <v>33947.105770000002</v>
      </c>
      <c r="Q295">
        <v>38.286908779999997</v>
      </c>
      <c r="R295">
        <v>0.89278116900000004</v>
      </c>
      <c r="S295">
        <v>3.6148404080000001</v>
      </c>
    </row>
    <row r="296" spans="1:19" x14ac:dyDescent="0.25">
      <c r="A296" s="12">
        <v>36192</v>
      </c>
      <c r="B296" t="s">
        <v>1989</v>
      </c>
      <c r="C296" t="s">
        <v>1990</v>
      </c>
      <c r="D296">
        <v>84053.993310000005</v>
      </c>
      <c r="E296">
        <v>36.678584690000001</v>
      </c>
      <c r="F296">
        <v>-0.56354604500000005</v>
      </c>
      <c r="G296">
        <v>2.2644875209999999</v>
      </c>
      <c r="H296">
        <v>49305.970450000001</v>
      </c>
      <c r="I296">
        <v>33.385964430000001</v>
      </c>
      <c r="J296">
        <v>-0.61787089699999997</v>
      </c>
      <c r="K296">
        <v>2.9016597900000001</v>
      </c>
      <c r="L296">
        <v>34781.008240000003</v>
      </c>
      <c r="M296">
        <v>32.026214459999998</v>
      </c>
      <c r="N296">
        <v>-0.82300298100000002</v>
      </c>
      <c r="O296">
        <v>2.0707840179999999</v>
      </c>
      <c r="P296">
        <v>37161.512669999996</v>
      </c>
      <c r="Q296">
        <v>33.948851769999997</v>
      </c>
      <c r="R296">
        <v>-0.95020524699999998</v>
      </c>
      <c r="S296">
        <v>4.9755580899999998</v>
      </c>
    </row>
    <row r="297" spans="1:19" x14ac:dyDescent="0.25">
      <c r="A297" s="12">
        <v>36192</v>
      </c>
      <c r="B297" t="s">
        <v>1993</v>
      </c>
      <c r="C297" t="s">
        <v>1994</v>
      </c>
      <c r="D297">
        <v>69772.999580000003</v>
      </c>
      <c r="E297">
        <v>37.655166309999998</v>
      </c>
      <c r="F297">
        <v>0.23820216999999999</v>
      </c>
      <c r="G297">
        <v>4.8063108469999998</v>
      </c>
      <c r="H297">
        <v>41998.393129999997</v>
      </c>
      <c r="I297">
        <v>34.910787689999999</v>
      </c>
      <c r="J297">
        <v>0.52669507299999996</v>
      </c>
      <c r="K297">
        <v>4.5804666000000003</v>
      </c>
      <c r="L297">
        <v>32709.69368</v>
      </c>
      <c r="M297">
        <v>32.456725519999999</v>
      </c>
      <c r="N297">
        <v>0.86254731900000003</v>
      </c>
      <c r="O297">
        <v>3.8722364069999999</v>
      </c>
      <c r="P297">
        <v>32604.446929999998</v>
      </c>
      <c r="Q297">
        <v>36.378531420000002</v>
      </c>
      <c r="R297">
        <v>1.2833281540000001</v>
      </c>
      <c r="S297">
        <v>4.7118185170000002</v>
      </c>
    </row>
    <row r="298" spans="1:19" x14ac:dyDescent="0.25">
      <c r="A298" s="12">
        <v>36192</v>
      </c>
      <c r="B298" t="s">
        <v>1995</v>
      </c>
      <c r="C298" t="s">
        <v>1996</v>
      </c>
      <c r="D298">
        <v>87288.861439999993</v>
      </c>
      <c r="E298">
        <v>38.769047630000003</v>
      </c>
      <c r="F298">
        <v>-0.91149580500000005</v>
      </c>
      <c r="G298">
        <v>3.2272071420000001</v>
      </c>
      <c r="H298">
        <v>50544.371570000003</v>
      </c>
      <c r="I298">
        <v>37.413254279999997</v>
      </c>
      <c r="J298">
        <v>-0.70753572200000003</v>
      </c>
      <c r="K298">
        <v>3.7088015209999998</v>
      </c>
      <c r="L298">
        <v>40604.692479999998</v>
      </c>
      <c r="M298">
        <v>35.385527889999999</v>
      </c>
      <c r="N298">
        <v>-0.66532628299999996</v>
      </c>
      <c r="O298">
        <v>3.554847745</v>
      </c>
      <c r="P298">
        <v>34203.788990000001</v>
      </c>
      <c r="Q298">
        <v>37.982979980000003</v>
      </c>
      <c r="R298">
        <v>-1.1578013069999999</v>
      </c>
      <c r="S298">
        <v>4.2636160570000001</v>
      </c>
    </row>
    <row r="299" spans="1:19" x14ac:dyDescent="0.25">
      <c r="A299" s="12">
        <v>36192</v>
      </c>
      <c r="B299" t="s">
        <v>1999</v>
      </c>
      <c r="C299" t="s">
        <v>2000</v>
      </c>
      <c r="D299">
        <v>84806.274439999994</v>
      </c>
      <c r="E299">
        <v>37.734326950000003</v>
      </c>
      <c r="F299">
        <v>-0.27039115499999999</v>
      </c>
      <c r="G299">
        <v>1.68278587</v>
      </c>
      <c r="H299">
        <v>48704.930650000002</v>
      </c>
      <c r="I299">
        <v>35.561145930000002</v>
      </c>
      <c r="J299">
        <v>-8.9024827000000001E-2</v>
      </c>
      <c r="K299">
        <v>1.509678981</v>
      </c>
      <c r="L299">
        <v>36601.778859999999</v>
      </c>
      <c r="M299">
        <v>33.92778423</v>
      </c>
      <c r="N299">
        <v>-0.26582742700000001</v>
      </c>
      <c r="O299">
        <v>3.5339735999999997E-2</v>
      </c>
      <c r="P299">
        <v>36742.190569999999</v>
      </c>
      <c r="Q299">
        <v>37.473902369999998</v>
      </c>
      <c r="R299">
        <v>0.10670874</v>
      </c>
      <c r="S299">
        <v>2.6990257629999999</v>
      </c>
    </row>
    <row r="300" spans="1:19" x14ac:dyDescent="0.25">
      <c r="A300" s="12">
        <v>36192</v>
      </c>
      <c r="B300" t="s">
        <v>1997</v>
      </c>
      <c r="C300" t="s">
        <v>1998</v>
      </c>
      <c r="D300">
        <v>98404.909440000003</v>
      </c>
      <c r="E300">
        <v>39.180240980000001</v>
      </c>
      <c r="F300">
        <v>-9.9653449000000005E-2</v>
      </c>
      <c r="G300">
        <v>4.2947725999999999</v>
      </c>
      <c r="H300">
        <v>55192.342830000001</v>
      </c>
      <c r="I300">
        <v>36.778220480000002</v>
      </c>
      <c r="J300">
        <v>-0.14830790799999999</v>
      </c>
      <c r="K300">
        <v>3.9223672299999999</v>
      </c>
      <c r="L300">
        <v>42564.840250000001</v>
      </c>
      <c r="M300">
        <v>34.453781720000002</v>
      </c>
      <c r="N300">
        <v>1.7317064E-2</v>
      </c>
      <c r="O300">
        <v>3.7733031590000001</v>
      </c>
      <c r="P300">
        <v>39034.549650000001</v>
      </c>
      <c r="Q300">
        <v>38.309802869999999</v>
      </c>
      <c r="R300">
        <v>-0.168977244</v>
      </c>
      <c r="S300">
        <v>4.3234554899999997</v>
      </c>
    </row>
    <row r="301" spans="1:19" x14ac:dyDescent="0.25">
      <c r="A301" s="12">
        <v>36192</v>
      </c>
      <c r="B301" t="s">
        <v>1991</v>
      </c>
      <c r="C301" t="s">
        <v>1992</v>
      </c>
      <c r="D301">
        <v>84247.081699999995</v>
      </c>
      <c r="E301">
        <v>39.442684270000001</v>
      </c>
      <c r="F301">
        <v>0.75775071199999999</v>
      </c>
      <c r="G301">
        <v>4.3330713599999999</v>
      </c>
      <c r="H301">
        <v>50677.934119999998</v>
      </c>
      <c r="I301">
        <v>37.122689960000002</v>
      </c>
      <c r="J301">
        <v>1.011124296</v>
      </c>
      <c r="K301">
        <v>4.3353254720000001</v>
      </c>
      <c r="L301">
        <v>33401.635620000001</v>
      </c>
      <c r="M301">
        <v>34.488272909999999</v>
      </c>
      <c r="N301">
        <v>1.103719291</v>
      </c>
      <c r="O301">
        <v>3.8351643989999999</v>
      </c>
      <c r="P301">
        <v>34320.435429999998</v>
      </c>
      <c r="Q301">
        <v>38.707964949999997</v>
      </c>
      <c r="R301">
        <v>1.099739271</v>
      </c>
      <c r="S301">
        <v>5.0251327190000001</v>
      </c>
    </row>
    <row r="302" spans="1:19" x14ac:dyDescent="0.25">
      <c r="A302" s="12">
        <v>36220</v>
      </c>
      <c r="B302" t="s">
        <v>1999</v>
      </c>
      <c r="C302" t="s">
        <v>2000</v>
      </c>
      <c r="D302">
        <v>85117.343760000003</v>
      </c>
      <c r="E302">
        <v>37.872736420000003</v>
      </c>
      <c r="F302">
        <v>0.36679988600000002</v>
      </c>
      <c r="G302">
        <v>1.9548698819999999</v>
      </c>
      <c r="H302">
        <v>48739.204919999996</v>
      </c>
      <c r="I302">
        <v>35.586170760000002</v>
      </c>
      <c r="J302">
        <v>7.0371260000000005E-2</v>
      </c>
      <c r="K302">
        <v>1.47847755</v>
      </c>
      <c r="L302">
        <v>36544.933270000001</v>
      </c>
      <c r="M302">
        <v>33.875091580000003</v>
      </c>
      <c r="N302">
        <v>-0.15530825000000001</v>
      </c>
      <c r="O302">
        <v>-0.240749458</v>
      </c>
      <c r="P302">
        <v>36770.002240000002</v>
      </c>
      <c r="Q302">
        <v>37.5022679</v>
      </c>
      <c r="R302">
        <v>7.5694082999999995E-2</v>
      </c>
      <c r="S302">
        <v>2.5303089179999998</v>
      </c>
    </row>
    <row r="303" spans="1:19" x14ac:dyDescent="0.25">
      <c r="A303" s="12">
        <v>36220</v>
      </c>
      <c r="B303" t="s">
        <v>1995</v>
      </c>
      <c r="C303" t="s">
        <v>1996</v>
      </c>
      <c r="D303">
        <v>86421.473979999995</v>
      </c>
      <c r="E303">
        <v>38.383800469999997</v>
      </c>
      <c r="F303">
        <v>-0.99369775699999996</v>
      </c>
      <c r="G303">
        <v>1.5858108909999999</v>
      </c>
      <c r="H303">
        <v>49808.23285</v>
      </c>
      <c r="I303">
        <v>36.86835988</v>
      </c>
      <c r="J303">
        <v>-1.456420764</v>
      </c>
      <c r="K303">
        <v>1.699136977</v>
      </c>
      <c r="L303">
        <v>39929.461969999997</v>
      </c>
      <c r="M303">
        <v>34.797088799999997</v>
      </c>
      <c r="N303">
        <v>-1.662937141</v>
      </c>
      <c r="O303">
        <v>1.216280273</v>
      </c>
      <c r="P303">
        <v>33470.619050000001</v>
      </c>
      <c r="Q303">
        <v>37.168801790000003</v>
      </c>
      <c r="R303">
        <v>-2.143534265</v>
      </c>
      <c r="S303">
        <v>1.4399889889999999</v>
      </c>
    </row>
    <row r="304" spans="1:19" x14ac:dyDescent="0.25">
      <c r="A304" s="12">
        <v>36220</v>
      </c>
      <c r="B304" t="s">
        <v>1989</v>
      </c>
      <c r="C304" t="s">
        <v>1990</v>
      </c>
      <c r="D304">
        <v>84026.565830000007</v>
      </c>
      <c r="E304">
        <v>36.666616179999998</v>
      </c>
      <c r="F304">
        <v>-3.2630797000000003E-2</v>
      </c>
      <c r="G304">
        <v>2.0886258820000001</v>
      </c>
      <c r="H304">
        <v>48985.224540000003</v>
      </c>
      <c r="I304">
        <v>33.168781580000001</v>
      </c>
      <c r="J304">
        <v>-0.65052143100000004</v>
      </c>
      <c r="K304">
        <v>2.0392398379999999</v>
      </c>
      <c r="L304">
        <v>34434.26139</v>
      </c>
      <c r="M304">
        <v>31.706931340000001</v>
      </c>
      <c r="N304">
        <v>-0.99694306799999999</v>
      </c>
      <c r="O304">
        <v>0.85036793499999996</v>
      </c>
      <c r="P304">
        <v>36631.377970000001</v>
      </c>
      <c r="Q304">
        <v>33.464547899999999</v>
      </c>
      <c r="R304">
        <v>-1.4265692299999999</v>
      </c>
      <c r="S304">
        <v>2.995497495</v>
      </c>
    </row>
    <row r="305" spans="1:19" x14ac:dyDescent="0.25">
      <c r="A305" s="12">
        <v>36220</v>
      </c>
      <c r="B305" t="s">
        <v>1991</v>
      </c>
      <c r="C305" t="s">
        <v>1992</v>
      </c>
      <c r="D305">
        <v>84622.600109999999</v>
      </c>
      <c r="E305">
        <v>39.618493979999997</v>
      </c>
      <c r="F305">
        <v>0.44573462899999999</v>
      </c>
      <c r="G305">
        <v>5.0028648789999997</v>
      </c>
      <c r="H305">
        <v>50775.942230000001</v>
      </c>
      <c r="I305">
        <v>37.194483030000001</v>
      </c>
      <c r="J305">
        <v>0.19339405200000001</v>
      </c>
      <c r="K305">
        <v>4.8274349970000001</v>
      </c>
      <c r="L305">
        <v>33354.253259999998</v>
      </c>
      <c r="M305">
        <v>34.43934908</v>
      </c>
      <c r="N305">
        <v>-0.14185640399999999</v>
      </c>
      <c r="O305">
        <v>3.4894845409999999</v>
      </c>
      <c r="P305">
        <v>34404.271829999998</v>
      </c>
      <c r="Q305">
        <v>38.802519009999997</v>
      </c>
      <c r="R305">
        <v>0.24427547599999999</v>
      </c>
      <c r="S305">
        <v>5.3592150749999998</v>
      </c>
    </row>
    <row r="306" spans="1:19" x14ac:dyDescent="0.25">
      <c r="A306" s="12">
        <v>36220</v>
      </c>
      <c r="B306" t="s">
        <v>1997</v>
      </c>
      <c r="C306" t="s">
        <v>1998</v>
      </c>
      <c r="D306">
        <v>98590.407030000002</v>
      </c>
      <c r="E306">
        <v>39.254097469999998</v>
      </c>
      <c r="F306">
        <v>0.18850441000000001</v>
      </c>
      <c r="G306">
        <v>4.7350429529999998</v>
      </c>
      <c r="H306">
        <v>55201.960059999998</v>
      </c>
      <c r="I306">
        <v>36.78462906</v>
      </c>
      <c r="J306">
        <v>1.7424938000000001E-2</v>
      </c>
      <c r="K306">
        <v>4.2151399090000004</v>
      </c>
      <c r="L306">
        <v>42687.724269999999</v>
      </c>
      <c r="M306">
        <v>34.55324924</v>
      </c>
      <c r="N306">
        <v>0.28869840699999999</v>
      </c>
      <c r="O306">
        <v>4.3517837249999998</v>
      </c>
      <c r="P306">
        <v>39152.454319999997</v>
      </c>
      <c r="Q306">
        <v>38.425518420000003</v>
      </c>
      <c r="R306">
        <v>0.30205207699999997</v>
      </c>
      <c r="S306">
        <v>5.0502716919999999</v>
      </c>
    </row>
    <row r="307" spans="1:19" x14ac:dyDescent="0.25">
      <c r="A307" s="12">
        <v>36220</v>
      </c>
      <c r="B307" t="s">
        <v>1993</v>
      </c>
      <c r="C307" t="s">
        <v>1994</v>
      </c>
      <c r="D307">
        <v>69397.08395</v>
      </c>
      <c r="E307">
        <v>37.452291770000002</v>
      </c>
      <c r="F307">
        <v>-0.538769477</v>
      </c>
      <c r="G307">
        <v>3.9609125700000001</v>
      </c>
      <c r="H307">
        <v>41727.372450000003</v>
      </c>
      <c r="I307">
        <v>34.685504180000002</v>
      </c>
      <c r="J307">
        <v>-0.64531203100000001</v>
      </c>
      <c r="K307">
        <v>3.696217308</v>
      </c>
      <c r="L307">
        <v>32401.977439999999</v>
      </c>
      <c r="M307">
        <v>32.151389080000001</v>
      </c>
      <c r="N307">
        <v>-0.94074937400000003</v>
      </c>
      <c r="O307">
        <v>2.4924361519999998</v>
      </c>
      <c r="P307">
        <v>32239.23475</v>
      </c>
      <c r="Q307">
        <v>35.971044589999998</v>
      </c>
      <c r="R307">
        <v>-1.1201299659999999</v>
      </c>
      <c r="S307">
        <v>3.3486567979999999</v>
      </c>
    </row>
    <row r="308" spans="1:19" x14ac:dyDescent="0.25">
      <c r="A308" s="12">
        <v>36251</v>
      </c>
      <c r="B308" t="s">
        <v>1993</v>
      </c>
      <c r="C308" t="s">
        <v>1994</v>
      </c>
      <c r="D308">
        <v>69591.908660000001</v>
      </c>
      <c r="E308">
        <v>37.557434979999996</v>
      </c>
      <c r="F308">
        <v>0.28073904599999999</v>
      </c>
      <c r="G308">
        <v>2.7780245689999998</v>
      </c>
      <c r="H308">
        <v>42018.853640000001</v>
      </c>
      <c r="I308">
        <v>34.9277953</v>
      </c>
      <c r="J308">
        <v>0.69853713100000003</v>
      </c>
      <c r="K308">
        <v>2.4430134369999998</v>
      </c>
      <c r="L308">
        <v>32765.99584</v>
      </c>
      <c r="M308">
        <v>32.512592249999997</v>
      </c>
      <c r="N308">
        <v>1.1234450010000001</v>
      </c>
      <c r="O308">
        <v>1.821231397</v>
      </c>
      <c r="P308">
        <v>32422.848480000001</v>
      </c>
      <c r="Q308">
        <v>36.175912289999999</v>
      </c>
      <c r="R308">
        <v>0.56953502199999995</v>
      </c>
      <c r="S308">
        <v>2.5383491930000002</v>
      </c>
    </row>
    <row r="309" spans="1:19" x14ac:dyDescent="0.25">
      <c r="A309" s="12">
        <v>36251</v>
      </c>
      <c r="B309" t="s">
        <v>1995</v>
      </c>
      <c r="C309" t="s">
        <v>1996</v>
      </c>
      <c r="D309">
        <v>86174.288629999995</v>
      </c>
      <c r="E309">
        <v>38.274013949999997</v>
      </c>
      <c r="F309">
        <v>-0.28602306799999999</v>
      </c>
      <c r="G309">
        <v>0.80493007100000002</v>
      </c>
      <c r="H309">
        <v>49903.718659999999</v>
      </c>
      <c r="I309">
        <v>36.939039059999999</v>
      </c>
      <c r="J309">
        <v>0.191706882</v>
      </c>
      <c r="K309">
        <v>0.77137253699999997</v>
      </c>
      <c r="L309">
        <v>40212.643329999999</v>
      </c>
      <c r="M309">
        <v>35.043871160000002</v>
      </c>
      <c r="N309">
        <v>0.70920404299999995</v>
      </c>
      <c r="O309">
        <v>0.889831135</v>
      </c>
      <c r="P309">
        <v>33595.624040000002</v>
      </c>
      <c r="Q309">
        <v>37.30761863</v>
      </c>
      <c r="R309">
        <v>0.37347676099999999</v>
      </c>
      <c r="S309">
        <v>1.2393443120000001</v>
      </c>
    </row>
    <row r="310" spans="1:19" x14ac:dyDescent="0.25">
      <c r="A310" s="12">
        <v>36251</v>
      </c>
      <c r="B310" t="s">
        <v>1999</v>
      </c>
      <c r="C310" t="s">
        <v>2000</v>
      </c>
      <c r="D310">
        <v>85319.187409999999</v>
      </c>
      <c r="E310">
        <v>37.96254622</v>
      </c>
      <c r="F310">
        <v>0.23713574400000001</v>
      </c>
      <c r="G310">
        <v>2.163498251</v>
      </c>
      <c r="H310">
        <v>49099.215600000003</v>
      </c>
      <c r="I310">
        <v>35.849026940000002</v>
      </c>
      <c r="J310">
        <v>0.73864700000000005</v>
      </c>
      <c r="K310">
        <v>1.8280787700000001</v>
      </c>
      <c r="L310">
        <v>37019.344259999998</v>
      </c>
      <c r="M310">
        <v>34.314843799999998</v>
      </c>
      <c r="N310">
        <v>1.2981580370000001</v>
      </c>
      <c r="O310">
        <v>0.81678768099999999</v>
      </c>
      <c r="P310">
        <v>37186.537380000002</v>
      </c>
      <c r="Q310">
        <v>37.927098239999999</v>
      </c>
      <c r="R310">
        <v>1.1328123990000001</v>
      </c>
      <c r="S310">
        <v>3.9127655219999999</v>
      </c>
    </row>
    <row r="311" spans="1:19" x14ac:dyDescent="0.25">
      <c r="A311" s="12">
        <v>36251</v>
      </c>
      <c r="B311" t="s">
        <v>1997</v>
      </c>
      <c r="C311" t="s">
        <v>1998</v>
      </c>
      <c r="D311">
        <v>98935.398730000001</v>
      </c>
      <c r="E311">
        <v>39.39145705</v>
      </c>
      <c r="F311">
        <v>0.34992420499999999</v>
      </c>
      <c r="G311">
        <v>5.2297371000000004</v>
      </c>
      <c r="H311">
        <v>55495.461020000002</v>
      </c>
      <c r="I311">
        <v>36.98020769</v>
      </c>
      <c r="J311">
        <v>0.53168575100000004</v>
      </c>
      <c r="K311">
        <v>4.1280280070000002</v>
      </c>
      <c r="L311">
        <v>43035.476690000003</v>
      </c>
      <c r="M311">
        <v>34.834734760000003</v>
      </c>
      <c r="N311">
        <v>0.81464268200000001</v>
      </c>
      <c r="O311">
        <v>4.4513077330000002</v>
      </c>
      <c r="P311">
        <v>39434.659209999998</v>
      </c>
      <c r="Q311">
        <v>38.702483669999999</v>
      </c>
      <c r="R311">
        <v>0.72078467899999998</v>
      </c>
      <c r="S311">
        <v>5.4171741669999998</v>
      </c>
    </row>
    <row r="312" spans="1:19" x14ac:dyDescent="0.25">
      <c r="A312" s="12">
        <v>36251</v>
      </c>
      <c r="B312" t="s">
        <v>1989</v>
      </c>
      <c r="C312" t="s">
        <v>1990</v>
      </c>
      <c r="D312">
        <v>84989.044819999996</v>
      </c>
      <c r="E312">
        <v>37.08661249</v>
      </c>
      <c r="F312">
        <v>1.145446065</v>
      </c>
      <c r="G312">
        <v>2.6357889449999998</v>
      </c>
      <c r="H312">
        <v>49714.088340000002</v>
      </c>
      <c r="I312">
        <v>33.662308439999997</v>
      </c>
      <c r="J312">
        <v>1.487925817</v>
      </c>
      <c r="K312">
        <v>2.0842030010000001</v>
      </c>
      <c r="L312">
        <v>35079.202019999997</v>
      </c>
      <c r="M312">
        <v>32.300790120000002</v>
      </c>
      <c r="N312">
        <v>1.8729620250000001</v>
      </c>
      <c r="O312">
        <v>1.260845422</v>
      </c>
      <c r="P312">
        <v>36982.1921</v>
      </c>
      <c r="Q312">
        <v>33.785033689999999</v>
      </c>
      <c r="R312">
        <v>0.95768751299999999</v>
      </c>
      <c r="S312">
        <v>2.4429204289999999</v>
      </c>
    </row>
    <row r="313" spans="1:19" x14ac:dyDescent="0.25">
      <c r="A313" s="12">
        <v>36251</v>
      </c>
      <c r="B313" t="s">
        <v>1991</v>
      </c>
      <c r="C313" t="s">
        <v>1992</v>
      </c>
      <c r="D313">
        <v>85014.801590000003</v>
      </c>
      <c r="E313">
        <v>39.802114330000002</v>
      </c>
      <c r="F313">
        <v>0.46347131600000002</v>
      </c>
      <c r="G313">
        <v>6.1956329129999999</v>
      </c>
      <c r="H313">
        <v>51274.837850000004</v>
      </c>
      <c r="I313">
        <v>37.559934939999998</v>
      </c>
      <c r="J313">
        <v>0.98254331100000003</v>
      </c>
      <c r="K313">
        <v>5.8321609380000003</v>
      </c>
      <c r="L313">
        <v>33781.208500000001</v>
      </c>
      <c r="M313">
        <v>34.880194230000001</v>
      </c>
      <c r="N313">
        <v>1.280062365</v>
      </c>
      <c r="O313">
        <v>5.0999949259999999</v>
      </c>
      <c r="P313">
        <v>34850.683649999999</v>
      </c>
      <c r="Q313">
        <v>39.306000179999998</v>
      </c>
      <c r="R313">
        <v>1.297547639</v>
      </c>
      <c r="S313">
        <v>6.8789989199999999</v>
      </c>
    </row>
    <row r="314" spans="1:19" x14ac:dyDescent="0.25">
      <c r="A314" s="12">
        <v>36281</v>
      </c>
      <c r="B314" t="s">
        <v>1989</v>
      </c>
      <c r="C314" t="s">
        <v>1990</v>
      </c>
      <c r="D314">
        <v>86335.094769999996</v>
      </c>
      <c r="E314">
        <v>37.673987400000001</v>
      </c>
      <c r="F314">
        <v>1.5837923009999999</v>
      </c>
      <c r="G314">
        <v>2.9966665959999998</v>
      </c>
      <c r="H314">
        <v>50699.310790000003</v>
      </c>
      <c r="I314">
        <v>34.329420380000002</v>
      </c>
      <c r="J314">
        <v>1.981777144</v>
      </c>
      <c r="K314">
        <v>2.624304253</v>
      </c>
      <c r="L314">
        <v>35849.564010000002</v>
      </c>
      <c r="M314">
        <v>33.010136379999999</v>
      </c>
      <c r="N314">
        <v>2.1960647340000001</v>
      </c>
      <c r="O314">
        <v>1.509638684</v>
      </c>
      <c r="P314">
        <v>37839.43406</v>
      </c>
      <c r="Q314">
        <v>34.568165970000003</v>
      </c>
      <c r="R314">
        <v>2.3179857930000001</v>
      </c>
      <c r="S314">
        <v>3.6851036769999999</v>
      </c>
    </row>
    <row r="315" spans="1:19" x14ac:dyDescent="0.25">
      <c r="A315" s="12">
        <v>36281</v>
      </c>
      <c r="B315" t="s">
        <v>1995</v>
      </c>
      <c r="C315" t="s">
        <v>1996</v>
      </c>
      <c r="D315">
        <v>87264.720910000004</v>
      </c>
      <c r="E315">
        <v>38.758325689999999</v>
      </c>
      <c r="F315">
        <v>1.2653800740000001</v>
      </c>
      <c r="G315">
        <v>1.0935019619999999</v>
      </c>
      <c r="H315">
        <v>50580.10024</v>
      </c>
      <c r="I315">
        <v>37.439700860000002</v>
      </c>
      <c r="J315">
        <v>1.3553730980000001</v>
      </c>
      <c r="K315">
        <v>0.98497780499999998</v>
      </c>
      <c r="L315">
        <v>40895.258779999996</v>
      </c>
      <c r="M315">
        <v>35.638745960000001</v>
      </c>
      <c r="N315">
        <v>1.697514513</v>
      </c>
      <c r="O315">
        <v>1.013418511</v>
      </c>
      <c r="P315">
        <v>34132.647219999999</v>
      </c>
      <c r="Q315">
        <v>37.90397772</v>
      </c>
      <c r="R315">
        <v>1.5984914509999999</v>
      </c>
      <c r="S315">
        <v>2.3290732200000002</v>
      </c>
    </row>
    <row r="316" spans="1:19" x14ac:dyDescent="0.25">
      <c r="A316" s="12">
        <v>36281</v>
      </c>
      <c r="B316" t="s">
        <v>1999</v>
      </c>
      <c r="C316" t="s">
        <v>2000</v>
      </c>
      <c r="D316">
        <v>86450.838879999996</v>
      </c>
      <c r="E316">
        <v>38.466071540000002</v>
      </c>
      <c r="F316">
        <v>1.326373944</v>
      </c>
      <c r="G316">
        <v>3.441933637</v>
      </c>
      <c r="H316">
        <v>49895.755230000002</v>
      </c>
      <c r="I316">
        <v>36.430607940000002</v>
      </c>
      <c r="J316">
        <v>1.6223062269999999</v>
      </c>
      <c r="K316">
        <v>3.0489444529999998</v>
      </c>
      <c r="L316">
        <v>37733.976730000002</v>
      </c>
      <c r="M316">
        <v>34.977267779999998</v>
      </c>
      <c r="N316">
        <v>1.9304298369999999</v>
      </c>
      <c r="O316">
        <v>1.88254341</v>
      </c>
      <c r="P316">
        <v>37955.717409999997</v>
      </c>
      <c r="Q316">
        <v>38.711596299999997</v>
      </c>
      <c r="R316">
        <v>2.0684368169999998</v>
      </c>
      <c r="S316">
        <v>6.0285388539999998</v>
      </c>
    </row>
    <row r="317" spans="1:19" x14ac:dyDescent="0.25">
      <c r="A317" s="12">
        <v>36281</v>
      </c>
      <c r="B317" t="s">
        <v>1997</v>
      </c>
      <c r="C317" t="s">
        <v>1998</v>
      </c>
      <c r="D317">
        <v>100159.4262</v>
      </c>
      <c r="E317">
        <v>39.878807649999999</v>
      </c>
      <c r="F317">
        <v>1.237198698</v>
      </c>
      <c r="G317">
        <v>5.5472979249999996</v>
      </c>
      <c r="H317">
        <v>56270.871520000001</v>
      </c>
      <c r="I317">
        <v>37.496913759999998</v>
      </c>
      <c r="J317">
        <v>1.3972503190000001</v>
      </c>
      <c r="K317">
        <v>4.2988274520000003</v>
      </c>
      <c r="L317">
        <v>43728.923130000003</v>
      </c>
      <c r="M317">
        <v>35.396039629999997</v>
      </c>
      <c r="N317">
        <v>1.611336715</v>
      </c>
      <c r="O317">
        <v>4.4245330980000004</v>
      </c>
      <c r="P317">
        <v>40019.032319999998</v>
      </c>
      <c r="Q317">
        <v>39.276006850000002</v>
      </c>
      <c r="R317">
        <v>1.4818769199999999</v>
      </c>
      <c r="S317">
        <v>5.996042385</v>
      </c>
    </row>
    <row r="318" spans="1:19" x14ac:dyDescent="0.25">
      <c r="A318" s="12">
        <v>36281</v>
      </c>
      <c r="B318" t="s">
        <v>1991</v>
      </c>
      <c r="C318" t="s">
        <v>1992</v>
      </c>
      <c r="D318">
        <v>85363.05459</v>
      </c>
      <c r="E318">
        <v>39.965158950000003</v>
      </c>
      <c r="F318">
        <v>0.40963808200000001</v>
      </c>
      <c r="G318">
        <v>4.7428474300000003</v>
      </c>
      <c r="H318">
        <v>51653.185799999999</v>
      </c>
      <c r="I318">
        <v>37.837083049999997</v>
      </c>
      <c r="J318">
        <v>0.73788229400000005</v>
      </c>
      <c r="K318">
        <v>4.59723711</v>
      </c>
      <c r="L318">
        <v>34499.735269999997</v>
      </c>
      <c r="M318">
        <v>35.62209644</v>
      </c>
      <c r="N318">
        <v>2.1270013720000001</v>
      </c>
      <c r="O318">
        <v>4.7784192750000001</v>
      </c>
      <c r="P318">
        <v>35289.1924</v>
      </c>
      <c r="Q318">
        <v>39.800567950000001</v>
      </c>
      <c r="R318">
        <v>1.2582500480000001</v>
      </c>
      <c r="S318">
        <v>6.8757342259999996</v>
      </c>
    </row>
    <row r="319" spans="1:19" x14ac:dyDescent="0.25">
      <c r="A319" s="12">
        <v>36281</v>
      </c>
      <c r="B319" t="s">
        <v>1993</v>
      </c>
      <c r="C319" t="s">
        <v>1994</v>
      </c>
      <c r="D319">
        <v>70294.065910000005</v>
      </c>
      <c r="E319">
        <v>37.936375939999998</v>
      </c>
      <c r="F319">
        <v>1.008963909</v>
      </c>
      <c r="G319">
        <v>3.258757272</v>
      </c>
      <c r="H319">
        <v>42510.077340000003</v>
      </c>
      <c r="I319">
        <v>35.336120600000001</v>
      </c>
      <c r="J319">
        <v>1.1690554449999999</v>
      </c>
      <c r="K319">
        <v>3.1496245919999999</v>
      </c>
      <c r="L319">
        <v>33223.282319999998</v>
      </c>
      <c r="M319">
        <v>32.9663422</v>
      </c>
      <c r="N319">
        <v>1.3956129589999999</v>
      </c>
      <c r="O319">
        <v>2.3711690839999999</v>
      </c>
      <c r="P319">
        <v>32702.30917</v>
      </c>
      <c r="Q319">
        <v>36.487721569999998</v>
      </c>
      <c r="R319">
        <v>0.86192513699999995</v>
      </c>
      <c r="S319">
        <v>4.0260179330000003</v>
      </c>
    </row>
    <row r="320" spans="1:19" x14ac:dyDescent="0.25">
      <c r="A320" s="12">
        <v>36312</v>
      </c>
      <c r="B320" t="s">
        <v>1991</v>
      </c>
      <c r="C320" t="s">
        <v>1992</v>
      </c>
      <c r="D320">
        <v>87103.105880000003</v>
      </c>
      <c r="E320">
        <v>40.779813799999999</v>
      </c>
      <c r="F320">
        <v>2.0384126309999999</v>
      </c>
      <c r="G320">
        <v>5.568187902</v>
      </c>
      <c r="H320">
        <v>52681.414689999998</v>
      </c>
      <c r="I320">
        <v>38.59028309</v>
      </c>
      <c r="J320">
        <v>1.990639813</v>
      </c>
      <c r="K320">
        <v>5.390949226</v>
      </c>
      <c r="L320">
        <v>35293.696300000003</v>
      </c>
      <c r="M320">
        <v>36.441886969999999</v>
      </c>
      <c r="N320">
        <v>2.301353974</v>
      </c>
      <c r="O320">
        <v>6.0342448299999996</v>
      </c>
      <c r="P320">
        <v>35916.645349999999</v>
      </c>
      <c r="Q320">
        <v>40.50823458</v>
      </c>
      <c r="R320">
        <v>1.7780314850000001</v>
      </c>
      <c r="S320">
        <v>7.0947593189999996</v>
      </c>
    </row>
    <row r="321" spans="1:19" x14ac:dyDescent="0.25">
      <c r="A321" s="12">
        <v>36312</v>
      </c>
      <c r="B321" t="s">
        <v>1997</v>
      </c>
      <c r="C321" t="s">
        <v>1998</v>
      </c>
      <c r="D321">
        <v>101672.72349999999</v>
      </c>
      <c r="E321">
        <v>40.481332000000002</v>
      </c>
      <c r="F321">
        <v>1.5108885780000001</v>
      </c>
      <c r="G321">
        <v>5.701562579</v>
      </c>
      <c r="H321">
        <v>57117.205150000002</v>
      </c>
      <c r="I321">
        <v>38.060880480000002</v>
      </c>
      <c r="J321">
        <v>1.5040350389999999</v>
      </c>
      <c r="K321">
        <v>4.4777820320000004</v>
      </c>
      <c r="L321">
        <v>44532.734539999998</v>
      </c>
      <c r="M321">
        <v>36.046678579999998</v>
      </c>
      <c r="N321">
        <v>1.838168772</v>
      </c>
      <c r="O321">
        <v>4.4795966820000004</v>
      </c>
      <c r="P321">
        <v>40590.881630000003</v>
      </c>
      <c r="Q321">
        <v>39.837238739999997</v>
      </c>
      <c r="R321">
        <v>1.4289433629999999</v>
      </c>
      <c r="S321">
        <v>5.3998419220000002</v>
      </c>
    </row>
    <row r="322" spans="1:19" x14ac:dyDescent="0.25">
      <c r="A322" s="12">
        <v>36312</v>
      </c>
      <c r="B322" t="s">
        <v>1993</v>
      </c>
      <c r="C322" t="s">
        <v>1994</v>
      </c>
      <c r="D322">
        <v>71926.907130000007</v>
      </c>
      <c r="E322">
        <v>38.817589419999997</v>
      </c>
      <c r="F322">
        <v>2.3228720709999999</v>
      </c>
      <c r="G322">
        <v>4.7782005879999998</v>
      </c>
      <c r="H322">
        <v>43533.171759999997</v>
      </c>
      <c r="I322">
        <v>36.186558669999997</v>
      </c>
      <c r="J322">
        <v>2.4067103400000001</v>
      </c>
      <c r="K322">
        <v>4.7900199309999998</v>
      </c>
      <c r="L322">
        <v>34226.347159999998</v>
      </c>
      <c r="M322">
        <v>33.961649600000001</v>
      </c>
      <c r="N322">
        <v>3.0191623619999999</v>
      </c>
      <c r="O322">
        <v>4.582915302</v>
      </c>
      <c r="P322">
        <v>33743.566420000003</v>
      </c>
      <c r="Q322">
        <v>37.649508179999998</v>
      </c>
      <c r="R322">
        <v>3.1840481070000002</v>
      </c>
      <c r="S322">
        <v>5.7641248980000004</v>
      </c>
    </row>
    <row r="323" spans="1:19" x14ac:dyDescent="0.25">
      <c r="A323" s="12">
        <v>36312</v>
      </c>
      <c r="B323" t="s">
        <v>1989</v>
      </c>
      <c r="C323" t="s">
        <v>1990</v>
      </c>
      <c r="D323">
        <v>87415.312789999996</v>
      </c>
      <c r="E323">
        <v>38.14536141</v>
      </c>
      <c r="F323">
        <v>1.2511922550000001</v>
      </c>
      <c r="G323">
        <v>3.173147438</v>
      </c>
      <c r="H323">
        <v>51326.373050000002</v>
      </c>
      <c r="I323">
        <v>34.754015580000001</v>
      </c>
      <c r="J323">
        <v>1.236826011</v>
      </c>
      <c r="K323">
        <v>2.6692392190000001</v>
      </c>
      <c r="L323">
        <v>36381.797509999997</v>
      </c>
      <c r="M323">
        <v>33.500214880000001</v>
      </c>
      <c r="N323">
        <v>1.4846303439999999</v>
      </c>
      <c r="O323">
        <v>1.677791743</v>
      </c>
      <c r="P323">
        <v>38285.500330000003</v>
      </c>
      <c r="Q323">
        <v>34.975669240000002</v>
      </c>
      <c r="R323">
        <v>1.178839703</v>
      </c>
      <c r="S323">
        <v>2.8156284519999999</v>
      </c>
    </row>
    <row r="324" spans="1:19" x14ac:dyDescent="0.25">
      <c r="A324" s="12">
        <v>36312</v>
      </c>
      <c r="B324" t="s">
        <v>1995</v>
      </c>
      <c r="C324" t="s">
        <v>1996</v>
      </c>
      <c r="D324">
        <v>88624.204089999999</v>
      </c>
      <c r="E324">
        <v>39.362135469999998</v>
      </c>
      <c r="F324">
        <v>1.557884059</v>
      </c>
      <c r="G324">
        <v>1.904483908</v>
      </c>
      <c r="H324">
        <v>51446.188099999999</v>
      </c>
      <c r="I324">
        <v>38.080784420000001</v>
      </c>
      <c r="J324">
        <v>1.712309506</v>
      </c>
      <c r="K324">
        <v>1.977127375</v>
      </c>
      <c r="L324">
        <v>41759.364020000001</v>
      </c>
      <c r="M324">
        <v>36.391782569999997</v>
      </c>
      <c r="N324">
        <v>2.1129716740000002</v>
      </c>
      <c r="O324">
        <v>2.191361788</v>
      </c>
      <c r="P324">
        <v>34719.315739999998</v>
      </c>
      <c r="Q324">
        <v>38.555467489999998</v>
      </c>
      <c r="R324">
        <v>1.718789983</v>
      </c>
      <c r="S324">
        <v>2.5737738029999999</v>
      </c>
    </row>
    <row r="325" spans="1:19" x14ac:dyDescent="0.25">
      <c r="A325" s="12">
        <v>36312</v>
      </c>
      <c r="B325" t="s">
        <v>1999</v>
      </c>
      <c r="C325" t="s">
        <v>2000</v>
      </c>
      <c r="D325">
        <v>87197.281619999994</v>
      </c>
      <c r="E325">
        <v>38.798199259999997</v>
      </c>
      <c r="F325">
        <v>0.86343030799999998</v>
      </c>
      <c r="G325">
        <v>3.7355537029999999</v>
      </c>
      <c r="H325">
        <v>50340.212950000001</v>
      </c>
      <c r="I325">
        <v>36.755121809999999</v>
      </c>
      <c r="J325">
        <v>0.89077260400000002</v>
      </c>
      <c r="K325">
        <v>3.5626454779999999</v>
      </c>
      <c r="L325">
        <v>38177.195520000001</v>
      </c>
      <c r="M325">
        <v>35.3881066</v>
      </c>
      <c r="N325">
        <v>1.1745880630000001</v>
      </c>
      <c r="O325">
        <v>2.4485292680000001</v>
      </c>
      <c r="P325">
        <v>38307.942340000001</v>
      </c>
      <c r="Q325">
        <v>39.070835700000003</v>
      </c>
      <c r="R325">
        <v>0.927989116</v>
      </c>
      <c r="S325">
        <v>6.0363321719999998</v>
      </c>
    </row>
    <row r="326" spans="1:19" x14ac:dyDescent="0.25">
      <c r="A326" s="12">
        <v>36342</v>
      </c>
      <c r="B326" t="s">
        <v>1999</v>
      </c>
      <c r="C326" t="s">
        <v>2000</v>
      </c>
      <c r="D326">
        <v>88226.456489999997</v>
      </c>
      <c r="E326">
        <v>39.256127890000002</v>
      </c>
      <c r="F326">
        <v>1.180283202</v>
      </c>
      <c r="G326">
        <v>3.5425169429999999</v>
      </c>
      <c r="H326">
        <v>50691.929199999999</v>
      </c>
      <c r="I326">
        <v>37.011921960000002</v>
      </c>
      <c r="J326">
        <v>0.69867852200000002</v>
      </c>
      <c r="K326">
        <v>3.0266258819999998</v>
      </c>
      <c r="L326">
        <v>38422.398759999996</v>
      </c>
      <c r="M326">
        <v>35.615396169999997</v>
      </c>
      <c r="N326">
        <v>0.64227672800000002</v>
      </c>
      <c r="O326">
        <v>2.0776907090000001</v>
      </c>
      <c r="P326">
        <v>38582.269990000001</v>
      </c>
      <c r="Q326">
        <v>39.350626519999999</v>
      </c>
      <c r="R326">
        <v>0.71611167600000003</v>
      </c>
      <c r="S326">
        <v>5.0400882290000002</v>
      </c>
    </row>
    <row r="327" spans="1:19" x14ac:dyDescent="0.25">
      <c r="A327" s="12">
        <v>36342</v>
      </c>
      <c r="B327" t="s">
        <v>1997</v>
      </c>
      <c r="C327" t="s">
        <v>1998</v>
      </c>
      <c r="D327">
        <v>103288.8907</v>
      </c>
      <c r="E327">
        <v>41.12481433</v>
      </c>
      <c r="F327">
        <v>1.589577955</v>
      </c>
      <c r="G327">
        <v>6.2890773129999999</v>
      </c>
      <c r="H327">
        <v>57828.81134</v>
      </c>
      <c r="I327">
        <v>38.535069620000002</v>
      </c>
      <c r="J327">
        <v>1.2458701139999999</v>
      </c>
      <c r="K327">
        <v>4.9574311800000004</v>
      </c>
      <c r="L327">
        <v>45205.788619999999</v>
      </c>
      <c r="M327">
        <v>36.591477019999999</v>
      </c>
      <c r="N327">
        <v>1.511369312</v>
      </c>
      <c r="O327">
        <v>5.0361355339999996</v>
      </c>
      <c r="P327">
        <v>41059.23343</v>
      </c>
      <c r="Q327">
        <v>40.29689475</v>
      </c>
      <c r="R327">
        <v>1.153835003</v>
      </c>
      <c r="S327">
        <v>5.4735864650000003</v>
      </c>
    </row>
    <row r="328" spans="1:19" x14ac:dyDescent="0.25">
      <c r="A328" s="12">
        <v>36342</v>
      </c>
      <c r="B328" t="s">
        <v>1993</v>
      </c>
      <c r="C328" t="s">
        <v>1994</v>
      </c>
      <c r="D328">
        <v>72758.915059999999</v>
      </c>
      <c r="E328">
        <v>39.266608339999998</v>
      </c>
      <c r="F328">
        <v>1.15674086</v>
      </c>
      <c r="G328">
        <v>5.7880679380000002</v>
      </c>
      <c r="H328">
        <v>43790.108460000003</v>
      </c>
      <c r="I328">
        <v>36.400134989999998</v>
      </c>
      <c r="J328">
        <v>0.59020898799999999</v>
      </c>
      <c r="K328">
        <v>5.3970056099999999</v>
      </c>
      <c r="L328">
        <v>34483.797330000001</v>
      </c>
      <c r="M328">
        <v>34.217108709999998</v>
      </c>
      <c r="N328">
        <v>0.75219878699999998</v>
      </c>
      <c r="O328">
        <v>5.104860833</v>
      </c>
      <c r="P328">
        <v>33997.206639999997</v>
      </c>
      <c r="Q328">
        <v>37.932508179999999</v>
      </c>
      <c r="R328">
        <v>0.75166986000000002</v>
      </c>
      <c r="S328">
        <v>5.8352548110000004</v>
      </c>
    </row>
    <row r="329" spans="1:19" x14ac:dyDescent="0.25">
      <c r="A329" s="12">
        <v>36342</v>
      </c>
      <c r="B329" t="s">
        <v>1995</v>
      </c>
      <c r="C329" t="s">
        <v>1996</v>
      </c>
      <c r="D329">
        <v>89725.734859999997</v>
      </c>
      <c r="E329">
        <v>39.851376569999999</v>
      </c>
      <c r="F329">
        <v>1.242923175</v>
      </c>
      <c r="G329">
        <v>3.439833143</v>
      </c>
      <c r="H329">
        <v>51755.800580000003</v>
      </c>
      <c r="I329">
        <v>38.309961469999998</v>
      </c>
      <c r="J329">
        <v>0.60181811100000004</v>
      </c>
      <c r="K329">
        <v>3.0034887349999999</v>
      </c>
      <c r="L329">
        <v>42084.77405</v>
      </c>
      <c r="M329">
        <v>36.6753657</v>
      </c>
      <c r="N329">
        <v>0.77925044300000001</v>
      </c>
      <c r="O329">
        <v>3.215801414</v>
      </c>
      <c r="P329">
        <v>34937.816709999999</v>
      </c>
      <c r="Q329">
        <v>38.798110729999998</v>
      </c>
      <c r="R329">
        <v>0.62933547700000003</v>
      </c>
      <c r="S329">
        <v>3.1852903970000002</v>
      </c>
    </row>
    <row r="330" spans="1:19" x14ac:dyDescent="0.25">
      <c r="A330" s="12">
        <v>36342</v>
      </c>
      <c r="B330" t="s">
        <v>1991</v>
      </c>
      <c r="C330" t="s">
        <v>1992</v>
      </c>
      <c r="D330">
        <v>88587.100820000007</v>
      </c>
      <c r="E330">
        <v>41.474588529999998</v>
      </c>
      <c r="F330">
        <v>1.7037221849999999</v>
      </c>
      <c r="G330">
        <v>6.94679643</v>
      </c>
      <c r="H330">
        <v>53277.785340000002</v>
      </c>
      <c r="I330">
        <v>39.027137570000001</v>
      </c>
      <c r="J330">
        <v>1.132032344</v>
      </c>
      <c r="K330">
        <v>6.3410558520000002</v>
      </c>
      <c r="L330">
        <v>35780.24325</v>
      </c>
      <c r="M330">
        <v>36.94426249</v>
      </c>
      <c r="N330">
        <v>1.378566143</v>
      </c>
      <c r="O330">
        <v>6.6486960159999997</v>
      </c>
      <c r="P330">
        <v>36241.445740000003</v>
      </c>
      <c r="Q330">
        <v>40.874557500000002</v>
      </c>
      <c r="R330">
        <v>0.90431717300000003</v>
      </c>
      <c r="S330">
        <v>7.9935210540000003</v>
      </c>
    </row>
    <row r="331" spans="1:19" x14ac:dyDescent="0.25">
      <c r="A331" s="12">
        <v>36342</v>
      </c>
      <c r="B331" t="s">
        <v>1989</v>
      </c>
      <c r="C331" t="s">
        <v>1990</v>
      </c>
      <c r="D331">
        <v>88439.432100000005</v>
      </c>
      <c r="E331">
        <v>38.59225567</v>
      </c>
      <c r="F331">
        <v>1.1715559680000001</v>
      </c>
      <c r="G331">
        <v>3.5801829359999999</v>
      </c>
      <c r="H331">
        <v>51807.868560000003</v>
      </c>
      <c r="I331">
        <v>35.080044890000003</v>
      </c>
      <c r="J331">
        <v>0.938105458</v>
      </c>
      <c r="K331">
        <v>2.9634290069999998</v>
      </c>
      <c r="L331">
        <v>36634.892749999999</v>
      </c>
      <c r="M331">
        <v>33.733263970000003</v>
      </c>
      <c r="N331">
        <v>0.69566444900000002</v>
      </c>
      <c r="O331">
        <v>1.8625113289999999</v>
      </c>
      <c r="P331">
        <v>38945.902139999998</v>
      </c>
      <c r="Q331">
        <v>35.578978450000001</v>
      </c>
      <c r="R331">
        <v>1.7249397230000001</v>
      </c>
      <c r="S331">
        <v>3.5544733019999999</v>
      </c>
    </row>
    <row r="332" spans="1:19" x14ac:dyDescent="0.25">
      <c r="A332" s="12">
        <v>36373</v>
      </c>
      <c r="B332" t="s">
        <v>1995</v>
      </c>
      <c r="C332" t="s">
        <v>1996</v>
      </c>
      <c r="D332">
        <v>90794.921520000004</v>
      </c>
      <c r="E332">
        <v>40.326252150000002</v>
      </c>
      <c r="F332">
        <v>1.191616507</v>
      </c>
      <c r="G332">
        <v>3.284124432</v>
      </c>
      <c r="H332">
        <v>52158.455580000002</v>
      </c>
      <c r="I332">
        <v>38.608009180000003</v>
      </c>
      <c r="J332">
        <v>0.77799009900000005</v>
      </c>
      <c r="K332">
        <v>2.9243323769999998</v>
      </c>
      <c r="L332">
        <v>42558.354670000001</v>
      </c>
      <c r="M332">
        <v>37.088074159999998</v>
      </c>
      <c r="N332">
        <v>1.1253015639999999</v>
      </c>
      <c r="O332">
        <v>3.4042546410000001</v>
      </c>
      <c r="P332">
        <v>35374.858480000003</v>
      </c>
      <c r="Q332">
        <v>39.283441430000003</v>
      </c>
      <c r="R332">
        <v>1.250913237</v>
      </c>
      <c r="S332">
        <v>3.5647390250000002</v>
      </c>
    </row>
    <row r="333" spans="1:19" x14ac:dyDescent="0.25">
      <c r="A333" s="12">
        <v>36373</v>
      </c>
      <c r="B333" t="s">
        <v>1999</v>
      </c>
      <c r="C333" t="s">
        <v>2000</v>
      </c>
      <c r="D333">
        <v>89132.189379999996</v>
      </c>
      <c r="E333">
        <v>39.659131330000001</v>
      </c>
      <c r="F333">
        <v>1.0266000980000001</v>
      </c>
      <c r="G333">
        <v>3.2252251850000002</v>
      </c>
      <c r="H333">
        <v>50986.640480000002</v>
      </c>
      <c r="I333">
        <v>37.227100800000002</v>
      </c>
      <c r="J333">
        <v>0.58137711299999995</v>
      </c>
      <c r="K333">
        <v>2.80612694</v>
      </c>
      <c r="L333">
        <v>38710.735840000001</v>
      </c>
      <c r="M333">
        <v>35.882668379999998</v>
      </c>
      <c r="N333">
        <v>0.750440094</v>
      </c>
      <c r="O333">
        <v>2.3725707260000002</v>
      </c>
      <c r="P333">
        <v>38776.314030000001</v>
      </c>
      <c r="Q333">
        <v>39.5485349</v>
      </c>
      <c r="R333">
        <v>0.50293579499999996</v>
      </c>
      <c r="S333">
        <v>4.1730794309999997</v>
      </c>
    </row>
    <row r="334" spans="1:19" x14ac:dyDescent="0.25">
      <c r="A334" s="12">
        <v>36373</v>
      </c>
      <c r="B334" t="s">
        <v>1991</v>
      </c>
      <c r="C334" t="s">
        <v>1992</v>
      </c>
      <c r="D334">
        <v>90176.945829999997</v>
      </c>
      <c r="E334">
        <v>42.218920009999998</v>
      </c>
      <c r="F334">
        <v>1.794668749</v>
      </c>
      <c r="G334">
        <v>9.0201434959999993</v>
      </c>
      <c r="H334">
        <v>53906.310700000002</v>
      </c>
      <c r="I334">
        <v>39.487546080000001</v>
      </c>
      <c r="J334">
        <v>1.1797137529999999</v>
      </c>
      <c r="K334">
        <v>8.4113674629999995</v>
      </c>
      <c r="L334">
        <v>36212.058010000001</v>
      </c>
      <c r="M334">
        <v>37.390125240000003</v>
      </c>
      <c r="N334">
        <v>1.206852501</v>
      </c>
      <c r="O334">
        <v>8.9151388150000006</v>
      </c>
      <c r="P334">
        <v>36619.127350000002</v>
      </c>
      <c r="Q334">
        <v>41.300521979999999</v>
      </c>
      <c r="R334">
        <v>1.0421262179999999</v>
      </c>
      <c r="S334">
        <v>9.6489637269999999</v>
      </c>
    </row>
    <row r="335" spans="1:19" x14ac:dyDescent="0.25">
      <c r="A335" s="12">
        <v>36373</v>
      </c>
      <c r="B335" t="s">
        <v>1997</v>
      </c>
      <c r="C335" t="s">
        <v>1998</v>
      </c>
      <c r="D335">
        <v>105108.2325</v>
      </c>
      <c r="E335">
        <v>41.849191269999999</v>
      </c>
      <c r="F335">
        <v>1.76141086</v>
      </c>
      <c r="G335">
        <v>7.1589115159999999</v>
      </c>
      <c r="H335">
        <v>58547.881179999997</v>
      </c>
      <c r="I335">
        <v>39.014232270000001</v>
      </c>
      <c r="J335">
        <v>1.243445656</v>
      </c>
      <c r="K335">
        <v>5.9975016070000002</v>
      </c>
      <c r="L335">
        <v>45827.242769999997</v>
      </c>
      <c r="M335">
        <v>37.094508279999999</v>
      </c>
      <c r="N335">
        <v>1.3747224950000001</v>
      </c>
      <c r="O335">
        <v>6.3254324369999999</v>
      </c>
      <c r="P335">
        <v>41559.970009999997</v>
      </c>
      <c r="Q335">
        <v>40.788334249999998</v>
      </c>
      <c r="R335">
        <v>1.2195468249999999</v>
      </c>
      <c r="S335">
        <v>6.5436857420000001</v>
      </c>
    </row>
    <row r="336" spans="1:19" x14ac:dyDescent="0.25">
      <c r="A336" s="12">
        <v>36373</v>
      </c>
      <c r="B336" t="s">
        <v>1989</v>
      </c>
      <c r="C336" t="s">
        <v>1990</v>
      </c>
      <c r="D336">
        <v>89362.446429999996</v>
      </c>
      <c r="E336">
        <v>38.995030819999997</v>
      </c>
      <c r="F336">
        <v>1.043668319</v>
      </c>
      <c r="G336">
        <v>4.4416788130000002</v>
      </c>
      <c r="H336">
        <v>52193.994010000002</v>
      </c>
      <c r="I336">
        <v>35.341497420000003</v>
      </c>
      <c r="J336">
        <v>0.74530272799999997</v>
      </c>
      <c r="K336">
        <v>3.876918576</v>
      </c>
      <c r="L336">
        <v>37028.871330000002</v>
      </c>
      <c r="M336">
        <v>34.096037889999998</v>
      </c>
      <c r="N336">
        <v>1.0754189759999999</v>
      </c>
      <c r="O336">
        <v>3.2902254599999998</v>
      </c>
      <c r="P336">
        <v>39388.641819999997</v>
      </c>
      <c r="Q336">
        <v>35.983442719999999</v>
      </c>
      <c r="R336">
        <v>1.1368068490000001</v>
      </c>
      <c r="S336">
        <v>4.1035863490000004</v>
      </c>
    </row>
    <row r="337" spans="1:19" x14ac:dyDescent="0.25">
      <c r="A337" s="12">
        <v>36373</v>
      </c>
      <c r="B337" t="s">
        <v>1993</v>
      </c>
      <c r="C337" t="s">
        <v>1994</v>
      </c>
      <c r="D337">
        <v>73368.416329999993</v>
      </c>
      <c r="E337">
        <v>39.595544629999999</v>
      </c>
      <c r="F337">
        <v>0.837699784</v>
      </c>
      <c r="G337">
        <v>5.4428262780000001</v>
      </c>
      <c r="H337">
        <v>44022.61189</v>
      </c>
      <c r="I337">
        <v>36.593401380000003</v>
      </c>
      <c r="J337">
        <v>0.53094966499999996</v>
      </c>
      <c r="K337">
        <v>5.1994873640000003</v>
      </c>
      <c r="L337">
        <v>34783.424129999999</v>
      </c>
      <c r="M337">
        <v>34.514418290000002</v>
      </c>
      <c r="N337">
        <v>0.86889156700000003</v>
      </c>
      <c r="O337">
        <v>5.1677830040000003</v>
      </c>
      <c r="P337">
        <v>34425.069089999997</v>
      </c>
      <c r="Q337">
        <v>38.409897280000003</v>
      </c>
      <c r="R337">
        <v>1.2585223590000001</v>
      </c>
      <c r="S337">
        <v>5.6502248230000003</v>
      </c>
    </row>
    <row r="338" spans="1:19" x14ac:dyDescent="0.25">
      <c r="A338" s="12">
        <v>36404</v>
      </c>
      <c r="B338" t="s">
        <v>1991</v>
      </c>
      <c r="C338" t="s">
        <v>1992</v>
      </c>
      <c r="D338">
        <v>90654.714139999996</v>
      </c>
      <c r="E338">
        <v>42.442600929999998</v>
      </c>
      <c r="F338">
        <v>0.52981202699999996</v>
      </c>
      <c r="G338">
        <v>9.0428592099999996</v>
      </c>
      <c r="H338">
        <v>53856.101069999997</v>
      </c>
      <c r="I338">
        <v>39.450766430000002</v>
      </c>
      <c r="J338">
        <v>-9.3142405999999997E-2</v>
      </c>
      <c r="K338">
        <v>8.1668211419999999</v>
      </c>
      <c r="L338">
        <v>36125.583809999996</v>
      </c>
      <c r="M338">
        <v>37.300837819999998</v>
      </c>
      <c r="N338">
        <v>-0.23879947400000001</v>
      </c>
      <c r="O338">
        <v>8.1613100620000001</v>
      </c>
      <c r="P338">
        <v>36520.61507</v>
      </c>
      <c r="Q338">
        <v>41.189415879999999</v>
      </c>
      <c r="R338">
        <v>-0.26901864399999997</v>
      </c>
      <c r="S338">
        <v>9.8809487849999993</v>
      </c>
    </row>
    <row r="339" spans="1:19" x14ac:dyDescent="0.25">
      <c r="A339" s="12">
        <v>36404</v>
      </c>
      <c r="B339" t="s">
        <v>1993</v>
      </c>
      <c r="C339" t="s">
        <v>1994</v>
      </c>
      <c r="D339">
        <v>73573.149699999994</v>
      </c>
      <c r="E339">
        <v>39.706035360000001</v>
      </c>
      <c r="F339">
        <v>0.27904837700000001</v>
      </c>
      <c r="G339">
        <v>4.4253273069999999</v>
      </c>
      <c r="H339">
        <v>43902.311269999998</v>
      </c>
      <c r="I339">
        <v>36.493402570000001</v>
      </c>
      <c r="J339">
        <v>-0.27327005700000001</v>
      </c>
      <c r="K339">
        <v>3.9188519899999998</v>
      </c>
      <c r="L339">
        <v>34773.971400000002</v>
      </c>
      <c r="M339">
        <v>34.505038659999997</v>
      </c>
      <c r="N339">
        <v>-2.7175972999999999E-2</v>
      </c>
      <c r="O339">
        <v>3.9887111900000001</v>
      </c>
      <c r="P339">
        <v>34452.523480000003</v>
      </c>
      <c r="Q339">
        <v>38.44052962</v>
      </c>
      <c r="R339">
        <v>7.9751163999999999E-2</v>
      </c>
      <c r="S339">
        <v>5.2013886300000003</v>
      </c>
    </row>
    <row r="340" spans="1:19" x14ac:dyDescent="0.25">
      <c r="A340" s="12">
        <v>36404</v>
      </c>
      <c r="B340" t="s">
        <v>1995</v>
      </c>
      <c r="C340" t="s">
        <v>1996</v>
      </c>
      <c r="D340">
        <v>92157.243659999993</v>
      </c>
      <c r="E340">
        <v>40.931322850000001</v>
      </c>
      <c r="F340">
        <v>1.5004386949999999</v>
      </c>
      <c r="G340">
        <v>4.7141329220000001</v>
      </c>
      <c r="H340">
        <v>52607.135820000003</v>
      </c>
      <c r="I340">
        <v>38.940125049999999</v>
      </c>
      <c r="J340">
        <v>0.86022530600000002</v>
      </c>
      <c r="K340">
        <v>4.0027877639999998</v>
      </c>
      <c r="L340">
        <v>43010.081460000001</v>
      </c>
      <c r="M340">
        <v>37.481737799999998</v>
      </c>
      <c r="N340">
        <v>1.06142918</v>
      </c>
      <c r="O340">
        <v>4.7279105079999999</v>
      </c>
      <c r="P340">
        <v>35883.42254</v>
      </c>
      <c r="Q340">
        <v>39.848196940000001</v>
      </c>
      <c r="R340">
        <v>1.4376426579999999</v>
      </c>
      <c r="S340">
        <v>5.8859526300000002</v>
      </c>
    </row>
    <row r="341" spans="1:19" x14ac:dyDescent="0.25">
      <c r="A341" s="12">
        <v>36404</v>
      </c>
      <c r="B341" t="s">
        <v>1997</v>
      </c>
      <c r="C341" t="s">
        <v>1998</v>
      </c>
      <c r="D341">
        <v>106503.9957</v>
      </c>
      <c r="E341">
        <v>42.404919049999997</v>
      </c>
      <c r="F341">
        <v>1.327929538</v>
      </c>
      <c r="G341">
        <v>8.5443480820000008</v>
      </c>
      <c r="H341">
        <v>58955.885029999998</v>
      </c>
      <c r="I341">
        <v>39.286111560000002</v>
      </c>
      <c r="J341">
        <v>0.69687209800000005</v>
      </c>
      <c r="K341">
        <v>7.182944419</v>
      </c>
      <c r="L341">
        <v>46098.990059999996</v>
      </c>
      <c r="M341">
        <v>37.314472039999998</v>
      </c>
      <c r="N341">
        <v>0.59298199600000001</v>
      </c>
      <c r="O341">
        <v>7.4779739220000003</v>
      </c>
      <c r="P341">
        <v>41858.807339999999</v>
      </c>
      <c r="Q341">
        <v>41.081623129999997</v>
      </c>
      <c r="R341">
        <v>0.71905090000000005</v>
      </c>
      <c r="S341">
        <v>8.2769004079999995</v>
      </c>
    </row>
    <row r="342" spans="1:19" x14ac:dyDescent="0.25">
      <c r="A342" s="12">
        <v>36404</v>
      </c>
      <c r="B342" t="s">
        <v>1999</v>
      </c>
      <c r="C342" t="s">
        <v>2000</v>
      </c>
      <c r="D342">
        <v>89953.563810000007</v>
      </c>
      <c r="E342">
        <v>40.024599709999997</v>
      </c>
      <c r="F342">
        <v>0.92152389899999998</v>
      </c>
      <c r="G342">
        <v>3.831493885</v>
      </c>
      <c r="H342">
        <v>51212.484810000002</v>
      </c>
      <c r="I342">
        <v>37.391997519999997</v>
      </c>
      <c r="J342">
        <v>0.44294804900000001</v>
      </c>
      <c r="K342">
        <v>3.17016571</v>
      </c>
      <c r="L342">
        <v>38927.38811</v>
      </c>
      <c r="M342">
        <v>36.083492810000003</v>
      </c>
      <c r="N342">
        <v>0.55966970900000002</v>
      </c>
      <c r="O342">
        <v>3.0519308669999998</v>
      </c>
      <c r="P342">
        <v>39087.082829999999</v>
      </c>
      <c r="Q342">
        <v>39.865492590000002</v>
      </c>
      <c r="R342">
        <v>0.80143976299999997</v>
      </c>
      <c r="S342">
        <v>5.2572131710000001</v>
      </c>
    </row>
    <row r="343" spans="1:19" x14ac:dyDescent="0.25">
      <c r="A343" s="12">
        <v>36404</v>
      </c>
      <c r="B343" t="s">
        <v>1989</v>
      </c>
      <c r="C343" t="s">
        <v>1990</v>
      </c>
      <c r="D343">
        <v>90445.072450000007</v>
      </c>
      <c r="E343">
        <v>39.467455610000002</v>
      </c>
      <c r="F343">
        <v>1.211499976</v>
      </c>
      <c r="G343">
        <v>5.6232877239999999</v>
      </c>
      <c r="H343">
        <v>52692.08238</v>
      </c>
      <c r="I343">
        <v>35.678762069999998</v>
      </c>
      <c r="J343">
        <v>0.954302066</v>
      </c>
      <c r="K343">
        <v>5.1496246719999998</v>
      </c>
      <c r="L343">
        <v>37475.038399999998</v>
      </c>
      <c r="M343">
        <v>34.50686675</v>
      </c>
      <c r="N343">
        <v>1.2049167190000001</v>
      </c>
      <c r="O343">
        <v>4.855243132</v>
      </c>
      <c r="P343">
        <v>40029.235560000001</v>
      </c>
      <c r="Q343">
        <v>36.568656300000001</v>
      </c>
      <c r="R343">
        <v>1.6263412799999999</v>
      </c>
      <c r="S343">
        <v>6.583484533</v>
      </c>
    </row>
    <row r="344" spans="1:19" x14ac:dyDescent="0.25">
      <c r="A344" s="12">
        <v>36434</v>
      </c>
      <c r="B344" t="s">
        <v>1997</v>
      </c>
      <c r="C344" t="s">
        <v>1998</v>
      </c>
      <c r="D344">
        <v>107408.61410000001</v>
      </c>
      <c r="E344">
        <v>42.76509583</v>
      </c>
      <c r="F344">
        <v>0.84937501500000001</v>
      </c>
      <c r="G344">
        <v>9.2268961029999996</v>
      </c>
      <c r="H344">
        <v>59441.547930000001</v>
      </c>
      <c r="I344">
        <v>39.609740100000003</v>
      </c>
      <c r="J344">
        <v>0.82377340799999998</v>
      </c>
      <c r="K344">
        <v>8.3541140990000002</v>
      </c>
      <c r="L344">
        <v>46226.939619999997</v>
      </c>
      <c r="M344">
        <v>37.418039819999997</v>
      </c>
      <c r="N344">
        <v>0.27755392699999998</v>
      </c>
      <c r="O344">
        <v>8.3657018090000008</v>
      </c>
      <c r="P344">
        <v>42302.227550000003</v>
      </c>
      <c r="Q344">
        <v>41.51681044</v>
      </c>
      <c r="R344">
        <v>1.05932355</v>
      </c>
      <c r="S344">
        <v>9.5677843429999996</v>
      </c>
    </row>
    <row r="345" spans="1:19" x14ac:dyDescent="0.25">
      <c r="A345" s="12">
        <v>36434</v>
      </c>
      <c r="B345" t="s">
        <v>1991</v>
      </c>
      <c r="C345" t="s">
        <v>1992</v>
      </c>
      <c r="D345">
        <v>91319.702019999997</v>
      </c>
      <c r="E345">
        <v>42.753934049999998</v>
      </c>
      <c r="F345">
        <v>0.73353922199999999</v>
      </c>
      <c r="G345">
        <v>9.5400881139999996</v>
      </c>
      <c r="H345">
        <v>54291.44713</v>
      </c>
      <c r="I345">
        <v>39.769666899999997</v>
      </c>
      <c r="J345">
        <v>0.808350499</v>
      </c>
      <c r="K345">
        <v>9.0007421169999997</v>
      </c>
      <c r="L345">
        <v>36079.115689999999</v>
      </c>
      <c r="M345">
        <v>37.252857980000002</v>
      </c>
      <c r="N345">
        <v>-0.12862938600000001</v>
      </c>
      <c r="O345">
        <v>8.6768605159999996</v>
      </c>
      <c r="P345">
        <v>36936.346310000001</v>
      </c>
      <c r="Q345">
        <v>41.658294259999998</v>
      </c>
      <c r="R345">
        <v>1.138346775</v>
      </c>
      <c r="S345">
        <v>10.649998890000001</v>
      </c>
    </row>
    <row r="346" spans="1:19" x14ac:dyDescent="0.25">
      <c r="A346" s="12">
        <v>36434</v>
      </c>
      <c r="B346" t="s">
        <v>1999</v>
      </c>
      <c r="C346" t="s">
        <v>2000</v>
      </c>
      <c r="D346">
        <v>90711.459000000003</v>
      </c>
      <c r="E346">
        <v>40.36182316</v>
      </c>
      <c r="F346">
        <v>0.84254048100000001</v>
      </c>
      <c r="G346">
        <v>5.2478756600000001</v>
      </c>
      <c r="H346">
        <v>51650.097009999998</v>
      </c>
      <c r="I346">
        <v>37.711513250000003</v>
      </c>
      <c r="J346">
        <v>0.85450297600000003</v>
      </c>
      <c r="K346">
        <v>4.7594380559999996</v>
      </c>
      <c r="L346">
        <v>39097.41964</v>
      </c>
      <c r="M346">
        <v>36.24110245</v>
      </c>
      <c r="N346">
        <v>0.43679153599999998</v>
      </c>
      <c r="O346">
        <v>4.4459752100000003</v>
      </c>
      <c r="P346">
        <v>39504.576200000003</v>
      </c>
      <c r="Q346">
        <v>40.291300229999997</v>
      </c>
      <c r="R346">
        <v>1.068110836</v>
      </c>
      <c r="S346">
        <v>6.7231784670000003</v>
      </c>
    </row>
    <row r="347" spans="1:19" x14ac:dyDescent="0.25">
      <c r="A347" s="12">
        <v>36434</v>
      </c>
      <c r="B347" t="s">
        <v>1995</v>
      </c>
      <c r="C347" t="s">
        <v>1996</v>
      </c>
      <c r="D347">
        <v>93736.427240000005</v>
      </c>
      <c r="E347">
        <v>41.632711800000003</v>
      </c>
      <c r="F347">
        <v>1.713575096</v>
      </c>
      <c r="G347">
        <v>5.9945403349999999</v>
      </c>
      <c r="H347">
        <v>53539.952749999997</v>
      </c>
      <c r="I347">
        <v>39.63060187</v>
      </c>
      <c r="J347">
        <v>1.7731756679999999</v>
      </c>
      <c r="K347">
        <v>5.7687182479999999</v>
      </c>
      <c r="L347">
        <v>43502.05298</v>
      </c>
      <c r="M347">
        <v>37.910473269999997</v>
      </c>
      <c r="N347">
        <v>1.143851631</v>
      </c>
      <c r="O347">
        <v>6.2221357680000002</v>
      </c>
      <c r="P347">
        <v>36500.476450000002</v>
      </c>
      <c r="Q347">
        <v>40.533429400000003</v>
      </c>
      <c r="R347">
        <v>1.719607176</v>
      </c>
      <c r="S347">
        <v>7.5921428400000002</v>
      </c>
    </row>
    <row r="348" spans="1:19" x14ac:dyDescent="0.25">
      <c r="A348" s="12">
        <v>36434</v>
      </c>
      <c r="B348" t="s">
        <v>1989</v>
      </c>
      <c r="C348" t="s">
        <v>1990</v>
      </c>
      <c r="D348">
        <v>91089.857350000006</v>
      </c>
      <c r="E348">
        <v>39.748819959999999</v>
      </c>
      <c r="F348">
        <v>0.712902182</v>
      </c>
      <c r="G348">
        <v>6.6335201000000001</v>
      </c>
      <c r="H348">
        <v>52898.481010000003</v>
      </c>
      <c r="I348">
        <v>35.818518310000002</v>
      </c>
      <c r="J348">
        <v>0.39170711499999999</v>
      </c>
      <c r="K348">
        <v>6.1762619970000001</v>
      </c>
      <c r="L348">
        <v>37459.228669999997</v>
      </c>
      <c r="M348">
        <v>34.492309220000003</v>
      </c>
      <c r="N348">
        <v>-4.2187350999999998E-2</v>
      </c>
      <c r="O348">
        <v>5.5485201850000001</v>
      </c>
      <c r="P348">
        <v>39983.66272</v>
      </c>
      <c r="Q348">
        <v>36.527023290000002</v>
      </c>
      <c r="R348">
        <v>-0.113848898</v>
      </c>
      <c r="S348">
        <v>6.8245285390000001</v>
      </c>
    </row>
    <row r="349" spans="1:19" x14ac:dyDescent="0.25">
      <c r="A349" s="12">
        <v>36434</v>
      </c>
      <c r="B349" t="s">
        <v>1993</v>
      </c>
      <c r="C349" t="s">
        <v>1994</v>
      </c>
      <c r="D349">
        <v>73642.790659999999</v>
      </c>
      <c r="E349">
        <v>39.743619260000003</v>
      </c>
      <c r="F349">
        <v>9.4655390000000006E-2</v>
      </c>
      <c r="G349">
        <v>3.8826314009999998</v>
      </c>
      <c r="H349">
        <v>44007.194589999999</v>
      </c>
      <c r="I349">
        <v>36.580585890000002</v>
      </c>
      <c r="J349">
        <v>0.238901583</v>
      </c>
      <c r="K349">
        <v>3.8907931900000001</v>
      </c>
      <c r="L349">
        <v>34782.271460000004</v>
      </c>
      <c r="M349">
        <v>34.513274529999997</v>
      </c>
      <c r="N349">
        <v>2.3868593E-2</v>
      </c>
      <c r="O349">
        <v>3.9175234460000001</v>
      </c>
      <c r="P349">
        <v>34900.591370000002</v>
      </c>
      <c r="Q349">
        <v>38.940463010000002</v>
      </c>
      <c r="R349">
        <v>1.300537201</v>
      </c>
      <c r="S349">
        <v>6.3611447569999999</v>
      </c>
    </row>
    <row r="350" spans="1:19" x14ac:dyDescent="0.25">
      <c r="A350" s="12">
        <v>36465</v>
      </c>
      <c r="B350" t="s">
        <v>1995</v>
      </c>
      <c r="C350" t="s">
        <v>1996</v>
      </c>
      <c r="D350">
        <v>94423.722330000004</v>
      </c>
      <c r="E350">
        <v>41.93797155</v>
      </c>
      <c r="F350">
        <v>0.73322092100000003</v>
      </c>
      <c r="G350">
        <v>7.5434794949999997</v>
      </c>
      <c r="H350">
        <v>54017.107499999998</v>
      </c>
      <c r="I350">
        <v>39.983794750000001</v>
      </c>
      <c r="J350">
        <v>0.89121250299999999</v>
      </c>
      <c r="K350">
        <v>7.4236928539999996</v>
      </c>
      <c r="L350">
        <v>43717.501109999997</v>
      </c>
      <c r="M350">
        <v>38.098228560000003</v>
      </c>
      <c r="N350">
        <v>0.49525967300000001</v>
      </c>
      <c r="O350">
        <v>8.0536379870000001</v>
      </c>
      <c r="P350">
        <v>36755.645320000003</v>
      </c>
      <c r="Q350">
        <v>40.816791989999999</v>
      </c>
      <c r="R350">
        <v>0.69908368499999995</v>
      </c>
      <c r="S350">
        <v>9.0251716480000006</v>
      </c>
    </row>
    <row r="351" spans="1:19" x14ac:dyDescent="0.25">
      <c r="A351" s="12">
        <v>36465</v>
      </c>
      <c r="B351" t="s">
        <v>1989</v>
      </c>
      <c r="C351" t="s">
        <v>1990</v>
      </c>
      <c r="D351">
        <v>91420.997099999993</v>
      </c>
      <c r="E351">
        <v>39.89331919</v>
      </c>
      <c r="F351">
        <v>0.363530874</v>
      </c>
      <c r="G351">
        <v>7.1308579310000004</v>
      </c>
      <c r="H351">
        <v>52984.645490000003</v>
      </c>
      <c r="I351">
        <v>35.876861839999997</v>
      </c>
      <c r="J351">
        <v>0.162886487</v>
      </c>
      <c r="K351">
        <v>6.630736959</v>
      </c>
      <c r="L351">
        <v>37381.922259999999</v>
      </c>
      <c r="M351">
        <v>34.421125779999997</v>
      </c>
      <c r="N351">
        <v>-0.20637480899999999</v>
      </c>
      <c r="O351">
        <v>6.0781398129999999</v>
      </c>
      <c r="P351">
        <v>39751.915719999997</v>
      </c>
      <c r="Q351">
        <v>36.315311119999997</v>
      </c>
      <c r="R351">
        <v>-0.57960421799999995</v>
      </c>
      <c r="S351">
        <v>7.0604955650000001</v>
      </c>
    </row>
    <row r="352" spans="1:19" x14ac:dyDescent="0.25">
      <c r="A352" s="12">
        <v>36465</v>
      </c>
      <c r="B352" t="s">
        <v>1997</v>
      </c>
      <c r="C352" t="s">
        <v>1998</v>
      </c>
      <c r="D352">
        <v>108039.4362</v>
      </c>
      <c r="E352">
        <v>43.016259759999997</v>
      </c>
      <c r="F352">
        <v>0.587310577</v>
      </c>
      <c r="G352">
        <v>10.314403889999999</v>
      </c>
      <c r="H352">
        <v>59873.282590000003</v>
      </c>
      <c r="I352">
        <v>39.897432770000002</v>
      </c>
      <c r="J352">
        <v>0.72631799399999997</v>
      </c>
      <c r="K352">
        <v>9.4913519990000008</v>
      </c>
      <c r="L352">
        <v>46481.369809999997</v>
      </c>
      <c r="M352">
        <v>37.623986369999997</v>
      </c>
      <c r="N352">
        <v>0.55039375000000001</v>
      </c>
      <c r="O352">
        <v>9.8650444230000005</v>
      </c>
      <c r="P352">
        <v>42677.181799999998</v>
      </c>
      <c r="Q352">
        <v>41.884802980000003</v>
      </c>
      <c r="R352">
        <v>0.88636998099999997</v>
      </c>
      <c r="S352">
        <v>10.689676009999999</v>
      </c>
    </row>
    <row r="353" spans="1:19" x14ac:dyDescent="0.25">
      <c r="A353" s="12">
        <v>36465</v>
      </c>
      <c r="B353" t="s">
        <v>1993</v>
      </c>
      <c r="C353" t="s">
        <v>1994</v>
      </c>
      <c r="D353">
        <v>73773.195670000001</v>
      </c>
      <c r="E353">
        <v>39.813996369999998</v>
      </c>
      <c r="F353">
        <v>0.17707777</v>
      </c>
      <c r="G353">
        <v>5.0516656500000003</v>
      </c>
      <c r="H353">
        <v>44138.306089999998</v>
      </c>
      <c r="I353">
        <v>36.689571149999999</v>
      </c>
      <c r="J353">
        <v>0.29793196999999999</v>
      </c>
      <c r="K353">
        <v>5.2148501339999997</v>
      </c>
      <c r="L353">
        <v>34794.262990000003</v>
      </c>
      <c r="M353">
        <v>34.52517332</v>
      </c>
      <c r="N353">
        <v>3.4475986E-2</v>
      </c>
      <c r="O353">
        <v>5.9558796459999996</v>
      </c>
      <c r="P353">
        <v>35017.990579999998</v>
      </c>
      <c r="Q353">
        <v>39.071451609999997</v>
      </c>
      <c r="R353">
        <v>0.33638173900000001</v>
      </c>
      <c r="S353">
        <v>8.5704267769999998</v>
      </c>
    </row>
    <row r="354" spans="1:19" x14ac:dyDescent="0.25">
      <c r="A354" s="12">
        <v>36465</v>
      </c>
      <c r="B354" t="s">
        <v>1991</v>
      </c>
      <c r="C354" t="s">
        <v>1992</v>
      </c>
      <c r="D354">
        <v>91688.234190000003</v>
      </c>
      <c r="E354">
        <v>42.926472939999996</v>
      </c>
      <c r="F354">
        <v>0.40356260700000002</v>
      </c>
      <c r="G354">
        <v>9.8697951629999991</v>
      </c>
      <c r="H354">
        <v>54591.897429999997</v>
      </c>
      <c r="I354">
        <v>39.989753290000003</v>
      </c>
      <c r="J354">
        <v>0.55340264900000002</v>
      </c>
      <c r="K354">
        <v>9.5532478429999994</v>
      </c>
      <c r="L354">
        <v>36171.772790000003</v>
      </c>
      <c r="M354">
        <v>37.34852944</v>
      </c>
      <c r="N354">
        <v>0.25681643500000001</v>
      </c>
      <c r="O354">
        <v>10.236082440000001</v>
      </c>
      <c r="P354">
        <v>37104.81048</v>
      </c>
      <c r="Q354">
        <v>41.848294920000001</v>
      </c>
      <c r="R354">
        <v>0.45609322800000002</v>
      </c>
      <c r="S354">
        <v>11.43748929</v>
      </c>
    </row>
    <row r="355" spans="1:19" x14ac:dyDescent="0.25">
      <c r="A355" s="12">
        <v>36465</v>
      </c>
      <c r="B355" t="s">
        <v>1999</v>
      </c>
      <c r="C355" t="s">
        <v>2000</v>
      </c>
      <c r="D355">
        <v>90635.296260000003</v>
      </c>
      <c r="E355">
        <v>40.327934749999997</v>
      </c>
      <c r="F355">
        <v>-8.3961543999999999E-2</v>
      </c>
      <c r="G355">
        <v>6.1758349380000004</v>
      </c>
      <c r="H355">
        <v>51651.455699999999</v>
      </c>
      <c r="I355">
        <v>37.712505270000001</v>
      </c>
      <c r="J355">
        <v>2.6305579999999999E-3</v>
      </c>
      <c r="K355">
        <v>5.8986396320000001</v>
      </c>
      <c r="L355">
        <v>38987.261989999999</v>
      </c>
      <c r="M355">
        <v>36.138992520000002</v>
      </c>
      <c r="N355">
        <v>-0.28175171700000001</v>
      </c>
      <c r="O355">
        <v>5.5756170139999996</v>
      </c>
      <c r="P355">
        <v>39552.367740000002</v>
      </c>
      <c r="Q355">
        <v>40.340043530000003</v>
      </c>
      <c r="R355">
        <v>0.120977215</v>
      </c>
      <c r="S355">
        <v>8.3472891709999999</v>
      </c>
    </row>
    <row r="356" spans="1:19" x14ac:dyDescent="0.25">
      <c r="A356" s="12">
        <v>36495</v>
      </c>
      <c r="B356" t="s">
        <v>1997</v>
      </c>
      <c r="C356" t="s">
        <v>1998</v>
      </c>
      <c r="D356">
        <v>108398.26850000001</v>
      </c>
      <c r="E356">
        <v>43.159130050000002</v>
      </c>
      <c r="F356">
        <v>0.33213088299999999</v>
      </c>
      <c r="G356">
        <v>10.360140899999999</v>
      </c>
      <c r="H356">
        <v>60482.801930000001</v>
      </c>
      <c r="I356">
        <v>40.303594850000003</v>
      </c>
      <c r="J356">
        <v>1.0180155719999999</v>
      </c>
      <c r="K356">
        <v>9.9986411159999999</v>
      </c>
      <c r="L356">
        <v>46968.526210000004</v>
      </c>
      <c r="M356">
        <v>38.018311359999998</v>
      </c>
      <c r="N356">
        <v>1.0480680790000001</v>
      </c>
      <c r="O356">
        <v>10.884980280000001</v>
      </c>
      <c r="P356">
        <v>43348.27087</v>
      </c>
      <c r="Q356">
        <v>42.543432080000002</v>
      </c>
      <c r="R356">
        <v>1.572477481</v>
      </c>
      <c r="S356">
        <v>11.41984918</v>
      </c>
    </row>
    <row r="357" spans="1:19" x14ac:dyDescent="0.25">
      <c r="A357" s="12">
        <v>36495</v>
      </c>
      <c r="B357" t="s">
        <v>1993</v>
      </c>
      <c r="C357" t="s">
        <v>1994</v>
      </c>
      <c r="D357">
        <v>73951.368780000004</v>
      </c>
      <c r="E357">
        <v>39.910153029999996</v>
      </c>
      <c r="F357">
        <v>0.241514699</v>
      </c>
      <c r="G357">
        <v>5.9102122980000003</v>
      </c>
      <c r="H357">
        <v>44436.333769999997</v>
      </c>
      <c r="I357">
        <v>36.937303989999997</v>
      </c>
      <c r="J357">
        <v>0.67521322500000003</v>
      </c>
      <c r="K357">
        <v>6.2322507529999998</v>
      </c>
      <c r="L357">
        <v>34973.559269999998</v>
      </c>
      <c r="M357">
        <v>34.703082969999997</v>
      </c>
      <c r="N357">
        <v>0.51530414800000002</v>
      </c>
      <c r="O357">
        <v>7.2362847639999996</v>
      </c>
      <c r="P357">
        <v>35400.851340000001</v>
      </c>
      <c r="Q357">
        <v>39.498629909999998</v>
      </c>
      <c r="R357">
        <v>1.0933258990000001</v>
      </c>
      <c r="S357">
        <v>9.7169837999999995</v>
      </c>
    </row>
    <row r="358" spans="1:19" x14ac:dyDescent="0.25">
      <c r="A358" s="12">
        <v>36495</v>
      </c>
      <c r="B358" t="s">
        <v>1999</v>
      </c>
      <c r="C358" t="s">
        <v>2000</v>
      </c>
      <c r="D358">
        <v>89934.634409999999</v>
      </c>
      <c r="E358">
        <v>40.016177120000002</v>
      </c>
      <c r="F358">
        <v>-0.77305627300000002</v>
      </c>
      <c r="G358">
        <v>5.4071313090000004</v>
      </c>
      <c r="H358">
        <v>51500.316830000003</v>
      </c>
      <c r="I358">
        <v>37.60215358</v>
      </c>
      <c r="J358">
        <v>-0.29261299600000001</v>
      </c>
      <c r="K358">
        <v>5.2387994080000002</v>
      </c>
      <c r="L358">
        <v>38896.484579999997</v>
      </c>
      <c r="M358">
        <v>36.054846980000001</v>
      </c>
      <c r="N358">
        <v>-0.23283864300000001</v>
      </c>
      <c r="O358">
        <v>5.2560251310000003</v>
      </c>
      <c r="P358">
        <v>39576.333980000003</v>
      </c>
      <c r="Q358">
        <v>40.364487050000001</v>
      </c>
      <c r="R358">
        <v>6.0593698000000001E-2</v>
      </c>
      <c r="S358">
        <v>7.4200585209999996</v>
      </c>
    </row>
    <row r="359" spans="1:19" x14ac:dyDescent="0.25">
      <c r="A359" s="12">
        <v>36495</v>
      </c>
      <c r="B359" t="s">
        <v>1995</v>
      </c>
      <c r="C359" t="s">
        <v>1996</v>
      </c>
      <c r="D359">
        <v>93687.075580000004</v>
      </c>
      <c r="E359">
        <v>41.610792429999997</v>
      </c>
      <c r="F359">
        <v>-0.78015008500000005</v>
      </c>
      <c r="G359">
        <v>6.7489270320000001</v>
      </c>
      <c r="H359">
        <v>53813.009389999999</v>
      </c>
      <c r="I359">
        <v>39.832720070000001</v>
      </c>
      <c r="J359">
        <v>-0.37783976899999999</v>
      </c>
      <c r="K359">
        <v>6.3869559090000001</v>
      </c>
      <c r="L359">
        <v>43489.785389999997</v>
      </c>
      <c r="M359">
        <v>37.899782510000001</v>
      </c>
      <c r="N359">
        <v>-0.52087998700000004</v>
      </c>
      <c r="O359">
        <v>6.9973932300000001</v>
      </c>
      <c r="P359">
        <v>36615.259299999998</v>
      </c>
      <c r="Q359">
        <v>40.660894659999997</v>
      </c>
      <c r="R359">
        <v>-0.38194410099999998</v>
      </c>
      <c r="S359">
        <v>6.6449957599999996</v>
      </c>
    </row>
    <row r="360" spans="1:19" x14ac:dyDescent="0.25">
      <c r="A360" s="12">
        <v>36495</v>
      </c>
      <c r="B360" t="s">
        <v>1991</v>
      </c>
      <c r="C360" t="s">
        <v>1992</v>
      </c>
      <c r="D360">
        <v>91948.903319999998</v>
      </c>
      <c r="E360">
        <v>43.04851266</v>
      </c>
      <c r="F360">
        <v>0.28429943600000002</v>
      </c>
      <c r="G360">
        <v>10.734684939999999</v>
      </c>
      <c r="H360">
        <v>55054.067110000004</v>
      </c>
      <c r="I360">
        <v>40.328302630000003</v>
      </c>
      <c r="J360">
        <v>0.84659023499999997</v>
      </c>
      <c r="K360">
        <v>10.518302780000001</v>
      </c>
      <c r="L360">
        <v>36382.252560000001</v>
      </c>
      <c r="M360">
        <v>37.56585664</v>
      </c>
      <c r="N360">
        <v>0.581889569</v>
      </c>
      <c r="O360">
        <v>11.04450624</v>
      </c>
      <c r="P360">
        <v>37565.714769999999</v>
      </c>
      <c r="Q360">
        <v>42.368121270000003</v>
      </c>
      <c r="R360">
        <v>1.242168538</v>
      </c>
      <c r="S360">
        <v>11.647498450000001</v>
      </c>
    </row>
    <row r="361" spans="1:19" x14ac:dyDescent="0.25">
      <c r="A361" s="12">
        <v>36495</v>
      </c>
      <c r="B361" t="s">
        <v>1989</v>
      </c>
      <c r="C361" t="s">
        <v>1990</v>
      </c>
      <c r="D361">
        <v>91947.746899999998</v>
      </c>
      <c r="E361">
        <v>40.123176649999998</v>
      </c>
      <c r="F361">
        <v>0.57618032900000005</v>
      </c>
      <c r="G361">
        <v>8.0118955179999993</v>
      </c>
      <c r="H361">
        <v>53374.049339999998</v>
      </c>
      <c r="I361">
        <v>36.14053423</v>
      </c>
      <c r="J361">
        <v>0.73493715800000003</v>
      </c>
      <c r="K361">
        <v>6.8798685920000002</v>
      </c>
      <c r="L361">
        <v>37539.692779999998</v>
      </c>
      <c r="M361">
        <v>34.566400250000001</v>
      </c>
      <c r="N361">
        <v>0.422050329</v>
      </c>
      <c r="O361">
        <v>6.1188623199999999</v>
      </c>
      <c r="P361">
        <v>39945.133739999997</v>
      </c>
      <c r="Q361">
        <v>36.49182519</v>
      </c>
      <c r="R361">
        <v>0.48605963600000002</v>
      </c>
      <c r="S361">
        <v>5.7484862379999999</v>
      </c>
    </row>
    <row r="362" spans="1:19" x14ac:dyDescent="0.25">
      <c r="A362" s="12">
        <v>36526</v>
      </c>
      <c r="B362" t="s">
        <v>1999</v>
      </c>
      <c r="C362" t="s">
        <v>2000</v>
      </c>
      <c r="D362">
        <v>89611.445139999996</v>
      </c>
      <c r="E362">
        <v>39.872374909999998</v>
      </c>
      <c r="F362">
        <v>-0.35936019400000002</v>
      </c>
      <c r="G362">
        <v>5.3803439669999999</v>
      </c>
      <c r="H362">
        <v>51215.60959</v>
      </c>
      <c r="I362">
        <v>37.39427903</v>
      </c>
      <c r="J362">
        <v>-0.552826186</v>
      </c>
      <c r="K362">
        <v>5.0612623839999999</v>
      </c>
      <c r="L362">
        <v>38632.589590000003</v>
      </c>
      <c r="M362">
        <v>35.810231219999999</v>
      </c>
      <c r="N362">
        <v>-0.67845459699999999</v>
      </c>
      <c r="O362">
        <v>5.267816968</v>
      </c>
      <c r="P362">
        <v>39208.092519999998</v>
      </c>
      <c r="Q362">
        <v>39.988912149999997</v>
      </c>
      <c r="R362">
        <v>-0.93045873899999998</v>
      </c>
      <c r="S362">
        <v>6.8252337949999999</v>
      </c>
    </row>
    <row r="363" spans="1:19" x14ac:dyDescent="0.25">
      <c r="A363" s="12">
        <v>36526</v>
      </c>
      <c r="B363" t="s">
        <v>1997</v>
      </c>
      <c r="C363" t="s">
        <v>1998</v>
      </c>
      <c r="D363">
        <v>109097.9709</v>
      </c>
      <c r="E363">
        <v>43.437718869999998</v>
      </c>
      <c r="F363">
        <v>0.64549220699999998</v>
      </c>
      <c r="G363">
        <v>10.755908059999999</v>
      </c>
      <c r="H363">
        <v>60607.841200000003</v>
      </c>
      <c r="I363">
        <v>40.386916589999998</v>
      </c>
      <c r="J363">
        <v>0.20673525600000001</v>
      </c>
      <c r="K363">
        <v>9.6491866070000007</v>
      </c>
      <c r="L363">
        <v>46948.600489999997</v>
      </c>
      <c r="M363">
        <v>38.002182640000001</v>
      </c>
      <c r="N363">
        <v>-4.2423559E-2</v>
      </c>
      <c r="O363">
        <v>10.318117790000001</v>
      </c>
      <c r="P363">
        <v>43312.795259999999</v>
      </c>
      <c r="Q363">
        <v>42.508615140000003</v>
      </c>
      <c r="R363">
        <v>-8.1838576999999996E-2</v>
      </c>
      <c r="S363">
        <v>10.77265367</v>
      </c>
    </row>
    <row r="364" spans="1:19" x14ac:dyDescent="0.25">
      <c r="A364" s="12">
        <v>36526</v>
      </c>
      <c r="B364" t="s">
        <v>1989</v>
      </c>
      <c r="C364" t="s">
        <v>1990</v>
      </c>
      <c r="D364">
        <v>91484.953099999999</v>
      </c>
      <c r="E364">
        <v>39.921227629999997</v>
      </c>
      <c r="F364">
        <v>-0.50332261300000003</v>
      </c>
      <c r="G364">
        <v>8.2273306460000004</v>
      </c>
      <c r="H364">
        <v>53038.89531</v>
      </c>
      <c r="I364">
        <v>35.913595370000003</v>
      </c>
      <c r="J364">
        <v>-0.62793442600000005</v>
      </c>
      <c r="K364">
        <v>6.9062893010000002</v>
      </c>
      <c r="L364">
        <v>37253.86103</v>
      </c>
      <c r="M364">
        <v>34.30320751</v>
      </c>
      <c r="N364">
        <v>-0.76141207</v>
      </c>
      <c r="O364">
        <v>6.2282622610000002</v>
      </c>
      <c r="P364">
        <v>39554.281260000003</v>
      </c>
      <c r="Q364">
        <v>36.134762420000001</v>
      </c>
      <c r="R364">
        <v>-0.97847331299999996</v>
      </c>
      <c r="S364">
        <v>5.4274478889999997</v>
      </c>
    </row>
    <row r="365" spans="1:19" x14ac:dyDescent="0.25">
      <c r="A365" s="12">
        <v>36526</v>
      </c>
      <c r="B365" t="s">
        <v>1991</v>
      </c>
      <c r="C365" t="s">
        <v>1992</v>
      </c>
      <c r="D365">
        <v>91722.310079999996</v>
      </c>
      <c r="E365">
        <v>42.94242655</v>
      </c>
      <c r="F365">
        <v>-0.246433869</v>
      </c>
      <c r="G365">
        <v>9.6979677879999997</v>
      </c>
      <c r="H365">
        <v>54733.587509999998</v>
      </c>
      <c r="I365">
        <v>40.093544350000002</v>
      </c>
      <c r="J365">
        <v>-0.58211793599999995</v>
      </c>
      <c r="K365">
        <v>9.0948419049999991</v>
      </c>
      <c r="L365">
        <v>36228.109969999998</v>
      </c>
      <c r="M365">
        <v>37.406699420000002</v>
      </c>
      <c r="N365">
        <v>-0.42367521400000002</v>
      </c>
      <c r="O365">
        <v>9.6592006109999993</v>
      </c>
      <c r="P365">
        <v>37122.543799999999</v>
      </c>
      <c r="Q365">
        <v>41.868295269999997</v>
      </c>
      <c r="R365">
        <v>-1.179721904</v>
      </c>
      <c r="S365">
        <v>9.3540758620000002</v>
      </c>
    </row>
    <row r="366" spans="1:19" x14ac:dyDescent="0.25">
      <c r="A366" s="12">
        <v>36526</v>
      </c>
      <c r="B366" t="s">
        <v>1993</v>
      </c>
      <c r="C366" t="s">
        <v>1994</v>
      </c>
      <c r="D366">
        <v>74527.245899999994</v>
      </c>
      <c r="E366">
        <v>40.220942999999998</v>
      </c>
      <c r="F366">
        <v>0.77872408599999998</v>
      </c>
      <c r="G366">
        <v>7.0683099030000003</v>
      </c>
      <c r="H366">
        <v>44683.396289999997</v>
      </c>
      <c r="I366">
        <v>37.142672490000002</v>
      </c>
      <c r="J366">
        <v>0.55599213000000003</v>
      </c>
      <c r="K366">
        <v>6.9534765160000003</v>
      </c>
      <c r="L366">
        <v>35139.859479999999</v>
      </c>
      <c r="M366">
        <v>34.868097050000003</v>
      </c>
      <c r="N366">
        <v>0.47550267099999999</v>
      </c>
      <c r="O366">
        <v>8.3561275090000002</v>
      </c>
      <c r="P366">
        <v>35394.797480000001</v>
      </c>
      <c r="Q366">
        <v>39.491875290000003</v>
      </c>
      <c r="R366">
        <v>-1.7100893999999998E-2</v>
      </c>
      <c r="S366">
        <v>9.9513479100000009</v>
      </c>
    </row>
    <row r="367" spans="1:19" x14ac:dyDescent="0.25">
      <c r="A367" s="12">
        <v>36526</v>
      </c>
      <c r="B367" t="s">
        <v>1995</v>
      </c>
      <c r="C367" t="s">
        <v>1996</v>
      </c>
      <c r="D367">
        <v>92953.954169999997</v>
      </c>
      <c r="E367">
        <v>41.285179079999999</v>
      </c>
      <c r="F367">
        <v>-0.78252140000000003</v>
      </c>
      <c r="G367">
        <v>5.5193998999999998</v>
      </c>
      <c r="H367">
        <v>53245.401669999999</v>
      </c>
      <c r="I367">
        <v>39.412573350000002</v>
      </c>
      <c r="J367">
        <v>-1.0547778860000001</v>
      </c>
      <c r="K367">
        <v>4.5985334939999998</v>
      </c>
      <c r="L367">
        <v>43065.01958</v>
      </c>
      <c r="M367">
        <v>37.529614389999999</v>
      </c>
      <c r="N367">
        <v>-0.97670247700000001</v>
      </c>
      <c r="O367">
        <v>5.3535787939999997</v>
      </c>
      <c r="P367">
        <v>36175.765469999998</v>
      </c>
      <c r="Q367">
        <v>40.172840970000003</v>
      </c>
      <c r="R367">
        <v>-1.2003023960000001</v>
      </c>
      <c r="S367">
        <v>4.5408214659999997</v>
      </c>
    </row>
    <row r="368" spans="1:19" x14ac:dyDescent="0.25">
      <c r="A368" s="12">
        <v>36557</v>
      </c>
      <c r="B368" t="s">
        <v>1999</v>
      </c>
      <c r="C368" t="s">
        <v>2000</v>
      </c>
      <c r="D368">
        <v>89727.665500000003</v>
      </c>
      <c r="E368">
        <v>39.924086850000002</v>
      </c>
      <c r="F368">
        <v>0.12969365999999999</v>
      </c>
      <c r="G368">
        <v>5.8030978099999997</v>
      </c>
      <c r="H368">
        <v>51183.60052</v>
      </c>
      <c r="I368">
        <v>37.370908100000001</v>
      </c>
      <c r="J368">
        <v>-6.2498663000000003E-2</v>
      </c>
      <c r="K368">
        <v>5.0891559390000003</v>
      </c>
      <c r="L368">
        <v>38554.812230000003</v>
      </c>
      <c r="M368">
        <v>35.738135990000004</v>
      </c>
      <c r="N368">
        <v>-0.20132579</v>
      </c>
      <c r="O368">
        <v>5.3358974100000003</v>
      </c>
      <c r="P368">
        <v>39181.594709999998</v>
      </c>
      <c r="Q368">
        <v>39.961886649999997</v>
      </c>
      <c r="R368">
        <v>-6.7582505000000001E-2</v>
      </c>
      <c r="S368">
        <v>6.6392452310000003</v>
      </c>
    </row>
    <row r="369" spans="1:19" x14ac:dyDescent="0.25">
      <c r="A369" s="12">
        <v>36557</v>
      </c>
      <c r="B369" t="s">
        <v>1995</v>
      </c>
      <c r="C369" t="s">
        <v>1996</v>
      </c>
      <c r="D369">
        <v>92493.525280000002</v>
      </c>
      <c r="E369">
        <v>41.080681169999998</v>
      </c>
      <c r="F369">
        <v>-0.49533006499999999</v>
      </c>
      <c r="G369">
        <v>5.9625750139999996</v>
      </c>
      <c r="H369">
        <v>52872.07576</v>
      </c>
      <c r="I369">
        <v>39.136235220000003</v>
      </c>
      <c r="J369">
        <v>-0.70114204999999996</v>
      </c>
      <c r="K369">
        <v>4.6052688359999996</v>
      </c>
      <c r="L369">
        <v>42779.070890000003</v>
      </c>
      <c r="M369">
        <v>37.280420399999997</v>
      </c>
      <c r="N369">
        <v>-0.66399294099999995</v>
      </c>
      <c r="O369">
        <v>5.3549929269999996</v>
      </c>
      <c r="P369">
        <v>35990.163589999996</v>
      </c>
      <c r="Q369">
        <v>39.966731860000003</v>
      </c>
      <c r="R369">
        <v>-0.51305584800000004</v>
      </c>
      <c r="S369">
        <v>5.2227389139999998</v>
      </c>
    </row>
    <row r="370" spans="1:19" x14ac:dyDescent="0.25">
      <c r="A370" s="12">
        <v>36557</v>
      </c>
      <c r="B370" t="s">
        <v>1989</v>
      </c>
      <c r="C370" t="s">
        <v>1990</v>
      </c>
      <c r="D370">
        <v>91146.108940000006</v>
      </c>
      <c r="E370">
        <v>39.773366430000003</v>
      </c>
      <c r="F370">
        <v>-0.37038239299999998</v>
      </c>
      <c r="G370">
        <v>8.4375713129999994</v>
      </c>
      <c r="H370">
        <v>52907.446859999996</v>
      </c>
      <c r="I370">
        <v>35.824589250000002</v>
      </c>
      <c r="J370">
        <v>-0.24783406099999999</v>
      </c>
      <c r="K370">
        <v>7.3043414000000002</v>
      </c>
      <c r="L370">
        <v>37041.531150000003</v>
      </c>
      <c r="M370">
        <v>34.107695</v>
      </c>
      <c r="N370">
        <v>-0.56995402100000003</v>
      </c>
      <c r="O370">
        <v>6.4993024430000004</v>
      </c>
      <c r="P370">
        <v>39863.775099999999</v>
      </c>
      <c r="Q370">
        <v>36.417500099999998</v>
      </c>
      <c r="R370">
        <v>0.78245343000000001</v>
      </c>
      <c r="S370">
        <v>7.2716696040000004</v>
      </c>
    </row>
    <row r="371" spans="1:19" x14ac:dyDescent="0.25">
      <c r="A371" s="12">
        <v>36557</v>
      </c>
      <c r="B371" t="s">
        <v>1993</v>
      </c>
      <c r="C371" t="s">
        <v>1994</v>
      </c>
      <c r="D371">
        <v>74156.463740000007</v>
      </c>
      <c r="E371">
        <v>40.020838900000001</v>
      </c>
      <c r="F371">
        <v>-0.49751222099999998</v>
      </c>
      <c r="G371">
        <v>6.2824648390000002</v>
      </c>
      <c r="H371">
        <v>44403.155579999999</v>
      </c>
      <c r="I371">
        <v>36.909724910000001</v>
      </c>
      <c r="J371">
        <v>-0.62716967999999995</v>
      </c>
      <c r="K371">
        <v>5.7258439279999997</v>
      </c>
      <c r="L371">
        <v>34878.893479999999</v>
      </c>
      <c r="M371">
        <v>34.609149299999999</v>
      </c>
      <c r="N371">
        <v>-0.74264951000000001</v>
      </c>
      <c r="O371">
        <v>6.6316726260000003</v>
      </c>
      <c r="P371">
        <v>35261.594620000003</v>
      </c>
      <c r="Q371">
        <v>39.343253709999999</v>
      </c>
      <c r="R371">
        <v>-0.37633456999999998</v>
      </c>
      <c r="S371">
        <v>8.1496480949999999</v>
      </c>
    </row>
    <row r="372" spans="1:19" x14ac:dyDescent="0.25">
      <c r="A372" s="12">
        <v>36557</v>
      </c>
      <c r="B372" t="s">
        <v>1991</v>
      </c>
      <c r="C372" t="s">
        <v>1992</v>
      </c>
      <c r="D372">
        <v>90173.99927</v>
      </c>
      <c r="E372">
        <v>42.217540489999998</v>
      </c>
      <c r="F372">
        <v>-1.688041667</v>
      </c>
      <c r="G372">
        <v>7.0351606919999998</v>
      </c>
      <c r="H372">
        <v>53762.830220000003</v>
      </c>
      <c r="I372">
        <v>39.382443510000002</v>
      </c>
      <c r="J372">
        <v>-1.7736043480000001</v>
      </c>
      <c r="K372">
        <v>6.0872570140000004</v>
      </c>
      <c r="L372">
        <v>35490.789259999998</v>
      </c>
      <c r="M372">
        <v>36.645391850000003</v>
      </c>
      <c r="N372">
        <v>-2.0352171640000001</v>
      </c>
      <c r="O372">
        <v>6.2546447279999997</v>
      </c>
      <c r="P372">
        <v>36633.878989999997</v>
      </c>
      <c r="Q372">
        <v>41.317159480000001</v>
      </c>
      <c r="R372">
        <v>-1.3163559410000001</v>
      </c>
      <c r="S372">
        <v>6.7407174010000004</v>
      </c>
    </row>
    <row r="373" spans="1:19" x14ac:dyDescent="0.25">
      <c r="A373" s="12">
        <v>36557</v>
      </c>
      <c r="B373" t="s">
        <v>1997</v>
      </c>
      <c r="C373" t="s">
        <v>1998</v>
      </c>
      <c r="D373">
        <v>109305.61599999999</v>
      </c>
      <c r="E373">
        <v>43.520393460000001</v>
      </c>
      <c r="F373">
        <v>0.19032902800000001</v>
      </c>
      <c r="G373">
        <v>11.07740117</v>
      </c>
      <c r="H373">
        <v>60634.483269999997</v>
      </c>
      <c r="I373">
        <v>40.404669920000003</v>
      </c>
      <c r="J373">
        <v>4.3958115999999998E-2</v>
      </c>
      <c r="K373">
        <v>9.8603178630000006</v>
      </c>
      <c r="L373">
        <v>46927.135820000003</v>
      </c>
      <c r="M373">
        <v>37.98480824</v>
      </c>
      <c r="N373">
        <v>-4.5719493E-2</v>
      </c>
      <c r="O373">
        <v>10.24858908</v>
      </c>
      <c r="P373">
        <v>43253.591999999997</v>
      </c>
      <c r="Q373">
        <v>42.450511089999999</v>
      </c>
      <c r="R373">
        <v>-0.136687695</v>
      </c>
      <c r="S373">
        <v>10.8084822</v>
      </c>
    </row>
    <row r="374" spans="1:19" x14ac:dyDescent="0.25">
      <c r="A374" s="12">
        <v>36586</v>
      </c>
      <c r="B374" t="s">
        <v>1995</v>
      </c>
      <c r="C374" t="s">
        <v>1996</v>
      </c>
      <c r="D374">
        <v>93117.877959999998</v>
      </c>
      <c r="E374">
        <v>41.35798526</v>
      </c>
      <c r="F374">
        <v>0.67502311100000001</v>
      </c>
      <c r="G374">
        <v>7.7485417280000002</v>
      </c>
      <c r="H374">
        <v>53199.245289999999</v>
      </c>
      <c r="I374">
        <v>39.378408120000003</v>
      </c>
      <c r="J374">
        <v>0.61879455999999999</v>
      </c>
      <c r="K374">
        <v>6.8081364259999999</v>
      </c>
      <c r="L374">
        <v>42915.443120000004</v>
      </c>
      <c r="M374">
        <v>37.39926389</v>
      </c>
      <c r="N374">
        <v>0.318782591</v>
      </c>
      <c r="O374">
        <v>7.4781402149999998</v>
      </c>
      <c r="P374">
        <v>35859.597710000002</v>
      </c>
      <c r="Q374">
        <v>39.821739700000002</v>
      </c>
      <c r="R374">
        <v>-0.36278211599999999</v>
      </c>
      <c r="S374">
        <v>7.1375395040000003</v>
      </c>
    </row>
    <row r="375" spans="1:19" x14ac:dyDescent="0.25">
      <c r="A375" s="12">
        <v>36586</v>
      </c>
      <c r="B375" t="s">
        <v>1997</v>
      </c>
      <c r="C375" t="s">
        <v>1998</v>
      </c>
      <c r="D375">
        <v>109628.902</v>
      </c>
      <c r="E375">
        <v>43.649110829999998</v>
      </c>
      <c r="F375">
        <v>0.29576334900000001</v>
      </c>
      <c r="G375">
        <v>11.19631745</v>
      </c>
      <c r="H375">
        <v>60548.808109999998</v>
      </c>
      <c r="I375">
        <v>40.347579029999999</v>
      </c>
      <c r="J375">
        <v>-0.14129773900000001</v>
      </c>
      <c r="K375">
        <v>9.6859750049999995</v>
      </c>
      <c r="L375">
        <v>46766.152710000002</v>
      </c>
      <c r="M375">
        <v>37.8545017</v>
      </c>
      <c r="N375">
        <v>-0.343049096</v>
      </c>
      <c r="O375">
        <v>9.5541013499999998</v>
      </c>
      <c r="P375">
        <v>42837.27044</v>
      </c>
      <c r="Q375">
        <v>42.041919290000003</v>
      </c>
      <c r="R375">
        <v>-0.96251326199999998</v>
      </c>
      <c r="S375">
        <v>9.4114562859999999</v>
      </c>
    </row>
    <row r="376" spans="1:19" x14ac:dyDescent="0.25">
      <c r="A376" s="12">
        <v>36586</v>
      </c>
      <c r="B376" t="s">
        <v>1991</v>
      </c>
      <c r="C376" t="s">
        <v>1992</v>
      </c>
      <c r="D376">
        <v>90185.957190000001</v>
      </c>
      <c r="E376">
        <v>42.223138939999998</v>
      </c>
      <c r="F376">
        <v>1.3260940000000001E-2</v>
      </c>
      <c r="G376">
        <v>6.5743159289999999</v>
      </c>
      <c r="H376">
        <v>53735.606070000002</v>
      </c>
      <c r="I376">
        <v>39.362501229999999</v>
      </c>
      <c r="J376">
        <v>-5.0637488000000001E-2</v>
      </c>
      <c r="K376">
        <v>5.828870352</v>
      </c>
      <c r="L376">
        <v>35444.315089999996</v>
      </c>
      <c r="M376">
        <v>36.597405760000001</v>
      </c>
      <c r="N376">
        <v>-0.13094713399999999</v>
      </c>
      <c r="O376">
        <v>6.2662528000000002</v>
      </c>
      <c r="P376">
        <v>36476.634140000002</v>
      </c>
      <c r="Q376">
        <v>41.139812419999998</v>
      </c>
      <c r="R376">
        <v>-0.42923342399999997</v>
      </c>
      <c r="S376">
        <v>6.0235610060000004</v>
      </c>
    </row>
    <row r="377" spans="1:19" x14ac:dyDescent="0.25">
      <c r="A377" s="12">
        <v>36586</v>
      </c>
      <c r="B377" t="s">
        <v>1999</v>
      </c>
      <c r="C377" t="s">
        <v>2000</v>
      </c>
      <c r="D377">
        <v>90014.106440000003</v>
      </c>
      <c r="E377">
        <v>40.05153799</v>
      </c>
      <c r="F377">
        <v>0.31923369899999998</v>
      </c>
      <c r="G377">
        <v>5.7529552329999998</v>
      </c>
      <c r="H377">
        <v>51349.410810000001</v>
      </c>
      <c r="I377">
        <v>37.491971900000003</v>
      </c>
      <c r="J377">
        <v>0.32395197999999997</v>
      </c>
      <c r="K377">
        <v>5.3554543800000003</v>
      </c>
      <c r="L377">
        <v>38532.160989999997</v>
      </c>
      <c r="M377">
        <v>35.71713956</v>
      </c>
      <c r="N377">
        <v>-5.8750747999999998E-2</v>
      </c>
      <c r="O377">
        <v>5.4377653300000004</v>
      </c>
      <c r="P377">
        <v>39108.2765</v>
      </c>
      <c r="Q377">
        <v>39.887108320000003</v>
      </c>
      <c r="R377">
        <v>-0.18712411500000001</v>
      </c>
      <c r="S377">
        <v>6.3591898740000001</v>
      </c>
    </row>
    <row r="378" spans="1:19" x14ac:dyDescent="0.25">
      <c r="A378" s="12">
        <v>36586</v>
      </c>
      <c r="B378" t="s">
        <v>1993</v>
      </c>
      <c r="C378" t="s">
        <v>1994</v>
      </c>
      <c r="D378">
        <v>73550.733510000005</v>
      </c>
      <c r="E378">
        <v>39.693937759999997</v>
      </c>
      <c r="F378">
        <v>-0.81682729499999995</v>
      </c>
      <c r="G378">
        <v>5.9853373039999997</v>
      </c>
      <c r="H378">
        <v>44051.35684</v>
      </c>
      <c r="I378">
        <v>36.617295370000001</v>
      </c>
      <c r="J378">
        <v>-0.79228318600000003</v>
      </c>
      <c r="K378">
        <v>5.5694481949999997</v>
      </c>
      <c r="L378">
        <v>34502.795389999999</v>
      </c>
      <c r="M378">
        <v>34.23595985</v>
      </c>
      <c r="N378">
        <v>-1.078297085</v>
      </c>
      <c r="O378">
        <v>6.4836103060000001</v>
      </c>
      <c r="P378">
        <v>34751.739560000002</v>
      </c>
      <c r="Q378">
        <v>38.774381050000002</v>
      </c>
      <c r="R378">
        <v>-1.445921743</v>
      </c>
      <c r="S378">
        <v>7.7933140300000003</v>
      </c>
    </row>
    <row r="379" spans="1:19" x14ac:dyDescent="0.25">
      <c r="A379" s="12">
        <v>36586</v>
      </c>
      <c r="B379" t="s">
        <v>1989</v>
      </c>
      <c r="C379" t="s">
        <v>1990</v>
      </c>
      <c r="D379">
        <v>91335.364929999996</v>
      </c>
      <c r="E379">
        <v>39.855951939999997</v>
      </c>
      <c r="F379">
        <v>0.20764022700000001</v>
      </c>
      <c r="G379">
        <v>8.6982004219999993</v>
      </c>
      <c r="H379">
        <v>53121.472229999999</v>
      </c>
      <c r="I379">
        <v>35.969509700000003</v>
      </c>
      <c r="J379">
        <v>0.40452787499999998</v>
      </c>
      <c r="K379">
        <v>8.4438679739999998</v>
      </c>
      <c r="L379">
        <v>36981.146220000002</v>
      </c>
      <c r="M379">
        <v>34.052092790000003</v>
      </c>
      <c r="N379">
        <v>-0.16301953799999999</v>
      </c>
      <c r="O379">
        <v>7.396368421</v>
      </c>
      <c r="P379">
        <v>39814.987159999997</v>
      </c>
      <c r="Q379">
        <v>36.37292995</v>
      </c>
      <c r="R379">
        <v>-0.122386643</v>
      </c>
      <c r="S379">
        <v>8.6909348410000007</v>
      </c>
    </row>
    <row r="380" spans="1:19" x14ac:dyDescent="0.25">
      <c r="A380" s="12">
        <v>36617</v>
      </c>
      <c r="B380" t="s">
        <v>1995</v>
      </c>
      <c r="C380" t="s">
        <v>1996</v>
      </c>
      <c r="D380">
        <v>93086.389030000006</v>
      </c>
      <c r="E380">
        <v>41.343999570000001</v>
      </c>
      <c r="F380">
        <v>-3.3816195E-2</v>
      </c>
      <c r="G380">
        <v>8.0210704499999999</v>
      </c>
      <c r="H380">
        <v>53429.516239999997</v>
      </c>
      <c r="I380">
        <v>39.54885608</v>
      </c>
      <c r="J380">
        <v>0.43284625799999998</v>
      </c>
      <c r="K380">
        <v>7.0652000900000003</v>
      </c>
      <c r="L380">
        <v>43258.291839999998</v>
      </c>
      <c r="M380">
        <v>37.698044209999999</v>
      </c>
      <c r="N380">
        <v>0.79889357000000005</v>
      </c>
      <c r="O380">
        <v>7.5738580170000001</v>
      </c>
      <c r="P380">
        <v>36170.529340000001</v>
      </c>
      <c r="Q380">
        <v>40.167026300000003</v>
      </c>
      <c r="R380">
        <v>0.86708064500000004</v>
      </c>
      <c r="S380">
        <v>7.6644068330000001</v>
      </c>
    </row>
    <row r="381" spans="1:19" x14ac:dyDescent="0.25">
      <c r="A381" s="12">
        <v>36617</v>
      </c>
      <c r="B381" t="s">
        <v>1997</v>
      </c>
      <c r="C381" t="s">
        <v>1998</v>
      </c>
      <c r="D381">
        <v>110976.8158</v>
      </c>
      <c r="E381">
        <v>44.1857872</v>
      </c>
      <c r="F381">
        <v>1.2295241649999999</v>
      </c>
      <c r="G381">
        <v>12.1709896</v>
      </c>
      <c r="H381">
        <v>61419.63334</v>
      </c>
      <c r="I381">
        <v>40.927866090000002</v>
      </c>
      <c r="J381">
        <v>1.4382202559999999</v>
      </c>
      <c r="K381">
        <v>10.6750574</v>
      </c>
      <c r="L381">
        <v>47671.027419999999</v>
      </c>
      <c r="M381">
        <v>38.586945550000003</v>
      </c>
      <c r="N381">
        <v>1.934892351</v>
      </c>
      <c r="O381">
        <v>10.771463649999999</v>
      </c>
      <c r="P381">
        <v>43773.741670000003</v>
      </c>
      <c r="Q381">
        <v>42.961003239999997</v>
      </c>
      <c r="R381">
        <v>2.1861132080000001</v>
      </c>
      <c r="S381">
        <v>11.00322038</v>
      </c>
    </row>
    <row r="382" spans="1:19" x14ac:dyDescent="0.25">
      <c r="A382" s="12">
        <v>36617</v>
      </c>
      <c r="B382" t="s">
        <v>1991</v>
      </c>
      <c r="C382" t="s">
        <v>1992</v>
      </c>
      <c r="D382">
        <v>90409.291889999993</v>
      </c>
      <c r="E382">
        <v>42.327699469999999</v>
      </c>
      <c r="F382">
        <v>0.247637993</v>
      </c>
      <c r="G382">
        <v>6.3453542140000003</v>
      </c>
      <c r="H382">
        <v>54182.13925</v>
      </c>
      <c r="I382">
        <v>39.6895965</v>
      </c>
      <c r="J382">
        <v>0.83098192999999998</v>
      </c>
      <c r="K382">
        <v>5.6700352780000003</v>
      </c>
      <c r="L382">
        <v>35871.505080000003</v>
      </c>
      <c r="M382">
        <v>37.038493289999998</v>
      </c>
      <c r="N382">
        <v>1.2052426140000001</v>
      </c>
      <c r="O382">
        <v>6.187749545</v>
      </c>
      <c r="P382">
        <v>37278.245349999997</v>
      </c>
      <c r="Q382">
        <v>42.043901720000001</v>
      </c>
      <c r="R382">
        <v>2.197601911</v>
      </c>
      <c r="S382">
        <v>6.9656070989999996</v>
      </c>
    </row>
    <row r="383" spans="1:19" x14ac:dyDescent="0.25">
      <c r="A383" s="12">
        <v>36617</v>
      </c>
      <c r="B383" t="s">
        <v>1993</v>
      </c>
      <c r="C383" t="s">
        <v>1994</v>
      </c>
      <c r="D383">
        <v>73470.209069999997</v>
      </c>
      <c r="E383">
        <v>39.65048024</v>
      </c>
      <c r="F383">
        <v>-0.109481493</v>
      </c>
      <c r="G383">
        <v>5.5729185699999997</v>
      </c>
      <c r="H383">
        <v>44166.99742</v>
      </c>
      <c r="I383">
        <v>36.713420560000003</v>
      </c>
      <c r="J383">
        <v>0.26251308400000001</v>
      </c>
      <c r="K383">
        <v>5.1123331329999999</v>
      </c>
      <c r="L383">
        <v>34738.77493</v>
      </c>
      <c r="M383">
        <v>34.470114379999998</v>
      </c>
      <c r="N383">
        <v>0.68394323300000004</v>
      </c>
      <c r="O383">
        <v>6.0208122380000004</v>
      </c>
      <c r="P383">
        <v>35255.523450000001</v>
      </c>
      <c r="Q383">
        <v>39.336479779999998</v>
      </c>
      <c r="R383">
        <v>1.449665253</v>
      </c>
      <c r="S383">
        <v>8.7366628720000001</v>
      </c>
    </row>
    <row r="384" spans="1:19" x14ac:dyDescent="0.25">
      <c r="A384" s="12">
        <v>36617</v>
      </c>
      <c r="B384" t="s">
        <v>1999</v>
      </c>
      <c r="C384" t="s">
        <v>2000</v>
      </c>
      <c r="D384">
        <v>90954.499389999997</v>
      </c>
      <c r="E384">
        <v>40.46996334</v>
      </c>
      <c r="F384">
        <v>1.044717302</v>
      </c>
      <c r="G384">
        <v>6.6049761499999997</v>
      </c>
      <c r="H384">
        <v>52085.49826</v>
      </c>
      <c r="I384">
        <v>38.029414680000002</v>
      </c>
      <c r="J384">
        <v>1.433487628</v>
      </c>
      <c r="K384">
        <v>6.0821392440000004</v>
      </c>
      <c r="L384">
        <v>39186.078350000003</v>
      </c>
      <c r="M384">
        <v>36.32328407</v>
      </c>
      <c r="N384">
        <v>1.6970690180000001</v>
      </c>
      <c r="O384">
        <v>5.8529780359999997</v>
      </c>
      <c r="P384">
        <v>40143.197800000002</v>
      </c>
      <c r="Q384">
        <v>40.942639829999997</v>
      </c>
      <c r="R384">
        <v>2.646297407</v>
      </c>
      <c r="S384">
        <v>7.950889299</v>
      </c>
    </row>
    <row r="385" spans="1:19" x14ac:dyDescent="0.25">
      <c r="A385" s="12">
        <v>36617</v>
      </c>
      <c r="B385" t="s">
        <v>1989</v>
      </c>
      <c r="C385" t="s">
        <v>1990</v>
      </c>
      <c r="D385">
        <v>92746.177689999997</v>
      </c>
      <c r="E385">
        <v>40.47158735</v>
      </c>
      <c r="F385">
        <v>1.5446511409999999</v>
      </c>
      <c r="G385">
        <v>9.1272150249999999</v>
      </c>
      <c r="H385">
        <v>54194.401080000003</v>
      </c>
      <c r="I385">
        <v>36.696009240000002</v>
      </c>
      <c r="J385">
        <v>2.019764908</v>
      </c>
      <c r="K385">
        <v>9.0121591050000003</v>
      </c>
      <c r="L385">
        <v>37792.134669999999</v>
      </c>
      <c r="M385">
        <v>34.798847739999999</v>
      </c>
      <c r="N385">
        <v>2.1929781300000002</v>
      </c>
      <c r="O385">
        <v>7.7337353420000001</v>
      </c>
      <c r="P385">
        <v>41054.349000000002</v>
      </c>
      <c r="Q385">
        <v>37.505147350000001</v>
      </c>
      <c r="R385">
        <v>3.112802302</v>
      </c>
      <c r="S385">
        <v>11.01112904</v>
      </c>
    </row>
    <row r="386" spans="1:19" x14ac:dyDescent="0.25">
      <c r="A386" s="12">
        <v>36647</v>
      </c>
      <c r="B386" t="s">
        <v>1993</v>
      </c>
      <c r="C386" t="s">
        <v>1994</v>
      </c>
      <c r="D386">
        <v>74263.423469999994</v>
      </c>
      <c r="E386">
        <v>40.078563029999998</v>
      </c>
      <c r="F386">
        <v>1.07964087</v>
      </c>
      <c r="G386">
        <v>5.6467889749999998</v>
      </c>
      <c r="H386">
        <v>44789.620210000001</v>
      </c>
      <c r="I386">
        <v>37.230970169999999</v>
      </c>
      <c r="J386">
        <v>1.4097014219999999</v>
      </c>
      <c r="K386">
        <v>5.3623587949999996</v>
      </c>
      <c r="L386">
        <v>35255.329599999997</v>
      </c>
      <c r="M386">
        <v>34.982674160000002</v>
      </c>
      <c r="N386">
        <v>1.486968589</v>
      </c>
      <c r="O386">
        <v>6.1163350889999997</v>
      </c>
      <c r="P386">
        <v>35978.637889999998</v>
      </c>
      <c r="Q386">
        <v>40.14329738</v>
      </c>
      <c r="R386">
        <v>2.0510670969999998</v>
      </c>
      <c r="S386">
        <v>10.01864642</v>
      </c>
    </row>
    <row r="387" spans="1:19" x14ac:dyDescent="0.25">
      <c r="A387" s="12">
        <v>36647</v>
      </c>
      <c r="B387" t="s">
        <v>1999</v>
      </c>
      <c r="C387" t="s">
        <v>2000</v>
      </c>
      <c r="D387">
        <v>92459.310209999996</v>
      </c>
      <c r="E387">
        <v>41.139524919999999</v>
      </c>
      <c r="F387">
        <v>1.6544655049999999</v>
      </c>
      <c r="G387">
        <v>6.9501596560000003</v>
      </c>
      <c r="H387">
        <v>53137.289810000002</v>
      </c>
      <c r="I387">
        <v>38.79736389</v>
      </c>
      <c r="J387">
        <v>2.0193558409999999</v>
      </c>
      <c r="K387">
        <v>6.4966139199999997</v>
      </c>
      <c r="L387">
        <v>39896.763570000003</v>
      </c>
      <c r="M387">
        <v>36.982049179999997</v>
      </c>
      <c r="N387">
        <v>1.8136165989999999</v>
      </c>
      <c r="O387">
        <v>5.7316695209999997</v>
      </c>
      <c r="P387">
        <v>41236.405839999999</v>
      </c>
      <c r="Q387">
        <v>42.057618840000004</v>
      </c>
      <c r="R387">
        <v>2.7232709260000001</v>
      </c>
      <c r="S387">
        <v>8.6434630909999992</v>
      </c>
    </row>
    <row r="388" spans="1:19" x14ac:dyDescent="0.25">
      <c r="A388" s="12">
        <v>36647</v>
      </c>
      <c r="B388" t="s">
        <v>1997</v>
      </c>
      <c r="C388" t="s">
        <v>1998</v>
      </c>
      <c r="D388">
        <v>112949.1283</v>
      </c>
      <c r="E388">
        <v>44.971069970000002</v>
      </c>
      <c r="F388">
        <v>1.7772293370000001</v>
      </c>
      <c r="G388">
        <v>12.76934447</v>
      </c>
      <c r="H388">
        <v>62600.233419999997</v>
      </c>
      <c r="I388">
        <v>41.714576129999998</v>
      </c>
      <c r="J388">
        <v>1.9221867989999999</v>
      </c>
      <c r="K388">
        <v>11.24802536</v>
      </c>
      <c r="L388">
        <v>48577.81308</v>
      </c>
      <c r="M388">
        <v>39.320936209999999</v>
      </c>
      <c r="N388">
        <v>1.902173511</v>
      </c>
      <c r="O388">
        <v>11.088519</v>
      </c>
      <c r="P388">
        <v>44824.744429999999</v>
      </c>
      <c r="Q388">
        <v>43.992492249999998</v>
      </c>
      <c r="R388">
        <v>2.4009891030000001</v>
      </c>
      <c r="S388">
        <v>12.00856651</v>
      </c>
    </row>
    <row r="389" spans="1:19" x14ac:dyDescent="0.25">
      <c r="A389" s="12">
        <v>36647</v>
      </c>
      <c r="B389" t="s">
        <v>1995</v>
      </c>
      <c r="C389" t="s">
        <v>1996</v>
      </c>
      <c r="D389">
        <v>93997.523480000003</v>
      </c>
      <c r="E389">
        <v>41.748676799999998</v>
      </c>
      <c r="F389">
        <v>0.97880523799999997</v>
      </c>
      <c r="G389">
        <v>7.7153774229999996</v>
      </c>
      <c r="H389">
        <v>54098.901619999997</v>
      </c>
      <c r="I389">
        <v>40.04433925</v>
      </c>
      <c r="J389">
        <v>1.252838184</v>
      </c>
      <c r="K389">
        <v>6.9568889010000001</v>
      </c>
      <c r="L389">
        <v>43751.109709999997</v>
      </c>
      <c r="M389">
        <v>38.127517240000003</v>
      </c>
      <c r="N389">
        <v>1.139244868</v>
      </c>
      <c r="O389">
        <v>6.9833301170000004</v>
      </c>
      <c r="P389">
        <v>36633.032330000002</v>
      </c>
      <c r="Q389">
        <v>40.680631429999998</v>
      </c>
      <c r="R389">
        <v>1.278673532</v>
      </c>
      <c r="S389">
        <v>7.3254942569999999</v>
      </c>
    </row>
    <row r="390" spans="1:19" x14ac:dyDescent="0.25">
      <c r="A390" s="12">
        <v>36647</v>
      </c>
      <c r="B390" t="s">
        <v>1989</v>
      </c>
      <c r="C390" t="s">
        <v>1990</v>
      </c>
      <c r="D390">
        <v>93771.35471</v>
      </c>
      <c r="E390">
        <v>40.918943159999998</v>
      </c>
      <c r="F390">
        <v>1.105357707</v>
      </c>
      <c r="G390">
        <v>8.6132527719999992</v>
      </c>
      <c r="H390">
        <v>55088.265209999998</v>
      </c>
      <c r="I390">
        <v>37.301260810000002</v>
      </c>
      <c r="J390">
        <v>1.6493661930000001</v>
      </c>
      <c r="K390">
        <v>8.6568325309999992</v>
      </c>
      <c r="L390">
        <v>38336.342519999998</v>
      </c>
      <c r="M390">
        <v>35.299952179999998</v>
      </c>
      <c r="N390">
        <v>1.440002953</v>
      </c>
      <c r="O390">
        <v>6.9367050450000001</v>
      </c>
      <c r="P390">
        <v>41810.750240000001</v>
      </c>
      <c r="Q390">
        <v>38.196156719999998</v>
      </c>
      <c r="R390">
        <v>1.842438767</v>
      </c>
      <c r="S390">
        <v>10.495178579999999</v>
      </c>
    </row>
    <row r="391" spans="1:19" x14ac:dyDescent="0.25">
      <c r="A391" s="12">
        <v>36647</v>
      </c>
      <c r="B391" t="s">
        <v>1991</v>
      </c>
      <c r="C391" t="s">
        <v>1992</v>
      </c>
      <c r="D391">
        <v>93214.223150000005</v>
      </c>
      <c r="E391">
        <v>43.640908379999999</v>
      </c>
      <c r="F391">
        <v>3.1024811739999998</v>
      </c>
      <c r="G391">
        <v>9.1973847360000001</v>
      </c>
      <c r="H391">
        <v>56011.55386</v>
      </c>
      <c r="I391">
        <v>41.029682530000002</v>
      </c>
      <c r="J391">
        <v>3.3764163599999999</v>
      </c>
      <c r="K391">
        <v>8.4377526599999992</v>
      </c>
      <c r="L391">
        <v>36959.50503</v>
      </c>
      <c r="M391">
        <v>38.161888560000001</v>
      </c>
      <c r="N391">
        <v>3.033047963</v>
      </c>
      <c r="O391">
        <v>7.1298221330000002</v>
      </c>
      <c r="P391">
        <v>38578.214590000003</v>
      </c>
      <c r="Q391">
        <v>43.510059220000002</v>
      </c>
      <c r="R391">
        <v>3.4872060829999998</v>
      </c>
      <c r="S391">
        <v>9.3201968280000003</v>
      </c>
    </row>
    <row r="392" spans="1:19" x14ac:dyDescent="0.25">
      <c r="A392" s="12">
        <v>36678</v>
      </c>
      <c r="B392" t="s">
        <v>1997</v>
      </c>
      <c r="C392" t="s">
        <v>1998</v>
      </c>
      <c r="D392">
        <v>114441.3097</v>
      </c>
      <c r="E392">
        <v>45.565186910000001</v>
      </c>
      <c r="F392">
        <v>1.3211091960000001</v>
      </c>
      <c r="G392">
        <v>12.558516880000001</v>
      </c>
      <c r="H392">
        <v>63615.5455</v>
      </c>
      <c r="I392">
        <v>42.391144099999998</v>
      </c>
      <c r="J392">
        <v>1.6218982369999999</v>
      </c>
      <c r="K392">
        <v>11.37720296</v>
      </c>
      <c r="L392">
        <v>49437.954400000002</v>
      </c>
      <c r="M392">
        <v>40.017170970000002</v>
      </c>
      <c r="N392">
        <v>1.7706464529999999</v>
      </c>
      <c r="O392">
        <v>11.01486337</v>
      </c>
      <c r="P392">
        <v>45833.554949999998</v>
      </c>
      <c r="Q392">
        <v>44.982572380000001</v>
      </c>
      <c r="R392">
        <v>2.2505661199999998</v>
      </c>
      <c r="S392">
        <v>12.915889249999999</v>
      </c>
    </row>
    <row r="393" spans="1:19" x14ac:dyDescent="0.25">
      <c r="A393" s="12">
        <v>36678</v>
      </c>
      <c r="B393" t="s">
        <v>1995</v>
      </c>
      <c r="C393" t="s">
        <v>1996</v>
      </c>
      <c r="D393">
        <v>94309.029139999999</v>
      </c>
      <c r="E393">
        <v>41.887030969999998</v>
      </c>
      <c r="F393">
        <v>0.33139772699999998</v>
      </c>
      <c r="G393">
        <v>6.4145287560000002</v>
      </c>
      <c r="H393">
        <v>54363.530019999998</v>
      </c>
      <c r="I393">
        <v>40.240218820000003</v>
      </c>
      <c r="J393">
        <v>0.489156698</v>
      </c>
      <c r="K393">
        <v>5.6706668139999996</v>
      </c>
      <c r="L393">
        <v>43981.289369999999</v>
      </c>
      <c r="M393">
        <v>38.328110539999997</v>
      </c>
      <c r="N393">
        <v>0.52611161100000003</v>
      </c>
      <c r="O393">
        <v>5.3207835169999997</v>
      </c>
      <c r="P393">
        <v>37205.260770000001</v>
      </c>
      <c r="Q393">
        <v>41.316085639999997</v>
      </c>
      <c r="R393">
        <v>1.5620559089999999</v>
      </c>
      <c r="S393">
        <v>7.1601210550000003</v>
      </c>
    </row>
    <row r="394" spans="1:19" x14ac:dyDescent="0.25">
      <c r="A394" s="12">
        <v>36678</v>
      </c>
      <c r="B394" t="s">
        <v>1999</v>
      </c>
      <c r="C394" t="s">
        <v>2000</v>
      </c>
      <c r="D394">
        <v>94336.343919999999</v>
      </c>
      <c r="E394">
        <v>41.974706099999999</v>
      </c>
      <c r="F394">
        <v>2.0301186699999998</v>
      </c>
      <c r="G394">
        <v>8.1872532800000002</v>
      </c>
      <c r="H394">
        <v>54310.887470000001</v>
      </c>
      <c r="I394">
        <v>39.654247920000003</v>
      </c>
      <c r="J394">
        <v>2.208614072</v>
      </c>
      <c r="K394">
        <v>7.8876792309999999</v>
      </c>
      <c r="L394">
        <v>40685.161930000002</v>
      </c>
      <c r="M394">
        <v>37.712849980000001</v>
      </c>
      <c r="N394">
        <v>1.976096021</v>
      </c>
      <c r="O394">
        <v>6.569278808</v>
      </c>
      <c r="P394">
        <v>42492.384359999996</v>
      </c>
      <c r="Q394">
        <v>43.338609869999999</v>
      </c>
      <c r="R394">
        <v>3.045800174</v>
      </c>
      <c r="S394">
        <v>10.92317093</v>
      </c>
    </row>
    <row r="395" spans="1:19" x14ac:dyDescent="0.25">
      <c r="A395" s="12">
        <v>36678</v>
      </c>
      <c r="B395" t="s">
        <v>1989</v>
      </c>
      <c r="C395" t="s">
        <v>1990</v>
      </c>
      <c r="D395">
        <v>94668.410629999998</v>
      </c>
      <c r="E395">
        <v>41.310390859999998</v>
      </c>
      <c r="F395">
        <v>0.95664174599999996</v>
      </c>
      <c r="G395">
        <v>8.2972852439999993</v>
      </c>
      <c r="H395">
        <v>55767.356979999997</v>
      </c>
      <c r="I395">
        <v>37.761086120000002</v>
      </c>
      <c r="J395">
        <v>1.232733978</v>
      </c>
      <c r="K395">
        <v>8.6524405780000002</v>
      </c>
      <c r="L395">
        <v>38774.742760000001</v>
      </c>
      <c r="M395">
        <v>35.703629380000002</v>
      </c>
      <c r="N395">
        <v>1.143563028</v>
      </c>
      <c r="O395">
        <v>6.5773145160000004</v>
      </c>
      <c r="P395">
        <v>42704.363799999999</v>
      </c>
      <c r="Q395">
        <v>39.012516239999997</v>
      </c>
      <c r="R395">
        <v>2.137281819</v>
      </c>
      <c r="S395">
        <v>11.54187207</v>
      </c>
    </row>
    <row r="396" spans="1:19" x14ac:dyDescent="0.25">
      <c r="A396" s="12">
        <v>36678</v>
      </c>
      <c r="B396" t="s">
        <v>1993</v>
      </c>
      <c r="C396" t="s">
        <v>1994</v>
      </c>
      <c r="D396">
        <v>75877.281499999997</v>
      </c>
      <c r="E396">
        <v>40.949531649999997</v>
      </c>
      <c r="F396">
        <v>2.1731532950000001</v>
      </c>
      <c r="G396">
        <v>5.4922066450000004</v>
      </c>
      <c r="H396">
        <v>45849.372159999999</v>
      </c>
      <c r="I396">
        <v>38.111879479999999</v>
      </c>
      <c r="J396">
        <v>2.366065952</v>
      </c>
      <c r="K396">
        <v>5.3205413349999997</v>
      </c>
      <c r="L396">
        <v>36148.590210000002</v>
      </c>
      <c r="M396">
        <v>35.869026529999999</v>
      </c>
      <c r="N396">
        <v>2.533689587</v>
      </c>
      <c r="O396">
        <v>5.6162670390000002</v>
      </c>
      <c r="P396">
        <v>37260.919569999998</v>
      </c>
      <c r="Q396">
        <v>41.574007870000003</v>
      </c>
      <c r="R396">
        <v>3.5640084010000002</v>
      </c>
      <c r="S396">
        <v>10.42377413</v>
      </c>
    </row>
    <row r="397" spans="1:19" x14ac:dyDescent="0.25">
      <c r="A397" s="12">
        <v>36678</v>
      </c>
      <c r="B397" t="s">
        <v>1991</v>
      </c>
      <c r="C397" t="s">
        <v>1992</v>
      </c>
      <c r="D397">
        <v>94073.798349999997</v>
      </c>
      <c r="E397">
        <v>44.043343129999997</v>
      </c>
      <c r="F397">
        <v>0.92215026099999997</v>
      </c>
      <c r="G397">
        <v>8.0028058679999994</v>
      </c>
      <c r="H397">
        <v>56684.626170000003</v>
      </c>
      <c r="I397">
        <v>41.522722649999999</v>
      </c>
      <c r="J397">
        <v>1.2016669120000001</v>
      </c>
      <c r="K397">
        <v>7.5989065819999997</v>
      </c>
      <c r="L397">
        <v>37325.947840000001</v>
      </c>
      <c r="M397">
        <v>38.540252649999999</v>
      </c>
      <c r="N397">
        <v>0.991471086</v>
      </c>
      <c r="O397">
        <v>5.7581147660000003</v>
      </c>
      <c r="P397">
        <v>39262.602129999999</v>
      </c>
      <c r="Q397">
        <v>44.281938969999999</v>
      </c>
      <c r="R397">
        <v>1.774025975</v>
      </c>
      <c r="S397">
        <v>9.3158944940000001</v>
      </c>
    </row>
    <row r="398" spans="1:19" x14ac:dyDescent="0.25">
      <c r="A398" s="12">
        <v>36708</v>
      </c>
      <c r="B398" t="s">
        <v>1989</v>
      </c>
      <c r="C398" t="s">
        <v>1990</v>
      </c>
      <c r="D398">
        <v>95882.813420000006</v>
      </c>
      <c r="E398">
        <v>41.84031899</v>
      </c>
      <c r="F398">
        <v>1.2827962129999999</v>
      </c>
      <c r="G398">
        <v>8.4163603770000002</v>
      </c>
      <c r="H398">
        <v>56323.278079999996</v>
      </c>
      <c r="I398">
        <v>38.13751036</v>
      </c>
      <c r="J398">
        <v>0.99685753899999996</v>
      </c>
      <c r="K398">
        <v>8.7156828690000001</v>
      </c>
      <c r="L398">
        <v>38957.13551</v>
      </c>
      <c r="M398">
        <v>35.871575900000003</v>
      </c>
      <c r="N398">
        <v>0.47039060399999999</v>
      </c>
      <c r="O398">
        <v>6.3388823900000002</v>
      </c>
      <c r="P398">
        <v>42965.531320000002</v>
      </c>
      <c r="Q398">
        <v>39.25110549</v>
      </c>
      <c r="R398">
        <v>0.61157103599999996</v>
      </c>
      <c r="S398">
        <v>10.321058089999999</v>
      </c>
    </row>
    <row r="399" spans="1:19" x14ac:dyDescent="0.25">
      <c r="A399" s="12">
        <v>36708</v>
      </c>
      <c r="B399" t="s">
        <v>1995</v>
      </c>
      <c r="C399" t="s">
        <v>1996</v>
      </c>
      <c r="D399">
        <v>95974.654089999996</v>
      </c>
      <c r="E399">
        <v>42.626812559999998</v>
      </c>
      <c r="F399">
        <v>1.7661351919999999</v>
      </c>
      <c r="G399">
        <v>6.9644670470000003</v>
      </c>
      <c r="H399">
        <v>54981.95493</v>
      </c>
      <c r="I399">
        <v>40.697980739999998</v>
      </c>
      <c r="J399">
        <v>1.1375731419999999</v>
      </c>
      <c r="K399">
        <v>6.2334160010000002</v>
      </c>
      <c r="L399">
        <v>44299.740429999998</v>
      </c>
      <c r="M399">
        <v>38.60562917</v>
      </c>
      <c r="N399">
        <v>0.72406029999999999</v>
      </c>
      <c r="O399">
        <v>5.2631062760000002</v>
      </c>
      <c r="P399">
        <v>37628.086199999998</v>
      </c>
      <c r="Q399">
        <v>41.785629219999997</v>
      </c>
      <c r="R399">
        <v>1.13646677</v>
      </c>
      <c r="S399">
        <v>7.7001648759999997</v>
      </c>
    </row>
    <row r="400" spans="1:19" x14ac:dyDescent="0.25">
      <c r="A400" s="12">
        <v>36708</v>
      </c>
      <c r="B400" t="s">
        <v>1999</v>
      </c>
      <c r="C400" t="s">
        <v>2000</v>
      </c>
      <c r="D400">
        <v>96205.128930000006</v>
      </c>
      <c r="E400">
        <v>42.806217029999999</v>
      </c>
      <c r="F400">
        <v>1.9809809519999999</v>
      </c>
      <c r="G400">
        <v>9.0434012129999992</v>
      </c>
      <c r="H400">
        <v>55092.429029999999</v>
      </c>
      <c r="I400">
        <v>40.224878310000001</v>
      </c>
      <c r="J400">
        <v>1.439014518</v>
      </c>
      <c r="K400">
        <v>8.6808687110000005</v>
      </c>
      <c r="L400">
        <v>41073.204210000004</v>
      </c>
      <c r="M400">
        <v>38.072543289999999</v>
      </c>
      <c r="N400">
        <v>0.95376855900000002</v>
      </c>
      <c r="O400">
        <v>6.899114945</v>
      </c>
      <c r="P400">
        <v>42906.642350000002</v>
      </c>
      <c r="Q400">
        <v>43.761117710000001</v>
      </c>
      <c r="R400">
        <v>0.97489938499999995</v>
      </c>
      <c r="S400">
        <v>11.208185439999999</v>
      </c>
    </row>
    <row r="401" spans="1:19" x14ac:dyDescent="0.25">
      <c r="A401" s="12">
        <v>36708</v>
      </c>
      <c r="B401" t="s">
        <v>1997</v>
      </c>
      <c r="C401" t="s">
        <v>1998</v>
      </c>
      <c r="D401">
        <v>116041.038</v>
      </c>
      <c r="E401">
        <v>46.202124040000001</v>
      </c>
      <c r="F401">
        <v>1.3978591380000001</v>
      </c>
      <c r="G401">
        <v>12.346097589999999</v>
      </c>
      <c r="H401">
        <v>64282.820740000003</v>
      </c>
      <c r="I401">
        <v>42.835792669999996</v>
      </c>
      <c r="J401">
        <v>1.0489185249999999</v>
      </c>
      <c r="K401">
        <v>11.160543090000001</v>
      </c>
      <c r="L401">
        <v>49812.189539999999</v>
      </c>
      <c r="M401">
        <v>40.320092719999998</v>
      </c>
      <c r="N401">
        <v>0.75697941899999999</v>
      </c>
      <c r="O401">
        <v>10.189847500000001</v>
      </c>
      <c r="P401">
        <v>46012.780480000001</v>
      </c>
      <c r="Q401">
        <v>45.158470270000002</v>
      </c>
      <c r="R401">
        <v>0.39103563699999999</v>
      </c>
      <c r="S401">
        <v>12.06439243</v>
      </c>
    </row>
    <row r="402" spans="1:19" x14ac:dyDescent="0.25">
      <c r="A402" s="12">
        <v>36708</v>
      </c>
      <c r="B402" t="s">
        <v>1991</v>
      </c>
      <c r="C402" t="s">
        <v>1992</v>
      </c>
      <c r="D402">
        <v>95560.036749999999</v>
      </c>
      <c r="E402">
        <v>44.739168200000002</v>
      </c>
      <c r="F402">
        <v>1.5798643480000001</v>
      </c>
      <c r="G402">
        <v>7.8712768190000002</v>
      </c>
      <c r="H402">
        <v>57209.377549999997</v>
      </c>
      <c r="I402">
        <v>41.907114460000003</v>
      </c>
      <c r="J402">
        <v>0.92573845300000002</v>
      </c>
      <c r="K402">
        <v>7.3794212549999996</v>
      </c>
      <c r="L402">
        <v>37329.959840000003</v>
      </c>
      <c r="M402">
        <v>38.544395170000001</v>
      </c>
      <c r="N402">
        <v>1.0748555E-2</v>
      </c>
      <c r="O402">
        <v>4.3312075319999996</v>
      </c>
      <c r="P402">
        <v>39150.616999999998</v>
      </c>
      <c r="Q402">
        <v>44.155637650000003</v>
      </c>
      <c r="R402">
        <v>-0.28522085699999999</v>
      </c>
      <c r="S402">
        <v>8.0271942930000009</v>
      </c>
    </row>
    <row r="403" spans="1:19" x14ac:dyDescent="0.25">
      <c r="A403" s="12">
        <v>36708</v>
      </c>
      <c r="B403" t="s">
        <v>1993</v>
      </c>
      <c r="C403" t="s">
        <v>1994</v>
      </c>
      <c r="D403">
        <v>76863.113070000007</v>
      </c>
      <c r="E403">
        <v>41.481566270000002</v>
      </c>
      <c r="F403">
        <v>1.299244713</v>
      </c>
      <c r="G403">
        <v>5.6408180559999996</v>
      </c>
      <c r="H403">
        <v>46288.418270000002</v>
      </c>
      <c r="I403">
        <v>38.476832620000003</v>
      </c>
      <c r="J403">
        <v>0.95758368699999996</v>
      </c>
      <c r="K403">
        <v>5.7051921139999999</v>
      </c>
      <c r="L403">
        <v>36387.857669999998</v>
      </c>
      <c r="M403">
        <v>36.106443560000002</v>
      </c>
      <c r="N403">
        <v>0.66189982800000002</v>
      </c>
      <c r="O403">
        <v>5.5216086679999998</v>
      </c>
      <c r="P403">
        <v>37548.262949999997</v>
      </c>
      <c r="Q403">
        <v>41.894612299999999</v>
      </c>
      <c r="R403">
        <v>0.77116555499999995</v>
      </c>
      <c r="S403">
        <v>10.445141400000001</v>
      </c>
    </row>
    <row r="404" spans="1:19" x14ac:dyDescent="0.25">
      <c r="A404" s="12">
        <v>36739</v>
      </c>
      <c r="B404" t="s">
        <v>1989</v>
      </c>
      <c r="C404" t="s">
        <v>1990</v>
      </c>
      <c r="D404">
        <v>98082.009040000004</v>
      </c>
      <c r="E404">
        <v>42.799980499999997</v>
      </c>
      <c r="F404">
        <v>2.293628591</v>
      </c>
      <c r="G404">
        <v>9.7575245049999992</v>
      </c>
      <c r="H404">
        <v>57375.213430000003</v>
      </c>
      <c r="I404">
        <v>38.849794809999999</v>
      </c>
      <c r="J404">
        <v>1.8676742289999999</v>
      </c>
      <c r="K404">
        <v>9.92684985</v>
      </c>
      <c r="L404">
        <v>39405.894229999998</v>
      </c>
      <c r="M404">
        <v>36.284791140000003</v>
      </c>
      <c r="N404">
        <v>1.1519294499999999</v>
      </c>
      <c r="O404">
        <v>6.4193771169999998</v>
      </c>
      <c r="P404">
        <v>44007.539349999999</v>
      </c>
      <c r="Q404">
        <v>40.203030579999997</v>
      </c>
      <c r="R404">
        <v>2.4252185430000002</v>
      </c>
      <c r="S404">
        <v>11.72647068</v>
      </c>
    </row>
    <row r="405" spans="1:19" x14ac:dyDescent="0.25">
      <c r="A405" s="12">
        <v>36739</v>
      </c>
      <c r="B405" t="s">
        <v>1995</v>
      </c>
      <c r="C405" t="s">
        <v>1996</v>
      </c>
      <c r="D405">
        <v>96774.392009999996</v>
      </c>
      <c r="E405">
        <v>42.98201341</v>
      </c>
      <c r="F405">
        <v>0.83328033199999996</v>
      </c>
      <c r="G405">
        <v>6.5856882570000002</v>
      </c>
      <c r="H405">
        <v>55104.622510000001</v>
      </c>
      <c r="I405">
        <v>40.788780039999999</v>
      </c>
      <c r="J405">
        <v>0.223105159</v>
      </c>
      <c r="K405">
        <v>5.6484934139999998</v>
      </c>
      <c r="L405">
        <v>44267.688670000003</v>
      </c>
      <c r="M405">
        <v>38.577697209999997</v>
      </c>
      <c r="N405">
        <v>-7.2352031999999997E-2</v>
      </c>
      <c r="O405">
        <v>4.0164475680000002</v>
      </c>
      <c r="P405">
        <v>37892.66747</v>
      </c>
      <c r="Q405">
        <v>42.079444189999997</v>
      </c>
      <c r="R405">
        <v>0.70314836300000005</v>
      </c>
      <c r="S405">
        <v>7.1175097139999997</v>
      </c>
    </row>
    <row r="406" spans="1:19" x14ac:dyDescent="0.25">
      <c r="A406" s="12">
        <v>36739</v>
      </c>
      <c r="B406" t="s">
        <v>1991</v>
      </c>
      <c r="C406" t="s">
        <v>1992</v>
      </c>
      <c r="D406">
        <v>95532.881380000006</v>
      </c>
      <c r="E406">
        <v>44.72645464</v>
      </c>
      <c r="F406">
        <v>-2.8417079000000001E-2</v>
      </c>
      <c r="G406">
        <v>5.9393623250000003</v>
      </c>
      <c r="H406">
        <v>56926.486199999999</v>
      </c>
      <c r="I406">
        <v>41.699890379999999</v>
      </c>
      <c r="J406">
        <v>-0.49448423499999999</v>
      </c>
      <c r="K406">
        <v>5.6026381000000001</v>
      </c>
      <c r="L406">
        <v>36972.966959999998</v>
      </c>
      <c r="M406">
        <v>38.175788429999997</v>
      </c>
      <c r="N406">
        <v>-0.95631734000000002</v>
      </c>
      <c r="O406">
        <v>2.1012585119999998</v>
      </c>
      <c r="P406">
        <v>39027.640529999997</v>
      </c>
      <c r="Q406">
        <v>44.016939839999999</v>
      </c>
      <c r="R406">
        <v>-0.31411120999999997</v>
      </c>
      <c r="S406">
        <v>6.577199824</v>
      </c>
    </row>
    <row r="407" spans="1:19" x14ac:dyDescent="0.25">
      <c r="A407" s="12">
        <v>36739</v>
      </c>
      <c r="B407" t="s">
        <v>1997</v>
      </c>
      <c r="C407" t="s">
        <v>1998</v>
      </c>
      <c r="D407">
        <v>117638.77439999999</v>
      </c>
      <c r="E407">
        <v>46.838268079999999</v>
      </c>
      <c r="F407">
        <v>1.376871848</v>
      </c>
      <c r="G407">
        <v>11.921560850000001</v>
      </c>
      <c r="H407">
        <v>64872.922299999998</v>
      </c>
      <c r="I407">
        <v>43.229015420000003</v>
      </c>
      <c r="J407">
        <v>0.91797706800000001</v>
      </c>
      <c r="K407">
        <v>10.80319388</v>
      </c>
      <c r="L407">
        <v>50215.559650000003</v>
      </c>
      <c r="M407">
        <v>40.646597550000003</v>
      </c>
      <c r="N407">
        <v>0.80978192699999996</v>
      </c>
      <c r="O407">
        <v>9.5757820450000004</v>
      </c>
      <c r="P407">
        <v>46487.384830000003</v>
      </c>
      <c r="Q407">
        <v>45.624262729999998</v>
      </c>
      <c r="R407">
        <v>1.031462004</v>
      </c>
      <c r="S407">
        <v>11.856155859999999</v>
      </c>
    </row>
    <row r="408" spans="1:19" x14ac:dyDescent="0.25">
      <c r="A408" s="12">
        <v>36739</v>
      </c>
      <c r="B408" t="s">
        <v>1993</v>
      </c>
      <c r="C408" t="s">
        <v>1994</v>
      </c>
      <c r="D408">
        <v>77779.659199999995</v>
      </c>
      <c r="E408">
        <v>41.976208849999999</v>
      </c>
      <c r="F408">
        <v>1.192439501</v>
      </c>
      <c r="G408">
        <v>6.012454795</v>
      </c>
      <c r="H408">
        <v>46642.917509999999</v>
      </c>
      <c r="I408">
        <v>38.771506930000001</v>
      </c>
      <c r="J408">
        <v>0.76584867499999998</v>
      </c>
      <c r="K408">
        <v>5.9521811759999999</v>
      </c>
      <c r="L408">
        <v>36539.465400000001</v>
      </c>
      <c r="M408">
        <v>36.256878800000003</v>
      </c>
      <c r="N408">
        <v>0.41664374999999998</v>
      </c>
      <c r="O408">
        <v>5.0485002950000002</v>
      </c>
      <c r="P408">
        <v>37989.5383</v>
      </c>
      <c r="Q408">
        <v>42.386966889999997</v>
      </c>
      <c r="R408">
        <v>1.17522174</v>
      </c>
      <c r="S408">
        <v>10.35428338</v>
      </c>
    </row>
    <row r="409" spans="1:19" x14ac:dyDescent="0.25">
      <c r="A409" s="12">
        <v>36739</v>
      </c>
      <c r="B409" t="s">
        <v>1999</v>
      </c>
      <c r="C409" t="s">
        <v>2000</v>
      </c>
      <c r="D409">
        <v>97455.384059999997</v>
      </c>
      <c r="E409">
        <v>43.362514740000002</v>
      </c>
      <c r="F409">
        <v>1.299572223</v>
      </c>
      <c r="G409">
        <v>9.338034596</v>
      </c>
      <c r="H409">
        <v>55512.389060000001</v>
      </c>
      <c r="I409">
        <v>40.531505580000001</v>
      </c>
      <c r="J409">
        <v>0.762282656</v>
      </c>
      <c r="K409">
        <v>8.8763419890000002</v>
      </c>
      <c r="L409">
        <v>41171.998319999999</v>
      </c>
      <c r="M409">
        <v>38.16411986</v>
      </c>
      <c r="N409">
        <v>0.240531782</v>
      </c>
      <c r="O409">
        <v>6.3580875590000003</v>
      </c>
      <c r="P409">
        <v>43471.985489999999</v>
      </c>
      <c r="Q409">
        <v>44.33771952</v>
      </c>
      <c r="R409">
        <v>1.317612169</v>
      </c>
      <c r="S409">
        <v>12.109638520000001</v>
      </c>
    </row>
    <row r="410" spans="1:19" x14ac:dyDescent="0.25">
      <c r="A410" s="12">
        <v>36770</v>
      </c>
      <c r="B410" t="s">
        <v>1989</v>
      </c>
      <c r="C410" t="s">
        <v>1990</v>
      </c>
      <c r="D410">
        <v>99489.759919999997</v>
      </c>
      <c r="E410">
        <v>43.414279809999996</v>
      </c>
      <c r="F410">
        <v>1.435279406</v>
      </c>
      <c r="G410">
        <v>10.00019926</v>
      </c>
      <c r="H410">
        <v>57810.577219999999</v>
      </c>
      <c r="I410">
        <v>39.144587510000001</v>
      </c>
      <c r="J410">
        <v>0.75880117400000002</v>
      </c>
      <c r="K410">
        <v>9.7139733620000008</v>
      </c>
      <c r="L410">
        <v>39611.861879999997</v>
      </c>
      <c r="M410">
        <v>36.474445340000003</v>
      </c>
      <c r="N410">
        <v>0.52268234099999999</v>
      </c>
      <c r="O410">
        <v>5.7019914409999997</v>
      </c>
      <c r="P410">
        <v>44547.81695</v>
      </c>
      <c r="Q410">
        <v>40.696600480000001</v>
      </c>
      <c r="R410">
        <v>1.2276932739999999</v>
      </c>
      <c r="S410">
        <v>11.288203060000001</v>
      </c>
    </row>
    <row r="411" spans="1:19" x14ac:dyDescent="0.25">
      <c r="A411" s="12">
        <v>36770</v>
      </c>
      <c r="B411" t="s">
        <v>1997</v>
      </c>
      <c r="C411" t="s">
        <v>1998</v>
      </c>
      <c r="D411">
        <v>119962.3345</v>
      </c>
      <c r="E411">
        <v>47.76340124</v>
      </c>
      <c r="F411">
        <v>1.975165193</v>
      </c>
      <c r="G411">
        <v>12.636463689999999</v>
      </c>
      <c r="H411">
        <v>65553.176139999996</v>
      </c>
      <c r="I411">
        <v>43.682312459999999</v>
      </c>
      <c r="J411">
        <v>1.048594418</v>
      </c>
      <c r="K411">
        <v>11.190216400000001</v>
      </c>
      <c r="L411">
        <v>50637.879710000001</v>
      </c>
      <c r="M411">
        <v>40.988441260000002</v>
      </c>
      <c r="N411">
        <v>0.84101434799999997</v>
      </c>
      <c r="O411">
        <v>9.845963308</v>
      </c>
      <c r="P411">
        <v>47035.232830000001</v>
      </c>
      <c r="Q411">
        <v>46.16193895</v>
      </c>
      <c r="R411">
        <v>1.1784874750000001</v>
      </c>
      <c r="S411">
        <v>12.366395069999999</v>
      </c>
    </row>
    <row r="412" spans="1:19" x14ac:dyDescent="0.25">
      <c r="A412" s="12">
        <v>36770</v>
      </c>
      <c r="B412" t="s">
        <v>1999</v>
      </c>
      <c r="C412" t="s">
        <v>2000</v>
      </c>
      <c r="D412">
        <v>99006.739440000005</v>
      </c>
      <c r="E412">
        <v>44.0527862</v>
      </c>
      <c r="F412">
        <v>1.591862154</v>
      </c>
      <c r="G412">
        <v>10.064276769999999</v>
      </c>
      <c r="H412">
        <v>55945.430939999998</v>
      </c>
      <c r="I412">
        <v>40.847684360000002</v>
      </c>
      <c r="J412">
        <v>0.78008151199999998</v>
      </c>
      <c r="K412">
        <v>9.2417818629999999</v>
      </c>
      <c r="L412">
        <v>41486.454579999998</v>
      </c>
      <c r="M412">
        <v>38.455603060000001</v>
      </c>
      <c r="N412">
        <v>0.76376242400000005</v>
      </c>
      <c r="O412">
        <v>6.5739485579999997</v>
      </c>
      <c r="P412">
        <v>43875.76283</v>
      </c>
      <c r="Q412">
        <v>44.749537979999999</v>
      </c>
      <c r="R412">
        <v>0.92882193599999996</v>
      </c>
      <c r="S412">
        <v>12.25131079</v>
      </c>
    </row>
    <row r="413" spans="1:19" x14ac:dyDescent="0.25">
      <c r="A413" s="12">
        <v>36770</v>
      </c>
      <c r="B413" t="s">
        <v>1991</v>
      </c>
      <c r="C413" t="s">
        <v>1992</v>
      </c>
      <c r="D413">
        <v>96604.97077</v>
      </c>
      <c r="E413">
        <v>45.228383989999998</v>
      </c>
      <c r="F413">
        <v>1.1222203019999999</v>
      </c>
      <c r="G413">
        <v>6.5636483309999996</v>
      </c>
      <c r="H413">
        <v>57051.721270000002</v>
      </c>
      <c r="I413">
        <v>41.791627800000001</v>
      </c>
      <c r="J413">
        <v>0.21999437799999999</v>
      </c>
      <c r="K413">
        <v>5.9336270960000004</v>
      </c>
      <c r="L413">
        <v>37030.888619999998</v>
      </c>
      <c r="M413">
        <v>38.235594429999999</v>
      </c>
      <c r="N413">
        <v>0.15665948599999999</v>
      </c>
      <c r="O413">
        <v>2.5059935929999999</v>
      </c>
      <c r="P413">
        <v>39119.416420000001</v>
      </c>
      <c r="Q413">
        <v>44.120448379999999</v>
      </c>
      <c r="R413">
        <v>0.23515614900000001</v>
      </c>
      <c r="S413">
        <v>7.1159846330000001</v>
      </c>
    </row>
    <row r="414" spans="1:19" x14ac:dyDescent="0.25">
      <c r="A414" s="12">
        <v>36770</v>
      </c>
      <c r="B414" t="s">
        <v>1995</v>
      </c>
      <c r="C414" t="s">
        <v>1996</v>
      </c>
      <c r="D414">
        <v>97893.702659999995</v>
      </c>
      <c r="E414">
        <v>43.479151379999998</v>
      </c>
      <c r="F414">
        <v>1.1566186329999999</v>
      </c>
      <c r="G414">
        <v>6.2246425470000002</v>
      </c>
      <c r="H414">
        <v>55273.177089999997</v>
      </c>
      <c r="I414">
        <v>40.913545169999999</v>
      </c>
      <c r="J414">
        <v>0.30588100899999998</v>
      </c>
      <c r="K414">
        <v>5.0678320130000003</v>
      </c>
      <c r="L414">
        <v>44323.643150000004</v>
      </c>
      <c r="M414">
        <v>38.626459529999998</v>
      </c>
      <c r="N414">
        <v>0.126400279</v>
      </c>
      <c r="O414">
        <v>3.0540785869999998</v>
      </c>
      <c r="P414">
        <v>37887.498509999998</v>
      </c>
      <c r="Q414">
        <v>42.073704110000001</v>
      </c>
      <c r="R414">
        <v>-1.3641052000000001E-2</v>
      </c>
      <c r="S414">
        <v>5.5849632859999998</v>
      </c>
    </row>
    <row r="415" spans="1:19" x14ac:dyDescent="0.25">
      <c r="A415" s="12">
        <v>36770</v>
      </c>
      <c r="B415" t="s">
        <v>1993</v>
      </c>
      <c r="C415" t="s">
        <v>1994</v>
      </c>
      <c r="D415">
        <v>78353.643100000001</v>
      </c>
      <c r="E415">
        <v>42.285977099999997</v>
      </c>
      <c r="F415">
        <v>0.73796145700000004</v>
      </c>
      <c r="G415">
        <v>6.4976060100000002</v>
      </c>
      <c r="H415">
        <v>46639.946889999999</v>
      </c>
      <c r="I415">
        <v>38.76903763</v>
      </c>
      <c r="J415">
        <v>-6.3688499999999997E-3</v>
      </c>
      <c r="K415">
        <v>6.2357437180000002</v>
      </c>
      <c r="L415">
        <v>36454.815519999996</v>
      </c>
      <c r="M415">
        <v>36.172883570000003</v>
      </c>
      <c r="N415">
        <v>-0.23166701200000001</v>
      </c>
      <c r="O415">
        <v>4.8336271320000002</v>
      </c>
      <c r="P415">
        <v>38010.681909999999</v>
      </c>
      <c r="Q415">
        <v>42.410557959999998</v>
      </c>
      <c r="R415">
        <v>5.5656424000000003E-2</v>
      </c>
      <c r="S415">
        <v>10.32771499</v>
      </c>
    </row>
    <row r="416" spans="1:19" x14ac:dyDescent="0.25">
      <c r="A416" s="12">
        <v>36800</v>
      </c>
      <c r="B416" t="s">
        <v>1993</v>
      </c>
      <c r="C416" t="s">
        <v>1994</v>
      </c>
      <c r="D416">
        <v>78395.694780000005</v>
      </c>
      <c r="E416">
        <v>42.308671590000003</v>
      </c>
      <c r="F416">
        <v>5.3669082E-2</v>
      </c>
      <c r="G416">
        <v>6.4539978509999996</v>
      </c>
      <c r="H416">
        <v>46643.357190000002</v>
      </c>
      <c r="I416">
        <v>38.77187241</v>
      </c>
      <c r="J416">
        <v>7.3119600000000002E-3</v>
      </c>
      <c r="K416">
        <v>5.9902991319999996</v>
      </c>
      <c r="L416">
        <v>36225.96127</v>
      </c>
      <c r="M416">
        <v>35.945799219999998</v>
      </c>
      <c r="N416">
        <v>-0.62777507300000002</v>
      </c>
      <c r="O416">
        <v>4.150648458</v>
      </c>
      <c r="P416">
        <v>37959.58668</v>
      </c>
      <c r="Q416">
        <v>42.353548259999997</v>
      </c>
      <c r="R416">
        <v>-0.13442335499999999</v>
      </c>
      <c r="S416">
        <v>8.7648810380000004</v>
      </c>
    </row>
    <row r="417" spans="1:19" x14ac:dyDescent="0.25">
      <c r="A417" s="12">
        <v>36800</v>
      </c>
      <c r="B417" t="s">
        <v>1989</v>
      </c>
      <c r="C417" t="s">
        <v>1990</v>
      </c>
      <c r="D417">
        <v>99958.274510000003</v>
      </c>
      <c r="E417">
        <v>43.618725210000001</v>
      </c>
      <c r="F417">
        <v>0.47091740100000001</v>
      </c>
      <c r="G417">
        <v>9.7358997200000008</v>
      </c>
      <c r="H417">
        <v>58084.048909999998</v>
      </c>
      <c r="I417">
        <v>39.329760129999997</v>
      </c>
      <c r="J417">
        <v>0.47304784</v>
      </c>
      <c r="K417">
        <v>9.8028673000000008</v>
      </c>
      <c r="L417">
        <v>39577.541790000003</v>
      </c>
      <c r="M417">
        <v>36.442843539999998</v>
      </c>
      <c r="N417">
        <v>-8.6640928000000006E-2</v>
      </c>
      <c r="O417">
        <v>5.6549832929999999</v>
      </c>
      <c r="P417">
        <v>44835.682520000002</v>
      </c>
      <c r="Q417">
        <v>40.959579689999998</v>
      </c>
      <c r="R417">
        <v>0.64619455599999998</v>
      </c>
      <c r="S417">
        <v>12.13500584</v>
      </c>
    </row>
    <row r="418" spans="1:19" x14ac:dyDescent="0.25">
      <c r="A418" s="12">
        <v>36800</v>
      </c>
      <c r="B418" t="s">
        <v>1995</v>
      </c>
      <c r="C418" t="s">
        <v>1996</v>
      </c>
      <c r="D418">
        <v>98312.226160000006</v>
      </c>
      <c r="E418">
        <v>43.665037159999997</v>
      </c>
      <c r="F418">
        <v>0.42752852699999999</v>
      </c>
      <c r="G418">
        <v>4.881558923</v>
      </c>
      <c r="H418">
        <v>55504.37659</v>
      </c>
      <c r="I418">
        <v>41.084680460000001</v>
      </c>
      <c r="J418">
        <v>0.41828516399999999</v>
      </c>
      <c r="K418">
        <v>3.6690802599999999</v>
      </c>
      <c r="L418">
        <v>44248.179550000001</v>
      </c>
      <c r="M418">
        <v>38.560695719999998</v>
      </c>
      <c r="N418">
        <v>-0.17025586000000001</v>
      </c>
      <c r="O418">
        <v>1.7151525480000001</v>
      </c>
      <c r="P418">
        <v>37969.393770000002</v>
      </c>
      <c r="Q418">
        <v>42.164648010000001</v>
      </c>
      <c r="R418">
        <v>0.216153766</v>
      </c>
      <c r="S418">
        <v>4.0243784829999996</v>
      </c>
    </row>
    <row r="419" spans="1:19" x14ac:dyDescent="0.25">
      <c r="A419" s="12">
        <v>36800</v>
      </c>
      <c r="B419" t="s">
        <v>1999</v>
      </c>
      <c r="C419" t="s">
        <v>2000</v>
      </c>
      <c r="D419">
        <v>99534.715349999999</v>
      </c>
      <c r="E419">
        <v>44.287707679999997</v>
      </c>
      <c r="F419">
        <v>0.53327270199999999</v>
      </c>
      <c r="G419">
        <v>9.7267274189999995</v>
      </c>
      <c r="H419">
        <v>56221.252220000002</v>
      </c>
      <c r="I419">
        <v>41.049070970000002</v>
      </c>
      <c r="J419">
        <v>0.49301841299999999</v>
      </c>
      <c r="K419">
        <v>8.8502354600000004</v>
      </c>
      <c r="L419">
        <v>41524.888890000002</v>
      </c>
      <c r="M419">
        <v>38.491229509999997</v>
      </c>
      <c r="N419">
        <v>9.2643056000000001E-2</v>
      </c>
      <c r="O419">
        <v>6.2087709990000004</v>
      </c>
      <c r="P419">
        <v>44098.786059999999</v>
      </c>
      <c r="Q419">
        <v>44.977002669999997</v>
      </c>
      <c r="R419">
        <v>0.50830622599999997</v>
      </c>
      <c r="S419">
        <v>11.629563729999999</v>
      </c>
    </row>
    <row r="420" spans="1:19" x14ac:dyDescent="0.25">
      <c r="A420" s="12">
        <v>36800</v>
      </c>
      <c r="B420" t="s">
        <v>1991</v>
      </c>
      <c r="C420" t="s">
        <v>1992</v>
      </c>
      <c r="D420">
        <v>97914.295400000003</v>
      </c>
      <c r="E420">
        <v>45.841381820000002</v>
      </c>
      <c r="F420">
        <v>1.355338776</v>
      </c>
      <c r="G420">
        <v>7.2214354949999997</v>
      </c>
      <c r="H420">
        <v>57862.443330000002</v>
      </c>
      <c r="I420">
        <v>42.385499359999997</v>
      </c>
      <c r="J420">
        <v>1.4210299790000001</v>
      </c>
      <c r="K420">
        <v>6.5774562950000002</v>
      </c>
      <c r="L420">
        <v>37521.392679999997</v>
      </c>
      <c r="M420">
        <v>38.742055780000001</v>
      </c>
      <c r="N420">
        <v>1.3245808349999999</v>
      </c>
      <c r="O420">
        <v>3.9975397359999998</v>
      </c>
      <c r="P420">
        <v>39851.333129999999</v>
      </c>
      <c r="Q420">
        <v>44.945933420000003</v>
      </c>
      <c r="R420">
        <v>1.8709806330000001</v>
      </c>
      <c r="S420">
        <v>7.8919197710000004</v>
      </c>
    </row>
    <row r="421" spans="1:19" x14ac:dyDescent="0.25">
      <c r="A421" s="12">
        <v>36800</v>
      </c>
      <c r="B421" t="s">
        <v>1997</v>
      </c>
      <c r="C421" t="s">
        <v>1998</v>
      </c>
      <c r="D421">
        <v>120265.60000000001</v>
      </c>
      <c r="E421">
        <v>47.884147429999999</v>
      </c>
      <c r="F421">
        <v>0.25280064800000002</v>
      </c>
      <c r="G421">
        <v>11.970162820000001</v>
      </c>
      <c r="H421">
        <v>65783.262100000007</v>
      </c>
      <c r="I421">
        <v>43.83563359</v>
      </c>
      <c r="J421">
        <v>0.35099133100000002</v>
      </c>
      <c r="K421">
        <v>10.668824069999999</v>
      </c>
      <c r="L421">
        <v>50656.43952</v>
      </c>
      <c r="M421">
        <v>41.003464350000002</v>
      </c>
      <c r="N421">
        <v>3.6652021999999999E-2</v>
      </c>
      <c r="O421">
        <v>9.5820747229999998</v>
      </c>
      <c r="P421">
        <v>47325.472220000003</v>
      </c>
      <c r="Q421">
        <v>46.446789520000003</v>
      </c>
      <c r="R421">
        <v>0.61706803399999999</v>
      </c>
      <c r="S421">
        <v>11.874657579999999</v>
      </c>
    </row>
    <row r="422" spans="1:19" x14ac:dyDescent="0.25">
      <c r="A422" s="12">
        <v>36831</v>
      </c>
      <c r="B422" t="s">
        <v>1997</v>
      </c>
      <c r="C422" t="s">
        <v>1998</v>
      </c>
      <c r="D422">
        <v>120899.1477</v>
      </c>
      <c r="E422">
        <v>48.136396550000001</v>
      </c>
      <c r="F422">
        <v>0.52679045300000005</v>
      </c>
      <c r="G422">
        <v>11.902794</v>
      </c>
      <c r="H422">
        <v>65879.30588</v>
      </c>
      <c r="I422">
        <v>43.89963376</v>
      </c>
      <c r="J422">
        <v>0.14600032800000001</v>
      </c>
      <c r="K422">
        <v>10.03122434</v>
      </c>
      <c r="L422">
        <v>50597.098420000002</v>
      </c>
      <c r="M422">
        <v>40.955431160000003</v>
      </c>
      <c r="N422">
        <v>-0.117144228</v>
      </c>
      <c r="O422">
        <v>8.8545768599999999</v>
      </c>
      <c r="P422">
        <v>47578.862659999999</v>
      </c>
      <c r="Q422">
        <v>46.695475299999998</v>
      </c>
      <c r="R422">
        <v>0.53542082800000002</v>
      </c>
      <c r="S422">
        <v>11.48548394</v>
      </c>
    </row>
    <row r="423" spans="1:19" x14ac:dyDescent="0.25">
      <c r="A423" s="12">
        <v>36831</v>
      </c>
      <c r="B423" t="s">
        <v>1993</v>
      </c>
      <c r="C423" t="s">
        <v>1994</v>
      </c>
      <c r="D423">
        <v>78342.557019999993</v>
      </c>
      <c r="E423">
        <v>42.27999415</v>
      </c>
      <c r="F423">
        <v>-6.7781485000000002E-2</v>
      </c>
      <c r="G423">
        <v>6.1937961440000002</v>
      </c>
      <c r="H423">
        <v>46469.852980000003</v>
      </c>
      <c r="I423">
        <v>38.62764859</v>
      </c>
      <c r="J423">
        <v>-0.371980533</v>
      </c>
      <c r="K423">
        <v>5.2823660239999999</v>
      </c>
      <c r="L423">
        <v>36017.370210000001</v>
      </c>
      <c r="M423">
        <v>35.738821350000002</v>
      </c>
      <c r="N423">
        <v>-0.57580544899999997</v>
      </c>
      <c r="O423">
        <v>3.5152554440000001</v>
      </c>
      <c r="P423">
        <v>37757.57258</v>
      </c>
      <c r="Q423">
        <v>42.128150290000001</v>
      </c>
      <c r="R423">
        <v>-0.53218204000000002</v>
      </c>
      <c r="S423">
        <v>7.8233557960000004</v>
      </c>
    </row>
    <row r="424" spans="1:19" x14ac:dyDescent="0.25">
      <c r="A424" s="12">
        <v>36831</v>
      </c>
      <c r="B424" t="s">
        <v>1995</v>
      </c>
      <c r="C424" t="s">
        <v>1996</v>
      </c>
      <c r="D424">
        <v>98028.880980000002</v>
      </c>
      <c r="E424">
        <v>43.53919037</v>
      </c>
      <c r="F424">
        <v>-0.28820950499999998</v>
      </c>
      <c r="G424">
        <v>3.8180645329999998</v>
      </c>
      <c r="H424">
        <v>55308.492810000003</v>
      </c>
      <c r="I424">
        <v>40.939686090000002</v>
      </c>
      <c r="J424">
        <v>-0.352915912</v>
      </c>
      <c r="K424">
        <v>2.3906968879999999</v>
      </c>
      <c r="L424">
        <v>44052.623169999999</v>
      </c>
      <c r="M424">
        <v>38.390275369999998</v>
      </c>
      <c r="N424">
        <v>-0.44195351599999999</v>
      </c>
      <c r="O424">
        <v>0.76656270599999998</v>
      </c>
      <c r="P424">
        <v>37770.228739999999</v>
      </c>
      <c r="Q424">
        <v>41.94347716</v>
      </c>
      <c r="R424">
        <v>-0.52454096299999997</v>
      </c>
      <c r="S424">
        <v>2.7603471850000001</v>
      </c>
    </row>
    <row r="425" spans="1:19" x14ac:dyDescent="0.25">
      <c r="A425" s="12">
        <v>36831</v>
      </c>
      <c r="B425" t="s">
        <v>1989</v>
      </c>
      <c r="C425" t="s">
        <v>1990</v>
      </c>
      <c r="D425">
        <v>100227.79090000001</v>
      </c>
      <c r="E425">
        <v>43.736333889999997</v>
      </c>
      <c r="F425">
        <v>0.26962888099999999</v>
      </c>
      <c r="G425">
        <v>9.633228763</v>
      </c>
      <c r="H425">
        <v>57888.882640000003</v>
      </c>
      <c r="I425">
        <v>39.19760952</v>
      </c>
      <c r="J425">
        <v>-0.33600666099999998</v>
      </c>
      <c r="K425">
        <v>9.2559591589999997</v>
      </c>
      <c r="L425">
        <v>39483.199549999998</v>
      </c>
      <c r="M425">
        <v>36.355973579999997</v>
      </c>
      <c r="N425">
        <v>-0.23837317099999999</v>
      </c>
      <c r="O425">
        <v>5.621105515</v>
      </c>
      <c r="P425">
        <v>44449.540569999997</v>
      </c>
      <c r="Q425">
        <v>40.606820210000002</v>
      </c>
      <c r="R425">
        <v>-0.86123804599999998</v>
      </c>
      <c r="S425">
        <v>11.817354610000001</v>
      </c>
    </row>
    <row r="426" spans="1:19" x14ac:dyDescent="0.25">
      <c r="A426" s="12">
        <v>36831</v>
      </c>
      <c r="B426" t="s">
        <v>1999</v>
      </c>
      <c r="C426" t="s">
        <v>2000</v>
      </c>
      <c r="D426">
        <v>99115.352580000006</v>
      </c>
      <c r="E426">
        <v>44.101113329999997</v>
      </c>
      <c r="F426">
        <v>-0.42132312100000002</v>
      </c>
      <c r="G426">
        <v>9.3562405349999995</v>
      </c>
      <c r="H426">
        <v>55916.687120000002</v>
      </c>
      <c r="I426">
        <v>40.826697510000002</v>
      </c>
      <c r="J426">
        <v>-0.54172591400000003</v>
      </c>
      <c r="K426">
        <v>8.2577177450000008</v>
      </c>
      <c r="L426">
        <v>41298.474159999998</v>
      </c>
      <c r="M426">
        <v>38.281355820000002</v>
      </c>
      <c r="N426">
        <v>-0.54525066799999999</v>
      </c>
      <c r="O426">
        <v>5.9281212659999998</v>
      </c>
      <c r="P426">
        <v>43991.148309999997</v>
      </c>
      <c r="Q426">
        <v>44.86722133</v>
      </c>
      <c r="R426">
        <v>-0.24408326699999999</v>
      </c>
      <c r="S426">
        <v>11.222540710000001</v>
      </c>
    </row>
    <row r="427" spans="1:19" x14ac:dyDescent="0.25">
      <c r="A427" s="12">
        <v>36831</v>
      </c>
      <c r="B427" t="s">
        <v>1991</v>
      </c>
      <c r="C427" t="s">
        <v>1992</v>
      </c>
      <c r="D427">
        <v>99544.726569999999</v>
      </c>
      <c r="E427">
        <v>46.604714870000002</v>
      </c>
      <c r="F427">
        <v>1.6651615259999999</v>
      </c>
      <c r="G427">
        <v>8.5687028999999999</v>
      </c>
      <c r="H427">
        <v>58677.493690000003</v>
      </c>
      <c r="I427">
        <v>42.982541480000002</v>
      </c>
      <c r="J427">
        <v>1.4085999600000001</v>
      </c>
      <c r="K427">
        <v>7.48388762</v>
      </c>
      <c r="L427">
        <v>38147.390630000002</v>
      </c>
      <c r="M427">
        <v>39.388418989999998</v>
      </c>
      <c r="N427">
        <v>1.66837612</v>
      </c>
      <c r="O427">
        <v>5.4617667049999996</v>
      </c>
      <c r="P427">
        <v>40552.537629999999</v>
      </c>
      <c r="Q427">
        <v>45.736780009999997</v>
      </c>
      <c r="R427">
        <v>1.7595509309999999</v>
      </c>
      <c r="S427">
        <v>9.2918602759999995</v>
      </c>
    </row>
    <row r="428" spans="1:19" x14ac:dyDescent="0.25">
      <c r="A428" s="12">
        <v>36861</v>
      </c>
      <c r="B428" t="s">
        <v>1993</v>
      </c>
      <c r="C428" t="s">
        <v>1994</v>
      </c>
      <c r="D428">
        <v>77678.368669999996</v>
      </c>
      <c r="E428">
        <v>41.921544279999999</v>
      </c>
      <c r="F428">
        <v>-0.84780018400000001</v>
      </c>
      <c r="G428">
        <v>5.0397983929999999</v>
      </c>
      <c r="H428">
        <v>46224.417410000002</v>
      </c>
      <c r="I428">
        <v>38.423632480000002</v>
      </c>
      <c r="J428">
        <v>-0.52816084299999999</v>
      </c>
      <c r="K428">
        <v>4.0239225110000003</v>
      </c>
      <c r="L428">
        <v>35771.062149999998</v>
      </c>
      <c r="M428">
        <v>35.494418170000003</v>
      </c>
      <c r="N428">
        <v>-0.683859098</v>
      </c>
      <c r="O428">
        <v>2.2803023119999999</v>
      </c>
      <c r="P428">
        <v>37748.60888</v>
      </c>
      <c r="Q428">
        <v>42.118149010000003</v>
      </c>
      <c r="R428">
        <v>-2.3740125000000001E-2</v>
      </c>
      <c r="S428">
        <v>6.6319239550000004</v>
      </c>
    </row>
    <row r="429" spans="1:19" x14ac:dyDescent="0.25">
      <c r="A429" s="12">
        <v>36861</v>
      </c>
      <c r="B429" t="s">
        <v>1999</v>
      </c>
      <c r="C429" t="s">
        <v>2000</v>
      </c>
      <c r="D429">
        <v>98475.438299999994</v>
      </c>
      <c r="E429">
        <v>43.816385160000003</v>
      </c>
      <c r="F429">
        <v>-0.64562579899999994</v>
      </c>
      <c r="G429">
        <v>9.4966793809999999</v>
      </c>
      <c r="H429">
        <v>55774.558510000003</v>
      </c>
      <c r="I429">
        <v>40.722924519999999</v>
      </c>
      <c r="J429">
        <v>-0.25417924800000002</v>
      </c>
      <c r="K429">
        <v>8.2994473499999994</v>
      </c>
      <c r="L429">
        <v>41055.304150000004</v>
      </c>
      <c r="M429">
        <v>38.055950940000002</v>
      </c>
      <c r="N429">
        <v>-0.58881111900000005</v>
      </c>
      <c r="O429">
        <v>5.5501662840000003</v>
      </c>
      <c r="P429">
        <v>44252.514929999998</v>
      </c>
      <c r="Q429">
        <v>45.133793009999998</v>
      </c>
      <c r="R429">
        <v>0.59413456899999995</v>
      </c>
      <c r="S429">
        <v>11.815599069999999</v>
      </c>
    </row>
    <row r="430" spans="1:19" x14ac:dyDescent="0.25">
      <c r="A430" s="12">
        <v>36861</v>
      </c>
      <c r="B430" t="s">
        <v>1991</v>
      </c>
      <c r="C430" t="s">
        <v>1992</v>
      </c>
      <c r="D430">
        <v>100281.8075</v>
      </c>
      <c r="E430">
        <v>46.949800430000003</v>
      </c>
      <c r="F430">
        <v>0.74045202799999998</v>
      </c>
      <c r="G430">
        <v>9.0625378820000009</v>
      </c>
      <c r="H430">
        <v>59470.601110000003</v>
      </c>
      <c r="I430">
        <v>43.563509930000002</v>
      </c>
      <c r="J430">
        <v>1.351638202</v>
      </c>
      <c r="K430">
        <v>8.0221757139999994</v>
      </c>
      <c r="L430">
        <v>38656.672079999997</v>
      </c>
      <c r="M430">
        <v>39.914268620000001</v>
      </c>
      <c r="N430">
        <v>1.335036141</v>
      </c>
      <c r="O430">
        <v>6.2514532819999999</v>
      </c>
      <c r="P430">
        <v>41577.780749999998</v>
      </c>
      <c r="Q430">
        <v>46.893090360000002</v>
      </c>
      <c r="R430">
        <v>2.5281848679999999</v>
      </c>
      <c r="S430">
        <v>10.68012684</v>
      </c>
    </row>
    <row r="431" spans="1:19" x14ac:dyDescent="0.25">
      <c r="A431" s="12">
        <v>36861</v>
      </c>
      <c r="B431" t="s">
        <v>1995</v>
      </c>
      <c r="C431" t="s">
        <v>1996</v>
      </c>
      <c r="D431">
        <v>98183.666070000007</v>
      </c>
      <c r="E431">
        <v>43.607937640000003</v>
      </c>
      <c r="F431">
        <v>0.157897435</v>
      </c>
      <c r="G431">
        <v>4.7995846420000001</v>
      </c>
      <c r="H431">
        <v>55679.297030000002</v>
      </c>
      <c r="I431">
        <v>41.214157640000003</v>
      </c>
      <c r="J431">
        <v>0.67042907399999996</v>
      </c>
      <c r="K431">
        <v>3.4680975100000002</v>
      </c>
      <c r="L431">
        <v>44272.170469999997</v>
      </c>
      <c r="M431">
        <v>38.581602940000003</v>
      </c>
      <c r="N431">
        <v>0.49837510600000001</v>
      </c>
      <c r="O431">
        <v>1.7990088339999999</v>
      </c>
      <c r="P431">
        <v>38189.556839999997</v>
      </c>
      <c r="Q431">
        <v>42.40913699</v>
      </c>
      <c r="R431">
        <v>1.1102079810000001</v>
      </c>
      <c r="S431">
        <v>4.2995668040000004</v>
      </c>
    </row>
    <row r="432" spans="1:19" x14ac:dyDescent="0.25">
      <c r="A432" s="12">
        <v>36861</v>
      </c>
      <c r="B432" t="s">
        <v>1989</v>
      </c>
      <c r="C432" t="s">
        <v>1990</v>
      </c>
      <c r="D432">
        <v>101005.7643</v>
      </c>
      <c r="E432">
        <v>44.075817620000002</v>
      </c>
      <c r="F432">
        <v>0.776205284</v>
      </c>
      <c r="G432">
        <v>9.851266291</v>
      </c>
      <c r="H432">
        <v>58551.507550000002</v>
      </c>
      <c r="I432">
        <v>39.646284829999999</v>
      </c>
      <c r="J432">
        <v>1.1446496850000001</v>
      </c>
      <c r="K432">
        <v>9.7003286729999996</v>
      </c>
      <c r="L432">
        <v>39821.165269999998</v>
      </c>
      <c r="M432">
        <v>36.667171070000002</v>
      </c>
      <c r="N432">
        <v>0.85597347899999998</v>
      </c>
      <c r="O432">
        <v>6.0774937549999999</v>
      </c>
      <c r="P432">
        <v>45196.204360000003</v>
      </c>
      <c r="Q432">
        <v>41.288933950000001</v>
      </c>
      <c r="R432">
        <v>1.679800921</v>
      </c>
      <c r="S432">
        <v>13.145707939999999</v>
      </c>
    </row>
    <row r="433" spans="1:19" x14ac:dyDescent="0.25">
      <c r="A433" s="12">
        <v>36861</v>
      </c>
      <c r="B433" t="s">
        <v>1997</v>
      </c>
      <c r="C433" t="s">
        <v>1998</v>
      </c>
      <c r="D433">
        <v>121715.54640000001</v>
      </c>
      <c r="E433">
        <v>48.461448400000002</v>
      </c>
      <c r="F433">
        <v>0.67527250599999999</v>
      </c>
      <c r="G433">
        <v>12.28550795</v>
      </c>
      <c r="H433">
        <v>66695.361629999999</v>
      </c>
      <c r="I433">
        <v>44.443424380000003</v>
      </c>
      <c r="J433">
        <v>1.2387133340000001</v>
      </c>
      <c r="K433">
        <v>10.271613589999999</v>
      </c>
      <c r="L433">
        <v>51117.891459999999</v>
      </c>
      <c r="M433">
        <v>41.376983070000001</v>
      </c>
      <c r="N433">
        <v>1.029294269</v>
      </c>
      <c r="O433">
        <v>8.8343526729999997</v>
      </c>
      <c r="P433">
        <v>48388.234320000003</v>
      </c>
      <c r="Q433">
        <v>47.489819529999998</v>
      </c>
      <c r="R433">
        <v>1.7011160460000001</v>
      </c>
      <c r="S433">
        <v>11.626677040000001</v>
      </c>
    </row>
    <row r="434" spans="1:19" x14ac:dyDescent="0.25">
      <c r="A434" s="12">
        <v>36892</v>
      </c>
      <c r="B434" t="s">
        <v>1989</v>
      </c>
      <c r="C434" t="s">
        <v>1990</v>
      </c>
      <c r="D434">
        <v>101492.76089999999</v>
      </c>
      <c r="E434">
        <v>44.288328020000002</v>
      </c>
      <c r="F434">
        <v>0.48214737699999999</v>
      </c>
      <c r="G434">
        <v>10.939293839999999</v>
      </c>
      <c r="H434">
        <v>58644.273050000003</v>
      </c>
      <c r="I434">
        <v>39.70909803</v>
      </c>
      <c r="J434">
        <v>0.15843401300000001</v>
      </c>
      <c r="K434">
        <v>10.56842853</v>
      </c>
      <c r="L434">
        <v>39963.221729999997</v>
      </c>
      <c r="M434">
        <v>36.797976089999999</v>
      </c>
      <c r="N434">
        <v>0.35673606699999999</v>
      </c>
      <c r="O434">
        <v>7.2726977020000003</v>
      </c>
      <c r="P434">
        <v>45299.28903</v>
      </c>
      <c r="Q434">
        <v>41.383106820000002</v>
      </c>
      <c r="R434">
        <v>0.22808259</v>
      </c>
      <c r="S434">
        <v>14.524363940000001</v>
      </c>
    </row>
    <row r="435" spans="1:19" x14ac:dyDescent="0.25">
      <c r="A435" s="12">
        <v>36892</v>
      </c>
      <c r="B435" t="s">
        <v>1995</v>
      </c>
      <c r="C435" t="s">
        <v>1996</v>
      </c>
      <c r="D435">
        <v>98339.221170000004</v>
      </c>
      <c r="E435">
        <v>43.677026900000001</v>
      </c>
      <c r="F435">
        <v>0.158432765</v>
      </c>
      <c r="G435">
        <v>5.7934781280000003</v>
      </c>
      <c r="H435">
        <v>55659.863850000002</v>
      </c>
      <c r="I435">
        <v>41.199773090000001</v>
      </c>
      <c r="J435">
        <v>-3.4901973000000003E-2</v>
      </c>
      <c r="K435">
        <v>4.5345928710000001</v>
      </c>
      <c r="L435">
        <v>44412.231189999999</v>
      </c>
      <c r="M435">
        <v>38.703660820000003</v>
      </c>
      <c r="N435">
        <v>0.31636289499999998</v>
      </c>
      <c r="O435">
        <v>3.1283199810000002</v>
      </c>
      <c r="P435">
        <v>38308.318330000002</v>
      </c>
      <c r="Q435">
        <v>42.541020490000001</v>
      </c>
      <c r="R435">
        <v>0.31097897800000002</v>
      </c>
      <c r="S435">
        <v>5.8949764709999997</v>
      </c>
    </row>
    <row r="436" spans="1:19" x14ac:dyDescent="0.25">
      <c r="A436" s="12">
        <v>36892</v>
      </c>
      <c r="B436" t="s">
        <v>1993</v>
      </c>
      <c r="C436" t="s">
        <v>1994</v>
      </c>
      <c r="D436">
        <v>78023.750709999993</v>
      </c>
      <c r="E436">
        <v>42.107940419999998</v>
      </c>
      <c r="F436">
        <v>0.44463090700000002</v>
      </c>
      <c r="G436">
        <v>4.6915792569999999</v>
      </c>
      <c r="H436">
        <v>46384.25202</v>
      </c>
      <c r="I436">
        <v>38.556493570000001</v>
      </c>
      <c r="J436">
        <v>0.34577961800000001</v>
      </c>
      <c r="K436">
        <v>3.8064602829999998</v>
      </c>
      <c r="L436">
        <v>36153.347690000002</v>
      </c>
      <c r="M436">
        <v>35.873747209999998</v>
      </c>
      <c r="N436">
        <v>1.068700553</v>
      </c>
      <c r="O436">
        <v>2.88415556</v>
      </c>
      <c r="P436">
        <v>38333.638939999997</v>
      </c>
      <c r="Q436">
        <v>42.770898440000003</v>
      </c>
      <c r="R436">
        <v>1.5498056019999999</v>
      </c>
      <c r="S436">
        <v>8.3030322729999995</v>
      </c>
    </row>
    <row r="437" spans="1:19" x14ac:dyDescent="0.25">
      <c r="A437" s="12">
        <v>36892</v>
      </c>
      <c r="B437" t="s">
        <v>1991</v>
      </c>
      <c r="C437" t="s">
        <v>1992</v>
      </c>
      <c r="D437">
        <v>100412.2167</v>
      </c>
      <c r="E437">
        <v>47.010855220000003</v>
      </c>
      <c r="F437">
        <v>0.130042713</v>
      </c>
      <c r="G437">
        <v>9.4741471419999996</v>
      </c>
      <c r="H437">
        <v>59540.39602</v>
      </c>
      <c r="I437">
        <v>43.614636230000002</v>
      </c>
      <c r="J437">
        <v>0.11736036399999999</v>
      </c>
      <c r="K437">
        <v>8.7821915809999993</v>
      </c>
      <c r="L437">
        <v>38967.367059999997</v>
      </c>
      <c r="M437">
        <v>40.235071269999999</v>
      </c>
      <c r="N437">
        <v>0.80372924400000001</v>
      </c>
      <c r="O437">
        <v>7.5611371619999996</v>
      </c>
      <c r="P437">
        <v>42025.331870000002</v>
      </c>
      <c r="Q437">
        <v>47.397856480000002</v>
      </c>
      <c r="R437">
        <v>1.0764189689999999</v>
      </c>
      <c r="S437">
        <v>13.207036929999999</v>
      </c>
    </row>
    <row r="438" spans="1:19" x14ac:dyDescent="0.25">
      <c r="A438" s="12">
        <v>36892</v>
      </c>
      <c r="B438" t="s">
        <v>1999</v>
      </c>
      <c r="C438" t="s">
        <v>2000</v>
      </c>
      <c r="D438">
        <v>98160.116670000003</v>
      </c>
      <c r="E438">
        <v>43.676083640000002</v>
      </c>
      <c r="F438">
        <v>-0.32020332699999998</v>
      </c>
      <c r="G438">
        <v>9.5397094829999993</v>
      </c>
      <c r="H438">
        <v>55543.307059999999</v>
      </c>
      <c r="I438">
        <v>40.554079880000003</v>
      </c>
      <c r="J438">
        <v>-0.41461815499999999</v>
      </c>
      <c r="K438">
        <v>8.4499579459999996</v>
      </c>
      <c r="L438">
        <v>40941.659630000002</v>
      </c>
      <c r="M438">
        <v>37.950608879999997</v>
      </c>
      <c r="N438">
        <v>-0.27680838400000002</v>
      </c>
      <c r="O438">
        <v>5.9770004060000002</v>
      </c>
      <c r="P438">
        <v>44385.949070000002</v>
      </c>
      <c r="Q438">
        <v>45.26988446</v>
      </c>
      <c r="R438">
        <v>0.30152895299999999</v>
      </c>
      <c r="S438">
        <v>13.20609144</v>
      </c>
    </row>
    <row r="439" spans="1:19" x14ac:dyDescent="0.25">
      <c r="A439" s="12">
        <v>36892</v>
      </c>
      <c r="B439" t="s">
        <v>1997</v>
      </c>
      <c r="C439" t="s">
        <v>1998</v>
      </c>
      <c r="D439">
        <v>122759.4375</v>
      </c>
      <c r="E439">
        <v>48.87707709</v>
      </c>
      <c r="F439">
        <v>0.85764808999999997</v>
      </c>
      <c r="G439">
        <v>12.52220043</v>
      </c>
      <c r="H439">
        <v>67174.56482</v>
      </c>
      <c r="I439">
        <v>44.7627484</v>
      </c>
      <c r="J439">
        <v>0.71849553399999999</v>
      </c>
      <c r="K439">
        <v>10.834775649999999</v>
      </c>
      <c r="L439">
        <v>51679.9234</v>
      </c>
      <c r="M439">
        <v>41.83191549</v>
      </c>
      <c r="N439">
        <v>1.0994818639999999</v>
      </c>
      <c r="O439">
        <v>10.0776655</v>
      </c>
      <c r="P439">
        <v>48933.453959999999</v>
      </c>
      <c r="Q439">
        <v>48.024916179999998</v>
      </c>
      <c r="R439">
        <v>1.1267607630000001</v>
      </c>
      <c r="S439">
        <v>12.97690132</v>
      </c>
    </row>
    <row r="440" spans="1:19" x14ac:dyDescent="0.25">
      <c r="A440" s="12">
        <v>36923</v>
      </c>
      <c r="B440" t="s">
        <v>1991</v>
      </c>
      <c r="C440" t="s">
        <v>1992</v>
      </c>
      <c r="D440">
        <v>99807.197320000007</v>
      </c>
      <c r="E440">
        <v>46.727598069999999</v>
      </c>
      <c r="F440">
        <v>-0.60253563300000001</v>
      </c>
      <c r="G440">
        <v>10.682899859999999</v>
      </c>
      <c r="H440">
        <v>59388.194000000003</v>
      </c>
      <c r="I440">
        <v>43.503144939999999</v>
      </c>
      <c r="J440">
        <v>-0.25562815900000002</v>
      </c>
      <c r="K440">
        <v>10.463295479999999</v>
      </c>
      <c r="L440">
        <v>38731.694739999999</v>
      </c>
      <c r="M440">
        <v>39.991731940000001</v>
      </c>
      <c r="N440">
        <v>-0.60479406999999996</v>
      </c>
      <c r="O440">
        <v>9.1316804759999997</v>
      </c>
      <c r="P440">
        <v>41921.404909999997</v>
      </c>
      <c r="Q440">
        <v>47.280643490000003</v>
      </c>
      <c r="R440">
        <v>-0.247295982</v>
      </c>
      <c r="S440">
        <v>14.43343175</v>
      </c>
    </row>
    <row r="441" spans="1:19" x14ac:dyDescent="0.25">
      <c r="A441" s="12">
        <v>36923</v>
      </c>
      <c r="B441" t="s">
        <v>1989</v>
      </c>
      <c r="C441" t="s">
        <v>1990</v>
      </c>
      <c r="D441">
        <v>101024.59699999999</v>
      </c>
      <c r="E441">
        <v>44.084035620000002</v>
      </c>
      <c r="F441">
        <v>-0.461278203</v>
      </c>
      <c r="G441">
        <v>10.83807979</v>
      </c>
      <c r="H441">
        <v>58694.289400000001</v>
      </c>
      <c r="I441">
        <v>39.742965009999999</v>
      </c>
      <c r="J441">
        <v>8.5287696999999996E-2</v>
      </c>
      <c r="K441">
        <v>10.937671140000001</v>
      </c>
      <c r="L441">
        <v>40046.582770000001</v>
      </c>
      <c r="M441">
        <v>36.874734609999997</v>
      </c>
      <c r="N441">
        <v>0.20859438899999999</v>
      </c>
      <c r="O441">
        <v>8.1126549539999999</v>
      </c>
      <c r="P441">
        <v>45700.677929999998</v>
      </c>
      <c r="Q441">
        <v>41.749795130000003</v>
      </c>
      <c r="R441">
        <v>0.886082115</v>
      </c>
      <c r="S441">
        <v>14.642122629999999</v>
      </c>
    </row>
    <row r="442" spans="1:19" x14ac:dyDescent="0.25">
      <c r="A442" s="12">
        <v>36923</v>
      </c>
      <c r="B442" t="s">
        <v>1993</v>
      </c>
      <c r="C442" t="s">
        <v>1994</v>
      </c>
      <c r="D442">
        <v>77304.138330000002</v>
      </c>
      <c r="E442">
        <v>41.719579250000002</v>
      </c>
      <c r="F442">
        <v>-0.92229913500000005</v>
      </c>
      <c r="G442">
        <v>4.2446395490000004</v>
      </c>
      <c r="H442">
        <v>46086.246169999999</v>
      </c>
      <c r="I442">
        <v>38.308778869999998</v>
      </c>
      <c r="J442">
        <v>-0.64247204000000002</v>
      </c>
      <c r="K442">
        <v>3.7904751910000001</v>
      </c>
      <c r="L442">
        <v>36049.161359999998</v>
      </c>
      <c r="M442">
        <v>35.770366639999999</v>
      </c>
      <c r="N442">
        <v>-0.288178922</v>
      </c>
      <c r="O442">
        <v>3.3552322349999999</v>
      </c>
      <c r="P442">
        <v>38383.607730000003</v>
      </c>
      <c r="Q442">
        <v>42.826651310000003</v>
      </c>
      <c r="R442">
        <v>0.13035233199999999</v>
      </c>
      <c r="S442">
        <v>8.8538625169999996</v>
      </c>
    </row>
    <row r="443" spans="1:19" x14ac:dyDescent="0.25">
      <c r="A443" s="12">
        <v>36923</v>
      </c>
      <c r="B443" t="s">
        <v>1995</v>
      </c>
      <c r="C443" t="s">
        <v>1996</v>
      </c>
      <c r="D443">
        <v>99008.872430000003</v>
      </c>
      <c r="E443">
        <v>43.9744502</v>
      </c>
      <c r="F443">
        <v>0.68096050799999996</v>
      </c>
      <c r="G443">
        <v>7.0441116020000001</v>
      </c>
      <c r="H443">
        <v>55980.106910000002</v>
      </c>
      <c r="I443">
        <v>41.436818969999997</v>
      </c>
      <c r="J443">
        <v>0.57535724600000004</v>
      </c>
      <c r="K443">
        <v>5.8783981970000001</v>
      </c>
      <c r="L443">
        <v>44631.005440000001</v>
      </c>
      <c r="M443">
        <v>38.894314710000003</v>
      </c>
      <c r="N443">
        <v>0.49259910099999998</v>
      </c>
      <c r="O443">
        <v>4.3290667970000003</v>
      </c>
      <c r="P443">
        <v>38452.327870000001</v>
      </c>
      <c r="Q443">
        <v>42.700941700000001</v>
      </c>
      <c r="R443">
        <v>0.375922374</v>
      </c>
      <c r="S443">
        <v>6.8412144789999996</v>
      </c>
    </row>
    <row r="444" spans="1:19" x14ac:dyDescent="0.25">
      <c r="A444" s="12">
        <v>36923</v>
      </c>
      <c r="B444" t="s">
        <v>1999</v>
      </c>
      <c r="C444" t="s">
        <v>2000</v>
      </c>
      <c r="D444">
        <v>98468.111449999997</v>
      </c>
      <c r="E444">
        <v>43.813125100000001</v>
      </c>
      <c r="F444">
        <v>0.31376774000000002</v>
      </c>
      <c r="G444">
        <v>9.7410825279999997</v>
      </c>
      <c r="H444">
        <v>55802.92383</v>
      </c>
      <c r="I444">
        <v>40.743635019999999</v>
      </c>
      <c r="J444">
        <v>0.46741323099999998</v>
      </c>
      <c r="K444">
        <v>9.0250065700000004</v>
      </c>
      <c r="L444">
        <v>41172.710859999999</v>
      </c>
      <c r="M444">
        <v>38.16478034</v>
      </c>
      <c r="N444">
        <v>0.56434260300000005</v>
      </c>
      <c r="O444">
        <v>6.79006972</v>
      </c>
      <c r="P444">
        <v>44700.185700000002</v>
      </c>
      <c r="Q444">
        <v>45.590379030000001</v>
      </c>
      <c r="R444">
        <v>0.70796418999999999</v>
      </c>
      <c r="S444">
        <v>14.084651300000001</v>
      </c>
    </row>
    <row r="445" spans="1:19" x14ac:dyDescent="0.25">
      <c r="A445" s="12">
        <v>36923</v>
      </c>
      <c r="B445" t="s">
        <v>1997</v>
      </c>
      <c r="C445" t="s">
        <v>1998</v>
      </c>
      <c r="D445">
        <v>123348.3762</v>
      </c>
      <c r="E445">
        <v>49.111564979999997</v>
      </c>
      <c r="F445">
        <v>0.47975024300000002</v>
      </c>
      <c r="G445">
        <v>12.8472449</v>
      </c>
      <c r="H445">
        <v>67764.470740000004</v>
      </c>
      <c r="I445">
        <v>45.155840789999999</v>
      </c>
      <c r="J445">
        <v>0.87816857599999998</v>
      </c>
      <c r="K445">
        <v>11.758964690000001</v>
      </c>
      <c r="L445">
        <v>52351.172639999997</v>
      </c>
      <c r="M445">
        <v>42.375253010000002</v>
      </c>
      <c r="N445">
        <v>1.2988588029999999</v>
      </c>
      <c r="O445">
        <v>11.5584229</v>
      </c>
      <c r="P445">
        <v>49334.502249999998</v>
      </c>
      <c r="Q445">
        <v>48.418518290000002</v>
      </c>
      <c r="R445">
        <v>0.81957895800000002</v>
      </c>
      <c r="S445">
        <v>14.058740500000001</v>
      </c>
    </row>
    <row r="446" spans="1:19" x14ac:dyDescent="0.25">
      <c r="A446" s="12">
        <v>36951</v>
      </c>
      <c r="B446" t="s">
        <v>1993</v>
      </c>
      <c r="C446" t="s">
        <v>1994</v>
      </c>
      <c r="D446">
        <v>77135.721350000007</v>
      </c>
      <c r="E446">
        <v>41.628687800000002</v>
      </c>
      <c r="F446">
        <v>-0.21786282700000001</v>
      </c>
      <c r="G446">
        <v>4.8741700760000004</v>
      </c>
      <c r="H446">
        <v>45937.651989999998</v>
      </c>
      <c r="I446">
        <v>38.18526129</v>
      </c>
      <c r="J446">
        <v>-0.32242630799999999</v>
      </c>
      <c r="K446">
        <v>4.2820364340000001</v>
      </c>
      <c r="L446">
        <v>35938.334419999999</v>
      </c>
      <c r="M446">
        <v>35.660396800000001</v>
      </c>
      <c r="N446">
        <v>-0.30743278099999999</v>
      </c>
      <c r="O446">
        <v>4.1606455750000002</v>
      </c>
      <c r="P446">
        <v>38041.651639999996</v>
      </c>
      <c r="Q446">
        <v>42.445112549999997</v>
      </c>
      <c r="R446">
        <v>-0.89089094899999999</v>
      </c>
      <c r="S446">
        <v>9.4668990019999999</v>
      </c>
    </row>
    <row r="447" spans="1:19" x14ac:dyDescent="0.25">
      <c r="A447" s="12">
        <v>36951</v>
      </c>
      <c r="B447" t="s">
        <v>1989</v>
      </c>
      <c r="C447" t="s">
        <v>1990</v>
      </c>
      <c r="D447">
        <v>100532.0649</v>
      </c>
      <c r="E447">
        <v>43.869109739999999</v>
      </c>
      <c r="F447">
        <v>-0.48753676099999999</v>
      </c>
      <c r="G447">
        <v>10.06915556</v>
      </c>
      <c r="H447">
        <v>58333.259879999998</v>
      </c>
      <c r="I447">
        <v>39.498505389999998</v>
      </c>
      <c r="J447">
        <v>-0.61510160899999999</v>
      </c>
      <c r="K447">
        <v>9.8110753269999993</v>
      </c>
      <c r="L447">
        <v>39810.453309999997</v>
      </c>
      <c r="M447">
        <v>36.657307539999998</v>
      </c>
      <c r="N447">
        <v>-0.58963696799999998</v>
      </c>
      <c r="O447">
        <v>7.6506744050000002</v>
      </c>
      <c r="P447">
        <v>45120.126799999998</v>
      </c>
      <c r="Q447">
        <v>41.219433389999999</v>
      </c>
      <c r="R447">
        <v>-1.270333744</v>
      </c>
      <c r="S447">
        <v>13.324479090000001</v>
      </c>
    </row>
    <row r="448" spans="1:19" x14ac:dyDescent="0.25">
      <c r="A448" s="12">
        <v>36951</v>
      </c>
      <c r="B448" t="s">
        <v>1999</v>
      </c>
      <c r="C448" t="s">
        <v>2000</v>
      </c>
      <c r="D448">
        <v>98890.186319999993</v>
      </c>
      <c r="E448">
        <v>44.000926200000002</v>
      </c>
      <c r="F448">
        <v>0.42864117600000001</v>
      </c>
      <c r="G448">
        <v>9.8607654100000008</v>
      </c>
      <c r="H448">
        <v>55904.603909999998</v>
      </c>
      <c r="I448">
        <v>40.817875139999998</v>
      </c>
      <c r="J448">
        <v>0.182212814</v>
      </c>
      <c r="K448">
        <v>8.870974425</v>
      </c>
      <c r="L448">
        <v>41247.320910000002</v>
      </c>
      <c r="M448">
        <v>38.233939650000003</v>
      </c>
      <c r="N448">
        <v>0.181212393</v>
      </c>
      <c r="O448">
        <v>7.046477168</v>
      </c>
      <c r="P448">
        <v>44463.53241</v>
      </c>
      <c r="Q448">
        <v>45.349012850000001</v>
      </c>
      <c r="R448">
        <v>-0.52942350599999999</v>
      </c>
      <c r="S448">
        <v>13.693408120000001</v>
      </c>
    </row>
    <row r="449" spans="1:19" x14ac:dyDescent="0.25">
      <c r="A449" s="12">
        <v>36951</v>
      </c>
      <c r="B449" t="s">
        <v>1997</v>
      </c>
      <c r="C449" t="s">
        <v>1998</v>
      </c>
      <c r="D449">
        <v>123774.1194</v>
      </c>
      <c r="E449">
        <v>49.281076059999997</v>
      </c>
      <c r="F449">
        <v>0.34515511700000001</v>
      </c>
      <c r="G449">
        <v>12.902817779999999</v>
      </c>
      <c r="H449">
        <v>67961.205549999999</v>
      </c>
      <c r="I449">
        <v>45.286937889999997</v>
      </c>
      <c r="J449">
        <v>0.290321465</v>
      </c>
      <c r="K449">
        <v>12.24202039</v>
      </c>
      <c r="L449">
        <v>52617.900049999997</v>
      </c>
      <c r="M449">
        <v>42.591153460000001</v>
      </c>
      <c r="N449">
        <v>0.50949654600000005</v>
      </c>
      <c r="O449">
        <v>12.512783300000001</v>
      </c>
      <c r="P449">
        <v>49294.288999999997</v>
      </c>
      <c r="Q449">
        <v>48.379051660000002</v>
      </c>
      <c r="R449">
        <v>-8.1511420000000001E-2</v>
      </c>
      <c r="S449">
        <v>15.073366010000001</v>
      </c>
    </row>
    <row r="450" spans="1:19" x14ac:dyDescent="0.25">
      <c r="A450" s="12">
        <v>36951</v>
      </c>
      <c r="B450" t="s">
        <v>1991</v>
      </c>
      <c r="C450" t="s">
        <v>1992</v>
      </c>
      <c r="D450">
        <v>100380.4614</v>
      </c>
      <c r="E450">
        <v>46.995988070000003</v>
      </c>
      <c r="F450">
        <v>0.57437148400000004</v>
      </c>
      <c r="G450">
        <v>11.303870939999999</v>
      </c>
      <c r="H450">
        <v>59680.236279999997</v>
      </c>
      <c r="I450">
        <v>43.717072260000002</v>
      </c>
      <c r="J450">
        <v>0.49175139499999998</v>
      </c>
      <c r="K450">
        <v>11.06273966</v>
      </c>
      <c r="L450">
        <v>38861.750610000003</v>
      </c>
      <c r="M450">
        <v>40.126018860000002</v>
      </c>
      <c r="N450">
        <v>0.33578669</v>
      </c>
      <c r="O450">
        <v>9.6417028009999992</v>
      </c>
      <c r="P450">
        <v>41775.757940000003</v>
      </c>
      <c r="Q450">
        <v>47.116376989999999</v>
      </c>
      <c r="R450">
        <v>-0.34742864400000001</v>
      </c>
      <c r="S450">
        <v>14.52744732</v>
      </c>
    </row>
    <row r="451" spans="1:19" x14ac:dyDescent="0.25">
      <c r="A451" s="12">
        <v>36951</v>
      </c>
      <c r="B451" t="s">
        <v>1995</v>
      </c>
      <c r="C451" t="s">
        <v>1996</v>
      </c>
      <c r="D451">
        <v>100487.7485</v>
      </c>
      <c r="E451">
        <v>44.631287929999999</v>
      </c>
      <c r="F451">
        <v>1.4936803759999999</v>
      </c>
      <c r="G451">
        <v>7.9145602679999998</v>
      </c>
      <c r="H451">
        <v>56662.29509</v>
      </c>
      <c r="I451">
        <v>41.941778839999998</v>
      </c>
      <c r="J451">
        <v>1.2186260609999999</v>
      </c>
      <c r="K451">
        <v>6.509584437</v>
      </c>
      <c r="L451">
        <v>45214.186459999997</v>
      </c>
      <c r="M451">
        <v>39.402535970000002</v>
      </c>
      <c r="N451">
        <v>1.306672378</v>
      </c>
      <c r="O451">
        <v>5.3564478810000002</v>
      </c>
      <c r="P451">
        <v>38819.155980000003</v>
      </c>
      <c r="Q451">
        <v>43.108300810000003</v>
      </c>
      <c r="R451">
        <v>0.95398154499999999</v>
      </c>
      <c r="S451">
        <v>8.2531831360000005</v>
      </c>
    </row>
    <row r="452" spans="1:19" x14ac:dyDescent="0.25">
      <c r="A452" s="12">
        <v>36982</v>
      </c>
      <c r="B452" t="s">
        <v>1997</v>
      </c>
      <c r="C452" t="s">
        <v>1998</v>
      </c>
      <c r="D452">
        <v>125903.067</v>
      </c>
      <c r="E452">
        <v>50.128723600000001</v>
      </c>
      <c r="F452">
        <v>1.7200264380000001</v>
      </c>
      <c r="G452">
        <v>13.44988238</v>
      </c>
      <c r="H452">
        <v>69272.733970000001</v>
      </c>
      <c r="I452">
        <v>46.16089393</v>
      </c>
      <c r="J452">
        <v>1.9298192380000001</v>
      </c>
      <c r="K452">
        <v>12.785977709999999</v>
      </c>
      <c r="L452">
        <v>53923.888220000001</v>
      </c>
      <c r="M452">
        <v>43.648275509999998</v>
      </c>
      <c r="N452">
        <v>2.482022583</v>
      </c>
      <c r="O452">
        <v>13.11668981</v>
      </c>
      <c r="P452">
        <v>50489.345229999999</v>
      </c>
      <c r="Q452">
        <v>49.551919519999998</v>
      </c>
      <c r="R452">
        <v>2.4243299899999999</v>
      </c>
      <c r="S452">
        <v>15.34162562</v>
      </c>
    </row>
    <row r="453" spans="1:19" x14ac:dyDescent="0.25">
      <c r="A453" s="12">
        <v>36982</v>
      </c>
      <c r="B453" t="s">
        <v>1995</v>
      </c>
      <c r="C453" t="s">
        <v>1996</v>
      </c>
      <c r="D453">
        <v>101236.13</v>
      </c>
      <c r="E453">
        <v>44.96367901</v>
      </c>
      <c r="F453">
        <v>0.74474901400000004</v>
      </c>
      <c r="G453">
        <v>8.7550297050000001</v>
      </c>
      <c r="H453">
        <v>57135.92699</v>
      </c>
      <c r="I453">
        <v>42.29236409</v>
      </c>
      <c r="J453">
        <v>0.83588549599999995</v>
      </c>
      <c r="K453">
        <v>6.9370097609999997</v>
      </c>
      <c r="L453">
        <v>45791.550569999999</v>
      </c>
      <c r="M453">
        <v>39.905687999999998</v>
      </c>
      <c r="N453">
        <v>1.2769534199999999</v>
      </c>
      <c r="O453">
        <v>5.8561228859999996</v>
      </c>
      <c r="P453">
        <v>39259.496789999997</v>
      </c>
      <c r="Q453">
        <v>43.59729506</v>
      </c>
      <c r="R453">
        <v>1.134338957</v>
      </c>
      <c r="S453">
        <v>8.5400117309999999</v>
      </c>
    </row>
    <row r="454" spans="1:19" x14ac:dyDescent="0.25">
      <c r="A454" s="12">
        <v>36982</v>
      </c>
      <c r="B454" t="s">
        <v>1989</v>
      </c>
      <c r="C454" t="s">
        <v>1990</v>
      </c>
      <c r="D454">
        <v>101470.1856</v>
      </c>
      <c r="E454">
        <v>44.278476840000003</v>
      </c>
      <c r="F454">
        <v>0.93315569300000001</v>
      </c>
      <c r="G454">
        <v>9.4063260920000005</v>
      </c>
      <c r="H454">
        <v>58996.421649999997</v>
      </c>
      <c r="I454">
        <v>39.947544219999997</v>
      </c>
      <c r="J454">
        <v>1.136850173</v>
      </c>
      <c r="K454">
        <v>8.8607318660000001</v>
      </c>
      <c r="L454">
        <v>40500.52102</v>
      </c>
      <c r="M454">
        <v>37.292719159999997</v>
      </c>
      <c r="N454">
        <v>1.733383211</v>
      </c>
      <c r="O454">
        <v>7.1665344590000002</v>
      </c>
      <c r="P454">
        <v>45984.33279</v>
      </c>
      <c r="Q454">
        <v>42.008927659999998</v>
      </c>
      <c r="R454">
        <v>1.91534479</v>
      </c>
      <c r="S454">
        <v>12.00843253</v>
      </c>
    </row>
    <row r="455" spans="1:19" x14ac:dyDescent="0.25">
      <c r="A455" s="12">
        <v>36982</v>
      </c>
      <c r="B455" t="s">
        <v>1999</v>
      </c>
      <c r="C455" t="s">
        <v>2000</v>
      </c>
      <c r="D455">
        <v>99543.311140000005</v>
      </c>
      <c r="E455">
        <v>44.291532359999998</v>
      </c>
      <c r="F455">
        <v>0.66045463999999998</v>
      </c>
      <c r="G455">
        <v>9.4429762250000007</v>
      </c>
      <c r="H455">
        <v>56370.810619999997</v>
      </c>
      <c r="I455">
        <v>41.158268710000002</v>
      </c>
      <c r="J455">
        <v>0.83393259900000005</v>
      </c>
      <c r="K455">
        <v>8.2274577549999997</v>
      </c>
      <c r="L455">
        <v>41771.380989999998</v>
      </c>
      <c r="M455">
        <v>38.719713779999999</v>
      </c>
      <c r="N455">
        <v>1.2705312</v>
      </c>
      <c r="O455">
        <v>6.597502864</v>
      </c>
      <c r="P455">
        <v>45174.664140000001</v>
      </c>
      <c r="Q455">
        <v>46.074306589999999</v>
      </c>
      <c r="R455">
        <v>1.599359502</v>
      </c>
      <c r="S455">
        <v>12.533795530000001</v>
      </c>
    </row>
    <row r="456" spans="1:19" x14ac:dyDescent="0.25">
      <c r="A456" s="12">
        <v>36982</v>
      </c>
      <c r="B456" t="s">
        <v>1993</v>
      </c>
      <c r="C456" t="s">
        <v>1994</v>
      </c>
      <c r="D456">
        <v>77536.536049999995</v>
      </c>
      <c r="E456">
        <v>41.844999899999998</v>
      </c>
      <c r="F456">
        <v>0.51962266999999995</v>
      </c>
      <c r="G456">
        <v>5.5346609620000002</v>
      </c>
      <c r="H456">
        <v>46168.762040000001</v>
      </c>
      <c r="I456">
        <v>38.377369450000003</v>
      </c>
      <c r="J456">
        <v>0.50309504800000004</v>
      </c>
      <c r="K456">
        <v>4.5322633269999999</v>
      </c>
      <c r="L456">
        <v>36110.697650000002</v>
      </c>
      <c r="M456">
        <v>35.83142702</v>
      </c>
      <c r="N456">
        <v>0.47960828500000002</v>
      </c>
      <c r="O456">
        <v>3.9492547670000002</v>
      </c>
      <c r="P456">
        <v>38191.879869999997</v>
      </c>
      <c r="Q456">
        <v>42.612730239999998</v>
      </c>
      <c r="R456">
        <v>0.39490457400000001</v>
      </c>
      <c r="S456">
        <v>8.3287840519999996</v>
      </c>
    </row>
    <row r="457" spans="1:19" x14ac:dyDescent="0.25">
      <c r="A457" s="12">
        <v>36982</v>
      </c>
      <c r="B457" t="s">
        <v>1991</v>
      </c>
      <c r="C457" t="s">
        <v>1992</v>
      </c>
      <c r="D457">
        <v>101826.92019999999</v>
      </c>
      <c r="E457">
        <v>47.673189190000002</v>
      </c>
      <c r="F457">
        <v>1.440976448</v>
      </c>
      <c r="G457">
        <v>12.62882175</v>
      </c>
      <c r="H457">
        <v>60518.621509999997</v>
      </c>
      <c r="I457">
        <v>44.3312077</v>
      </c>
      <c r="J457">
        <v>1.40479544</v>
      </c>
      <c r="K457">
        <v>11.69478052</v>
      </c>
      <c r="L457">
        <v>39243.343999999997</v>
      </c>
      <c r="M457">
        <v>40.52002641</v>
      </c>
      <c r="N457">
        <v>0.98192536100000005</v>
      </c>
      <c r="O457">
        <v>9.3997698409999995</v>
      </c>
      <c r="P457">
        <v>42257.468269999998</v>
      </c>
      <c r="Q457">
        <v>47.659669229999999</v>
      </c>
      <c r="R457">
        <v>1.153085777</v>
      </c>
      <c r="S457">
        <v>13.356913329999999</v>
      </c>
    </row>
    <row r="458" spans="1:19" x14ac:dyDescent="0.25">
      <c r="A458" s="12">
        <v>37012</v>
      </c>
      <c r="B458" t="s">
        <v>1999</v>
      </c>
      <c r="C458" t="s">
        <v>2000</v>
      </c>
      <c r="D458">
        <v>100728.7387</v>
      </c>
      <c r="E458">
        <v>44.818985210000001</v>
      </c>
      <c r="F458">
        <v>1.190866126</v>
      </c>
      <c r="G458">
        <v>8.9438570219999995</v>
      </c>
      <c r="H458">
        <v>57307.24495</v>
      </c>
      <c r="I458">
        <v>41.841991640000003</v>
      </c>
      <c r="J458">
        <v>1.661204302</v>
      </c>
      <c r="K458">
        <v>7.8475119089999996</v>
      </c>
      <c r="L458">
        <v>42496.064019999998</v>
      </c>
      <c r="M458">
        <v>39.391454070000002</v>
      </c>
      <c r="N458">
        <v>1.7348792710000001</v>
      </c>
      <c r="O458">
        <v>6.5150659280000003</v>
      </c>
      <c r="P458">
        <v>45911.304600000003</v>
      </c>
      <c r="Q458">
        <v>46.82561707</v>
      </c>
      <c r="R458">
        <v>1.6306495620000001</v>
      </c>
      <c r="S458">
        <v>11.33682402</v>
      </c>
    </row>
    <row r="459" spans="1:19" x14ac:dyDescent="0.25">
      <c r="A459" s="12">
        <v>37012</v>
      </c>
      <c r="B459" t="s">
        <v>1989</v>
      </c>
      <c r="C459" t="s">
        <v>1990</v>
      </c>
      <c r="D459">
        <v>102432.876</v>
      </c>
      <c r="E459">
        <v>44.698565389999999</v>
      </c>
      <c r="F459">
        <v>0.94874210400000003</v>
      </c>
      <c r="G459">
        <v>9.2368520089999997</v>
      </c>
      <c r="H459">
        <v>59874.836040000002</v>
      </c>
      <c r="I459">
        <v>40.542334490000002</v>
      </c>
      <c r="J459">
        <v>1.488928244</v>
      </c>
      <c r="K459">
        <v>8.6889118819999993</v>
      </c>
      <c r="L459">
        <v>41145.473810000003</v>
      </c>
      <c r="M459">
        <v>37.886589129999997</v>
      </c>
      <c r="N459">
        <v>1.59245554</v>
      </c>
      <c r="O459">
        <v>7.3275933599999998</v>
      </c>
      <c r="P459">
        <v>46714.652000000002</v>
      </c>
      <c r="Q459">
        <v>42.676109830000001</v>
      </c>
      <c r="R459">
        <v>1.5881913670000001</v>
      </c>
      <c r="S459">
        <v>11.72880595</v>
      </c>
    </row>
    <row r="460" spans="1:19" x14ac:dyDescent="0.25">
      <c r="A460" s="12">
        <v>37012</v>
      </c>
      <c r="B460" t="s">
        <v>1995</v>
      </c>
      <c r="C460" t="s">
        <v>1996</v>
      </c>
      <c r="D460">
        <v>103086.1722</v>
      </c>
      <c r="E460">
        <v>45.785368869999999</v>
      </c>
      <c r="F460">
        <v>1.827452463</v>
      </c>
      <c r="G460">
        <v>9.6690299639999999</v>
      </c>
      <c r="H460">
        <v>58423.784449999999</v>
      </c>
      <c r="I460">
        <v>43.245644089999999</v>
      </c>
      <c r="J460">
        <v>2.2540239070000001</v>
      </c>
      <c r="K460">
        <v>7.9944004409999998</v>
      </c>
      <c r="L460">
        <v>47059.915280000001</v>
      </c>
      <c r="M460">
        <v>41.011022199999999</v>
      </c>
      <c r="N460">
        <v>2.7698662810000001</v>
      </c>
      <c r="O460">
        <v>7.5627923490000004</v>
      </c>
      <c r="P460">
        <v>40195.685129999998</v>
      </c>
      <c r="Q460">
        <v>44.636923230000001</v>
      </c>
      <c r="R460">
        <v>2.384616238</v>
      </c>
      <c r="S460">
        <v>9.7252467869999997</v>
      </c>
    </row>
    <row r="461" spans="1:19" x14ac:dyDescent="0.25">
      <c r="A461" s="12">
        <v>37012</v>
      </c>
      <c r="B461" t="s">
        <v>1997</v>
      </c>
      <c r="C461" t="s">
        <v>1998</v>
      </c>
      <c r="D461">
        <v>127321.31879999999</v>
      </c>
      <c r="E461">
        <v>50.693405239999997</v>
      </c>
      <c r="F461">
        <v>1.1264632269999999</v>
      </c>
      <c r="G461">
        <v>12.724481040000001</v>
      </c>
      <c r="H461">
        <v>70478.096189999997</v>
      </c>
      <c r="I461">
        <v>46.964104570000003</v>
      </c>
      <c r="J461">
        <v>1.7400240339999999</v>
      </c>
      <c r="K461">
        <v>12.58439839</v>
      </c>
      <c r="L461">
        <v>54966.769829999997</v>
      </c>
      <c r="M461">
        <v>44.492427990000003</v>
      </c>
      <c r="N461">
        <v>1.9339881590000001</v>
      </c>
      <c r="O461">
        <v>13.15200572</v>
      </c>
      <c r="P461">
        <v>51398.852220000001</v>
      </c>
      <c r="Q461">
        <v>50.444539880000001</v>
      </c>
      <c r="R461">
        <v>1.80138401</v>
      </c>
      <c r="S461">
        <v>14.66624712</v>
      </c>
    </row>
    <row r="462" spans="1:19" x14ac:dyDescent="0.25">
      <c r="A462" s="12">
        <v>37012</v>
      </c>
      <c r="B462" t="s">
        <v>1991</v>
      </c>
      <c r="C462" t="s">
        <v>1992</v>
      </c>
      <c r="D462">
        <v>102756.5588</v>
      </c>
      <c r="E462">
        <v>48.108426129999998</v>
      </c>
      <c r="F462">
        <v>0.91295956499999997</v>
      </c>
      <c r="G462">
        <v>10.23699532</v>
      </c>
      <c r="H462">
        <v>61356.791720000001</v>
      </c>
      <c r="I462">
        <v>44.945185619999997</v>
      </c>
      <c r="J462">
        <v>1.384979017</v>
      </c>
      <c r="K462">
        <v>9.5430986830000002</v>
      </c>
      <c r="L462">
        <v>40033.57258</v>
      </c>
      <c r="M462">
        <v>41.335963079999999</v>
      </c>
      <c r="N462">
        <v>2.0136627210000002</v>
      </c>
      <c r="O462">
        <v>8.3173937200000001</v>
      </c>
      <c r="P462">
        <v>42945.413740000004</v>
      </c>
      <c r="Q462">
        <v>48.435561759999999</v>
      </c>
      <c r="R462">
        <v>1.627985542</v>
      </c>
      <c r="S462">
        <v>11.32037654</v>
      </c>
    </row>
    <row r="463" spans="1:19" x14ac:dyDescent="0.25">
      <c r="A463" s="12">
        <v>37012</v>
      </c>
      <c r="B463" t="s">
        <v>1993</v>
      </c>
      <c r="C463" t="s">
        <v>1994</v>
      </c>
      <c r="D463">
        <v>79107.406719999999</v>
      </c>
      <c r="E463">
        <v>42.692769040000002</v>
      </c>
      <c r="F463">
        <v>2.0259747880000001</v>
      </c>
      <c r="G463">
        <v>6.5227039380000003</v>
      </c>
      <c r="H463">
        <v>47257.541360000003</v>
      </c>
      <c r="I463">
        <v>39.282407499999998</v>
      </c>
      <c r="J463">
        <v>2.3582597189999999</v>
      </c>
      <c r="K463">
        <v>5.5100292040000003</v>
      </c>
      <c r="L463">
        <v>36993.303619999999</v>
      </c>
      <c r="M463">
        <v>36.707207150000002</v>
      </c>
      <c r="N463">
        <v>2.4441676069999998</v>
      </c>
      <c r="O463">
        <v>4.9296774360000004</v>
      </c>
      <c r="P463">
        <v>38813.382140000002</v>
      </c>
      <c r="Q463">
        <v>43.306173680000001</v>
      </c>
      <c r="R463">
        <v>1.627315216</v>
      </c>
      <c r="S463">
        <v>7.8789648840000002</v>
      </c>
    </row>
    <row r="464" spans="1:19" x14ac:dyDescent="0.25">
      <c r="A464" s="12">
        <v>37043</v>
      </c>
      <c r="B464" t="s">
        <v>1995</v>
      </c>
      <c r="C464" t="s">
        <v>1996</v>
      </c>
      <c r="D464">
        <v>103244.196</v>
      </c>
      <c r="E464">
        <v>45.855554609999999</v>
      </c>
      <c r="F464">
        <v>0.15329294299999999</v>
      </c>
      <c r="G464">
        <v>9.474349342</v>
      </c>
      <c r="H464">
        <v>58448.622210000001</v>
      </c>
      <c r="I464">
        <v>43.26402916</v>
      </c>
      <c r="J464">
        <v>4.2513109E-2</v>
      </c>
      <c r="K464">
        <v>7.5143983380000003</v>
      </c>
      <c r="L464">
        <v>47231.011400000003</v>
      </c>
      <c r="M464">
        <v>41.160126310000003</v>
      </c>
      <c r="N464">
        <v>0.36357081400000002</v>
      </c>
      <c r="O464">
        <v>7.3888739330000002</v>
      </c>
      <c r="P464">
        <v>40533.970970000002</v>
      </c>
      <c r="Q464">
        <v>45.012586419999998</v>
      </c>
      <c r="R464">
        <v>0.84159740000000005</v>
      </c>
      <c r="S464">
        <v>8.946880427</v>
      </c>
    </row>
    <row r="465" spans="1:19" x14ac:dyDescent="0.25">
      <c r="A465" s="12">
        <v>37043</v>
      </c>
      <c r="B465" t="s">
        <v>1991</v>
      </c>
      <c r="C465" t="s">
        <v>1992</v>
      </c>
      <c r="D465">
        <v>103728.4945</v>
      </c>
      <c r="E465">
        <v>48.563465649999998</v>
      </c>
      <c r="F465">
        <v>0.94586240799999999</v>
      </c>
      <c r="G465">
        <v>10.262896039999999</v>
      </c>
      <c r="H465">
        <v>62127.896659999999</v>
      </c>
      <c r="I465">
        <v>45.510036769999999</v>
      </c>
      <c r="J465">
        <v>1.256755633</v>
      </c>
      <c r="K465">
        <v>9.6027280289999997</v>
      </c>
      <c r="L465">
        <v>40548.02205</v>
      </c>
      <c r="M465">
        <v>41.86714885</v>
      </c>
      <c r="N465">
        <v>1.2850451000000001</v>
      </c>
      <c r="O465">
        <v>8.6322635969999997</v>
      </c>
      <c r="P465">
        <v>43841.461860000003</v>
      </c>
      <c r="Q465">
        <v>49.44616079</v>
      </c>
      <c r="R465">
        <v>2.0864815029999999</v>
      </c>
      <c r="S465">
        <v>11.662140239999999</v>
      </c>
    </row>
    <row r="466" spans="1:19" x14ac:dyDescent="0.25">
      <c r="A466" s="12">
        <v>37043</v>
      </c>
      <c r="B466" t="s">
        <v>1989</v>
      </c>
      <c r="C466" t="s">
        <v>1990</v>
      </c>
      <c r="D466">
        <v>104865.65270000001</v>
      </c>
      <c r="E466">
        <v>45.760154530000001</v>
      </c>
      <c r="F466">
        <v>2.3749960030000001</v>
      </c>
      <c r="G466">
        <v>10.77153612</v>
      </c>
      <c r="H466">
        <v>61303.129029999996</v>
      </c>
      <c r="I466">
        <v>41.509457509999997</v>
      </c>
      <c r="J466">
        <v>2.3854645680000002</v>
      </c>
      <c r="K466">
        <v>9.9265454870000003</v>
      </c>
      <c r="L466">
        <v>42199.117200000001</v>
      </c>
      <c r="M466">
        <v>38.856779779999997</v>
      </c>
      <c r="N466">
        <v>2.560775923</v>
      </c>
      <c r="O466">
        <v>8.8314562330000008</v>
      </c>
      <c r="P466">
        <v>47908.950340000003</v>
      </c>
      <c r="Q466">
        <v>43.767159530000001</v>
      </c>
      <c r="R466">
        <v>2.5565819159999998</v>
      </c>
      <c r="S466">
        <v>12.187481740000001</v>
      </c>
    </row>
    <row r="467" spans="1:19" x14ac:dyDescent="0.25">
      <c r="A467" s="12">
        <v>37043</v>
      </c>
      <c r="B467" t="s">
        <v>1993</v>
      </c>
      <c r="C467" t="s">
        <v>1994</v>
      </c>
      <c r="D467">
        <v>80810.826950000002</v>
      </c>
      <c r="E467">
        <v>43.612072679999997</v>
      </c>
      <c r="F467">
        <v>2.1533005570000001</v>
      </c>
      <c r="G467">
        <v>6.5020060610000003</v>
      </c>
      <c r="H467">
        <v>48410.700360000003</v>
      </c>
      <c r="I467">
        <v>40.240960579999999</v>
      </c>
      <c r="J467">
        <v>2.4401586860000002</v>
      </c>
      <c r="K467">
        <v>5.5863975440000004</v>
      </c>
      <c r="L467">
        <v>37987.844389999998</v>
      </c>
      <c r="M467">
        <v>37.694056400000001</v>
      </c>
      <c r="N467">
        <v>2.6884345729999999</v>
      </c>
      <c r="O467">
        <v>5.0880384730000001</v>
      </c>
      <c r="P467">
        <v>40240.237119999998</v>
      </c>
      <c r="Q467">
        <v>44.898192369999997</v>
      </c>
      <c r="R467">
        <v>3.6761933670000002</v>
      </c>
      <c r="S467">
        <v>7.9958239950000003</v>
      </c>
    </row>
    <row r="468" spans="1:19" x14ac:dyDescent="0.25">
      <c r="A468" s="12">
        <v>37043</v>
      </c>
      <c r="B468" t="s">
        <v>1999</v>
      </c>
      <c r="C468" t="s">
        <v>2000</v>
      </c>
      <c r="D468">
        <v>102092.4305</v>
      </c>
      <c r="E468">
        <v>45.425756239999998</v>
      </c>
      <c r="F468">
        <v>1.3538259070000001</v>
      </c>
      <c r="G468">
        <v>8.2217374850000002</v>
      </c>
      <c r="H468">
        <v>58308.56899</v>
      </c>
      <c r="I468">
        <v>42.573092770000002</v>
      </c>
      <c r="J468">
        <v>1.747290475</v>
      </c>
      <c r="K468">
        <v>7.3607368690000001</v>
      </c>
      <c r="L468">
        <v>43312.897680000002</v>
      </c>
      <c r="M468">
        <v>40.148612790000001</v>
      </c>
      <c r="N468">
        <v>1.9221395649999999</v>
      </c>
      <c r="O468">
        <v>6.4587078629999999</v>
      </c>
      <c r="P468">
        <v>47297.408750000002</v>
      </c>
      <c r="Q468">
        <v>48.239325149999999</v>
      </c>
      <c r="R468">
        <v>3.0190911850000002</v>
      </c>
      <c r="S468">
        <v>11.30796604</v>
      </c>
    </row>
    <row r="469" spans="1:19" x14ac:dyDescent="0.25">
      <c r="A469" s="12">
        <v>37043</v>
      </c>
      <c r="B469" t="s">
        <v>1997</v>
      </c>
      <c r="C469" t="s">
        <v>1998</v>
      </c>
      <c r="D469">
        <v>129158.97749999999</v>
      </c>
      <c r="E469">
        <v>51.425075139999997</v>
      </c>
      <c r="F469">
        <v>1.443323648</v>
      </c>
      <c r="G469">
        <v>12.86045034</v>
      </c>
      <c r="H469">
        <v>71665.45594</v>
      </c>
      <c r="I469">
        <v>47.755319020000002</v>
      </c>
      <c r="J469">
        <v>1.6847216679999999</v>
      </c>
      <c r="K469">
        <v>12.653998919999999</v>
      </c>
      <c r="L469">
        <v>56018.743699999999</v>
      </c>
      <c r="M469">
        <v>45.34394013</v>
      </c>
      <c r="N469">
        <v>1.913836082</v>
      </c>
      <c r="O469">
        <v>13.311208730000001</v>
      </c>
      <c r="P469">
        <v>52595.55846</v>
      </c>
      <c r="Q469">
        <v>51.619027109999998</v>
      </c>
      <c r="R469">
        <v>2.328274248</v>
      </c>
      <c r="S469">
        <v>14.75339088</v>
      </c>
    </row>
    <row r="470" spans="1:19" x14ac:dyDescent="0.25">
      <c r="A470" s="12">
        <v>37073</v>
      </c>
      <c r="B470" t="s">
        <v>1989</v>
      </c>
      <c r="C470" t="s">
        <v>1990</v>
      </c>
      <c r="D470">
        <v>106410.8365</v>
      </c>
      <c r="E470">
        <v>46.434425339999997</v>
      </c>
      <c r="F470">
        <v>1.473488938</v>
      </c>
      <c r="G470">
        <v>10.98009401</v>
      </c>
      <c r="H470">
        <v>62316.528079999996</v>
      </c>
      <c r="I470">
        <v>42.195648339999998</v>
      </c>
      <c r="J470">
        <v>1.6530951439999999</v>
      </c>
      <c r="K470">
        <v>10.64080467</v>
      </c>
      <c r="L470">
        <v>42695.5432</v>
      </c>
      <c r="M470">
        <v>39.313886869999997</v>
      </c>
      <c r="N470">
        <v>1.1763895390000001</v>
      </c>
      <c r="O470">
        <v>9.5962078349999995</v>
      </c>
      <c r="P470">
        <v>48676.643179999999</v>
      </c>
      <c r="Q470">
        <v>44.468484330000003</v>
      </c>
      <c r="R470">
        <v>1.6023996220000001</v>
      </c>
      <c r="S470">
        <v>13.29231057</v>
      </c>
    </row>
    <row r="471" spans="1:19" x14ac:dyDescent="0.25">
      <c r="A471" s="12">
        <v>37073</v>
      </c>
      <c r="B471" t="s">
        <v>1999</v>
      </c>
      <c r="C471" t="s">
        <v>2000</v>
      </c>
      <c r="D471">
        <v>103701.83470000001</v>
      </c>
      <c r="E471">
        <v>46.14185638</v>
      </c>
      <c r="F471">
        <v>1.57641875</v>
      </c>
      <c r="G471">
        <v>7.7924179779999996</v>
      </c>
      <c r="H471">
        <v>59212.863839999998</v>
      </c>
      <c r="I471">
        <v>43.233349560000001</v>
      </c>
      <c r="J471">
        <v>1.550878142</v>
      </c>
      <c r="K471">
        <v>7.4791307749999998</v>
      </c>
      <c r="L471">
        <v>43855.767039999999</v>
      </c>
      <c r="M471">
        <v>40.651822060000001</v>
      </c>
      <c r="N471">
        <v>1.253366508</v>
      </c>
      <c r="O471">
        <v>6.7746426810000004</v>
      </c>
      <c r="P471">
        <v>47856.082260000003</v>
      </c>
      <c r="Q471">
        <v>48.809124509999997</v>
      </c>
      <c r="R471">
        <v>1.1811926429999999</v>
      </c>
      <c r="S471">
        <v>11.53536991</v>
      </c>
    </row>
    <row r="472" spans="1:19" x14ac:dyDescent="0.25">
      <c r="A472" s="12">
        <v>37073</v>
      </c>
      <c r="B472" t="s">
        <v>1997</v>
      </c>
      <c r="C472" t="s">
        <v>1998</v>
      </c>
      <c r="D472">
        <v>129993.2513</v>
      </c>
      <c r="E472">
        <v>51.757244020000002</v>
      </c>
      <c r="F472">
        <v>0.64592784700000005</v>
      </c>
      <c r="G472">
        <v>12.023516450000001</v>
      </c>
      <c r="H472">
        <v>72159.240260000006</v>
      </c>
      <c r="I472">
        <v>48.084359380000002</v>
      </c>
      <c r="J472">
        <v>0.68901300600000004</v>
      </c>
      <c r="K472">
        <v>12.25275963</v>
      </c>
      <c r="L472">
        <v>56266.39993</v>
      </c>
      <c r="M472">
        <v>45.544403559999999</v>
      </c>
      <c r="N472">
        <v>0.44209529800000003</v>
      </c>
      <c r="O472">
        <v>12.95709033</v>
      </c>
      <c r="P472">
        <v>52796.785179999999</v>
      </c>
      <c r="Q472">
        <v>51.816517689999998</v>
      </c>
      <c r="R472">
        <v>0.38259260899999997</v>
      </c>
      <c r="S472">
        <v>14.743739959999999</v>
      </c>
    </row>
    <row r="473" spans="1:19" x14ac:dyDescent="0.25">
      <c r="A473" s="12">
        <v>37073</v>
      </c>
      <c r="B473" t="s">
        <v>1995</v>
      </c>
      <c r="C473" t="s">
        <v>1996</v>
      </c>
      <c r="D473">
        <v>104777.6397</v>
      </c>
      <c r="E473">
        <v>46.536628370000003</v>
      </c>
      <c r="F473">
        <v>1.4852590080000001</v>
      </c>
      <c r="G473">
        <v>9.1721983629999997</v>
      </c>
      <c r="H473">
        <v>59177.382490000004</v>
      </c>
      <c r="I473">
        <v>43.803461990000002</v>
      </c>
      <c r="J473">
        <v>1.2468390970000001</v>
      </c>
      <c r="K473">
        <v>7.6305536199999997</v>
      </c>
      <c r="L473">
        <v>47794.727120000003</v>
      </c>
      <c r="M473">
        <v>41.651384270000001</v>
      </c>
      <c r="N473">
        <v>1.193528795</v>
      </c>
      <c r="O473">
        <v>7.8894067039999998</v>
      </c>
      <c r="P473">
        <v>41098.980900000002</v>
      </c>
      <c r="Q473">
        <v>45.640024539999999</v>
      </c>
      <c r="R473">
        <v>1.393917056</v>
      </c>
      <c r="S473">
        <v>9.2242126930000001</v>
      </c>
    </row>
    <row r="474" spans="1:19" x14ac:dyDescent="0.25">
      <c r="A474" s="12">
        <v>37073</v>
      </c>
      <c r="B474" t="s">
        <v>1991</v>
      </c>
      <c r="C474" t="s">
        <v>1992</v>
      </c>
      <c r="D474">
        <v>104394.82829999999</v>
      </c>
      <c r="E474">
        <v>48.875428890000002</v>
      </c>
      <c r="F474">
        <v>0.64238258500000001</v>
      </c>
      <c r="G474">
        <v>9.2452784739999991</v>
      </c>
      <c r="H474">
        <v>62613.070440000003</v>
      </c>
      <c r="I474">
        <v>45.865437129999997</v>
      </c>
      <c r="J474">
        <v>0.78092742400000004</v>
      </c>
      <c r="K474">
        <v>9.4454670170000004</v>
      </c>
      <c r="L474">
        <v>40815.888350000001</v>
      </c>
      <c r="M474">
        <v>42.143729499999999</v>
      </c>
      <c r="N474">
        <v>0.660614967</v>
      </c>
      <c r="O474">
        <v>9.3381523180000006</v>
      </c>
      <c r="P474">
        <v>44195.860529999998</v>
      </c>
      <c r="Q474">
        <v>49.845865850000003</v>
      </c>
      <c r="R474">
        <v>0.80836418099999996</v>
      </c>
      <c r="S474">
        <v>12.88675355</v>
      </c>
    </row>
    <row r="475" spans="1:19" x14ac:dyDescent="0.25">
      <c r="A475" s="12">
        <v>37073</v>
      </c>
      <c r="B475" t="s">
        <v>1993</v>
      </c>
      <c r="C475" t="s">
        <v>1994</v>
      </c>
      <c r="D475">
        <v>81663.726550000007</v>
      </c>
      <c r="E475">
        <v>44.072366440000003</v>
      </c>
      <c r="F475">
        <v>1.055427393</v>
      </c>
      <c r="G475">
        <v>6.245666205</v>
      </c>
      <c r="H475">
        <v>49006.32473</v>
      </c>
      <c r="I475">
        <v>40.736067990000002</v>
      </c>
      <c r="J475">
        <v>1.23035684</v>
      </c>
      <c r="K475">
        <v>5.8716770990000002</v>
      </c>
      <c r="L475">
        <v>38491.004930000003</v>
      </c>
      <c r="M475">
        <v>38.193325629999997</v>
      </c>
      <c r="N475">
        <v>1.324530387</v>
      </c>
      <c r="O475">
        <v>5.7798051279999996</v>
      </c>
      <c r="P475">
        <v>40897.217700000001</v>
      </c>
      <c r="Q475">
        <v>45.631220859999999</v>
      </c>
      <c r="R475">
        <v>1.632645897</v>
      </c>
      <c r="S475">
        <v>8.9190670569999995</v>
      </c>
    </row>
    <row r="476" spans="1:19" x14ac:dyDescent="0.25">
      <c r="A476" s="12">
        <v>37104</v>
      </c>
      <c r="B476" t="s">
        <v>1989</v>
      </c>
      <c r="C476" t="s">
        <v>1990</v>
      </c>
      <c r="D476">
        <v>108851.12480000001</v>
      </c>
      <c r="E476">
        <v>47.499292320000002</v>
      </c>
      <c r="F476">
        <v>2.2932704890000002</v>
      </c>
      <c r="G476">
        <v>10.9797055</v>
      </c>
      <c r="H476">
        <v>63286.607190000002</v>
      </c>
      <c r="I476">
        <v>42.85250645</v>
      </c>
      <c r="J476">
        <v>1.5566963330000001</v>
      </c>
      <c r="K476">
        <v>10.303044480000001</v>
      </c>
      <c r="L476">
        <v>43358.58122</v>
      </c>
      <c r="M476">
        <v>39.924409650000001</v>
      </c>
      <c r="N476">
        <v>1.5529443270000001</v>
      </c>
      <c r="O476">
        <v>10.030699889999999</v>
      </c>
      <c r="P476">
        <v>49669.295610000001</v>
      </c>
      <c r="Q476">
        <v>45.375320670000001</v>
      </c>
      <c r="R476">
        <v>2.0392787289999998</v>
      </c>
      <c r="S476">
        <v>12.865423379999999</v>
      </c>
    </row>
    <row r="477" spans="1:19" x14ac:dyDescent="0.25">
      <c r="A477" s="12">
        <v>37104</v>
      </c>
      <c r="B477" t="s">
        <v>1995</v>
      </c>
      <c r="C477" t="s">
        <v>1996</v>
      </c>
      <c r="D477">
        <v>107452.35060000001</v>
      </c>
      <c r="E477">
        <v>47.724592010000002</v>
      </c>
      <c r="F477">
        <v>2.5527497160000001</v>
      </c>
      <c r="G477">
        <v>11.03386796</v>
      </c>
      <c r="H477">
        <v>60328.08842</v>
      </c>
      <c r="I477">
        <v>44.655221589999996</v>
      </c>
      <c r="J477">
        <v>1.9445029309999999</v>
      </c>
      <c r="K477">
        <v>9.4791791930000002</v>
      </c>
      <c r="L477">
        <v>48740.783089999997</v>
      </c>
      <c r="M477">
        <v>42.475837990000002</v>
      </c>
      <c r="N477">
        <v>1.9794149409999999</v>
      </c>
      <c r="O477">
        <v>10.104648689999999</v>
      </c>
      <c r="P477">
        <v>42166.078020000001</v>
      </c>
      <c r="Q477">
        <v>46.825025670000002</v>
      </c>
      <c r="R477">
        <v>2.5964077360000002</v>
      </c>
      <c r="S477">
        <v>11.27767148</v>
      </c>
    </row>
    <row r="478" spans="1:19" x14ac:dyDescent="0.25">
      <c r="A478" s="12">
        <v>37104</v>
      </c>
      <c r="B478" t="s">
        <v>1991</v>
      </c>
      <c r="C478" t="s">
        <v>1992</v>
      </c>
      <c r="D478">
        <v>106886.36229999999</v>
      </c>
      <c r="E478">
        <v>50.041911900000002</v>
      </c>
      <c r="F478">
        <v>2.3866450499999998</v>
      </c>
      <c r="G478">
        <v>11.88436978</v>
      </c>
      <c r="H478">
        <v>63655.256800000003</v>
      </c>
      <c r="I478">
        <v>46.628861329999999</v>
      </c>
      <c r="J478">
        <v>1.664486911</v>
      </c>
      <c r="K478">
        <v>11.82010528</v>
      </c>
      <c r="L478">
        <v>41336.644899999999</v>
      </c>
      <c r="M478">
        <v>42.681427540000001</v>
      </c>
      <c r="N478">
        <v>1.2758672520000001</v>
      </c>
      <c r="O478">
        <v>11.802347230000001</v>
      </c>
      <c r="P478">
        <v>45023.139649999997</v>
      </c>
      <c r="Q478">
        <v>50.77890446</v>
      </c>
      <c r="R478">
        <v>1.871847534</v>
      </c>
      <c r="S478">
        <v>15.36218702</v>
      </c>
    </row>
    <row r="479" spans="1:19" x14ac:dyDescent="0.25">
      <c r="A479" s="12">
        <v>37104</v>
      </c>
      <c r="B479" t="s">
        <v>1997</v>
      </c>
      <c r="C479" t="s">
        <v>1998</v>
      </c>
      <c r="D479">
        <v>132491.54010000001</v>
      </c>
      <c r="E479">
        <v>52.751945999999997</v>
      </c>
      <c r="F479">
        <v>1.921860396</v>
      </c>
      <c r="G479">
        <v>12.625739940000001</v>
      </c>
      <c r="H479">
        <v>73074.726769999994</v>
      </c>
      <c r="I479">
        <v>48.694407140000003</v>
      </c>
      <c r="J479">
        <v>1.2687030969999999</v>
      </c>
      <c r="K479">
        <v>12.642878079999999</v>
      </c>
      <c r="L479">
        <v>57004.053460000003</v>
      </c>
      <c r="M479">
        <v>46.141491510000002</v>
      </c>
      <c r="N479">
        <v>1.31100181</v>
      </c>
      <c r="O479">
        <v>13.518705860000001</v>
      </c>
      <c r="P479">
        <v>53681.939509999997</v>
      </c>
      <c r="Q479">
        <v>52.685237530000002</v>
      </c>
      <c r="R479">
        <v>1.6765307250000001</v>
      </c>
      <c r="S479">
        <v>15.47635925</v>
      </c>
    </row>
    <row r="480" spans="1:19" x14ac:dyDescent="0.25">
      <c r="A480" s="12">
        <v>37104</v>
      </c>
      <c r="B480" t="s">
        <v>1993</v>
      </c>
      <c r="C480" t="s">
        <v>1994</v>
      </c>
      <c r="D480">
        <v>82908.029710000003</v>
      </c>
      <c r="E480">
        <v>44.743893290000003</v>
      </c>
      <c r="F480">
        <v>1.5236913759999999</v>
      </c>
      <c r="G480">
        <v>6.593459739</v>
      </c>
      <c r="H480">
        <v>49526.58771</v>
      </c>
      <c r="I480">
        <v>41.16853193</v>
      </c>
      <c r="J480">
        <v>1.061624168</v>
      </c>
      <c r="K480">
        <v>6.1824396029999997</v>
      </c>
      <c r="L480">
        <v>38987.630940000003</v>
      </c>
      <c r="M480">
        <v>38.686110859999999</v>
      </c>
      <c r="N480">
        <v>1.290239124</v>
      </c>
      <c r="O480">
        <v>6.7000584339999998</v>
      </c>
      <c r="P480">
        <v>41862.841489999999</v>
      </c>
      <c r="Q480">
        <v>46.708619159999998</v>
      </c>
      <c r="R480">
        <v>2.3610989899999999</v>
      </c>
      <c r="S480">
        <v>10.19571011</v>
      </c>
    </row>
    <row r="481" spans="1:19" x14ac:dyDescent="0.25">
      <c r="A481" s="12">
        <v>37104</v>
      </c>
      <c r="B481" t="s">
        <v>1999</v>
      </c>
      <c r="C481" t="s">
        <v>2000</v>
      </c>
      <c r="D481">
        <v>106176.62300000001</v>
      </c>
      <c r="E481">
        <v>47.243006870000002</v>
      </c>
      <c r="F481">
        <v>2.3864459949999999</v>
      </c>
      <c r="G481">
        <v>8.9489554570000003</v>
      </c>
      <c r="H481">
        <v>60207.53643</v>
      </c>
      <c r="I481">
        <v>43.959594250000002</v>
      </c>
      <c r="J481">
        <v>1.679825173</v>
      </c>
      <c r="K481">
        <v>8.4578369890000005</v>
      </c>
      <c r="L481">
        <v>44691.46041</v>
      </c>
      <c r="M481">
        <v>41.426462669999999</v>
      </c>
      <c r="N481">
        <v>1.9055495490000001</v>
      </c>
      <c r="O481">
        <v>8.5481934989999999</v>
      </c>
      <c r="P481">
        <v>48811.866179999997</v>
      </c>
      <c r="Q481">
        <v>49.783942629999999</v>
      </c>
      <c r="R481">
        <v>1.9972046859999999</v>
      </c>
      <c r="S481">
        <v>12.2834985</v>
      </c>
    </row>
    <row r="482" spans="1:19" x14ac:dyDescent="0.25">
      <c r="A482" s="12">
        <v>37135</v>
      </c>
      <c r="B482" t="s">
        <v>1989</v>
      </c>
      <c r="C482" t="s">
        <v>1990</v>
      </c>
      <c r="D482">
        <v>110419.7274</v>
      </c>
      <c r="E482">
        <v>48.183782379999997</v>
      </c>
      <c r="F482">
        <v>1.4410531879999999</v>
      </c>
      <c r="G482">
        <v>10.98602256</v>
      </c>
      <c r="H482">
        <v>63824.13667</v>
      </c>
      <c r="I482">
        <v>43.216477380000001</v>
      </c>
      <c r="J482">
        <v>0.84935740100000001</v>
      </c>
      <c r="K482">
        <v>10.40217853</v>
      </c>
      <c r="L482">
        <v>43818.711049999998</v>
      </c>
      <c r="M482">
        <v>40.348095379999997</v>
      </c>
      <c r="N482">
        <v>1.0612197720000001</v>
      </c>
      <c r="O482">
        <v>10.62017531</v>
      </c>
      <c r="P482">
        <v>50554.450980000001</v>
      </c>
      <c r="Q482">
        <v>46.183953209999999</v>
      </c>
      <c r="R482">
        <v>1.7820976879999999</v>
      </c>
      <c r="S482">
        <v>13.483565390000001</v>
      </c>
    </row>
    <row r="483" spans="1:19" x14ac:dyDescent="0.25">
      <c r="A483" s="12">
        <v>37135</v>
      </c>
      <c r="B483" t="s">
        <v>1991</v>
      </c>
      <c r="C483" t="s">
        <v>1992</v>
      </c>
      <c r="D483">
        <v>108829.92879999999</v>
      </c>
      <c r="E483">
        <v>50.951848249999998</v>
      </c>
      <c r="F483">
        <v>1.8183484889999999</v>
      </c>
      <c r="G483">
        <v>12.6545849</v>
      </c>
      <c r="H483">
        <v>64182.344100000002</v>
      </c>
      <c r="I483">
        <v>47.014964249999998</v>
      </c>
      <c r="J483">
        <v>0.82803420599999999</v>
      </c>
      <c r="K483">
        <v>12.498523580000001</v>
      </c>
      <c r="L483">
        <v>41673.85643</v>
      </c>
      <c r="M483">
        <v>43.029609389999997</v>
      </c>
      <c r="N483">
        <v>0.815768983</v>
      </c>
      <c r="O483">
        <v>12.5380945</v>
      </c>
      <c r="P483">
        <v>45267.826430000001</v>
      </c>
      <c r="Q483">
        <v>51.054872029999999</v>
      </c>
      <c r="R483">
        <v>0.54346893100000004</v>
      </c>
      <c r="S483">
        <v>15.71702896</v>
      </c>
    </row>
    <row r="484" spans="1:19" x14ac:dyDescent="0.25">
      <c r="A484" s="12">
        <v>37135</v>
      </c>
      <c r="B484" t="s">
        <v>1997</v>
      </c>
      <c r="C484" t="s">
        <v>1998</v>
      </c>
      <c r="D484">
        <v>134786.60389999999</v>
      </c>
      <c r="E484">
        <v>53.665733279999998</v>
      </c>
      <c r="F484">
        <v>1.7322342589999999</v>
      </c>
      <c r="G484">
        <v>12.35743662</v>
      </c>
      <c r="H484">
        <v>73781.847510000007</v>
      </c>
      <c r="I484">
        <v>49.16560733</v>
      </c>
      <c r="J484">
        <v>0.96766799100000001</v>
      </c>
      <c r="K484">
        <v>12.552666179999999</v>
      </c>
      <c r="L484">
        <v>57579.661930000002</v>
      </c>
      <c r="M484">
        <v>46.607413350000002</v>
      </c>
      <c r="N484">
        <v>1.0097676209999999</v>
      </c>
      <c r="O484">
        <v>13.70867473</v>
      </c>
      <c r="P484">
        <v>54338.889210000001</v>
      </c>
      <c r="Q484">
        <v>53.329989779999998</v>
      </c>
      <c r="R484">
        <v>1.2237816109999999</v>
      </c>
      <c r="S484">
        <v>15.52805405</v>
      </c>
    </row>
    <row r="485" spans="1:19" x14ac:dyDescent="0.25">
      <c r="A485" s="12">
        <v>37135</v>
      </c>
      <c r="B485" t="s">
        <v>1999</v>
      </c>
      <c r="C485" t="s">
        <v>2000</v>
      </c>
      <c r="D485">
        <v>108235.1064</v>
      </c>
      <c r="E485">
        <v>48.158923610000002</v>
      </c>
      <c r="F485">
        <v>1.9387350779999999</v>
      </c>
      <c r="G485">
        <v>9.3209482710000007</v>
      </c>
      <c r="H485">
        <v>60842.076809999999</v>
      </c>
      <c r="I485">
        <v>44.422894020000001</v>
      </c>
      <c r="J485">
        <v>1.0539218459999999</v>
      </c>
      <c r="K485">
        <v>8.7525393719999993</v>
      </c>
      <c r="L485">
        <v>45211.529009999998</v>
      </c>
      <c r="M485">
        <v>41.908536929999997</v>
      </c>
      <c r="N485">
        <v>1.1636867500000001</v>
      </c>
      <c r="O485">
        <v>8.9790136880000002</v>
      </c>
      <c r="P485">
        <v>49244.39488</v>
      </c>
      <c r="Q485">
        <v>50.225085030000002</v>
      </c>
      <c r="R485">
        <v>0.88611383200000005</v>
      </c>
      <c r="S485">
        <v>12.235985660000001</v>
      </c>
    </row>
    <row r="486" spans="1:19" x14ac:dyDescent="0.25">
      <c r="A486" s="12">
        <v>37135</v>
      </c>
      <c r="B486" t="s">
        <v>1995</v>
      </c>
      <c r="C486" t="s">
        <v>1996</v>
      </c>
      <c r="D486">
        <v>108833.406</v>
      </c>
      <c r="E486">
        <v>48.33798298</v>
      </c>
      <c r="F486">
        <v>1.285272306</v>
      </c>
      <c r="G486">
        <v>11.17508378</v>
      </c>
      <c r="H486">
        <v>60750.32099</v>
      </c>
      <c r="I486">
        <v>44.967760730000002</v>
      </c>
      <c r="J486">
        <v>0.69989383299999997</v>
      </c>
      <c r="K486">
        <v>9.9092257680000007</v>
      </c>
      <c r="L486">
        <v>49103.825629999999</v>
      </c>
      <c r="M486">
        <v>42.792216490000001</v>
      </c>
      <c r="N486">
        <v>0.74484346599999995</v>
      </c>
      <c r="O486">
        <v>10.784723769999999</v>
      </c>
      <c r="P486">
        <v>42362.255770000003</v>
      </c>
      <c r="Q486">
        <v>47.04287918</v>
      </c>
      <c r="R486">
        <v>0.46525017499999999</v>
      </c>
      <c r="S486">
        <v>11.81064318</v>
      </c>
    </row>
    <row r="487" spans="1:19" x14ac:dyDescent="0.25">
      <c r="A487" s="12">
        <v>37135</v>
      </c>
      <c r="B487" t="s">
        <v>1993</v>
      </c>
      <c r="C487" t="s">
        <v>1994</v>
      </c>
      <c r="D487">
        <v>83415.349359999993</v>
      </c>
      <c r="E487">
        <v>45.017684090000003</v>
      </c>
      <c r="F487">
        <v>0.61190653100000003</v>
      </c>
      <c r="G487">
        <v>6.4600777410000001</v>
      </c>
      <c r="H487">
        <v>49505.533080000001</v>
      </c>
      <c r="I487">
        <v>41.151030460000001</v>
      </c>
      <c r="J487">
        <v>-4.2511767999999998E-2</v>
      </c>
      <c r="K487">
        <v>6.1440597260000001</v>
      </c>
      <c r="L487">
        <v>39071.027090000003</v>
      </c>
      <c r="M487">
        <v>38.768862050000003</v>
      </c>
      <c r="N487">
        <v>0.213904134</v>
      </c>
      <c r="O487">
        <v>7.1765870659999997</v>
      </c>
      <c r="P487">
        <v>42205.879050000003</v>
      </c>
      <c r="Q487">
        <v>47.091364570000003</v>
      </c>
      <c r="R487">
        <v>0.81943208499999998</v>
      </c>
      <c r="S487">
        <v>11.036889950000001</v>
      </c>
    </row>
    <row r="488" spans="1:19" x14ac:dyDescent="0.25">
      <c r="A488" s="12">
        <v>37165</v>
      </c>
      <c r="B488" t="s">
        <v>1993</v>
      </c>
      <c r="C488" t="s">
        <v>1994</v>
      </c>
      <c r="D488">
        <v>83595.649690000006</v>
      </c>
      <c r="E488">
        <v>45.114988760000003</v>
      </c>
      <c r="F488">
        <v>0.21614766499999999</v>
      </c>
      <c r="G488">
        <v>6.6329597820000004</v>
      </c>
      <c r="H488">
        <v>49554.850810000004</v>
      </c>
      <c r="I488">
        <v>41.192025370000003</v>
      </c>
      <c r="J488">
        <v>9.9620625000000004E-2</v>
      </c>
      <c r="K488">
        <v>6.2420327269999998</v>
      </c>
      <c r="L488">
        <v>39019.12444</v>
      </c>
      <c r="M488">
        <v>38.717360800000002</v>
      </c>
      <c r="N488">
        <v>-0.13284178299999999</v>
      </c>
      <c r="O488">
        <v>7.7103907610000002</v>
      </c>
      <c r="P488">
        <v>42322.870320000002</v>
      </c>
      <c r="Q488">
        <v>47.221898019999998</v>
      </c>
      <c r="R488">
        <v>0.27719189999999999</v>
      </c>
      <c r="S488">
        <v>11.49454993</v>
      </c>
    </row>
    <row r="489" spans="1:19" x14ac:dyDescent="0.25">
      <c r="A489" s="12">
        <v>37165</v>
      </c>
      <c r="B489" t="s">
        <v>1989</v>
      </c>
      <c r="C489" t="s">
        <v>1990</v>
      </c>
      <c r="D489">
        <v>111306.4792</v>
      </c>
      <c r="E489">
        <v>48.570733679999996</v>
      </c>
      <c r="F489">
        <v>0.80307373199999998</v>
      </c>
      <c r="G489">
        <v>11.352941769999999</v>
      </c>
      <c r="H489">
        <v>64289.333530000004</v>
      </c>
      <c r="I489">
        <v>43.531470589999998</v>
      </c>
      <c r="J489">
        <v>0.72887293500000006</v>
      </c>
      <c r="K489">
        <v>10.68328524</v>
      </c>
      <c r="L489">
        <v>44019.20031</v>
      </c>
      <c r="M489">
        <v>40.53270509</v>
      </c>
      <c r="N489">
        <v>0.45754256999999998</v>
      </c>
      <c r="O489">
        <v>11.222674059999999</v>
      </c>
      <c r="P489">
        <v>50976.938970000003</v>
      </c>
      <c r="Q489">
        <v>46.569916569999997</v>
      </c>
      <c r="R489">
        <v>0.83570878900000001</v>
      </c>
      <c r="S489">
        <v>13.69725206</v>
      </c>
    </row>
    <row r="490" spans="1:19" x14ac:dyDescent="0.25">
      <c r="A490" s="12">
        <v>37165</v>
      </c>
      <c r="B490" t="s">
        <v>1999</v>
      </c>
      <c r="C490" t="s">
        <v>2000</v>
      </c>
      <c r="D490">
        <v>109087.2596</v>
      </c>
      <c r="E490">
        <v>48.538086919999998</v>
      </c>
      <c r="F490">
        <v>0.78731683200000002</v>
      </c>
      <c r="G490">
        <v>9.5971985560000004</v>
      </c>
      <c r="H490">
        <v>61264.536200000002</v>
      </c>
      <c r="I490">
        <v>44.731346160000001</v>
      </c>
      <c r="J490">
        <v>0.69435399900000006</v>
      </c>
      <c r="K490">
        <v>8.9704227289999992</v>
      </c>
      <c r="L490">
        <v>45504.049160000002</v>
      </c>
      <c r="M490">
        <v>42.179686599999997</v>
      </c>
      <c r="N490">
        <v>0.64700344099999996</v>
      </c>
      <c r="O490">
        <v>9.5825909960000004</v>
      </c>
      <c r="P490">
        <v>49648.150869999998</v>
      </c>
      <c r="Q490">
        <v>50.636881729999999</v>
      </c>
      <c r="R490">
        <v>0.81990243500000004</v>
      </c>
      <c r="S490">
        <v>12.58394006</v>
      </c>
    </row>
    <row r="491" spans="1:19" x14ac:dyDescent="0.25">
      <c r="A491" s="12">
        <v>37165</v>
      </c>
      <c r="B491" t="s">
        <v>1997</v>
      </c>
      <c r="C491" t="s">
        <v>1998</v>
      </c>
      <c r="D491">
        <v>136359.22169999999</v>
      </c>
      <c r="E491">
        <v>54.291876240000001</v>
      </c>
      <c r="F491">
        <v>1.1667463060000001</v>
      </c>
      <c r="G491">
        <v>13.3817331</v>
      </c>
      <c r="H491">
        <v>74543.184930000003</v>
      </c>
      <c r="I491">
        <v>49.672935590000002</v>
      </c>
      <c r="J491">
        <v>1.031876327</v>
      </c>
      <c r="K491">
        <v>13.31633997</v>
      </c>
      <c r="L491">
        <v>57982.168859999998</v>
      </c>
      <c r="M491">
        <v>46.933219479999998</v>
      </c>
      <c r="N491">
        <v>0.69904357399999995</v>
      </c>
      <c r="O491">
        <v>14.461595429999999</v>
      </c>
      <c r="P491">
        <v>55035.507799999999</v>
      </c>
      <c r="Q491">
        <v>54.013674379999998</v>
      </c>
      <c r="R491">
        <v>1.2819890030000001</v>
      </c>
      <c r="S491">
        <v>16.291513250000001</v>
      </c>
    </row>
    <row r="492" spans="1:19" x14ac:dyDescent="0.25">
      <c r="A492" s="12">
        <v>37165</v>
      </c>
      <c r="B492" t="s">
        <v>1995</v>
      </c>
      <c r="C492" t="s">
        <v>1996</v>
      </c>
      <c r="D492">
        <v>109822.1346</v>
      </c>
      <c r="E492">
        <v>48.777123410000002</v>
      </c>
      <c r="F492">
        <v>0.908479009</v>
      </c>
      <c r="G492">
        <v>11.707504630000001</v>
      </c>
      <c r="H492">
        <v>61355.136830000003</v>
      </c>
      <c r="I492">
        <v>45.415449119999998</v>
      </c>
      <c r="J492">
        <v>0.99557635600000005</v>
      </c>
      <c r="K492">
        <v>10.541079099999999</v>
      </c>
      <c r="L492">
        <v>49449.672310000002</v>
      </c>
      <c r="M492">
        <v>43.09360942</v>
      </c>
      <c r="N492">
        <v>0.70431717299999996</v>
      </c>
      <c r="O492">
        <v>11.755269500000001</v>
      </c>
      <c r="P492">
        <v>42800.908029999999</v>
      </c>
      <c r="Q492">
        <v>47.529998310000003</v>
      </c>
      <c r="R492">
        <v>1.035478989</v>
      </c>
      <c r="S492">
        <v>12.72476009</v>
      </c>
    </row>
    <row r="493" spans="1:19" x14ac:dyDescent="0.25">
      <c r="A493" s="12">
        <v>37165</v>
      </c>
      <c r="B493" t="s">
        <v>1991</v>
      </c>
      <c r="C493" t="s">
        <v>1992</v>
      </c>
      <c r="D493">
        <v>109607.488</v>
      </c>
      <c r="E493">
        <v>51.315884859999997</v>
      </c>
      <c r="F493">
        <v>0.71447185599999996</v>
      </c>
      <c r="G493">
        <v>11.94227317</v>
      </c>
      <c r="H493">
        <v>64686.186240000003</v>
      </c>
      <c r="I493">
        <v>47.38403959</v>
      </c>
      <c r="J493">
        <v>0.78501673100000002</v>
      </c>
      <c r="K493">
        <v>11.793043150000001</v>
      </c>
      <c r="L493">
        <v>41808.123480000002</v>
      </c>
      <c r="M493">
        <v>43.168244469999998</v>
      </c>
      <c r="N493">
        <v>0.32218531500000003</v>
      </c>
      <c r="O493">
        <v>11.424764639999999</v>
      </c>
      <c r="P493">
        <v>45689.410649999998</v>
      </c>
      <c r="Q493">
        <v>51.530351639999999</v>
      </c>
      <c r="R493">
        <v>0.93131094599999997</v>
      </c>
      <c r="S493">
        <v>14.64964172</v>
      </c>
    </row>
    <row r="494" spans="1:19" x14ac:dyDescent="0.25">
      <c r="A494" s="12">
        <v>37196</v>
      </c>
      <c r="B494" t="s">
        <v>1995</v>
      </c>
      <c r="C494" t="s">
        <v>1996</v>
      </c>
      <c r="D494">
        <v>109322.8999</v>
      </c>
      <c r="E494">
        <v>48.555390019999997</v>
      </c>
      <c r="F494">
        <v>-0.45458479099999999</v>
      </c>
      <c r="G494">
        <v>11.52111376</v>
      </c>
      <c r="H494">
        <v>61203.806299999997</v>
      </c>
      <c r="I494">
        <v>45.303433339999998</v>
      </c>
      <c r="J494">
        <v>-0.24664687800000001</v>
      </c>
      <c r="K494">
        <v>10.658966080000001</v>
      </c>
      <c r="L494">
        <v>49068.90711</v>
      </c>
      <c r="M494">
        <v>42.761786260000001</v>
      </c>
      <c r="N494">
        <v>-0.77000550300000004</v>
      </c>
      <c r="O494">
        <v>11.38702666</v>
      </c>
      <c r="P494">
        <v>42512.621039999998</v>
      </c>
      <c r="Q494">
        <v>47.209858369999999</v>
      </c>
      <c r="R494">
        <v>-0.67355344299999997</v>
      </c>
      <c r="S494">
        <v>12.55590039</v>
      </c>
    </row>
    <row r="495" spans="1:19" x14ac:dyDescent="0.25">
      <c r="A495" s="12">
        <v>37196</v>
      </c>
      <c r="B495" t="s">
        <v>1997</v>
      </c>
      <c r="C495" t="s">
        <v>1998</v>
      </c>
      <c r="D495">
        <v>136558.97380000001</v>
      </c>
      <c r="E495">
        <v>54.371408209999998</v>
      </c>
      <c r="F495">
        <v>0.14648963100000001</v>
      </c>
      <c r="G495">
        <v>12.95280101</v>
      </c>
      <c r="H495">
        <v>74876.924769999998</v>
      </c>
      <c r="I495">
        <v>49.895327989999998</v>
      </c>
      <c r="J495">
        <v>0.447713419</v>
      </c>
      <c r="K495">
        <v>13.65773177</v>
      </c>
      <c r="L495">
        <v>58092.034160000003</v>
      </c>
      <c r="M495">
        <v>47.0221491</v>
      </c>
      <c r="N495">
        <v>0.189481187</v>
      </c>
      <c r="O495">
        <v>14.81297539</v>
      </c>
      <c r="P495">
        <v>55266.641750000003</v>
      </c>
      <c r="Q495">
        <v>54.240516919999997</v>
      </c>
      <c r="R495">
        <v>0.41997242400000001</v>
      </c>
      <c r="S495">
        <v>16.15797156</v>
      </c>
    </row>
    <row r="496" spans="1:19" x14ac:dyDescent="0.25">
      <c r="A496" s="12">
        <v>37196</v>
      </c>
      <c r="B496" t="s">
        <v>1989</v>
      </c>
      <c r="C496" t="s">
        <v>1990</v>
      </c>
      <c r="D496">
        <v>111615.09729999999</v>
      </c>
      <c r="E496">
        <v>48.705405159999998</v>
      </c>
      <c r="F496">
        <v>0.27726877</v>
      </c>
      <c r="G496">
        <v>11.361426140000001</v>
      </c>
      <c r="H496">
        <v>64552.996709999999</v>
      </c>
      <c r="I496">
        <v>43.710001699999999</v>
      </c>
      <c r="J496">
        <v>0.41011963400000001</v>
      </c>
      <c r="K496">
        <v>11.511906550000001</v>
      </c>
      <c r="L496">
        <v>44052.931579999997</v>
      </c>
      <c r="M496">
        <v>40.563764710000001</v>
      </c>
      <c r="N496">
        <v>7.6628545000000006E-2</v>
      </c>
      <c r="O496">
        <v>11.573864540000001</v>
      </c>
      <c r="P496">
        <v>50927.940020000002</v>
      </c>
      <c r="Q496">
        <v>46.525153639999999</v>
      </c>
      <c r="R496">
        <v>-9.6119840999999998E-2</v>
      </c>
      <c r="S496">
        <v>14.57472759</v>
      </c>
    </row>
    <row r="497" spans="1:19" x14ac:dyDescent="0.25">
      <c r="A497" s="12">
        <v>37196</v>
      </c>
      <c r="B497" t="s">
        <v>1991</v>
      </c>
      <c r="C497" t="s">
        <v>1992</v>
      </c>
      <c r="D497">
        <v>110348.6985</v>
      </c>
      <c r="E497">
        <v>51.662903780000001</v>
      </c>
      <c r="F497">
        <v>0.67624074599999995</v>
      </c>
      <c r="G497">
        <v>10.853384520000001</v>
      </c>
      <c r="H497">
        <v>65386.086280000003</v>
      </c>
      <c r="I497">
        <v>47.896731600000003</v>
      </c>
      <c r="J497">
        <v>1.081993049</v>
      </c>
      <c r="K497">
        <v>11.432991039999999</v>
      </c>
      <c r="L497">
        <v>41970.998319999999</v>
      </c>
      <c r="M497">
        <v>43.336418029999997</v>
      </c>
      <c r="N497">
        <v>0.38957701700000003</v>
      </c>
      <c r="O497">
        <v>10.02324831</v>
      </c>
      <c r="P497">
        <v>46133.137649999997</v>
      </c>
      <c r="Q497">
        <v>52.030804760000002</v>
      </c>
      <c r="R497">
        <v>0.97118127300000001</v>
      </c>
      <c r="S497">
        <v>13.761407670000001</v>
      </c>
    </row>
    <row r="498" spans="1:19" x14ac:dyDescent="0.25">
      <c r="A498" s="12">
        <v>37196</v>
      </c>
      <c r="B498" t="s">
        <v>1999</v>
      </c>
      <c r="C498" t="s">
        <v>2000</v>
      </c>
      <c r="D498">
        <v>108687.9325</v>
      </c>
      <c r="E498">
        <v>48.360407379999998</v>
      </c>
      <c r="F498">
        <v>-0.36606211500000002</v>
      </c>
      <c r="G498">
        <v>9.6580193219999995</v>
      </c>
      <c r="H498">
        <v>61250.235719999997</v>
      </c>
      <c r="I498">
        <v>44.720904879999999</v>
      </c>
      <c r="J498">
        <v>-2.3342188999999999E-2</v>
      </c>
      <c r="K498">
        <v>9.5383844629999999</v>
      </c>
      <c r="L498">
        <v>45307.983440000004</v>
      </c>
      <c r="M498">
        <v>41.997944740000001</v>
      </c>
      <c r="N498">
        <v>-0.430875334</v>
      </c>
      <c r="O498">
        <v>9.7086135880000004</v>
      </c>
      <c r="P498">
        <v>49686.693679999997</v>
      </c>
      <c r="Q498">
        <v>50.676192110000002</v>
      </c>
      <c r="R498">
        <v>7.7631915999999995E-2</v>
      </c>
      <c r="S498">
        <v>12.94702592</v>
      </c>
    </row>
    <row r="499" spans="1:19" x14ac:dyDescent="0.25">
      <c r="A499" s="12">
        <v>37196</v>
      </c>
      <c r="B499" t="s">
        <v>1993</v>
      </c>
      <c r="C499" t="s">
        <v>1994</v>
      </c>
      <c r="D499">
        <v>83894.863889999993</v>
      </c>
      <c r="E499">
        <v>45.276468999999999</v>
      </c>
      <c r="F499">
        <v>0.35793034400000001</v>
      </c>
      <c r="G499">
        <v>7.087216808</v>
      </c>
      <c r="H499">
        <v>49778.44715</v>
      </c>
      <c r="I499">
        <v>41.377887829999999</v>
      </c>
      <c r="J499">
        <v>0.45120980100000002</v>
      </c>
      <c r="K499">
        <v>7.1198722630000004</v>
      </c>
      <c r="L499">
        <v>39005.86447</v>
      </c>
      <c r="M499">
        <v>38.704203390000004</v>
      </c>
      <c r="N499">
        <v>-3.3983254999999997E-2</v>
      </c>
      <c r="O499">
        <v>8.2973694190000007</v>
      </c>
      <c r="P499">
        <v>42284.028579999998</v>
      </c>
      <c r="Q499">
        <v>47.1785602</v>
      </c>
      <c r="R499">
        <v>-9.1774831000000001E-2</v>
      </c>
      <c r="S499">
        <v>11.98820712</v>
      </c>
    </row>
    <row r="500" spans="1:19" x14ac:dyDescent="0.25">
      <c r="A500" s="12">
        <v>37226</v>
      </c>
      <c r="B500" t="s">
        <v>1999</v>
      </c>
      <c r="C500" t="s">
        <v>2000</v>
      </c>
      <c r="D500">
        <v>108642.4529</v>
      </c>
      <c r="E500">
        <v>48.340171349999999</v>
      </c>
      <c r="F500">
        <v>-4.1844210999999999E-2</v>
      </c>
      <c r="G500">
        <v>10.32441669</v>
      </c>
      <c r="H500">
        <v>61707.311889999997</v>
      </c>
      <c r="I500">
        <v>45.054631919999999</v>
      </c>
      <c r="J500">
        <v>0.74624393700000002</v>
      </c>
      <c r="K500">
        <v>10.637024370000001</v>
      </c>
      <c r="L500">
        <v>45427.136290000002</v>
      </c>
      <c r="M500">
        <v>42.108392709999997</v>
      </c>
      <c r="N500">
        <v>0.26298424100000001</v>
      </c>
      <c r="O500">
        <v>10.64864146</v>
      </c>
      <c r="P500">
        <v>50546.440309999998</v>
      </c>
      <c r="Q500">
        <v>51.553060379999998</v>
      </c>
      <c r="R500">
        <v>1.7303357589999999</v>
      </c>
      <c r="S500">
        <v>14.222751840000001</v>
      </c>
    </row>
    <row r="501" spans="1:19" x14ac:dyDescent="0.25">
      <c r="A501" s="12">
        <v>37226</v>
      </c>
      <c r="B501" t="s">
        <v>1991</v>
      </c>
      <c r="C501" t="s">
        <v>1992</v>
      </c>
      <c r="D501">
        <v>111104.0879</v>
      </c>
      <c r="E501">
        <v>52.016560939999998</v>
      </c>
      <c r="F501">
        <v>0.68454757099999997</v>
      </c>
      <c r="G501">
        <v>10.791868040000001</v>
      </c>
      <c r="H501">
        <v>66381.996719999996</v>
      </c>
      <c r="I501">
        <v>48.626257670000001</v>
      </c>
      <c r="J501">
        <v>1.523122868</v>
      </c>
      <c r="K501">
        <v>11.62153313</v>
      </c>
      <c r="L501">
        <v>42296.660889999999</v>
      </c>
      <c r="M501">
        <v>43.6726752</v>
      </c>
      <c r="N501">
        <v>0.77592285599999999</v>
      </c>
      <c r="O501">
        <v>9.4161980520000004</v>
      </c>
      <c r="P501">
        <v>47285.981469999999</v>
      </c>
      <c r="Q501">
        <v>53.331028310000001</v>
      </c>
      <c r="R501">
        <v>2.4989495100000001</v>
      </c>
      <c r="S501">
        <v>13.72896922</v>
      </c>
    </row>
    <row r="502" spans="1:19" x14ac:dyDescent="0.25">
      <c r="A502" s="12">
        <v>37226</v>
      </c>
      <c r="B502" t="s">
        <v>1989</v>
      </c>
      <c r="C502" t="s">
        <v>1990</v>
      </c>
      <c r="D502">
        <v>111801.7166</v>
      </c>
      <c r="E502">
        <v>48.786840099999999</v>
      </c>
      <c r="F502">
        <v>0.167198977</v>
      </c>
      <c r="G502">
        <v>10.688451690000001</v>
      </c>
      <c r="H502">
        <v>65087.219579999997</v>
      </c>
      <c r="I502">
        <v>44.07173367</v>
      </c>
      <c r="J502">
        <v>0.82757252999999997</v>
      </c>
      <c r="K502">
        <v>11.162329209999999</v>
      </c>
      <c r="L502">
        <v>44098.956749999998</v>
      </c>
      <c r="M502">
        <v>40.606144499999999</v>
      </c>
      <c r="N502">
        <v>0.10447696400000001</v>
      </c>
      <c r="O502">
        <v>10.742507030000001</v>
      </c>
      <c r="P502">
        <v>51353.022129999998</v>
      </c>
      <c r="Q502">
        <v>46.913486849999998</v>
      </c>
      <c r="R502">
        <v>0.83467367400000003</v>
      </c>
      <c r="S502">
        <v>13.622422179999999</v>
      </c>
    </row>
    <row r="503" spans="1:19" x14ac:dyDescent="0.25">
      <c r="A503" s="12">
        <v>37226</v>
      </c>
      <c r="B503" t="s">
        <v>1997</v>
      </c>
      <c r="C503" t="s">
        <v>1998</v>
      </c>
      <c r="D503">
        <v>137336.7316</v>
      </c>
      <c r="E503">
        <v>54.681075059999998</v>
      </c>
      <c r="F503">
        <v>0.56953986700000003</v>
      </c>
      <c r="G503">
        <v>12.834174089999999</v>
      </c>
      <c r="H503">
        <v>75796.046350000004</v>
      </c>
      <c r="I503">
        <v>50.507798020000003</v>
      </c>
      <c r="J503">
        <v>1.2275097859999999</v>
      </c>
      <c r="K503">
        <v>13.645153880000001</v>
      </c>
      <c r="L503">
        <v>58524.688979999999</v>
      </c>
      <c r="M503">
        <v>47.372358210000002</v>
      </c>
      <c r="N503">
        <v>0.74477478500000005</v>
      </c>
      <c r="O503">
        <v>14.489638190000001</v>
      </c>
      <c r="P503">
        <v>56127.837099999997</v>
      </c>
      <c r="Q503">
        <v>55.085722619999999</v>
      </c>
      <c r="R503">
        <v>1.558255245</v>
      </c>
      <c r="S503">
        <v>15.994803040000001</v>
      </c>
    </row>
    <row r="504" spans="1:19" x14ac:dyDescent="0.25">
      <c r="A504" s="12">
        <v>37226</v>
      </c>
      <c r="B504" t="s">
        <v>1993</v>
      </c>
      <c r="C504" t="s">
        <v>1994</v>
      </c>
      <c r="D504">
        <v>85046.022469999996</v>
      </c>
      <c r="E504">
        <v>45.89772748</v>
      </c>
      <c r="F504">
        <v>1.3721442930000001</v>
      </c>
      <c r="G504">
        <v>9.4848204500000008</v>
      </c>
      <c r="H504">
        <v>50688.844299999997</v>
      </c>
      <c r="I504">
        <v>42.134647299999997</v>
      </c>
      <c r="J504">
        <v>1.828898259</v>
      </c>
      <c r="K504">
        <v>9.6581571900000007</v>
      </c>
      <c r="L504">
        <v>39495.020779999999</v>
      </c>
      <c r="M504">
        <v>39.189576680000002</v>
      </c>
      <c r="N504">
        <v>1.254058364</v>
      </c>
      <c r="O504">
        <v>10.410534119999999</v>
      </c>
      <c r="P504">
        <v>43055.099690000003</v>
      </c>
      <c r="Q504">
        <v>48.038885620000002</v>
      </c>
      <c r="R504">
        <v>1.823551666</v>
      </c>
      <c r="S504">
        <v>14.05744732</v>
      </c>
    </row>
    <row r="505" spans="1:19" x14ac:dyDescent="0.25">
      <c r="A505" s="12">
        <v>37226</v>
      </c>
      <c r="B505" t="s">
        <v>1995</v>
      </c>
      <c r="C505" t="s">
        <v>1996</v>
      </c>
      <c r="D505">
        <v>111028.1286</v>
      </c>
      <c r="E505">
        <v>49.31276149</v>
      </c>
      <c r="F505">
        <v>1.559809255</v>
      </c>
      <c r="G505">
        <v>13.082076710000001</v>
      </c>
      <c r="H505">
        <v>62592.557659999999</v>
      </c>
      <c r="I505">
        <v>46.331395630000003</v>
      </c>
      <c r="J505">
        <v>2.26906045</v>
      </c>
      <c r="K505">
        <v>12.41621393</v>
      </c>
      <c r="L505">
        <v>50073.845730000001</v>
      </c>
      <c r="M505">
        <v>43.637554090000002</v>
      </c>
      <c r="N505">
        <v>2.0480150799999999</v>
      </c>
      <c r="O505">
        <v>13.10456477</v>
      </c>
      <c r="P505">
        <v>44411.465239999998</v>
      </c>
      <c r="Q505">
        <v>49.318506659999997</v>
      </c>
      <c r="R505">
        <v>4.4665422829999999</v>
      </c>
      <c r="S505">
        <v>16.29217229</v>
      </c>
    </row>
    <row r="506" spans="1:19" x14ac:dyDescent="0.25">
      <c r="A506" s="12">
        <v>37257</v>
      </c>
      <c r="B506" t="s">
        <v>1997</v>
      </c>
      <c r="C506" t="s">
        <v>1998</v>
      </c>
      <c r="D506">
        <v>138674.0962</v>
      </c>
      <c r="E506">
        <v>55.213551219999999</v>
      </c>
      <c r="F506">
        <v>0.97378509999999996</v>
      </c>
      <c r="G506">
        <v>12.964102</v>
      </c>
      <c r="H506">
        <v>76335.466709999993</v>
      </c>
      <c r="I506">
        <v>50.867248619999998</v>
      </c>
      <c r="J506">
        <v>0.71167347299999995</v>
      </c>
      <c r="K506">
        <v>13.637456240000001</v>
      </c>
      <c r="L506">
        <v>58809.353369999997</v>
      </c>
      <c r="M506">
        <v>47.602777600000003</v>
      </c>
      <c r="N506">
        <v>0.48640051200000001</v>
      </c>
      <c r="O506">
        <v>13.79535707</v>
      </c>
      <c r="P506">
        <v>56614.124300000003</v>
      </c>
      <c r="Q506">
        <v>55.562981030000003</v>
      </c>
      <c r="R506">
        <v>0.86639220699999997</v>
      </c>
      <c r="S506">
        <v>15.696154099999999</v>
      </c>
    </row>
    <row r="507" spans="1:19" x14ac:dyDescent="0.25">
      <c r="A507" s="12">
        <v>37257</v>
      </c>
      <c r="B507" t="s">
        <v>1989</v>
      </c>
      <c r="C507" t="s">
        <v>1990</v>
      </c>
      <c r="D507">
        <v>111978.9396</v>
      </c>
      <c r="E507">
        <v>48.864174769999998</v>
      </c>
      <c r="F507">
        <v>0.15851543600000001</v>
      </c>
      <c r="G507">
        <v>10.331947380000001</v>
      </c>
      <c r="H507">
        <v>65133.153639999997</v>
      </c>
      <c r="I507">
        <v>44.102836449999998</v>
      </c>
      <c r="J507">
        <v>7.0573085999999993E-2</v>
      </c>
      <c r="K507">
        <v>11.064815449999999</v>
      </c>
      <c r="L507">
        <v>44050.602290000003</v>
      </c>
      <c r="M507">
        <v>40.561619909999997</v>
      </c>
      <c r="N507">
        <v>-0.109649881</v>
      </c>
      <c r="O507">
        <v>10.22785549</v>
      </c>
      <c r="P507">
        <v>51487.123440000003</v>
      </c>
      <c r="Q507">
        <v>47.035994930000001</v>
      </c>
      <c r="R507">
        <v>0.26113617700000002</v>
      </c>
      <c r="S507">
        <v>13.659893009999999</v>
      </c>
    </row>
    <row r="508" spans="1:19" x14ac:dyDescent="0.25">
      <c r="A508" s="12">
        <v>37257</v>
      </c>
      <c r="B508" t="s">
        <v>1999</v>
      </c>
      <c r="C508" t="s">
        <v>2000</v>
      </c>
      <c r="D508">
        <v>109299.36749999999</v>
      </c>
      <c r="E508">
        <v>48.632463739999999</v>
      </c>
      <c r="F508">
        <v>0.60465735099999995</v>
      </c>
      <c r="G508">
        <v>11.34804151</v>
      </c>
      <c r="H508">
        <v>62025.903100000003</v>
      </c>
      <c r="I508">
        <v>45.287246330000002</v>
      </c>
      <c r="J508">
        <v>0.51629410600000003</v>
      </c>
      <c r="K508">
        <v>11.67124607</v>
      </c>
      <c r="L508">
        <v>45584.09304</v>
      </c>
      <c r="M508">
        <v>42.253882769999997</v>
      </c>
      <c r="N508">
        <v>0.34551319600000002</v>
      </c>
      <c r="O508">
        <v>11.339143200000001</v>
      </c>
      <c r="P508">
        <v>50965.962249999997</v>
      </c>
      <c r="Q508">
        <v>51.980937009999998</v>
      </c>
      <c r="R508">
        <v>0.82997327200000004</v>
      </c>
      <c r="S508">
        <v>14.82454092</v>
      </c>
    </row>
    <row r="509" spans="1:19" x14ac:dyDescent="0.25">
      <c r="A509" s="12">
        <v>37257</v>
      </c>
      <c r="B509" t="s">
        <v>1991</v>
      </c>
      <c r="C509" t="s">
        <v>1992</v>
      </c>
      <c r="D509">
        <v>112206.08779999999</v>
      </c>
      <c r="E509">
        <v>52.532493799999997</v>
      </c>
      <c r="F509">
        <v>0.99186268600000005</v>
      </c>
      <c r="G509">
        <v>11.74545442</v>
      </c>
      <c r="H509">
        <v>66841.976290000006</v>
      </c>
      <c r="I509">
        <v>48.963202729999999</v>
      </c>
      <c r="J509">
        <v>0.69292820200000005</v>
      </c>
      <c r="K509">
        <v>12.263237670000001</v>
      </c>
      <c r="L509">
        <v>42544.742769999997</v>
      </c>
      <c r="M509">
        <v>43.928827800000001</v>
      </c>
      <c r="N509">
        <v>0.58652829799999995</v>
      </c>
      <c r="O509">
        <v>9.1804398920000008</v>
      </c>
      <c r="P509">
        <v>47619.447610000003</v>
      </c>
      <c r="Q509">
        <v>53.707124800000003</v>
      </c>
      <c r="R509">
        <v>0.70521140699999996</v>
      </c>
      <c r="S509">
        <v>13.311294609999999</v>
      </c>
    </row>
    <row r="510" spans="1:19" x14ac:dyDescent="0.25">
      <c r="A510" s="12">
        <v>37257</v>
      </c>
      <c r="B510" t="s">
        <v>1995</v>
      </c>
      <c r="C510" t="s">
        <v>1996</v>
      </c>
      <c r="D510">
        <v>110711.3515</v>
      </c>
      <c r="E510">
        <v>49.172066039999997</v>
      </c>
      <c r="F510">
        <v>-0.28531244500000003</v>
      </c>
      <c r="G510">
        <v>12.581074170000001</v>
      </c>
      <c r="H510">
        <v>62330.341849999997</v>
      </c>
      <c r="I510">
        <v>46.137301870000002</v>
      </c>
      <c r="J510">
        <v>-0.41892489700000002</v>
      </c>
      <c r="K510">
        <v>11.984359169999999</v>
      </c>
      <c r="L510">
        <v>49857.118150000002</v>
      </c>
      <c r="M510">
        <v>43.448683809999999</v>
      </c>
      <c r="N510">
        <v>-0.43281591600000002</v>
      </c>
      <c r="O510">
        <v>12.2598816</v>
      </c>
      <c r="P510">
        <v>44543.315430000002</v>
      </c>
      <c r="Q510">
        <v>49.464925030000003</v>
      </c>
      <c r="R510">
        <v>0.29688323300000002</v>
      </c>
      <c r="S510">
        <v>16.27583087</v>
      </c>
    </row>
    <row r="511" spans="1:19" x14ac:dyDescent="0.25">
      <c r="A511" s="12">
        <v>37257</v>
      </c>
      <c r="B511" t="s">
        <v>1993</v>
      </c>
      <c r="C511" t="s">
        <v>1994</v>
      </c>
      <c r="D511">
        <v>86000.67985</v>
      </c>
      <c r="E511">
        <v>46.412937990000003</v>
      </c>
      <c r="F511">
        <v>1.122518546</v>
      </c>
      <c r="G511">
        <v>10.22371914</v>
      </c>
      <c r="H511">
        <v>51191.319860000003</v>
      </c>
      <c r="I511">
        <v>42.552325600000003</v>
      </c>
      <c r="J511">
        <v>0.99129416299999995</v>
      </c>
      <c r="K511">
        <v>10.36357735</v>
      </c>
      <c r="L511">
        <v>39800.895329999999</v>
      </c>
      <c r="M511">
        <v>39.49308568</v>
      </c>
      <c r="N511">
        <v>0.77446357300000002</v>
      </c>
      <c r="O511">
        <v>10.08910066</v>
      </c>
      <c r="P511">
        <v>43595.354270000003</v>
      </c>
      <c r="Q511">
        <v>48.641676650000001</v>
      </c>
      <c r="R511">
        <v>1.254798122</v>
      </c>
      <c r="S511">
        <v>13.726104490000001</v>
      </c>
    </row>
    <row r="512" spans="1:19" x14ac:dyDescent="0.25">
      <c r="A512" s="12">
        <v>37288</v>
      </c>
      <c r="B512" t="s">
        <v>1989</v>
      </c>
      <c r="C512" t="s">
        <v>1990</v>
      </c>
      <c r="D512">
        <v>112557.1076</v>
      </c>
      <c r="E512">
        <v>49.116469549999998</v>
      </c>
      <c r="F512">
        <v>0.51631850099999999</v>
      </c>
      <c r="G512">
        <v>11.415547269999999</v>
      </c>
      <c r="H512">
        <v>65325.503499999999</v>
      </c>
      <c r="I512">
        <v>44.233080020000003</v>
      </c>
      <c r="J512">
        <v>0.29531789400000003</v>
      </c>
      <c r="K512">
        <v>11.29788632</v>
      </c>
      <c r="L512">
        <v>44283.809939999999</v>
      </c>
      <c r="M512">
        <v>40.776356589999999</v>
      </c>
      <c r="N512">
        <v>0.52940853099999996</v>
      </c>
      <c r="O512">
        <v>10.580745930000001</v>
      </c>
      <c r="P512">
        <v>51915.150990000002</v>
      </c>
      <c r="Q512">
        <v>47.427018940000004</v>
      </c>
      <c r="R512">
        <v>0.83132929600000005</v>
      </c>
      <c r="S512">
        <v>13.598207589999999</v>
      </c>
    </row>
    <row r="513" spans="1:19" x14ac:dyDescent="0.25">
      <c r="A513" s="12">
        <v>37288</v>
      </c>
      <c r="B513" t="s">
        <v>1999</v>
      </c>
      <c r="C513" t="s">
        <v>2000</v>
      </c>
      <c r="D513">
        <v>110126.132</v>
      </c>
      <c r="E513">
        <v>49.00033045</v>
      </c>
      <c r="F513">
        <v>0.75642210600000004</v>
      </c>
      <c r="G513">
        <v>11.8393868</v>
      </c>
      <c r="H513">
        <v>62293.878429999997</v>
      </c>
      <c r="I513">
        <v>45.482904339999997</v>
      </c>
      <c r="J513">
        <v>0.43203776100000002</v>
      </c>
      <c r="K513">
        <v>11.63192563</v>
      </c>
      <c r="L513">
        <v>45858.411699999997</v>
      </c>
      <c r="M513">
        <v>42.508160689999997</v>
      </c>
      <c r="N513">
        <v>0.60178593599999997</v>
      </c>
      <c r="O513">
        <v>11.38059833</v>
      </c>
      <c r="P513">
        <v>51307.642549999997</v>
      </c>
      <c r="Q513">
        <v>52.329421779999997</v>
      </c>
      <c r="R513">
        <v>0.67040880400000002</v>
      </c>
      <c r="S513">
        <v>14.78172127</v>
      </c>
    </row>
    <row r="514" spans="1:19" x14ac:dyDescent="0.25">
      <c r="A514" s="12">
        <v>37288</v>
      </c>
      <c r="B514" t="s">
        <v>1995</v>
      </c>
      <c r="C514" t="s">
        <v>1996</v>
      </c>
      <c r="D514">
        <v>111577.7445</v>
      </c>
      <c r="E514">
        <v>49.5568715</v>
      </c>
      <c r="F514">
        <v>0.78256921700000004</v>
      </c>
      <c r="G514">
        <v>12.69469265</v>
      </c>
      <c r="H514">
        <v>62590.445619999999</v>
      </c>
      <c r="I514">
        <v>46.329832279999998</v>
      </c>
      <c r="J514">
        <v>0.41729879600000003</v>
      </c>
      <c r="K514">
        <v>11.80837099</v>
      </c>
      <c r="L514">
        <v>50315.452160000001</v>
      </c>
      <c r="M514">
        <v>43.848105400000001</v>
      </c>
      <c r="N514">
        <v>0.91929501800000002</v>
      </c>
      <c r="O514">
        <v>12.736541900000001</v>
      </c>
      <c r="P514">
        <v>45172.826880000001</v>
      </c>
      <c r="Q514">
        <v>50.163991469999999</v>
      </c>
      <c r="R514">
        <v>1.413256842</v>
      </c>
      <c r="S514">
        <v>17.477482859999999</v>
      </c>
    </row>
    <row r="515" spans="1:19" x14ac:dyDescent="0.25">
      <c r="A515" s="12">
        <v>37288</v>
      </c>
      <c r="B515" t="s">
        <v>1991</v>
      </c>
      <c r="C515" t="s">
        <v>1992</v>
      </c>
      <c r="D515">
        <v>111938.8737</v>
      </c>
      <c r="E515">
        <v>52.407389850000001</v>
      </c>
      <c r="F515">
        <v>-0.23814583</v>
      </c>
      <c r="G515">
        <v>12.155111789999999</v>
      </c>
      <c r="H515">
        <v>66527.907460000002</v>
      </c>
      <c r="I515">
        <v>48.733140470000002</v>
      </c>
      <c r="J515">
        <v>-0.46986767099999999</v>
      </c>
      <c r="K515">
        <v>12.02210906</v>
      </c>
      <c r="L515">
        <v>42423.453860000001</v>
      </c>
      <c r="M515">
        <v>43.803593059999997</v>
      </c>
      <c r="N515">
        <v>-0.285085545</v>
      </c>
      <c r="O515">
        <v>9.5316229999999997</v>
      </c>
      <c r="P515">
        <v>47639.35052</v>
      </c>
      <c r="Q515">
        <v>53.729572099999999</v>
      </c>
      <c r="R515">
        <v>4.1795765999999998E-2</v>
      </c>
      <c r="S515">
        <v>13.6396803</v>
      </c>
    </row>
    <row r="516" spans="1:19" x14ac:dyDescent="0.25">
      <c r="A516" s="12">
        <v>37288</v>
      </c>
      <c r="B516" t="s">
        <v>1997</v>
      </c>
      <c r="C516" t="s">
        <v>1998</v>
      </c>
      <c r="D516">
        <v>139920.54819999999</v>
      </c>
      <c r="E516">
        <v>55.709830220000001</v>
      </c>
      <c r="F516">
        <v>0.89883550199999995</v>
      </c>
      <c r="G516">
        <v>13.435257529999999</v>
      </c>
      <c r="H516">
        <v>76796.86649</v>
      </c>
      <c r="I516">
        <v>51.17470908</v>
      </c>
      <c r="J516">
        <v>0.60443696599999996</v>
      </c>
      <c r="K516">
        <v>13.32910247</v>
      </c>
      <c r="L516">
        <v>59220.285349999998</v>
      </c>
      <c r="M516">
        <v>47.93540333</v>
      </c>
      <c r="N516">
        <v>0.69875276500000005</v>
      </c>
      <c r="O516">
        <v>13.121220340000001</v>
      </c>
      <c r="P516">
        <v>57108.21428</v>
      </c>
      <c r="Q516">
        <v>56.047897339999999</v>
      </c>
      <c r="R516">
        <v>0.87273270300000005</v>
      </c>
      <c r="S516">
        <v>15.75715102</v>
      </c>
    </row>
    <row r="517" spans="1:19" x14ac:dyDescent="0.25">
      <c r="A517" s="12">
        <v>37288</v>
      </c>
      <c r="B517" t="s">
        <v>1993</v>
      </c>
      <c r="C517" t="s">
        <v>1994</v>
      </c>
      <c r="D517">
        <v>86985.718710000001</v>
      </c>
      <c r="E517">
        <v>46.944544809999996</v>
      </c>
      <c r="F517">
        <v>1.1453849760000001</v>
      </c>
      <c r="G517">
        <v>12.52401306</v>
      </c>
      <c r="H517">
        <v>51608.212240000001</v>
      </c>
      <c r="I517">
        <v>42.898863660000004</v>
      </c>
      <c r="J517">
        <v>0.81438100599999996</v>
      </c>
      <c r="K517">
        <v>11.98180917</v>
      </c>
      <c r="L517">
        <v>40256.086280000003</v>
      </c>
      <c r="M517">
        <v>39.944756310000002</v>
      </c>
      <c r="N517">
        <v>1.14367014</v>
      </c>
      <c r="O517">
        <v>11.66996614</v>
      </c>
      <c r="P517">
        <v>44171.207880000002</v>
      </c>
      <c r="Q517">
        <v>49.284187439999997</v>
      </c>
      <c r="R517">
        <v>1.3209059080000001</v>
      </c>
      <c r="S517">
        <v>15.07831206</v>
      </c>
    </row>
    <row r="518" spans="1:19" x14ac:dyDescent="0.25">
      <c r="A518" s="12">
        <v>37316</v>
      </c>
      <c r="B518" t="s">
        <v>1999</v>
      </c>
      <c r="C518" t="s">
        <v>2000</v>
      </c>
      <c r="D518">
        <v>110634.1553</v>
      </c>
      <c r="E518">
        <v>49.226374049999997</v>
      </c>
      <c r="F518">
        <v>0.46131035100000001</v>
      </c>
      <c r="G518">
        <v>11.87576786</v>
      </c>
      <c r="H518">
        <v>62539.135309999998</v>
      </c>
      <c r="I518">
        <v>45.661974829999998</v>
      </c>
      <c r="J518">
        <v>0.39370945099999999</v>
      </c>
      <c r="K518">
        <v>11.867593980000001</v>
      </c>
      <c r="L518">
        <v>46096.421569999999</v>
      </c>
      <c r="M518">
        <v>42.728782410000001</v>
      </c>
      <c r="N518">
        <v>0.519010262</v>
      </c>
      <c r="O518">
        <v>11.75615906</v>
      </c>
      <c r="P518">
        <v>51239.451829999998</v>
      </c>
      <c r="Q518">
        <v>52.259873059999997</v>
      </c>
      <c r="R518">
        <v>-0.132905576</v>
      </c>
      <c r="S518">
        <v>15.23927376</v>
      </c>
    </row>
    <row r="519" spans="1:19" x14ac:dyDescent="0.25">
      <c r="A519" s="12">
        <v>37316</v>
      </c>
      <c r="B519" t="s">
        <v>1989</v>
      </c>
      <c r="C519" t="s">
        <v>1990</v>
      </c>
      <c r="D519">
        <v>113337.3028</v>
      </c>
      <c r="E519">
        <v>49.456922800000001</v>
      </c>
      <c r="F519">
        <v>0.69315496899999995</v>
      </c>
      <c r="G519">
        <v>12.737466270000001</v>
      </c>
      <c r="H519">
        <v>65800.163270000005</v>
      </c>
      <c r="I519">
        <v>44.554480740000002</v>
      </c>
      <c r="J519">
        <v>0.72660714400000004</v>
      </c>
      <c r="K519">
        <v>12.80042192</v>
      </c>
      <c r="L519">
        <v>44698.905530000004</v>
      </c>
      <c r="M519">
        <v>41.158574960000003</v>
      </c>
      <c r="N519">
        <v>0.93735292699999995</v>
      </c>
      <c r="O519">
        <v>12.27931815</v>
      </c>
      <c r="P519">
        <v>52154.83582</v>
      </c>
      <c r="Q519">
        <v>47.645982709999998</v>
      </c>
      <c r="R519">
        <v>0.461685705</v>
      </c>
      <c r="S519">
        <v>15.5910666</v>
      </c>
    </row>
    <row r="520" spans="1:19" x14ac:dyDescent="0.25">
      <c r="A520" s="12">
        <v>37316</v>
      </c>
      <c r="B520" t="s">
        <v>1997</v>
      </c>
      <c r="C520" t="s">
        <v>1998</v>
      </c>
      <c r="D520">
        <v>141482.38399999999</v>
      </c>
      <c r="E520">
        <v>56.331680300000002</v>
      </c>
      <c r="F520">
        <v>1.1162304359999999</v>
      </c>
      <c r="G520">
        <v>14.30692022</v>
      </c>
      <c r="H520">
        <v>77805.491959999999</v>
      </c>
      <c r="I520">
        <v>51.846821329999997</v>
      </c>
      <c r="J520">
        <v>1.313368001</v>
      </c>
      <c r="K520">
        <v>14.48515566</v>
      </c>
      <c r="L520">
        <v>60134.41145</v>
      </c>
      <c r="M520">
        <v>48.675335650000001</v>
      </c>
      <c r="N520">
        <v>1.5436030000000001</v>
      </c>
      <c r="O520">
        <v>14.285084339999999</v>
      </c>
      <c r="P520">
        <v>57656.171390000003</v>
      </c>
      <c r="Q520">
        <v>56.585680629999999</v>
      </c>
      <c r="R520">
        <v>0.95950664399999996</v>
      </c>
      <c r="S520">
        <v>16.963186929999999</v>
      </c>
    </row>
    <row r="521" spans="1:19" x14ac:dyDescent="0.25">
      <c r="A521" s="12">
        <v>37316</v>
      </c>
      <c r="B521" t="s">
        <v>1995</v>
      </c>
      <c r="C521" t="s">
        <v>1996</v>
      </c>
      <c r="D521">
        <v>112957.0175</v>
      </c>
      <c r="E521">
        <v>50.169470859999997</v>
      </c>
      <c r="F521">
        <v>1.2361542400000001</v>
      </c>
      <c r="G521">
        <v>12.4087455</v>
      </c>
      <c r="H521">
        <v>63358.231240000001</v>
      </c>
      <c r="I521">
        <v>46.898151910000003</v>
      </c>
      <c r="J521">
        <v>1.226681828</v>
      </c>
      <c r="K521">
        <v>11.817269570000001</v>
      </c>
      <c r="L521">
        <v>50925.636350000001</v>
      </c>
      <c r="M521">
        <v>44.379858949999999</v>
      </c>
      <c r="N521">
        <v>1.2127172959999999</v>
      </c>
      <c r="O521">
        <v>12.63198639</v>
      </c>
      <c r="P521">
        <v>45163.11767</v>
      </c>
      <c r="Q521">
        <v>50.153209490000002</v>
      </c>
      <c r="R521">
        <v>-2.1493471E-2</v>
      </c>
      <c r="S521">
        <v>16.342348340000001</v>
      </c>
    </row>
    <row r="522" spans="1:19" x14ac:dyDescent="0.25">
      <c r="A522" s="12">
        <v>37316</v>
      </c>
      <c r="B522" t="s">
        <v>1993</v>
      </c>
      <c r="C522" t="s">
        <v>1994</v>
      </c>
      <c r="D522">
        <v>87844.981329999995</v>
      </c>
      <c r="E522">
        <v>47.408272570000001</v>
      </c>
      <c r="F522">
        <v>0.98782033800000002</v>
      </c>
      <c r="G522">
        <v>13.8836583</v>
      </c>
      <c r="H522">
        <v>52197.089019999999</v>
      </c>
      <c r="I522">
        <v>43.388362200000003</v>
      </c>
      <c r="J522">
        <v>1.1410524660000001</v>
      </c>
      <c r="K522">
        <v>13.625940290000001</v>
      </c>
      <c r="L522">
        <v>40757.093359999999</v>
      </c>
      <c r="M522">
        <v>40.441888730000002</v>
      </c>
      <c r="N522">
        <v>1.24454989</v>
      </c>
      <c r="O522">
        <v>13.408409199999999</v>
      </c>
      <c r="P522">
        <v>44521.243329999998</v>
      </c>
      <c r="Q522">
        <v>49.67474077</v>
      </c>
      <c r="R522">
        <v>0.79245161200000003</v>
      </c>
      <c r="S522">
        <v>17.0328874</v>
      </c>
    </row>
    <row r="523" spans="1:19" x14ac:dyDescent="0.25">
      <c r="A523" s="12">
        <v>37316</v>
      </c>
      <c r="B523" t="s">
        <v>1991</v>
      </c>
      <c r="C523" t="s">
        <v>1992</v>
      </c>
      <c r="D523">
        <v>112385.59299999999</v>
      </c>
      <c r="E523">
        <v>52.616534289999997</v>
      </c>
      <c r="F523">
        <v>0.39907432199999998</v>
      </c>
      <c r="G523">
        <v>11.95962986</v>
      </c>
      <c r="H523">
        <v>66850.978000000003</v>
      </c>
      <c r="I523">
        <v>48.969796680000002</v>
      </c>
      <c r="J523">
        <v>0.48561658000000002</v>
      </c>
      <c r="K523">
        <v>12.015270340000001</v>
      </c>
      <c r="L523">
        <v>42742.11303</v>
      </c>
      <c r="M523">
        <v>44.132618999999998</v>
      </c>
      <c r="N523">
        <v>0.75113914000000004</v>
      </c>
      <c r="O523">
        <v>9.9850427570000004</v>
      </c>
      <c r="P523">
        <v>47705.122660000001</v>
      </c>
      <c r="Q523">
        <v>53.80375257</v>
      </c>
      <c r="R523">
        <v>0.13806263599999999</v>
      </c>
      <c r="S523">
        <v>14.193314519999999</v>
      </c>
    </row>
    <row r="524" spans="1:19" x14ac:dyDescent="0.25">
      <c r="A524" s="12">
        <v>37347</v>
      </c>
      <c r="B524" t="s">
        <v>1995</v>
      </c>
      <c r="C524" t="s">
        <v>1996</v>
      </c>
      <c r="D524">
        <v>116058.3569</v>
      </c>
      <c r="E524">
        <v>51.54692009</v>
      </c>
      <c r="F524">
        <v>2.745592501</v>
      </c>
      <c r="G524">
        <v>14.64124206</v>
      </c>
      <c r="H524">
        <v>65360.844469999996</v>
      </c>
      <c r="I524">
        <v>48.380498520000003</v>
      </c>
      <c r="J524">
        <v>3.1607783070000002</v>
      </c>
      <c r="K524">
        <v>14.395351420000001</v>
      </c>
      <c r="L524">
        <v>52633.268889999999</v>
      </c>
      <c r="M524">
        <v>45.867999249999997</v>
      </c>
      <c r="N524">
        <v>3.3531884359999999</v>
      </c>
      <c r="O524">
        <v>14.94100603</v>
      </c>
      <c r="P524">
        <v>47004.185619999997</v>
      </c>
      <c r="Q524">
        <v>52.1976978</v>
      </c>
      <c r="R524">
        <v>4.0764855080000002</v>
      </c>
      <c r="S524">
        <v>19.726918229999999</v>
      </c>
    </row>
    <row r="525" spans="1:19" x14ac:dyDescent="0.25">
      <c r="A525" s="12">
        <v>37347</v>
      </c>
      <c r="B525" t="s">
        <v>1997</v>
      </c>
      <c r="C525" t="s">
        <v>1998</v>
      </c>
      <c r="D525">
        <v>143343.86129999999</v>
      </c>
      <c r="E525">
        <v>57.072833670000001</v>
      </c>
      <c r="F525">
        <v>1.3156954830000001</v>
      </c>
      <c r="G525">
        <v>13.85255712</v>
      </c>
      <c r="H525">
        <v>79341.728560000003</v>
      </c>
      <c r="I525">
        <v>52.87051494</v>
      </c>
      <c r="J525">
        <v>1.9744578020000001</v>
      </c>
      <c r="K525">
        <v>14.535292630000001</v>
      </c>
      <c r="L525">
        <v>61666.415220000003</v>
      </c>
      <c r="M525">
        <v>49.915404289999998</v>
      </c>
      <c r="N525">
        <v>2.547632428</v>
      </c>
      <c r="O525">
        <v>14.3582506</v>
      </c>
      <c r="P525">
        <v>59205.445979999997</v>
      </c>
      <c r="Q525">
        <v>58.106190150000003</v>
      </c>
      <c r="R525">
        <v>2.6870923910000002</v>
      </c>
      <c r="S525">
        <v>17.263247750000001</v>
      </c>
    </row>
    <row r="526" spans="1:19" x14ac:dyDescent="0.25">
      <c r="A526" s="12">
        <v>37347</v>
      </c>
      <c r="B526" t="s">
        <v>1993</v>
      </c>
      <c r="C526" t="s">
        <v>1994</v>
      </c>
      <c r="D526">
        <v>89106.985430000001</v>
      </c>
      <c r="E526">
        <v>48.089352269999999</v>
      </c>
      <c r="F526">
        <v>1.4366262889999999</v>
      </c>
      <c r="G526">
        <v>14.92257712</v>
      </c>
      <c r="H526">
        <v>53081.37743</v>
      </c>
      <c r="I526">
        <v>44.123419009999999</v>
      </c>
      <c r="J526">
        <v>1.6941335749999999</v>
      </c>
      <c r="K526">
        <v>14.97249457</v>
      </c>
      <c r="L526">
        <v>41522.484389999998</v>
      </c>
      <c r="M526">
        <v>41.201360430000001</v>
      </c>
      <c r="N526">
        <v>1.8779333119999999</v>
      </c>
      <c r="O526">
        <v>14.986657960000001</v>
      </c>
      <c r="P526">
        <v>45486.088960000001</v>
      </c>
      <c r="Q526">
        <v>50.751270830000003</v>
      </c>
      <c r="R526">
        <v>2.1671578770000002</v>
      </c>
      <c r="S526">
        <v>19.098848029999999</v>
      </c>
    </row>
    <row r="527" spans="1:19" x14ac:dyDescent="0.25">
      <c r="A527" s="12">
        <v>37347</v>
      </c>
      <c r="B527" t="s">
        <v>1989</v>
      </c>
      <c r="C527" t="s">
        <v>1990</v>
      </c>
      <c r="D527">
        <v>115006.47689999999</v>
      </c>
      <c r="E527">
        <v>50.185299190000002</v>
      </c>
      <c r="F527">
        <v>1.4727491130000001</v>
      </c>
      <c r="G527">
        <v>13.34016609</v>
      </c>
      <c r="H527">
        <v>67112.896359999999</v>
      </c>
      <c r="I527">
        <v>45.443356049999998</v>
      </c>
      <c r="J527">
        <v>1.9950301370000001</v>
      </c>
      <c r="K527">
        <v>13.75757119</v>
      </c>
      <c r="L527">
        <v>45758.683420000001</v>
      </c>
      <c r="M527">
        <v>42.134414239999998</v>
      </c>
      <c r="N527">
        <v>2.3709258129999999</v>
      </c>
      <c r="O527">
        <v>12.982950000000001</v>
      </c>
      <c r="P527">
        <v>53899.491609999997</v>
      </c>
      <c r="Q527">
        <v>49.239810749999997</v>
      </c>
      <c r="R527">
        <v>3.345146749</v>
      </c>
      <c r="S527">
        <v>17.212729499999998</v>
      </c>
    </row>
    <row r="528" spans="1:19" x14ac:dyDescent="0.25">
      <c r="A528" s="12">
        <v>37347</v>
      </c>
      <c r="B528" t="s">
        <v>1999</v>
      </c>
      <c r="C528" t="s">
        <v>2000</v>
      </c>
      <c r="D528">
        <v>112273.9328</v>
      </c>
      <c r="E528">
        <v>49.955988730000001</v>
      </c>
      <c r="F528">
        <v>1.4821621460000001</v>
      </c>
      <c r="G528">
        <v>12.789027770000001</v>
      </c>
      <c r="H528">
        <v>63665.394619999999</v>
      </c>
      <c r="I528">
        <v>46.484295510000003</v>
      </c>
      <c r="J528">
        <v>1.800887237</v>
      </c>
      <c r="K528">
        <v>12.940356749999999</v>
      </c>
      <c r="L528">
        <v>47063.605329999999</v>
      </c>
      <c r="M528">
        <v>43.625307200000002</v>
      </c>
      <c r="N528">
        <v>2.0981753740000002</v>
      </c>
      <c r="O528">
        <v>12.66949814</v>
      </c>
      <c r="P528">
        <v>52706.410179999999</v>
      </c>
      <c r="Q528">
        <v>53.756045530000002</v>
      </c>
      <c r="R528">
        <v>2.8629469919999999</v>
      </c>
      <c r="S528">
        <v>16.672500360000001</v>
      </c>
    </row>
    <row r="529" spans="1:19" x14ac:dyDescent="0.25">
      <c r="A529" s="12">
        <v>37347</v>
      </c>
      <c r="B529" t="s">
        <v>1991</v>
      </c>
      <c r="C529" t="s">
        <v>1992</v>
      </c>
      <c r="D529">
        <v>113203.26760000001</v>
      </c>
      <c r="E529">
        <v>52.99935206</v>
      </c>
      <c r="F529">
        <v>0.72756173599999996</v>
      </c>
      <c r="G529">
        <v>11.172239490000001</v>
      </c>
      <c r="H529">
        <v>67620.931679999994</v>
      </c>
      <c r="I529">
        <v>49.533804500000002</v>
      </c>
      <c r="J529">
        <v>1.151746315</v>
      </c>
      <c r="K529">
        <v>11.73574346</v>
      </c>
      <c r="L529">
        <v>43308.190999999999</v>
      </c>
      <c r="M529">
        <v>44.717112870000001</v>
      </c>
      <c r="N529">
        <v>1.324403335</v>
      </c>
      <c r="O529">
        <v>10.35805461</v>
      </c>
      <c r="P529">
        <v>48474.378929999999</v>
      </c>
      <c r="Q529">
        <v>54.671350670000002</v>
      </c>
      <c r="R529">
        <v>1.612523409</v>
      </c>
      <c r="S529">
        <v>14.711980909999999</v>
      </c>
    </row>
    <row r="530" spans="1:19" x14ac:dyDescent="0.25">
      <c r="A530" s="12">
        <v>37377</v>
      </c>
      <c r="B530" t="s">
        <v>1989</v>
      </c>
      <c r="C530" t="s">
        <v>1990</v>
      </c>
      <c r="D530">
        <v>117563.7697</v>
      </c>
      <c r="E530">
        <v>51.301223319999998</v>
      </c>
      <c r="F530">
        <v>2.2236076119999999</v>
      </c>
      <c r="G530">
        <v>14.77152091</v>
      </c>
      <c r="H530">
        <v>69079.156390000004</v>
      </c>
      <c r="I530">
        <v>46.774746290000003</v>
      </c>
      <c r="J530">
        <v>2.929779726</v>
      </c>
      <c r="K530">
        <v>15.37260219</v>
      </c>
      <c r="L530">
        <v>47021.805289999997</v>
      </c>
      <c r="M530">
        <v>43.29749185</v>
      </c>
      <c r="N530">
        <v>2.7603981960000001</v>
      </c>
      <c r="O530">
        <v>14.2818418</v>
      </c>
      <c r="P530">
        <v>55418.837359999998</v>
      </c>
      <c r="Q530">
        <v>50.627807089999997</v>
      </c>
      <c r="R530">
        <v>2.818849878</v>
      </c>
      <c r="S530">
        <v>18.632666619999998</v>
      </c>
    </row>
    <row r="531" spans="1:19" x14ac:dyDescent="0.25">
      <c r="A531" s="12">
        <v>37377</v>
      </c>
      <c r="B531" t="s">
        <v>1997</v>
      </c>
      <c r="C531" t="s">
        <v>1998</v>
      </c>
      <c r="D531">
        <v>147128.97529999999</v>
      </c>
      <c r="E531">
        <v>58.579889369999997</v>
      </c>
      <c r="F531">
        <v>2.6405832789999999</v>
      </c>
      <c r="G531">
        <v>15.55721913</v>
      </c>
      <c r="H531">
        <v>81940.123330000002</v>
      </c>
      <c r="I531">
        <v>54.601993090000001</v>
      </c>
      <c r="J531">
        <v>3.2749409630000001</v>
      </c>
      <c r="K531">
        <v>16.263247400000001</v>
      </c>
      <c r="L531">
        <v>63611.125339999999</v>
      </c>
      <c r="M531">
        <v>51.489534900000002</v>
      </c>
      <c r="N531">
        <v>3.153596844</v>
      </c>
      <c r="O531">
        <v>15.72651175</v>
      </c>
      <c r="P531">
        <v>61163.04909</v>
      </c>
      <c r="Q531">
        <v>60.027446830000002</v>
      </c>
      <c r="R531">
        <v>3.3064578299999998</v>
      </c>
      <c r="S531">
        <v>18.996916160000001</v>
      </c>
    </row>
    <row r="532" spans="1:19" x14ac:dyDescent="0.25">
      <c r="A532" s="12">
        <v>37377</v>
      </c>
      <c r="B532" t="s">
        <v>1995</v>
      </c>
      <c r="C532" t="s">
        <v>1996</v>
      </c>
      <c r="D532">
        <v>119045.43829999999</v>
      </c>
      <c r="E532">
        <v>52.873622019999999</v>
      </c>
      <c r="F532">
        <v>2.5737753489999999</v>
      </c>
      <c r="G532">
        <v>15.481480919999999</v>
      </c>
      <c r="H532">
        <v>67576.628920000003</v>
      </c>
      <c r="I532">
        <v>50.02063579</v>
      </c>
      <c r="J532">
        <v>3.3900792929999999</v>
      </c>
      <c r="K532">
        <v>15.66629852</v>
      </c>
      <c r="L532">
        <v>54355.59276</v>
      </c>
      <c r="M532">
        <v>47.368942500000003</v>
      </c>
      <c r="N532">
        <v>3.2723102709999998</v>
      </c>
      <c r="O532">
        <v>15.502954969999999</v>
      </c>
      <c r="P532">
        <v>48825.855320000002</v>
      </c>
      <c r="Q532">
        <v>54.220644550000003</v>
      </c>
      <c r="R532">
        <v>3.8755478280000002</v>
      </c>
      <c r="S532">
        <v>21.470389579999999</v>
      </c>
    </row>
    <row r="533" spans="1:19" x14ac:dyDescent="0.25">
      <c r="A533" s="12">
        <v>37377</v>
      </c>
      <c r="B533" t="s">
        <v>1991</v>
      </c>
      <c r="C533" t="s">
        <v>1992</v>
      </c>
      <c r="D533">
        <v>116093.2349</v>
      </c>
      <c r="E533">
        <v>54.352373010000001</v>
      </c>
      <c r="F533">
        <v>2.5529009290000002</v>
      </c>
      <c r="G533">
        <v>12.978904910000001</v>
      </c>
      <c r="H533">
        <v>69790.492360000004</v>
      </c>
      <c r="I533">
        <v>51.123054940000003</v>
      </c>
      <c r="J533">
        <v>3.208415842</v>
      </c>
      <c r="K533">
        <v>13.745341639999999</v>
      </c>
      <c r="L533">
        <v>44726.622230000001</v>
      </c>
      <c r="M533">
        <v>46.181689159999998</v>
      </c>
      <c r="N533">
        <v>3.2752031530000001</v>
      </c>
      <c r="O533">
        <v>11.72278502</v>
      </c>
      <c r="P533">
        <v>49911.717920000003</v>
      </c>
      <c r="Q533">
        <v>56.292439289999997</v>
      </c>
      <c r="R533">
        <v>2.9651519450000001</v>
      </c>
      <c r="S533">
        <v>16.22129949</v>
      </c>
    </row>
    <row r="534" spans="1:19" x14ac:dyDescent="0.25">
      <c r="A534" s="12">
        <v>37377</v>
      </c>
      <c r="B534" t="s">
        <v>1999</v>
      </c>
      <c r="C534" t="s">
        <v>2000</v>
      </c>
      <c r="D534">
        <v>114616.6002</v>
      </c>
      <c r="E534">
        <v>50.998352339999997</v>
      </c>
      <c r="F534">
        <v>2.0865638739999999</v>
      </c>
      <c r="G534">
        <v>13.787387430000001</v>
      </c>
      <c r="H534">
        <v>65434.885739999998</v>
      </c>
      <c r="I534">
        <v>47.776261869999999</v>
      </c>
      <c r="J534">
        <v>2.7793609539999999</v>
      </c>
      <c r="K534">
        <v>14.18257114</v>
      </c>
      <c r="L534">
        <v>48356.535109999997</v>
      </c>
      <c r="M534">
        <v>44.823780159999998</v>
      </c>
      <c r="N534">
        <v>2.74719662</v>
      </c>
      <c r="O534">
        <v>13.79062089</v>
      </c>
      <c r="P534">
        <v>54246.23732</v>
      </c>
      <c r="Q534">
        <v>55.326537960000003</v>
      </c>
      <c r="R534">
        <v>2.9215177790000002</v>
      </c>
      <c r="S534">
        <v>18.154423609999998</v>
      </c>
    </row>
    <row r="535" spans="1:19" x14ac:dyDescent="0.25">
      <c r="A535" s="12">
        <v>37377</v>
      </c>
      <c r="B535" t="s">
        <v>1993</v>
      </c>
      <c r="C535" t="s">
        <v>1994</v>
      </c>
      <c r="D535">
        <v>90357.586500000005</v>
      </c>
      <c r="E535">
        <v>48.764277989999997</v>
      </c>
      <c r="F535">
        <v>1.4034826410000001</v>
      </c>
      <c r="G535">
        <v>14.22139879</v>
      </c>
      <c r="H535">
        <v>54253.575850000001</v>
      </c>
      <c r="I535">
        <v>45.097798429999997</v>
      </c>
      <c r="J535">
        <v>2.2083044360000001</v>
      </c>
      <c r="K535">
        <v>14.80405938</v>
      </c>
      <c r="L535">
        <v>42358.928970000001</v>
      </c>
      <c r="M535">
        <v>42.031336160000002</v>
      </c>
      <c r="N535">
        <v>2.0144376859999999</v>
      </c>
      <c r="O535">
        <v>14.50431515</v>
      </c>
      <c r="P535">
        <v>46548.803290000003</v>
      </c>
      <c r="Q535">
        <v>51.936998250000002</v>
      </c>
      <c r="R535">
        <v>2.3363501979999999</v>
      </c>
      <c r="S535">
        <v>19.929778670000001</v>
      </c>
    </row>
    <row r="536" spans="1:19" x14ac:dyDescent="0.25">
      <c r="A536" s="12">
        <v>37408</v>
      </c>
      <c r="B536" t="s">
        <v>1991</v>
      </c>
      <c r="C536" t="s">
        <v>1992</v>
      </c>
      <c r="D536">
        <v>118462.93730000001</v>
      </c>
      <c r="E536">
        <v>55.461817070000002</v>
      </c>
      <c r="F536">
        <v>2.0412062889999998</v>
      </c>
      <c r="G536">
        <v>14.204816989999999</v>
      </c>
      <c r="H536">
        <v>71140.077499999999</v>
      </c>
      <c r="I536">
        <v>52.111655429999999</v>
      </c>
      <c r="J536">
        <v>1.933766468</v>
      </c>
      <c r="K536">
        <v>14.505852170000001</v>
      </c>
      <c r="L536">
        <v>45577.348290000002</v>
      </c>
      <c r="M536">
        <v>47.06009143</v>
      </c>
      <c r="N536">
        <v>1.90205746</v>
      </c>
      <c r="O536">
        <v>12.403382430000001</v>
      </c>
      <c r="P536">
        <v>50820.320070000002</v>
      </c>
      <c r="Q536">
        <v>57.317197280000002</v>
      </c>
      <c r="R536">
        <v>1.8204185100000001</v>
      </c>
      <c r="S536">
        <v>15.91839761</v>
      </c>
    </row>
    <row r="537" spans="1:19" x14ac:dyDescent="0.25">
      <c r="A537" s="12">
        <v>37408</v>
      </c>
      <c r="B537" t="s">
        <v>1997</v>
      </c>
      <c r="C537" t="s">
        <v>1998</v>
      </c>
      <c r="D537">
        <v>150692.86009999999</v>
      </c>
      <c r="E537">
        <v>59.998861920000003</v>
      </c>
      <c r="F537">
        <v>2.422286148</v>
      </c>
      <c r="G537">
        <v>16.672385510000002</v>
      </c>
      <c r="H537">
        <v>83937.901660000003</v>
      </c>
      <c r="I537">
        <v>55.93324174</v>
      </c>
      <c r="J537">
        <v>2.4380953440000002</v>
      </c>
      <c r="K537">
        <v>17.124632170000002</v>
      </c>
      <c r="L537">
        <v>65372.00058</v>
      </c>
      <c r="M537">
        <v>52.914861790000003</v>
      </c>
      <c r="N537">
        <v>2.7681875329999999</v>
      </c>
      <c r="O537">
        <v>16.69665591</v>
      </c>
      <c r="P537">
        <v>62965.473839999999</v>
      </c>
      <c r="Q537">
        <v>61.796406320000003</v>
      </c>
      <c r="R537">
        <v>2.9469177549999999</v>
      </c>
      <c r="S537">
        <v>19.716332869999999</v>
      </c>
    </row>
    <row r="538" spans="1:19" x14ac:dyDescent="0.25">
      <c r="A538" s="12">
        <v>37408</v>
      </c>
      <c r="B538" t="s">
        <v>1999</v>
      </c>
      <c r="C538" t="s">
        <v>2000</v>
      </c>
      <c r="D538">
        <v>118251.8162</v>
      </c>
      <c r="E538">
        <v>52.615832050000002</v>
      </c>
      <c r="F538">
        <v>3.1716313129999998</v>
      </c>
      <c r="G538">
        <v>15.82819177</v>
      </c>
      <c r="H538">
        <v>67590.712570000003</v>
      </c>
      <c r="I538">
        <v>49.350305220000003</v>
      </c>
      <c r="J538">
        <v>3.2946138760000001</v>
      </c>
      <c r="K538">
        <v>15.91900425</v>
      </c>
      <c r="L538">
        <v>50125.587070000001</v>
      </c>
      <c r="M538">
        <v>46.463591540000003</v>
      </c>
      <c r="N538">
        <v>3.6583513719999998</v>
      </c>
      <c r="O538">
        <v>15.72900857</v>
      </c>
      <c r="P538">
        <v>56636.376980000001</v>
      </c>
      <c r="Q538">
        <v>57.76427666</v>
      </c>
      <c r="R538">
        <v>4.4060929790000003</v>
      </c>
      <c r="S538">
        <v>19.745200579999999</v>
      </c>
    </row>
    <row r="539" spans="1:19" x14ac:dyDescent="0.25">
      <c r="A539" s="12">
        <v>37408</v>
      </c>
      <c r="B539" t="s">
        <v>1989</v>
      </c>
      <c r="C539" t="s">
        <v>1990</v>
      </c>
      <c r="D539">
        <v>120394.70239999999</v>
      </c>
      <c r="E539">
        <v>52.53655552</v>
      </c>
      <c r="F539">
        <v>2.4079975469999999</v>
      </c>
      <c r="G539">
        <v>14.80851859</v>
      </c>
      <c r="H539">
        <v>70747.566569999995</v>
      </c>
      <c r="I539">
        <v>47.904457000000001</v>
      </c>
      <c r="J539">
        <v>2.4152150529999998</v>
      </c>
      <c r="K539">
        <v>15.406126390000001</v>
      </c>
      <c r="L539">
        <v>48313.036289999996</v>
      </c>
      <c r="M539">
        <v>44.486452239999998</v>
      </c>
      <c r="N539">
        <v>2.7460260060000001</v>
      </c>
      <c r="O539">
        <v>14.48826302</v>
      </c>
      <c r="P539">
        <v>57224.493450000002</v>
      </c>
      <c r="Q539">
        <v>52.27736187</v>
      </c>
      <c r="R539">
        <v>3.2581991389999998</v>
      </c>
      <c r="S539">
        <v>19.444264669999999</v>
      </c>
    </row>
    <row r="540" spans="1:19" x14ac:dyDescent="0.25">
      <c r="A540" s="12">
        <v>37408</v>
      </c>
      <c r="B540" t="s">
        <v>1995</v>
      </c>
      <c r="C540" t="s">
        <v>1996</v>
      </c>
      <c r="D540">
        <v>121334.54700000001</v>
      </c>
      <c r="E540">
        <v>53.890321800000002</v>
      </c>
      <c r="F540">
        <v>1.922886587</v>
      </c>
      <c r="G540">
        <v>17.521906040000001</v>
      </c>
      <c r="H540">
        <v>68812.468500000003</v>
      </c>
      <c r="I540">
        <v>50.93541183</v>
      </c>
      <c r="J540">
        <v>1.828797317</v>
      </c>
      <c r="K540">
        <v>17.731549340000001</v>
      </c>
      <c r="L540">
        <v>55515.886359999997</v>
      </c>
      <c r="M540">
        <v>48.380096620000003</v>
      </c>
      <c r="N540">
        <v>2.1346351819999998</v>
      </c>
      <c r="O540">
        <v>17.541176270000001</v>
      </c>
      <c r="P540">
        <v>50287.535239999997</v>
      </c>
      <c r="Q540">
        <v>55.843826100000001</v>
      </c>
      <c r="R540">
        <v>2.9936596459999998</v>
      </c>
      <c r="S540">
        <v>24.062691229999999</v>
      </c>
    </row>
    <row r="541" spans="1:19" x14ac:dyDescent="0.25">
      <c r="A541" s="12">
        <v>37408</v>
      </c>
      <c r="B541" t="s">
        <v>1993</v>
      </c>
      <c r="C541" t="s">
        <v>1994</v>
      </c>
      <c r="D541">
        <v>92756.082710000002</v>
      </c>
      <c r="E541">
        <v>50.058700960000003</v>
      </c>
      <c r="F541">
        <v>2.6544491749999999</v>
      </c>
      <c r="G541">
        <v>14.78175167</v>
      </c>
      <c r="H541">
        <v>55717.785989999997</v>
      </c>
      <c r="I541">
        <v>46.314909980000003</v>
      </c>
      <c r="J541">
        <v>2.698826977</v>
      </c>
      <c r="K541">
        <v>15.093947350000001</v>
      </c>
      <c r="L541">
        <v>43704.408719999999</v>
      </c>
      <c r="M541">
        <v>43.366410330000001</v>
      </c>
      <c r="N541">
        <v>3.176378132</v>
      </c>
      <c r="O541">
        <v>15.04840411</v>
      </c>
      <c r="P541">
        <v>48263.015549999996</v>
      </c>
      <c r="Q541">
        <v>53.849636869999998</v>
      </c>
      <c r="R541">
        <v>3.6826129449999998</v>
      </c>
      <c r="S541">
        <v>19.937204659999999</v>
      </c>
    </row>
    <row r="542" spans="1:19" x14ac:dyDescent="0.25">
      <c r="A542" s="12">
        <v>37438</v>
      </c>
      <c r="B542" t="s">
        <v>1999</v>
      </c>
      <c r="C542" t="s">
        <v>2000</v>
      </c>
      <c r="D542">
        <v>120970.2509</v>
      </c>
      <c r="E542">
        <v>53.825392370000003</v>
      </c>
      <c r="F542">
        <v>2.2988523949999999</v>
      </c>
      <c r="G542">
        <v>16.651987129999998</v>
      </c>
      <c r="H542">
        <v>69231.177020000003</v>
      </c>
      <c r="I542">
        <v>50.548064770000003</v>
      </c>
      <c r="J542">
        <v>2.4270560109999999</v>
      </c>
      <c r="K542">
        <v>16.919149879999999</v>
      </c>
      <c r="L542">
        <v>51350.37644</v>
      </c>
      <c r="M542">
        <v>47.598902189999997</v>
      </c>
      <c r="N542">
        <v>2.4434414389999999</v>
      </c>
      <c r="O542">
        <v>17.089222029999998</v>
      </c>
      <c r="P542">
        <v>57865.167260000002</v>
      </c>
      <c r="Q542">
        <v>59.017538010000003</v>
      </c>
      <c r="R542">
        <v>2.169613156</v>
      </c>
      <c r="S542">
        <v>20.91496948</v>
      </c>
    </row>
    <row r="543" spans="1:19" x14ac:dyDescent="0.25">
      <c r="A543" s="12">
        <v>37438</v>
      </c>
      <c r="B543" t="s">
        <v>1989</v>
      </c>
      <c r="C543" t="s">
        <v>1990</v>
      </c>
      <c r="D543">
        <v>123907.1828</v>
      </c>
      <c r="E543">
        <v>54.069294239999998</v>
      </c>
      <c r="F543">
        <v>2.9174709019999998</v>
      </c>
      <c r="G543">
        <v>16.442259889999999</v>
      </c>
      <c r="H543">
        <v>72655.757089999999</v>
      </c>
      <c r="I543">
        <v>49.19652731</v>
      </c>
      <c r="J543">
        <v>2.6971818380000001</v>
      </c>
      <c r="K543">
        <v>16.591471510000002</v>
      </c>
      <c r="L543">
        <v>49684.873370000001</v>
      </c>
      <c r="M543">
        <v>45.749634380000003</v>
      </c>
      <c r="N543">
        <v>2.8394760190000001</v>
      </c>
      <c r="O543">
        <v>16.370163359999999</v>
      </c>
      <c r="P543">
        <v>58262.651949999999</v>
      </c>
      <c r="Q543">
        <v>53.225770230000002</v>
      </c>
      <c r="R543">
        <v>1.814185578</v>
      </c>
      <c r="S543">
        <v>19.69324125</v>
      </c>
    </row>
    <row r="544" spans="1:19" x14ac:dyDescent="0.25">
      <c r="A544" s="12">
        <v>37438</v>
      </c>
      <c r="B544" t="s">
        <v>1991</v>
      </c>
      <c r="C544" t="s">
        <v>1992</v>
      </c>
      <c r="D544">
        <v>122000.23050000001</v>
      </c>
      <c r="E544">
        <v>57.117902200000003</v>
      </c>
      <c r="F544">
        <v>2.9859914789999999</v>
      </c>
      <c r="G544">
        <v>16.864247519999999</v>
      </c>
      <c r="H544">
        <v>73310.649220000007</v>
      </c>
      <c r="I544">
        <v>53.701646459999999</v>
      </c>
      <c r="J544">
        <v>3.0511236319999999</v>
      </c>
      <c r="K544">
        <v>17.085216719999998</v>
      </c>
      <c r="L544">
        <v>47025.479789999998</v>
      </c>
      <c r="M544">
        <v>48.555334209999998</v>
      </c>
      <c r="N544">
        <v>3.1773053010000001</v>
      </c>
      <c r="O544">
        <v>15.213662360000001</v>
      </c>
      <c r="P544">
        <v>52400.713000000003</v>
      </c>
      <c r="Q544">
        <v>59.099627869999999</v>
      </c>
      <c r="R544">
        <v>3.1097657939999999</v>
      </c>
      <c r="S544">
        <v>18.564753289999999</v>
      </c>
    </row>
    <row r="545" spans="1:19" x14ac:dyDescent="0.25">
      <c r="A545" s="12">
        <v>37438</v>
      </c>
      <c r="B545" t="s">
        <v>1993</v>
      </c>
      <c r="C545" t="s">
        <v>1994</v>
      </c>
      <c r="D545">
        <v>95131.616500000004</v>
      </c>
      <c r="E545">
        <v>51.340731550000001</v>
      </c>
      <c r="F545">
        <v>2.5610544599999998</v>
      </c>
      <c r="G545">
        <v>16.491887550000001</v>
      </c>
      <c r="H545">
        <v>57249.69872</v>
      </c>
      <c r="I545">
        <v>47.588298700000003</v>
      </c>
      <c r="J545">
        <v>2.749414223</v>
      </c>
      <c r="K545">
        <v>16.821041040000001</v>
      </c>
      <c r="L545">
        <v>45061.589079999998</v>
      </c>
      <c r="M545">
        <v>44.713094609999999</v>
      </c>
      <c r="N545">
        <v>3.1053625820000001</v>
      </c>
      <c r="O545">
        <v>17.070440640000001</v>
      </c>
      <c r="P545">
        <v>49695.634489999997</v>
      </c>
      <c r="Q545">
        <v>55.448086719999999</v>
      </c>
      <c r="R545">
        <v>2.9683577109999999</v>
      </c>
      <c r="S545">
        <v>21.513484999999999</v>
      </c>
    </row>
    <row r="546" spans="1:19" x14ac:dyDescent="0.25">
      <c r="A546" s="12">
        <v>37438</v>
      </c>
      <c r="B546" t="s">
        <v>1995</v>
      </c>
      <c r="C546" t="s">
        <v>1996</v>
      </c>
      <c r="D546">
        <v>125131.68700000001</v>
      </c>
      <c r="E546">
        <v>55.576808450000001</v>
      </c>
      <c r="F546">
        <v>3.1294796439999999</v>
      </c>
      <c r="G546">
        <v>19.425945550000002</v>
      </c>
      <c r="H546">
        <v>70838.171180000005</v>
      </c>
      <c r="I546">
        <v>52.434849399999997</v>
      </c>
      <c r="J546">
        <v>2.9438017959999998</v>
      </c>
      <c r="K546">
        <v>19.704806479999998</v>
      </c>
      <c r="L546">
        <v>57258.961049999998</v>
      </c>
      <c r="M546">
        <v>49.899123459999998</v>
      </c>
      <c r="N546">
        <v>3.139776377</v>
      </c>
      <c r="O546">
        <v>19.801836940000001</v>
      </c>
      <c r="P546">
        <v>51597.320760000002</v>
      </c>
      <c r="Q546">
        <v>57.298330370000002</v>
      </c>
      <c r="R546">
        <v>2.604592786</v>
      </c>
      <c r="S546">
        <v>25.544039359999999</v>
      </c>
    </row>
    <row r="547" spans="1:19" x14ac:dyDescent="0.25">
      <c r="A547" s="12">
        <v>37438</v>
      </c>
      <c r="B547" t="s">
        <v>1997</v>
      </c>
      <c r="C547" t="s">
        <v>1998</v>
      </c>
      <c r="D547">
        <v>154705.21030000001</v>
      </c>
      <c r="E547">
        <v>61.596392459999997</v>
      </c>
      <c r="F547">
        <v>2.6626014119999999</v>
      </c>
      <c r="G547">
        <v>19.01018616</v>
      </c>
      <c r="H547">
        <v>86245.001820000005</v>
      </c>
      <c r="I547">
        <v>57.470611490000003</v>
      </c>
      <c r="J547">
        <v>2.7485797399999998</v>
      </c>
      <c r="K547">
        <v>19.52038508</v>
      </c>
      <c r="L547">
        <v>67248.604609999995</v>
      </c>
      <c r="M547">
        <v>54.433864440000001</v>
      </c>
      <c r="N547">
        <v>2.8706541109999999</v>
      </c>
      <c r="O547">
        <v>19.518228789999998</v>
      </c>
      <c r="P547">
        <v>64497.766539999997</v>
      </c>
      <c r="Q547">
        <v>63.300249239999999</v>
      </c>
      <c r="R547">
        <v>2.4335442949999999</v>
      </c>
      <c r="S547">
        <v>22.162298929999999</v>
      </c>
    </row>
    <row r="548" spans="1:19" x14ac:dyDescent="0.25">
      <c r="A548" s="12">
        <v>37469</v>
      </c>
      <c r="B548" t="s">
        <v>1991</v>
      </c>
      <c r="C548" t="s">
        <v>1992</v>
      </c>
      <c r="D548">
        <v>123038.19620000001</v>
      </c>
      <c r="E548">
        <v>57.603855580000001</v>
      </c>
      <c r="F548">
        <v>0.85078997899999997</v>
      </c>
      <c r="G548">
        <v>15.111220579999999</v>
      </c>
      <c r="H548">
        <v>73815.797999999995</v>
      </c>
      <c r="I548">
        <v>54.071678939999998</v>
      </c>
      <c r="J548">
        <v>0.68905239200000001</v>
      </c>
      <c r="K548">
        <v>15.961825790000001</v>
      </c>
      <c r="L548">
        <v>47153.245320000002</v>
      </c>
      <c r="M548">
        <v>48.687256259999998</v>
      </c>
      <c r="N548">
        <v>0.27169425600000002</v>
      </c>
      <c r="O548">
        <v>14.07129299</v>
      </c>
      <c r="P548">
        <v>52624.710460000002</v>
      </c>
      <c r="Q548">
        <v>59.352261200000001</v>
      </c>
      <c r="R548">
        <v>0.427470248</v>
      </c>
      <c r="S548">
        <v>16.883697730000002</v>
      </c>
    </row>
    <row r="549" spans="1:19" x14ac:dyDescent="0.25">
      <c r="A549" s="12">
        <v>37469</v>
      </c>
      <c r="B549" t="s">
        <v>1999</v>
      </c>
      <c r="C549" t="s">
        <v>2000</v>
      </c>
      <c r="D549">
        <v>123911.9161</v>
      </c>
      <c r="E549">
        <v>55.134278539999997</v>
      </c>
      <c r="F549">
        <v>2.4317261970000001</v>
      </c>
      <c r="G549">
        <v>16.70357624</v>
      </c>
      <c r="H549">
        <v>70804.311090000003</v>
      </c>
      <c r="I549">
        <v>51.696664089999999</v>
      </c>
      <c r="J549">
        <v>2.27229138</v>
      </c>
      <c r="K549">
        <v>17.600412309999999</v>
      </c>
      <c r="L549">
        <v>52567.320509999998</v>
      </c>
      <c r="M549">
        <v>48.7269407</v>
      </c>
      <c r="N549">
        <v>2.369883459</v>
      </c>
      <c r="O549">
        <v>17.622740530000002</v>
      </c>
      <c r="P549">
        <v>59428.578679999999</v>
      </c>
      <c r="Q549">
        <v>60.612084379999999</v>
      </c>
      <c r="R549">
        <v>2.7018178430000002</v>
      </c>
      <c r="S549">
        <v>21.75026961</v>
      </c>
    </row>
    <row r="550" spans="1:19" x14ac:dyDescent="0.25">
      <c r="A550" s="12">
        <v>37469</v>
      </c>
      <c r="B550" t="s">
        <v>1995</v>
      </c>
      <c r="C550" t="s">
        <v>1996</v>
      </c>
      <c r="D550">
        <v>129117.5309</v>
      </c>
      <c r="E550">
        <v>57.347107309999998</v>
      </c>
      <c r="F550">
        <v>3.1853193809999998</v>
      </c>
      <c r="G550">
        <v>20.162593090000001</v>
      </c>
      <c r="H550">
        <v>73060.312690000006</v>
      </c>
      <c r="I550">
        <v>54.079692190000003</v>
      </c>
      <c r="J550">
        <v>3.1369267019999998</v>
      </c>
      <c r="K550">
        <v>21.104968849999999</v>
      </c>
      <c r="L550">
        <v>59116.222500000003</v>
      </c>
      <c r="M550">
        <v>51.517659960000003</v>
      </c>
      <c r="N550">
        <v>3.2436170999999998</v>
      </c>
      <c r="O550">
        <v>21.28697725</v>
      </c>
      <c r="P550">
        <v>53012.764609999998</v>
      </c>
      <c r="Q550">
        <v>58.870167199999997</v>
      </c>
      <c r="R550">
        <v>2.7432506760000002</v>
      </c>
      <c r="S550">
        <v>25.723726500000001</v>
      </c>
    </row>
    <row r="551" spans="1:19" x14ac:dyDescent="0.25">
      <c r="A551" s="12">
        <v>37469</v>
      </c>
      <c r="B551" t="s">
        <v>1989</v>
      </c>
      <c r="C551" t="s">
        <v>1990</v>
      </c>
      <c r="D551">
        <v>127290.90519999999</v>
      </c>
      <c r="E551">
        <v>55.545846939999997</v>
      </c>
      <c r="F551">
        <v>2.7308525530000001</v>
      </c>
      <c r="G551">
        <v>16.940367380000001</v>
      </c>
      <c r="H551">
        <v>74647.190839999996</v>
      </c>
      <c r="I551">
        <v>50.544963129999999</v>
      </c>
      <c r="J551">
        <v>2.7409166639999998</v>
      </c>
      <c r="K551">
        <v>17.951007579999999</v>
      </c>
      <c r="L551">
        <v>51121.19094</v>
      </c>
      <c r="M551">
        <v>47.072189899999998</v>
      </c>
      <c r="N551">
        <v>2.8908548519999999</v>
      </c>
      <c r="O551">
        <v>17.90328353</v>
      </c>
      <c r="P551">
        <v>60182.422960000004</v>
      </c>
      <c r="Q551">
        <v>54.979574550000002</v>
      </c>
      <c r="R551">
        <v>3.2950285369999999</v>
      </c>
      <c r="S551">
        <v>21.166250139999999</v>
      </c>
    </row>
    <row r="552" spans="1:19" x14ac:dyDescent="0.25">
      <c r="A552" s="12">
        <v>37469</v>
      </c>
      <c r="B552" t="s">
        <v>1997</v>
      </c>
      <c r="C552" t="s">
        <v>1998</v>
      </c>
      <c r="D552">
        <v>158274.5324</v>
      </c>
      <c r="E552">
        <v>63.017529869999997</v>
      </c>
      <c r="F552">
        <v>2.3071763609999998</v>
      </c>
      <c r="G552">
        <v>19.460104600000001</v>
      </c>
      <c r="H552">
        <v>88231.088499999998</v>
      </c>
      <c r="I552">
        <v>58.794069239999999</v>
      </c>
      <c r="J552">
        <v>2.3028426359999998</v>
      </c>
      <c r="K552">
        <v>20.740907830000001</v>
      </c>
      <c r="L552">
        <v>68923.249790000002</v>
      </c>
      <c r="M552">
        <v>55.789393080000004</v>
      </c>
      <c r="N552">
        <v>2.4902303859999999</v>
      </c>
      <c r="O552">
        <v>20.909383829999999</v>
      </c>
      <c r="P552">
        <v>66090.663560000001</v>
      </c>
      <c r="Q552">
        <v>64.863571250000007</v>
      </c>
      <c r="R552">
        <v>2.4696932970000001</v>
      </c>
      <c r="S552">
        <v>23.11526774</v>
      </c>
    </row>
    <row r="553" spans="1:19" x14ac:dyDescent="0.25">
      <c r="A553" s="12">
        <v>37469</v>
      </c>
      <c r="B553" t="s">
        <v>1993</v>
      </c>
      <c r="C553" t="s">
        <v>1994</v>
      </c>
      <c r="D553">
        <v>97838.478959999993</v>
      </c>
      <c r="E553">
        <v>52.801573949999998</v>
      </c>
      <c r="F553">
        <v>2.8453867929999999</v>
      </c>
      <c r="G553">
        <v>18.008447790000002</v>
      </c>
      <c r="H553">
        <v>58826.060340000004</v>
      </c>
      <c r="I553">
        <v>48.898635159999998</v>
      </c>
      <c r="J553">
        <v>2.753484571</v>
      </c>
      <c r="K553">
        <v>18.77672793</v>
      </c>
      <c r="L553">
        <v>46310.907279999999</v>
      </c>
      <c r="M553">
        <v>45.95275092</v>
      </c>
      <c r="N553">
        <v>2.7724681480000002</v>
      </c>
      <c r="O553">
        <v>18.783588980000001</v>
      </c>
      <c r="P553">
        <v>51087.456449999998</v>
      </c>
      <c r="Q553">
        <v>57.001017179999998</v>
      </c>
      <c r="R553">
        <v>2.8006926069999998</v>
      </c>
      <c r="S553">
        <v>22.035329260000001</v>
      </c>
    </row>
    <row r="554" spans="1:19" x14ac:dyDescent="0.25">
      <c r="A554" s="12">
        <v>37500</v>
      </c>
      <c r="B554" t="s">
        <v>1991</v>
      </c>
      <c r="C554" t="s">
        <v>1992</v>
      </c>
      <c r="D554">
        <v>124861.5208</v>
      </c>
      <c r="E554">
        <v>58.457497189999998</v>
      </c>
      <c r="F554">
        <v>1.481917487</v>
      </c>
      <c r="G554">
        <v>14.730866900000001</v>
      </c>
      <c r="H554">
        <v>75006.551370000001</v>
      </c>
      <c r="I554">
        <v>54.943931710000001</v>
      </c>
      <c r="J554">
        <v>1.6131416380000001</v>
      </c>
      <c r="K554">
        <v>16.864773979999999</v>
      </c>
      <c r="L554">
        <v>47634.3511</v>
      </c>
      <c r="M554">
        <v>49.1840136</v>
      </c>
      <c r="N554">
        <v>1.0203025880000001</v>
      </c>
      <c r="O554">
        <v>14.302719209999999</v>
      </c>
      <c r="P554">
        <v>53151.907890000002</v>
      </c>
      <c r="Q554">
        <v>59.946855620000001</v>
      </c>
      <c r="R554">
        <v>1.0018058510000001</v>
      </c>
      <c r="S554">
        <v>17.416523120000001</v>
      </c>
    </row>
    <row r="555" spans="1:19" x14ac:dyDescent="0.25">
      <c r="A555" s="12">
        <v>37500</v>
      </c>
      <c r="B555" t="s">
        <v>1989</v>
      </c>
      <c r="C555" t="s">
        <v>1990</v>
      </c>
      <c r="D555">
        <v>129117.3263</v>
      </c>
      <c r="E555">
        <v>56.342841059999998</v>
      </c>
      <c r="F555">
        <v>1.4348401660000001</v>
      </c>
      <c r="G555">
        <v>16.93320507</v>
      </c>
      <c r="H555">
        <v>75804.046449999994</v>
      </c>
      <c r="I555">
        <v>51.328290989999999</v>
      </c>
      <c r="J555">
        <v>1.5497644310000001</v>
      </c>
      <c r="K555">
        <v>18.77018696</v>
      </c>
      <c r="L555">
        <v>51713.039629999999</v>
      </c>
      <c r="M555">
        <v>47.61716182</v>
      </c>
      <c r="N555">
        <v>1.1577364880000001</v>
      </c>
      <c r="O555">
        <v>18.01588495</v>
      </c>
      <c r="P555">
        <v>60686.606</v>
      </c>
      <c r="Q555">
        <v>55.440170309999999</v>
      </c>
      <c r="R555">
        <v>0.83775795799999997</v>
      </c>
      <c r="S555">
        <v>20.042063209999998</v>
      </c>
    </row>
    <row r="556" spans="1:19" x14ac:dyDescent="0.25">
      <c r="A556" s="12">
        <v>37500</v>
      </c>
      <c r="B556" t="s">
        <v>1993</v>
      </c>
      <c r="C556" t="s">
        <v>1994</v>
      </c>
      <c r="D556">
        <v>99753.83455</v>
      </c>
      <c r="E556">
        <v>53.835255080000003</v>
      </c>
      <c r="F556">
        <v>1.9576710660000001</v>
      </c>
      <c r="G556">
        <v>19.586904950000001</v>
      </c>
      <c r="H556">
        <v>60036.30889</v>
      </c>
      <c r="I556">
        <v>49.904643419999999</v>
      </c>
      <c r="J556">
        <v>2.0573340149999999</v>
      </c>
      <c r="K556">
        <v>21.271916789999999</v>
      </c>
      <c r="L556">
        <v>46992.611709999997</v>
      </c>
      <c r="M556">
        <v>46.629183220000002</v>
      </c>
      <c r="N556">
        <v>1.472016993</v>
      </c>
      <c r="O556">
        <v>20.27483076</v>
      </c>
      <c r="P556">
        <v>51713.531510000001</v>
      </c>
      <c r="Q556">
        <v>57.699562729999997</v>
      </c>
      <c r="R556">
        <v>1.2254966410000001</v>
      </c>
      <c r="S556">
        <v>22.526843849999999</v>
      </c>
    </row>
    <row r="557" spans="1:19" x14ac:dyDescent="0.25">
      <c r="A557" s="12">
        <v>37500</v>
      </c>
      <c r="B557" t="s">
        <v>1995</v>
      </c>
      <c r="C557" t="s">
        <v>1996</v>
      </c>
      <c r="D557">
        <v>131946.20920000001</v>
      </c>
      <c r="E557">
        <v>58.603455060000002</v>
      </c>
      <c r="F557">
        <v>2.1907779020000002</v>
      </c>
      <c r="G557">
        <v>21.236864780000001</v>
      </c>
      <c r="H557">
        <v>74808.160090000005</v>
      </c>
      <c r="I557">
        <v>55.373459570000001</v>
      </c>
      <c r="J557">
        <v>2.3923349489999999</v>
      </c>
      <c r="K557">
        <v>23.140353600000001</v>
      </c>
      <c r="L557">
        <v>60333.360780000003</v>
      </c>
      <c r="M557">
        <v>52.578352160000001</v>
      </c>
      <c r="N557">
        <v>2.0588904810000002</v>
      </c>
      <c r="O557">
        <v>22.868961850000002</v>
      </c>
      <c r="P557">
        <v>53834.221019999997</v>
      </c>
      <c r="Q557">
        <v>59.782386670000001</v>
      </c>
      <c r="R557">
        <v>1.5495445539999999</v>
      </c>
      <c r="S557">
        <v>27.08062881</v>
      </c>
    </row>
    <row r="558" spans="1:19" x14ac:dyDescent="0.25">
      <c r="A558" s="12">
        <v>37500</v>
      </c>
      <c r="B558" t="s">
        <v>1997</v>
      </c>
      <c r="C558" t="s">
        <v>1998</v>
      </c>
      <c r="D558">
        <v>162123.33859999999</v>
      </c>
      <c r="E558">
        <v>64.549944839999995</v>
      </c>
      <c r="F558">
        <v>2.4317280870000002</v>
      </c>
      <c r="G558">
        <v>20.2814923</v>
      </c>
      <c r="H558">
        <v>90532.617389999999</v>
      </c>
      <c r="I558">
        <v>60.327726490000003</v>
      </c>
      <c r="J558">
        <v>2.6085237459999999</v>
      </c>
      <c r="K558">
        <v>22.703104410000002</v>
      </c>
      <c r="L558">
        <v>70493.676430000007</v>
      </c>
      <c r="M558">
        <v>57.06056281</v>
      </c>
      <c r="N558">
        <v>2.27851508</v>
      </c>
      <c r="O558">
        <v>22.428083229999999</v>
      </c>
      <c r="P558">
        <v>67465.287270000001</v>
      </c>
      <c r="Q558">
        <v>66.212672600000005</v>
      </c>
      <c r="R558">
        <v>2.0799060580000002</v>
      </c>
      <c r="S558">
        <v>24.15654469</v>
      </c>
    </row>
    <row r="559" spans="1:19" x14ac:dyDescent="0.25">
      <c r="A559" s="12">
        <v>37500</v>
      </c>
      <c r="B559" t="s">
        <v>1999</v>
      </c>
      <c r="C559" t="s">
        <v>2000</v>
      </c>
      <c r="D559">
        <v>125849.9437</v>
      </c>
      <c r="E559">
        <v>55.996598759999998</v>
      </c>
      <c r="F559">
        <v>1.564036465</v>
      </c>
      <c r="G559">
        <v>16.27460615</v>
      </c>
      <c r="H559">
        <v>71831.922779999994</v>
      </c>
      <c r="I559">
        <v>52.44695875</v>
      </c>
      <c r="J559">
        <v>1.4513405669999999</v>
      </c>
      <c r="K559">
        <v>18.062904060000001</v>
      </c>
      <c r="L559">
        <v>53129.944150000003</v>
      </c>
      <c r="M559">
        <v>49.248461069999998</v>
      </c>
      <c r="N559">
        <v>1.070291635</v>
      </c>
      <c r="O559">
        <v>17.51415029</v>
      </c>
      <c r="P559">
        <v>59730.364070000003</v>
      </c>
      <c r="Q559">
        <v>60.919879760000001</v>
      </c>
      <c r="R559">
        <v>0.50781190700000001</v>
      </c>
      <c r="S559">
        <v>21.293731449999999</v>
      </c>
    </row>
    <row r="560" spans="1:19" x14ac:dyDescent="0.25">
      <c r="A560" s="12">
        <v>37530</v>
      </c>
      <c r="B560" t="s">
        <v>1997</v>
      </c>
      <c r="C560" t="s">
        <v>1998</v>
      </c>
      <c r="D560">
        <v>165817.6115</v>
      </c>
      <c r="E560">
        <v>66.020831849999993</v>
      </c>
      <c r="F560">
        <v>2.278680493</v>
      </c>
      <c r="G560">
        <v>21.603518640000001</v>
      </c>
      <c r="H560">
        <v>92726.485560000001</v>
      </c>
      <c r="I560">
        <v>61.789642460000003</v>
      </c>
      <c r="J560">
        <v>2.4232903339999998</v>
      </c>
      <c r="K560">
        <v>24.39297522</v>
      </c>
      <c r="L560">
        <v>71701.229040000006</v>
      </c>
      <c r="M560">
        <v>58.038006959999997</v>
      </c>
      <c r="N560">
        <v>1.7129942309999999</v>
      </c>
      <c r="O560">
        <v>23.66082617</v>
      </c>
      <c r="P560">
        <v>68986.941420000003</v>
      </c>
      <c r="Q560">
        <v>67.7060745</v>
      </c>
      <c r="R560">
        <v>2.2554623459999998</v>
      </c>
      <c r="S560">
        <v>25.349877169999999</v>
      </c>
    </row>
    <row r="561" spans="1:19" x14ac:dyDescent="0.25">
      <c r="A561" s="12">
        <v>37530</v>
      </c>
      <c r="B561" t="s">
        <v>1993</v>
      </c>
      <c r="C561" t="s">
        <v>1994</v>
      </c>
      <c r="D561">
        <v>101620.16959999999</v>
      </c>
      <c r="E561">
        <v>54.842480780000002</v>
      </c>
      <c r="F561">
        <v>1.8709407010000001</v>
      </c>
      <c r="G561">
        <v>21.56155257</v>
      </c>
      <c r="H561">
        <v>61268.12227</v>
      </c>
      <c r="I561">
        <v>50.928577240000003</v>
      </c>
      <c r="J561">
        <v>2.0517806699999999</v>
      </c>
      <c r="K561">
        <v>23.6369826</v>
      </c>
      <c r="L561">
        <v>47594.94932</v>
      </c>
      <c r="M561">
        <v>47.226862519999997</v>
      </c>
      <c r="N561">
        <v>1.2817708860000001</v>
      </c>
      <c r="O561">
        <v>21.97851696</v>
      </c>
      <c r="P561">
        <v>52322.377189999999</v>
      </c>
      <c r="Q561">
        <v>58.378884530000001</v>
      </c>
      <c r="R561">
        <v>1.1773430579999999</v>
      </c>
      <c r="S561">
        <v>23.626721880000002</v>
      </c>
    </row>
    <row r="562" spans="1:19" x14ac:dyDescent="0.25">
      <c r="A562" s="12">
        <v>37530</v>
      </c>
      <c r="B562" t="s">
        <v>1995</v>
      </c>
      <c r="C562" t="s">
        <v>1996</v>
      </c>
      <c r="D562">
        <v>133421.72469999999</v>
      </c>
      <c r="E562">
        <v>59.258800200000003</v>
      </c>
      <c r="F562">
        <v>1.1182704800000001</v>
      </c>
      <c r="G562">
        <v>21.488919509999999</v>
      </c>
      <c r="H562">
        <v>75985.243499999997</v>
      </c>
      <c r="I562">
        <v>56.244743939999999</v>
      </c>
      <c r="J562">
        <v>1.573469276</v>
      </c>
      <c r="K562">
        <v>23.84495811</v>
      </c>
      <c r="L562">
        <v>60962.55027</v>
      </c>
      <c r="M562">
        <v>53.12666815</v>
      </c>
      <c r="N562">
        <v>1.0428550409999999</v>
      </c>
      <c r="O562">
        <v>23.282010639999999</v>
      </c>
      <c r="P562">
        <v>54702.488149999997</v>
      </c>
      <c r="Q562">
        <v>60.746589010000001</v>
      </c>
      <c r="R562">
        <v>1.6128535369999999</v>
      </c>
      <c r="S562">
        <v>27.80684025</v>
      </c>
    </row>
    <row r="563" spans="1:19" x14ac:dyDescent="0.25">
      <c r="A563" s="12">
        <v>37530</v>
      </c>
      <c r="B563" t="s">
        <v>1999</v>
      </c>
      <c r="C563" t="s">
        <v>2000</v>
      </c>
      <c r="D563">
        <v>128162.95329999999</v>
      </c>
      <c r="E563">
        <v>57.025766269999998</v>
      </c>
      <c r="F563">
        <v>1.8379107509999999</v>
      </c>
      <c r="G563">
        <v>17.486637569999999</v>
      </c>
      <c r="H563">
        <v>73173.820439999996</v>
      </c>
      <c r="I563">
        <v>53.426724409999998</v>
      </c>
      <c r="J563">
        <v>1.8681076830000001</v>
      </c>
      <c r="K563">
        <v>19.43911597</v>
      </c>
      <c r="L563">
        <v>53901.62197</v>
      </c>
      <c r="M563">
        <v>49.963762869999996</v>
      </c>
      <c r="N563">
        <v>1.4524348410000001</v>
      </c>
      <c r="O563">
        <v>18.45456166</v>
      </c>
      <c r="P563">
        <v>60606.245470000002</v>
      </c>
      <c r="Q563">
        <v>61.813204120000002</v>
      </c>
      <c r="R563">
        <v>1.466392199</v>
      </c>
      <c r="S563">
        <v>22.07150601</v>
      </c>
    </row>
    <row r="564" spans="1:19" x14ac:dyDescent="0.25">
      <c r="A564" s="12">
        <v>37530</v>
      </c>
      <c r="B564" t="s">
        <v>1989</v>
      </c>
      <c r="C564" t="s">
        <v>1990</v>
      </c>
      <c r="D564">
        <v>130265.43210000001</v>
      </c>
      <c r="E564">
        <v>56.84383922</v>
      </c>
      <c r="F564">
        <v>0.88919576300000003</v>
      </c>
      <c r="G564">
        <v>17.03310802</v>
      </c>
      <c r="H564">
        <v>76794.752810000005</v>
      </c>
      <c r="I564">
        <v>51.999116180000001</v>
      </c>
      <c r="J564">
        <v>1.3069306979999999</v>
      </c>
      <c r="K564">
        <v>19.451779309999999</v>
      </c>
      <c r="L564">
        <v>52164.79623</v>
      </c>
      <c r="M564">
        <v>48.033137510000003</v>
      </c>
      <c r="N564">
        <v>0.87358354500000002</v>
      </c>
      <c r="O564">
        <v>18.504643120000001</v>
      </c>
      <c r="P564">
        <v>61466.384250000003</v>
      </c>
      <c r="Q564">
        <v>56.152535720000003</v>
      </c>
      <c r="R564">
        <v>1.2849264419999999</v>
      </c>
      <c r="S564">
        <v>20.576844130000001</v>
      </c>
    </row>
    <row r="565" spans="1:19" x14ac:dyDescent="0.25">
      <c r="A565" s="12">
        <v>37530</v>
      </c>
      <c r="B565" t="s">
        <v>1991</v>
      </c>
      <c r="C565" t="s">
        <v>1992</v>
      </c>
      <c r="D565">
        <v>124782.2451</v>
      </c>
      <c r="E565">
        <v>58.420382019999998</v>
      </c>
      <c r="F565">
        <v>-6.3490863999999994E-2</v>
      </c>
      <c r="G565">
        <v>13.8446354</v>
      </c>
      <c r="H565">
        <v>75276.790680000006</v>
      </c>
      <c r="I565">
        <v>55.14188789</v>
      </c>
      <c r="J565">
        <v>0.36028760599999998</v>
      </c>
      <c r="K565">
        <v>16.372281399999999</v>
      </c>
      <c r="L565">
        <v>47258.252899999999</v>
      </c>
      <c r="M565">
        <v>48.795679999999997</v>
      </c>
      <c r="N565">
        <v>-0.78955247399999995</v>
      </c>
      <c r="O565">
        <v>13.0360537</v>
      </c>
      <c r="P565">
        <v>53112.66618</v>
      </c>
      <c r="Q565">
        <v>59.902597249999999</v>
      </c>
      <c r="R565">
        <v>-7.3829351000000001E-2</v>
      </c>
      <c r="S565">
        <v>16.247212260000001</v>
      </c>
    </row>
    <row r="566" spans="1:19" x14ac:dyDescent="0.25">
      <c r="A566" s="12">
        <v>37561</v>
      </c>
      <c r="B566" t="s">
        <v>1991</v>
      </c>
      <c r="C566" t="s">
        <v>1992</v>
      </c>
      <c r="D566">
        <v>127575.0439</v>
      </c>
      <c r="E566">
        <v>59.727910770000001</v>
      </c>
      <c r="F566">
        <v>2.238137966</v>
      </c>
      <c r="G566">
        <v>15.610827889999999</v>
      </c>
      <c r="H566">
        <v>76784.254140000005</v>
      </c>
      <c r="I566">
        <v>56.246137689999998</v>
      </c>
      <c r="J566">
        <v>2.0025607449999998</v>
      </c>
      <c r="K566">
        <v>17.432099869999998</v>
      </c>
      <c r="L566">
        <v>48145.662060000002</v>
      </c>
      <c r="M566">
        <v>49.711958760000002</v>
      </c>
      <c r="N566">
        <v>1.877786645</v>
      </c>
      <c r="O566">
        <v>14.71173905</v>
      </c>
      <c r="P566">
        <v>54090.8992</v>
      </c>
      <c r="Q566">
        <v>61.005887719999997</v>
      </c>
      <c r="R566">
        <v>1.8418074069999999</v>
      </c>
      <c r="S566">
        <v>17.249556290000001</v>
      </c>
    </row>
    <row r="567" spans="1:19" x14ac:dyDescent="0.25">
      <c r="A567" s="12">
        <v>37561</v>
      </c>
      <c r="B567" t="s">
        <v>1995</v>
      </c>
      <c r="C567" t="s">
        <v>1996</v>
      </c>
      <c r="D567">
        <v>135697.7372</v>
      </c>
      <c r="E567">
        <v>60.269683319999999</v>
      </c>
      <c r="F567">
        <v>1.705878478</v>
      </c>
      <c r="G567">
        <v>24.12562908</v>
      </c>
      <c r="H567">
        <v>77206.778040000005</v>
      </c>
      <c r="I567">
        <v>57.148931310000002</v>
      </c>
      <c r="J567">
        <v>1.6075944230000001</v>
      </c>
      <c r="K567">
        <v>26.147020430000001</v>
      </c>
      <c r="L567">
        <v>61759.783499999998</v>
      </c>
      <c r="M567">
        <v>53.821428210000001</v>
      </c>
      <c r="N567">
        <v>1.307742578</v>
      </c>
      <c r="O567">
        <v>25.863376909999999</v>
      </c>
      <c r="P567">
        <v>55794.473160000001</v>
      </c>
      <c r="Q567">
        <v>61.959227900000002</v>
      </c>
      <c r="R567">
        <v>1.996225473</v>
      </c>
      <c r="S567">
        <v>31.2421389</v>
      </c>
    </row>
    <row r="568" spans="1:19" x14ac:dyDescent="0.25">
      <c r="A568" s="12">
        <v>37561</v>
      </c>
      <c r="B568" t="s">
        <v>1999</v>
      </c>
      <c r="C568" t="s">
        <v>2000</v>
      </c>
      <c r="D568">
        <v>131142.29139999999</v>
      </c>
      <c r="E568">
        <v>58.351414849999998</v>
      </c>
      <c r="F568">
        <v>2.3246484270000001</v>
      </c>
      <c r="G568">
        <v>20.65947748</v>
      </c>
      <c r="H568">
        <v>74664.346380000003</v>
      </c>
      <c r="I568">
        <v>54.515008690000002</v>
      </c>
      <c r="J568">
        <v>2.0369661240000001</v>
      </c>
      <c r="K568">
        <v>21.90050454</v>
      </c>
      <c r="L568">
        <v>54872.72208</v>
      </c>
      <c r="M568">
        <v>50.863917899999997</v>
      </c>
      <c r="N568">
        <v>1.8016157500000001</v>
      </c>
      <c r="O568">
        <v>21.11049294</v>
      </c>
      <c r="P568">
        <v>61779.62773</v>
      </c>
      <c r="Q568">
        <v>63.009954</v>
      </c>
      <c r="R568">
        <v>1.936074815</v>
      </c>
      <c r="S568">
        <v>24.338375429999999</v>
      </c>
    </row>
    <row r="569" spans="1:19" x14ac:dyDescent="0.25">
      <c r="A569" s="12">
        <v>37561</v>
      </c>
      <c r="B569" t="s">
        <v>1989</v>
      </c>
      <c r="C569" t="s">
        <v>1990</v>
      </c>
      <c r="D569">
        <v>131561.96720000001</v>
      </c>
      <c r="E569">
        <v>57.40960741</v>
      </c>
      <c r="F569">
        <v>0.99530257099999997</v>
      </c>
      <c r="G569">
        <v>17.87112175</v>
      </c>
      <c r="H569">
        <v>77504.727079999997</v>
      </c>
      <c r="I569">
        <v>52.479852600000001</v>
      </c>
      <c r="J569">
        <v>0.92450882599999995</v>
      </c>
      <c r="K569">
        <v>20.063716670000002</v>
      </c>
      <c r="L569">
        <v>52623.740189999997</v>
      </c>
      <c r="M569">
        <v>48.455731290000003</v>
      </c>
      <c r="N569">
        <v>0.87979632699999999</v>
      </c>
      <c r="O569">
        <v>19.455705439999999</v>
      </c>
      <c r="P569">
        <v>62178.07703</v>
      </c>
      <c r="Q569">
        <v>56.802701730000003</v>
      </c>
      <c r="R569">
        <v>1.157856913</v>
      </c>
      <c r="S569">
        <v>22.09030447</v>
      </c>
    </row>
    <row r="570" spans="1:19" x14ac:dyDescent="0.25">
      <c r="A570" s="12">
        <v>37561</v>
      </c>
      <c r="B570" t="s">
        <v>1993</v>
      </c>
      <c r="C570" t="s">
        <v>1994</v>
      </c>
      <c r="D570">
        <v>103798.03230000001</v>
      </c>
      <c r="E570">
        <v>56.017832040000002</v>
      </c>
      <c r="F570">
        <v>2.1431401989999999</v>
      </c>
      <c r="G570">
        <v>23.723941539999998</v>
      </c>
      <c r="H570">
        <v>62512.735269999997</v>
      </c>
      <c r="I570">
        <v>51.963150640000002</v>
      </c>
      <c r="J570">
        <v>2.0314201860000001</v>
      </c>
      <c r="K570">
        <v>25.581931239999999</v>
      </c>
      <c r="L570">
        <v>48499.774660000003</v>
      </c>
      <c r="M570">
        <v>48.124690170000001</v>
      </c>
      <c r="N570">
        <v>1.901095277</v>
      </c>
      <c r="O570">
        <v>24.339699459999999</v>
      </c>
      <c r="P570">
        <v>53353.1633</v>
      </c>
      <c r="Q570">
        <v>59.528987919999999</v>
      </c>
      <c r="R570">
        <v>1.9700674309999999</v>
      </c>
      <c r="S570">
        <v>26.178051360000001</v>
      </c>
    </row>
    <row r="571" spans="1:19" x14ac:dyDescent="0.25">
      <c r="A571" s="12">
        <v>37561</v>
      </c>
      <c r="B571" t="s">
        <v>1997</v>
      </c>
      <c r="C571" t="s">
        <v>1998</v>
      </c>
      <c r="D571">
        <v>169569.05850000001</v>
      </c>
      <c r="E571">
        <v>67.514482909999998</v>
      </c>
      <c r="F571">
        <v>2.262393587</v>
      </c>
      <c r="G571">
        <v>24.172768619999999</v>
      </c>
      <c r="H571">
        <v>94693.340190000003</v>
      </c>
      <c r="I571">
        <v>63.100284649999999</v>
      </c>
      <c r="J571">
        <v>2.121135744</v>
      </c>
      <c r="K571">
        <v>26.46531688</v>
      </c>
      <c r="L571">
        <v>73233.408559999996</v>
      </c>
      <c r="M571">
        <v>59.278217849999997</v>
      </c>
      <c r="N571">
        <v>2.136894356</v>
      </c>
      <c r="O571">
        <v>26.064458949999999</v>
      </c>
      <c r="P571">
        <v>70678.640039999998</v>
      </c>
      <c r="Q571">
        <v>69.366363680000006</v>
      </c>
      <c r="R571">
        <v>2.452201224</v>
      </c>
      <c r="S571">
        <v>27.886619849999999</v>
      </c>
    </row>
    <row r="572" spans="1:19" x14ac:dyDescent="0.25">
      <c r="A572" s="12">
        <v>37591</v>
      </c>
      <c r="B572" t="s">
        <v>1999</v>
      </c>
      <c r="C572" t="s">
        <v>2000</v>
      </c>
      <c r="D572">
        <v>133961.42079999999</v>
      </c>
      <c r="E572">
        <v>59.605778979999997</v>
      </c>
      <c r="F572">
        <v>2.149672185</v>
      </c>
      <c r="G572">
        <v>23.304856650000001</v>
      </c>
      <c r="H572">
        <v>76658.219020000004</v>
      </c>
      <c r="I572">
        <v>55.970803719999999</v>
      </c>
      <c r="J572">
        <v>2.6704481279999999</v>
      </c>
      <c r="K572">
        <v>24.228744809999998</v>
      </c>
      <c r="L572">
        <v>56187.014130000003</v>
      </c>
      <c r="M572">
        <v>52.082192480000003</v>
      </c>
      <c r="N572">
        <v>2.3951646649999998</v>
      </c>
      <c r="O572">
        <v>23.68601395</v>
      </c>
      <c r="P572">
        <v>63652.423900000002</v>
      </c>
      <c r="Q572">
        <v>64.920046459999995</v>
      </c>
      <c r="R572">
        <v>3.0314138229999998</v>
      </c>
      <c r="S572">
        <v>25.928598560000001</v>
      </c>
    </row>
    <row r="573" spans="1:19" x14ac:dyDescent="0.25">
      <c r="A573" s="12">
        <v>37591</v>
      </c>
      <c r="B573" t="s">
        <v>1993</v>
      </c>
      <c r="C573" t="s">
        <v>1994</v>
      </c>
      <c r="D573">
        <v>104948.7779</v>
      </c>
      <c r="E573">
        <v>56.638867619999999</v>
      </c>
      <c r="F573">
        <v>1.1086390880000001</v>
      </c>
      <c r="G573">
        <v>23.402335409999999</v>
      </c>
      <c r="H573">
        <v>63477.716699999997</v>
      </c>
      <c r="I573">
        <v>52.765282800000001</v>
      </c>
      <c r="J573">
        <v>1.543655738</v>
      </c>
      <c r="K573">
        <v>25.230151859999999</v>
      </c>
      <c r="L573">
        <v>49163.301149999999</v>
      </c>
      <c r="M573">
        <v>48.783085120000003</v>
      </c>
      <c r="N573">
        <v>1.368102218</v>
      </c>
      <c r="O573">
        <v>24.47974499</v>
      </c>
      <c r="P573">
        <v>54100.739829999999</v>
      </c>
      <c r="Q573">
        <v>60.363099179999999</v>
      </c>
      <c r="R573">
        <v>1.4011850189999999</v>
      </c>
      <c r="S573">
        <v>25.65466164</v>
      </c>
    </row>
    <row r="574" spans="1:19" x14ac:dyDescent="0.25">
      <c r="A574" s="12">
        <v>37591</v>
      </c>
      <c r="B574" t="s">
        <v>1997</v>
      </c>
      <c r="C574" t="s">
        <v>1998</v>
      </c>
      <c r="D574">
        <v>172588.78810000001</v>
      </c>
      <c r="E574">
        <v>68.716798260000004</v>
      </c>
      <c r="F574">
        <v>1.7808258260000001</v>
      </c>
      <c r="G574">
        <v>25.668338070000001</v>
      </c>
      <c r="H574">
        <v>96828.997969999997</v>
      </c>
      <c r="I574">
        <v>64.523411280000005</v>
      </c>
      <c r="J574">
        <v>2.2553410569999999</v>
      </c>
      <c r="K574">
        <v>27.749404649999999</v>
      </c>
      <c r="L574">
        <v>74724.156950000004</v>
      </c>
      <c r="M574">
        <v>60.484892639999998</v>
      </c>
      <c r="N574">
        <v>2.0356124590000002</v>
      </c>
      <c r="O574">
        <v>27.679716450000001</v>
      </c>
      <c r="P574">
        <v>72637.797839999999</v>
      </c>
      <c r="Q574">
        <v>71.289146180000003</v>
      </c>
      <c r="R574">
        <v>2.771923449</v>
      </c>
      <c r="S574">
        <v>29.41492422</v>
      </c>
    </row>
    <row r="575" spans="1:19" x14ac:dyDescent="0.25">
      <c r="A575" s="12">
        <v>37591</v>
      </c>
      <c r="B575" t="s">
        <v>1991</v>
      </c>
      <c r="C575" t="s">
        <v>1992</v>
      </c>
      <c r="D575">
        <v>129741.09940000001</v>
      </c>
      <c r="E575">
        <v>60.742011679999997</v>
      </c>
      <c r="F575">
        <v>1.6978676960000001</v>
      </c>
      <c r="G575">
        <v>16.77437067</v>
      </c>
      <c r="H575">
        <v>78472.655199999994</v>
      </c>
      <c r="I575">
        <v>57.482928209999997</v>
      </c>
      <c r="J575">
        <v>2.1988896960000002</v>
      </c>
      <c r="K575">
        <v>18.213761380000001</v>
      </c>
      <c r="L575">
        <v>49319.481720000003</v>
      </c>
      <c r="M575">
        <v>50.92396566</v>
      </c>
      <c r="N575">
        <v>2.4380590259999999</v>
      </c>
      <c r="O575">
        <v>16.603724010000001</v>
      </c>
      <c r="P575">
        <v>55584.835229999997</v>
      </c>
      <c r="Q575">
        <v>62.690808750000002</v>
      </c>
      <c r="R575">
        <v>2.7618990499999998</v>
      </c>
      <c r="S575">
        <v>17.55034685</v>
      </c>
    </row>
    <row r="576" spans="1:19" x14ac:dyDescent="0.25">
      <c r="A576" s="12">
        <v>37591</v>
      </c>
      <c r="B576" t="s">
        <v>1995</v>
      </c>
      <c r="C576" t="s">
        <v>1996</v>
      </c>
      <c r="D576">
        <v>139186.9621</v>
      </c>
      <c r="E576">
        <v>61.81941054</v>
      </c>
      <c r="F576">
        <v>2.5713213380000002</v>
      </c>
      <c r="G576">
        <v>25.361891480000001</v>
      </c>
      <c r="H576">
        <v>79789.607999999993</v>
      </c>
      <c r="I576">
        <v>59.06075791</v>
      </c>
      <c r="J576">
        <v>3.3453409490000001</v>
      </c>
      <c r="K576">
        <v>27.4745928</v>
      </c>
      <c r="L576">
        <v>63660.060649999999</v>
      </c>
      <c r="M576">
        <v>55.477451350000003</v>
      </c>
      <c r="N576">
        <v>3.0768844120000001</v>
      </c>
      <c r="O576">
        <v>27.132357679999998</v>
      </c>
      <c r="P576">
        <v>57852.82129</v>
      </c>
      <c r="Q576">
        <v>64.245003780000005</v>
      </c>
      <c r="R576">
        <v>3.689161345</v>
      </c>
      <c r="S576">
        <v>30.26550911</v>
      </c>
    </row>
    <row r="577" spans="1:19" x14ac:dyDescent="0.25">
      <c r="A577" s="12">
        <v>37591</v>
      </c>
      <c r="B577" t="s">
        <v>1989</v>
      </c>
      <c r="C577" t="s">
        <v>1990</v>
      </c>
      <c r="D577">
        <v>133072.17009999999</v>
      </c>
      <c r="E577">
        <v>58.06861361</v>
      </c>
      <c r="F577">
        <v>1.1479022889999999</v>
      </c>
      <c r="G577">
        <v>19.0251582</v>
      </c>
      <c r="H577">
        <v>78665.913629999995</v>
      </c>
      <c r="I577">
        <v>53.266113019999999</v>
      </c>
      <c r="J577">
        <v>1.498213848</v>
      </c>
      <c r="K577">
        <v>20.86230467</v>
      </c>
      <c r="L577">
        <v>53368.611729999997</v>
      </c>
      <c r="M577">
        <v>49.141606060000001</v>
      </c>
      <c r="N577">
        <v>1.4154667480000001</v>
      </c>
      <c r="O577">
        <v>21.020123080000001</v>
      </c>
      <c r="P577">
        <v>63064.438249999999</v>
      </c>
      <c r="Q577">
        <v>57.61243588</v>
      </c>
      <c r="R577">
        <v>1.425520487</v>
      </c>
      <c r="S577">
        <v>22.805699919999999</v>
      </c>
    </row>
    <row r="578" spans="1:19" x14ac:dyDescent="0.25">
      <c r="A578" s="12">
        <v>37622</v>
      </c>
      <c r="B578" t="s">
        <v>1999</v>
      </c>
      <c r="C578" t="s">
        <v>2000</v>
      </c>
      <c r="D578">
        <v>135400.33439999999</v>
      </c>
      <c r="E578">
        <v>60.246019789999998</v>
      </c>
      <c r="F578">
        <v>1.074125397</v>
      </c>
      <c r="G578">
        <v>23.880254359999999</v>
      </c>
      <c r="H578">
        <v>77493.592229999995</v>
      </c>
      <c r="I578">
        <v>56.580738449999998</v>
      </c>
      <c r="J578">
        <v>1.0897373079999999</v>
      </c>
      <c r="K578">
        <v>24.937467009999999</v>
      </c>
      <c r="L578">
        <v>57041.616820000003</v>
      </c>
      <c r="M578">
        <v>52.874360969999998</v>
      </c>
      <c r="N578">
        <v>1.52099681</v>
      </c>
      <c r="O578">
        <v>25.134916619999998</v>
      </c>
      <c r="P578">
        <v>64699.076730000001</v>
      </c>
      <c r="Q578">
        <v>65.987543119999998</v>
      </c>
      <c r="R578">
        <v>1.644325161</v>
      </c>
      <c r="S578">
        <v>26.945659150000001</v>
      </c>
    </row>
    <row r="579" spans="1:19" x14ac:dyDescent="0.25">
      <c r="A579" s="12">
        <v>37622</v>
      </c>
      <c r="B579" t="s">
        <v>1995</v>
      </c>
      <c r="C579" t="s">
        <v>1996</v>
      </c>
      <c r="D579">
        <v>139633.54149999999</v>
      </c>
      <c r="E579">
        <v>62.017757279999998</v>
      </c>
      <c r="F579">
        <v>0.32084864099999999</v>
      </c>
      <c r="G579">
        <v>26.123960759999999</v>
      </c>
      <c r="H579">
        <v>79960.506720000005</v>
      </c>
      <c r="I579">
        <v>59.187258190000001</v>
      </c>
      <c r="J579">
        <v>0.21418668699999999</v>
      </c>
      <c r="K579">
        <v>28.285044389999999</v>
      </c>
      <c r="L579">
        <v>64072.765959999997</v>
      </c>
      <c r="M579">
        <v>55.837109169999998</v>
      </c>
      <c r="N579">
        <v>0.64829550199999997</v>
      </c>
      <c r="O579">
        <v>28.512774780000001</v>
      </c>
      <c r="P579">
        <v>57810.711069999998</v>
      </c>
      <c r="Q579">
        <v>64.198240780000006</v>
      </c>
      <c r="R579">
        <v>-7.2788541999999998E-2</v>
      </c>
      <c r="S579">
        <v>29.785379720000002</v>
      </c>
    </row>
    <row r="580" spans="1:19" x14ac:dyDescent="0.25">
      <c r="A580" s="12">
        <v>37622</v>
      </c>
      <c r="B580" t="s">
        <v>1991</v>
      </c>
      <c r="C580" t="s">
        <v>1992</v>
      </c>
      <c r="D580">
        <v>131597.54060000001</v>
      </c>
      <c r="E580">
        <v>61.611157820000003</v>
      </c>
      <c r="F580">
        <v>1.4308813929999999</v>
      </c>
      <c r="G580">
        <v>17.28199704</v>
      </c>
      <c r="H580">
        <v>79445.718160000004</v>
      </c>
      <c r="I580">
        <v>58.195718020000001</v>
      </c>
      <c r="J580">
        <v>1.2400026019999999</v>
      </c>
      <c r="K580">
        <v>18.856028160000001</v>
      </c>
      <c r="L580">
        <v>50311.179170000003</v>
      </c>
      <c r="M580">
        <v>51.94792546</v>
      </c>
      <c r="N580">
        <v>2.0107621020000002</v>
      </c>
      <c r="O580">
        <v>18.254749929999999</v>
      </c>
      <c r="P580">
        <v>56357.743490000001</v>
      </c>
      <c r="Q580">
        <v>63.562525710000003</v>
      </c>
      <c r="R580">
        <v>1.3905020189999999</v>
      </c>
      <c r="S580">
        <v>18.350267209999998</v>
      </c>
    </row>
    <row r="581" spans="1:19" x14ac:dyDescent="0.25">
      <c r="A581" s="12">
        <v>37622</v>
      </c>
      <c r="B581" t="s">
        <v>1989</v>
      </c>
      <c r="C581" t="s">
        <v>1990</v>
      </c>
      <c r="D581">
        <v>134293.96059999999</v>
      </c>
      <c r="E581">
        <v>58.601765520000001</v>
      </c>
      <c r="F581">
        <v>0.91814127599999995</v>
      </c>
      <c r="G581">
        <v>19.927873120000001</v>
      </c>
      <c r="H581">
        <v>79259.648669999995</v>
      </c>
      <c r="I581">
        <v>53.668141749999997</v>
      </c>
      <c r="J581">
        <v>0.75475515299999996</v>
      </c>
      <c r="K581">
        <v>21.688639720000001</v>
      </c>
      <c r="L581">
        <v>53972.906880000002</v>
      </c>
      <c r="M581">
        <v>49.698038619999998</v>
      </c>
      <c r="N581">
        <v>1.132304403</v>
      </c>
      <c r="O581">
        <v>22.524787549999999</v>
      </c>
      <c r="P581">
        <v>63452.758999999998</v>
      </c>
      <c r="Q581">
        <v>57.967185800000003</v>
      </c>
      <c r="R581">
        <v>0.61575233200000001</v>
      </c>
      <c r="S581">
        <v>23.240054520000001</v>
      </c>
    </row>
    <row r="582" spans="1:19" x14ac:dyDescent="0.25">
      <c r="A582" s="12">
        <v>37622</v>
      </c>
      <c r="B582" t="s">
        <v>1997</v>
      </c>
      <c r="C582" t="s">
        <v>1998</v>
      </c>
      <c r="D582">
        <v>175650.83970000001</v>
      </c>
      <c r="E582">
        <v>69.935964260000006</v>
      </c>
      <c r="F582">
        <v>1.7741891890000001</v>
      </c>
      <c r="G582">
        <v>26.66449218</v>
      </c>
      <c r="H582">
        <v>98658.400880000001</v>
      </c>
      <c r="I582">
        <v>65.742460519999995</v>
      </c>
      <c r="J582">
        <v>1.8893130730000001</v>
      </c>
      <c r="K582">
        <v>29.243201280000001</v>
      </c>
      <c r="L582">
        <v>76738.44137</v>
      </c>
      <c r="M582">
        <v>62.115339630000001</v>
      </c>
      <c r="N582">
        <v>2.6956268259999998</v>
      </c>
      <c r="O582">
        <v>30.486796699999999</v>
      </c>
      <c r="P582">
        <v>74546.895279999997</v>
      </c>
      <c r="Q582">
        <v>73.162797780000005</v>
      </c>
      <c r="R582">
        <v>2.6282424469999999</v>
      </c>
      <c r="S582">
        <v>31.675436470000001</v>
      </c>
    </row>
    <row r="583" spans="1:19" x14ac:dyDescent="0.25">
      <c r="A583" s="12">
        <v>37622</v>
      </c>
      <c r="B583" t="s">
        <v>1993</v>
      </c>
      <c r="C583" t="s">
        <v>1994</v>
      </c>
      <c r="D583">
        <v>107631.8486</v>
      </c>
      <c r="E583">
        <v>58.086870070000003</v>
      </c>
      <c r="F583">
        <v>2.5565526099999998</v>
      </c>
      <c r="G583">
        <v>25.152322999999999</v>
      </c>
      <c r="H583">
        <v>65120.67712</v>
      </c>
      <c r="I583">
        <v>54.130978919999997</v>
      </c>
      <c r="J583">
        <v>2.5882475139999999</v>
      </c>
      <c r="K583">
        <v>27.210388989999998</v>
      </c>
      <c r="L583">
        <v>50756.720379999999</v>
      </c>
      <c r="M583">
        <v>50.364181270000003</v>
      </c>
      <c r="N583">
        <v>3.2410745329999999</v>
      </c>
      <c r="O583">
        <v>27.526579399999999</v>
      </c>
      <c r="P583">
        <v>55875.108180000003</v>
      </c>
      <c r="Q583">
        <v>62.342857180000003</v>
      </c>
      <c r="R583">
        <v>3.279748761</v>
      </c>
      <c r="S583">
        <v>28.16757453</v>
      </c>
    </row>
    <row r="584" spans="1:19" x14ac:dyDescent="0.25">
      <c r="A584" s="12">
        <v>37653</v>
      </c>
      <c r="B584" t="s">
        <v>1999</v>
      </c>
      <c r="C584" t="s">
        <v>2000</v>
      </c>
      <c r="D584">
        <v>136181.31030000001</v>
      </c>
      <c r="E584">
        <v>60.593512920000002</v>
      </c>
      <c r="F584">
        <v>0.57679018500000001</v>
      </c>
      <c r="G584">
        <v>23.6593965</v>
      </c>
      <c r="H584">
        <v>78587.521720000004</v>
      </c>
      <c r="I584">
        <v>57.379454019999997</v>
      </c>
      <c r="J584">
        <v>1.4116386430000001</v>
      </c>
      <c r="K584">
        <v>26.156090630000001</v>
      </c>
      <c r="L584">
        <v>57728.13654</v>
      </c>
      <c r="M584">
        <v>53.51072602</v>
      </c>
      <c r="N584">
        <v>1.2035418250000001</v>
      </c>
      <c r="O584">
        <v>25.883418970000001</v>
      </c>
      <c r="P584">
        <v>65874.490000000005</v>
      </c>
      <c r="Q584">
        <v>67.186364459999993</v>
      </c>
      <c r="R584">
        <v>1.816738862</v>
      </c>
      <c r="S584">
        <v>28.391184469999999</v>
      </c>
    </row>
    <row r="585" spans="1:19" x14ac:dyDescent="0.25">
      <c r="A585" s="12">
        <v>37653</v>
      </c>
      <c r="B585" t="s">
        <v>1993</v>
      </c>
      <c r="C585" t="s">
        <v>1994</v>
      </c>
      <c r="D585">
        <v>107798.67359999999</v>
      </c>
      <c r="E585">
        <v>58.17690236</v>
      </c>
      <c r="F585">
        <v>0.15499595099999999</v>
      </c>
      <c r="G585">
        <v>23.926864349999999</v>
      </c>
      <c r="H585">
        <v>65526.733119999997</v>
      </c>
      <c r="I585">
        <v>54.468509320000003</v>
      </c>
      <c r="J585">
        <v>0.62354387700000002</v>
      </c>
      <c r="K585">
        <v>26.9695854</v>
      </c>
      <c r="L585">
        <v>51118.159220000001</v>
      </c>
      <c r="M585">
        <v>50.72282483</v>
      </c>
      <c r="N585">
        <v>0.71210045300000002</v>
      </c>
      <c r="O585">
        <v>26.982436539999998</v>
      </c>
      <c r="P585">
        <v>56419.071689999997</v>
      </c>
      <c r="Q585">
        <v>62.949786469999999</v>
      </c>
      <c r="R585">
        <v>0.97353460999999997</v>
      </c>
      <c r="S585">
        <v>27.72816139</v>
      </c>
    </row>
    <row r="586" spans="1:19" x14ac:dyDescent="0.25">
      <c r="A586" s="12">
        <v>37653</v>
      </c>
      <c r="B586" t="s">
        <v>1991</v>
      </c>
      <c r="C586" t="s">
        <v>1992</v>
      </c>
      <c r="D586">
        <v>131845.2959</v>
      </c>
      <c r="E586">
        <v>61.727151540000001</v>
      </c>
      <c r="F586">
        <v>0.188267395</v>
      </c>
      <c r="G586">
        <v>17.78329681</v>
      </c>
      <c r="H586">
        <v>80354.636360000004</v>
      </c>
      <c r="I586">
        <v>58.861520390000003</v>
      </c>
      <c r="J586">
        <v>1.144074496</v>
      </c>
      <c r="K586">
        <v>20.783351580000001</v>
      </c>
      <c r="L586">
        <v>50633.918449999997</v>
      </c>
      <c r="M586">
        <v>52.281164250000003</v>
      </c>
      <c r="N586">
        <v>0.64148621900000002</v>
      </c>
      <c r="O586">
        <v>19.353597709999999</v>
      </c>
      <c r="P586">
        <v>57182.105510000001</v>
      </c>
      <c r="Q586">
        <v>64.492274300000005</v>
      </c>
      <c r="R586">
        <v>1.4627307119999999</v>
      </c>
      <c r="S586">
        <v>20.031244940000001</v>
      </c>
    </row>
    <row r="587" spans="1:19" x14ac:dyDescent="0.25">
      <c r="A587" s="12">
        <v>37653</v>
      </c>
      <c r="B587" t="s">
        <v>1997</v>
      </c>
      <c r="C587" t="s">
        <v>1998</v>
      </c>
      <c r="D587">
        <v>177274.1955</v>
      </c>
      <c r="E587">
        <v>70.582308749999996</v>
      </c>
      <c r="F587">
        <v>0.92419471799999997</v>
      </c>
      <c r="G587">
        <v>26.696327159999999</v>
      </c>
      <c r="H587">
        <v>100469.71709999999</v>
      </c>
      <c r="I587">
        <v>66.949457420000002</v>
      </c>
      <c r="J587">
        <v>1.835947255</v>
      </c>
      <c r="K587">
        <v>30.825281919999998</v>
      </c>
      <c r="L587">
        <v>78043.870590000006</v>
      </c>
      <c r="M587">
        <v>63.172009250000002</v>
      </c>
      <c r="N587">
        <v>1.7011411759999999</v>
      </c>
      <c r="O587">
        <v>31.785705069999999</v>
      </c>
      <c r="P587">
        <v>75945.988790000003</v>
      </c>
      <c r="Q587">
        <v>74.535914599999998</v>
      </c>
      <c r="R587">
        <v>1.8767964880000001</v>
      </c>
      <c r="S587">
        <v>32.986103219999997</v>
      </c>
    </row>
    <row r="588" spans="1:19" x14ac:dyDescent="0.25">
      <c r="A588" s="12">
        <v>37653</v>
      </c>
      <c r="B588" t="s">
        <v>1989</v>
      </c>
      <c r="C588" t="s">
        <v>1990</v>
      </c>
      <c r="D588">
        <v>134953.6483</v>
      </c>
      <c r="E588">
        <v>58.889632990000003</v>
      </c>
      <c r="F588">
        <v>0.49122661899999998</v>
      </c>
      <c r="G588">
        <v>19.897935530000002</v>
      </c>
      <c r="H588">
        <v>79884.623949999994</v>
      </c>
      <c r="I588">
        <v>54.09132382</v>
      </c>
      <c r="J588">
        <v>0.78851634199999998</v>
      </c>
      <c r="K588">
        <v>22.287039020000002</v>
      </c>
      <c r="L588">
        <v>54327.21314</v>
      </c>
      <c r="M588">
        <v>50.02428243</v>
      </c>
      <c r="N588">
        <v>0.656452068</v>
      </c>
      <c r="O588">
        <v>22.67962764</v>
      </c>
      <c r="P588">
        <v>63367.709009999999</v>
      </c>
      <c r="Q588">
        <v>57.889488489999998</v>
      </c>
      <c r="R588">
        <v>-0.134036717</v>
      </c>
      <c r="S588">
        <v>22.060145840000001</v>
      </c>
    </row>
    <row r="589" spans="1:19" x14ac:dyDescent="0.25">
      <c r="A589" s="12">
        <v>37653</v>
      </c>
      <c r="B589" t="s">
        <v>1995</v>
      </c>
      <c r="C589" t="s">
        <v>1996</v>
      </c>
      <c r="D589">
        <v>136934.51269999999</v>
      </c>
      <c r="E589">
        <v>60.818992909999999</v>
      </c>
      <c r="F589">
        <v>-1.932937318</v>
      </c>
      <c r="G589">
        <v>22.72565049</v>
      </c>
      <c r="H589">
        <v>78807.596529999995</v>
      </c>
      <c r="I589">
        <v>58.333866989999997</v>
      </c>
      <c r="J589">
        <v>-1.441849529</v>
      </c>
      <c r="K589">
        <v>25.909946390000002</v>
      </c>
      <c r="L589">
        <v>63134.411509999998</v>
      </c>
      <c r="M589">
        <v>55.01936705</v>
      </c>
      <c r="N589">
        <v>-1.4645137210000001</v>
      </c>
      <c r="O589">
        <v>25.477182079999999</v>
      </c>
      <c r="P589">
        <v>57179.942909999998</v>
      </c>
      <c r="Q589">
        <v>63.497778779999997</v>
      </c>
      <c r="R589">
        <v>-1.0910921979999999</v>
      </c>
      <c r="S589">
        <v>26.580395459999998</v>
      </c>
    </row>
    <row r="590" spans="1:19" x14ac:dyDescent="0.25">
      <c r="A590" s="12">
        <v>37681</v>
      </c>
      <c r="B590" t="s">
        <v>1991</v>
      </c>
      <c r="C590" t="s">
        <v>1992</v>
      </c>
      <c r="D590">
        <v>130251.8452</v>
      </c>
      <c r="E590">
        <v>60.981131959999999</v>
      </c>
      <c r="F590">
        <v>-1.2085760640000001</v>
      </c>
      <c r="G590">
        <v>15.8972798</v>
      </c>
      <c r="H590">
        <v>79436.81452</v>
      </c>
      <c r="I590">
        <v>58.189195910000002</v>
      </c>
      <c r="J590">
        <v>-1.1422139149999999</v>
      </c>
      <c r="K590">
        <v>18.826705149999999</v>
      </c>
      <c r="L590">
        <v>49947.408869999999</v>
      </c>
      <c r="M590">
        <v>51.572320820000002</v>
      </c>
      <c r="N590">
        <v>-1.3558294529999999</v>
      </c>
      <c r="O590">
        <v>16.857603279999999</v>
      </c>
      <c r="P590">
        <v>56719.225480000001</v>
      </c>
      <c r="Q590">
        <v>63.970219610000001</v>
      </c>
      <c r="R590">
        <v>-0.809484066</v>
      </c>
      <c r="S590">
        <v>18.895460929999999</v>
      </c>
    </row>
    <row r="591" spans="1:19" x14ac:dyDescent="0.25">
      <c r="A591" s="12">
        <v>37681</v>
      </c>
      <c r="B591" t="s">
        <v>1995</v>
      </c>
      <c r="C591" t="s">
        <v>1996</v>
      </c>
      <c r="D591">
        <v>139381.9278</v>
      </c>
      <c r="E591">
        <v>61.906003920000003</v>
      </c>
      <c r="F591">
        <v>1.7872887420000001</v>
      </c>
      <c r="G591">
        <v>23.39377485</v>
      </c>
      <c r="H591">
        <v>79827.83726</v>
      </c>
      <c r="I591">
        <v>59.089055449999996</v>
      </c>
      <c r="J591">
        <v>1.2945969450000001</v>
      </c>
      <c r="K591">
        <v>25.994422029999999</v>
      </c>
      <c r="L591">
        <v>64089.85398</v>
      </c>
      <c r="M591">
        <v>55.852000769999997</v>
      </c>
      <c r="N591">
        <v>1.5133466</v>
      </c>
      <c r="O591">
        <v>25.849883439999999</v>
      </c>
      <c r="P591">
        <v>58322.682560000001</v>
      </c>
      <c r="Q591">
        <v>64.766780220000001</v>
      </c>
      <c r="R591">
        <v>1.9984973699999999</v>
      </c>
      <c r="S591">
        <v>29.13785755</v>
      </c>
    </row>
    <row r="592" spans="1:19" x14ac:dyDescent="0.25">
      <c r="A592" s="12">
        <v>37681</v>
      </c>
      <c r="B592" t="s">
        <v>1999</v>
      </c>
      <c r="C592" t="s">
        <v>2000</v>
      </c>
      <c r="D592">
        <v>137440.81200000001</v>
      </c>
      <c r="E592">
        <v>61.153924889999999</v>
      </c>
      <c r="F592">
        <v>0.92487124300000001</v>
      </c>
      <c r="G592">
        <v>24.23000085</v>
      </c>
      <c r="H592">
        <v>79105.472370000003</v>
      </c>
      <c r="I592">
        <v>57.75762761</v>
      </c>
      <c r="J592">
        <v>0.65907492199999995</v>
      </c>
      <c r="K592">
        <v>26.489552459999999</v>
      </c>
      <c r="L592">
        <v>58288.881780000003</v>
      </c>
      <c r="M592">
        <v>54.030505230000003</v>
      </c>
      <c r="N592">
        <v>0.97135517500000002</v>
      </c>
      <c r="O592">
        <v>26.449906089999999</v>
      </c>
      <c r="P592">
        <v>66219.926760000002</v>
      </c>
      <c r="Q592">
        <v>67.538680510000006</v>
      </c>
      <c r="R592">
        <v>0.524386252</v>
      </c>
      <c r="S592">
        <v>29.23621232</v>
      </c>
    </row>
    <row r="593" spans="1:19" x14ac:dyDescent="0.25">
      <c r="A593" s="12">
        <v>37681</v>
      </c>
      <c r="B593" t="s">
        <v>1997</v>
      </c>
      <c r="C593" t="s">
        <v>1998</v>
      </c>
      <c r="D593">
        <v>179882.8548</v>
      </c>
      <c r="E593">
        <v>71.620955080000002</v>
      </c>
      <c r="F593">
        <v>1.4715391790000001</v>
      </c>
      <c r="G593">
        <v>27.1415209</v>
      </c>
      <c r="H593">
        <v>101812.481</v>
      </c>
      <c r="I593">
        <v>67.844227660000001</v>
      </c>
      <c r="J593">
        <v>1.3364861690000001</v>
      </c>
      <c r="K593">
        <v>30.85513426</v>
      </c>
      <c r="L593">
        <v>79409.929380000001</v>
      </c>
      <c r="M593">
        <v>64.277755010000007</v>
      </c>
      <c r="N593">
        <v>1.7503729400000001</v>
      </c>
      <c r="O593">
        <v>32.054056019999997</v>
      </c>
      <c r="P593">
        <v>76858.634340000004</v>
      </c>
      <c r="Q593">
        <v>75.431615249999993</v>
      </c>
      <c r="R593">
        <v>1.2017034310000001</v>
      </c>
      <c r="S593">
        <v>33.305130200000001</v>
      </c>
    </row>
    <row r="594" spans="1:19" x14ac:dyDescent="0.25">
      <c r="A594" s="12">
        <v>37681</v>
      </c>
      <c r="B594" t="s">
        <v>1989</v>
      </c>
      <c r="C594" t="s">
        <v>1990</v>
      </c>
      <c r="D594">
        <v>136623.02480000001</v>
      </c>
      <c r="E594">
        <v>59.618097720000002</v>
      </c>
      <c r="F594">
        <v>1.2369999410000001</v>
      </c>
      <c r="G594">
        <v>20.545505760000001</v>
      </c>
      <c r="H594">
        <v>80662.230509999994</v>
      </c>
      <c r="I594">
        <v>54.617855290000001</v>
      </c>
      <c r="J594">
        <v>0.973412057</v>
      </c>
      <c r="K594">
        <v>22.586672279999998</v>
      </c>
      <c r="L594">
        <v>54867.384290000002</v>
      </c>
      <c r="M594">
        <v>50.521669879999997</v>
      </c>
      <c r="N594">
        <v>0.994292026</v>
      </c>
      <c r="O594">
        <v>22.748831630000002</v>
      </c>
      <c r="P594">
        <v>63758.926099999997</v>
      </c>
      <c r="Q594">
        <v>58.246884350000002</v>
      </c>
      <c r="R594">
        <v>0.61737609999999998</v>
      </c>
      <c r="S594">
        <v>22.249308429999999</v>
      </c>
    </row>
    <row r="595" spans="1:19" x14ac:dyDescent="0.25">
      <c r="A595" s="12">
        <v>37681</v>
      </c>
      <c r="B595" t="s">
        <v>1993</v>
      </c>
      <c r="C595" t="s">
        <v>1994</v>
      </c>
      <c r="D595">
        <v>109819.15549999999</v>
      </c>
      <c r="E595">
        <v>59.267318160000002</v>
      </c>
      <c r="F595">
        <v>1.8743105229999999</v>
      </c>
      <c r="G595">
        <v>25.0147178</v>
      </c>
      <c r="H595">
        <v>66545.798760000005</v>
      </c>
      <c r="I595">
        <v>55.3155985</v>
      </c>
      <c r="J595">
        <v>1.5551906719999999</v>
      </c>
      <c r="K595">
        <v>27.48948266</v>
      </c>
      <c r="L595">
        <v>51980.129610000004</v>
      </c>
      <c r="M595">
        <v>51.578128970000002</v>
      </c>
      <c r="N595">
        <v>1.686231271</v>
      </c>
      <c r="O595">
        <v>27.536399970000002</v>
      </c>
      <c r="P595">
        <v>57060.61434</v>
      </c>
      <c r="Q595">
        <v>63.665590029999997</v>
      </c>
      <c r="R595">
        <v>1.1371024519999999</v>
      </c>
      <c r="S595">
        <v>28.1649165</v>
      </c>
    </row>
    <row r="596" spans="1:19" x14ac:dyDescent="0.25">
      <c r="A596" s="12">
        <v>37712</v>
      </c>
      <c r="B596" t="s">
        <v>1993</v>
      </c>
      <c r="C596" t="s">
        <v>1994</v>
      </c>
      <c r="D596">
        <v>111077.7406</v>
      </c>
      <c r="E596">
        <v>59.946552670000003</v>
      </c>
      <c r="F596">
        <v>1.1460523739999999</v>
      </c>
      <c r="G596">
        <v>24.656602419999999</v>
      </c>
      <c r="H596">
        <v>67544.114459999997</v>
      </c>
      <c r="I596">
        <v>56.14543948</v>
      </c>
      <c r="J596">
        <v>1.500193436</v>
      </c>
      <c r="K596">
        <v>27.246348399999999</v>
      </c>
      <c r="L596">
        <v>52499.684860000001</v>
      </c>
      <c r="M596">
        <v>52.093666120000002</v>
      </c>
      <c r="N596">
        <v>0.99952666899999998</v>
      </c>
      <c r="O596">
        <v>26.436762229999999</v>
      </c>
      <c r="P596">
        <v>57333.563399999999</v>
      </c>
      <c r="Q596">
        <v>63.970133949999997</v>
      </c>
      <c r="R596">
        <v>0.47834932099999999</v>
      </c>
      <c r="S596">
        <v>26.046368699999999</v>
      </c>
    </row>
    <row r="597" spans="1:19" x14ac:dyDescent="0.25">
      <c r="A597" s="12">
        <v>37712</v>
      </c>
      <c r="B597" t="s">
        <v>1999</v>
      </c>
      <c r="C597" t="s">
        <v>2000</v>
      </c>
      <c r="D597">
        <v>140637.88029999999</v>
      </c>
      <c r="E597">
        <v>62.576451949999999</v>
      </c>
      <c r="F597">
        <v>2.3261418809999999</v>
      </c>
      <c r="G597">
        <v>25.263163729999999</v>
      </c>
      <c r="H597">
        <v>81432.973849999995</v>
      </c>
      <c r="I597">
        <v>59.457016529999997</v>
      </c>
      <c r="J597">
        <v>2.9422761899999998</v>
      </c>
      <c r="K597">
        <v>27.907750100000001</v>
      </c>
      <c r="L597">
        <v>59778.017399999997</v>
      </c>
      <c r="M597">
        <v>55.410849939999999</v>
      </c>
      <c r="N597">
        <v>2.5547507149999999</v>
      </c>
      <c r="O597">
        <v>27.015380530000002</v>
      </c>
      <c r="P597">
        <v>68057.997740000006</v>
      </c>
      <c r="Q597">
        <v>69.413356230000005</v>
      </c>
      <c r="R597">
        <v>2.7757067520000001</v>
      </c>
      <c r="S597">
        <v>29.126604360000002</v>
      </c>
    </row>
    <row r="598" spans="1:19" x14ac:dyDescent="0.25">
      <c r="A598" s="12">
        <v>37712</v>
      </c>
      <c r="B598" t="s">
        <v>1995</v>
      </c>
      <c r="C598" t="s">
        <v>1996</v>
      </c>
      <c r="D598">
        <v>144934.41649999999</v>
      </c>
      <c r="E598">
        <v>64.372122640000001</v>
      </c>
      <c r="F598">
        <v>3.9836503169999999</v>
      </c>
      <c r="G598">
        <v>24.880637920000002</v>
      </c>
      <c r="H598">
        <v>83518.316470000005</v>
      </c>
      <c r="I598">
        <v>61.82077082</v>
      </c>
      <c r="J598">
        <v>4.6230479669999998</v>
      </c>
      <c r="K598">
        <v>27.780350989999999</v>
      </c>
      <c r="L598">
        <v>66842.356480000002</v>
      </c>
      <c r="M598">
        <v>58.250707609999999</v>
      </c>
      <c r="N598">
        <v>4.2947554490000002</v>
      </c>
      <c r="O598">
        <v>26.996399589999999</v>
      </c>
      <c r="P598">
        <v>61537.012949999997</v>
      </c>
      <c r="Q598">
        <v>68.33626332</v>
      </c>
      <c r="R598">
        <v>5.5112869399999997</v>
      </c>
      <c r="S598">
        <v>30.918155779999999</v>
      </c>
    </row>
    <row r="599" spans="1:19" x14ac:dyDescent="0.25">
      <c r="A599" s="12">
        <v>37712</v>
      </c>
      <c r="B599" t="s">
        <v>1997</v>
      </c>
      <c r="C599" t="s">
        <v>1998</v>
      </c>
      <c r="D599">
        <v>182456.52160000001</v>
      </c>
      <c r="E599">
        <v>72.645669080000005</v>
      </c>
      <c r="F599">
        <v>1.430746072</v>
      </c>
      <c r="G599">
        <v>27.285898400000001</v>
      </c>
      <c r="H599">
        <v>103995.7442</v>
      </c>
      <c r="I599">
        <v>69.299076869999993</v>
      </c>
      <c r="J599">
        <v>2.144396457</v>
      </c>
      <c r="K599">
        <v>31.07320206</v>
      </c>
      <c r="L599">
        <v>80669.44111</v>
      </c>
      <c r="M599">
        <v>65.297257060000007</v>
      </c>
      <c r="N599">
        <v>1.586088454</v>
      </c>
      <c r="O599">
        <v>30.815843310000002</v>
      </c>
      <c r="P599">
        <v>78222.327139999994</v>
      </c>
      <c r="Q599">
        <v>76.76998863</v>
      </c>
      <c r="R599">
        <v>1.7742870500000001</v>
      </c>
      <c r="S599">
        <v>32.120155230000002</v>
      </c>
    </row>
    <row r="600" spans="1:19" x14ac:dyDescent="0.25">
      <c r="A600" s="12">
        <v>37712</v>
      </c>
      <c r="B600" t="s">
        <v>1991</v>
      </c>
      <c r="C600" t="s">
        <v>1992</v>
      </c>
      <c r="D600">
        <v>132990.818</v>
      </c>
      <c r="E600">
        <v>62.263460539999997</v>
      </c>
      <c r="F600">
        <v>2.102828428</v>
      </c>
      <c r="G600">
        <v>17.47966366</v>
      </c>
      <c r="H600">
        <v>81784.173049999998</v>
      </c>
      <c r="I600">
        <v>59.908687129999997</v>
      </c>
      <c r="J600">
        <v>2.9550008210000001</v>
      </c>
      <c r="K600">
        <v>20.945055050000001</v>
      </c>
      <c r="L600">
        <v>51217.229039999998</v>
      </c>
      <c r="M600">
        <v>52.883451360000002</v>
      </c>
      <c r="N600">
        <v>2.5423144029999998</v>
      </c>
      <c r="O600">
        <v>18.262222149999999</v>
      </c>
      <c r="P600">
        <v>58389.115919999997</v>
      </c>
      <c r="Q600">
        <v>65.85358909</v>
      </c>
      <c r="R600">
        <v>2.9441347709999999</v>
      </c>
      <c r="S600">
        <v>20.453561659999998</v>
      </c>
    </row>
    <row r="601" spans="1:19" x14ac:dyDescent="0.25">
      <c r="A601" s="12">
        <v>37712</v>
      </c>
      <c r="B601" t="s">
        <v>1989</v>
      </c>
      <c r="C601" t="s">
        <v>1990</v>
      </c>
      <c r="D601">
        <v>139160.64019999999</v>
      </c>
      <c r="E601">
        <v>60.725435240000003</v>
      </c>
      <c r="F601">
        <v>1.8573848559999999</v>
      </c>
      <c r="G601">
        <v>21.002437409999999</v>
      </c>
      <c r="H601">
        <v>82347.126640000002</v>
      </c>
      <c r="I601">
        <v>55.758728929999997</v>
      </c>
      <c r="J601">
        <v>2.0888290810000001</v>
      </c>
      <c r="K601">
        <v>22.699408170000002</v>
      </c>
      <c r="L601">
        <v>55752.677750000003</v>
      </c>
      <c r="M601">
        <v>51.336844579999998</v>
      </c>
      <c r="N601">
        <v>1.61351497</v>
      </c>
      <c r="O601">
        <v>21.840650950000001</v>
      </c>
      <c r="P601">
        <v>64495.753859999997</v>
      </c>
      <c r="Q601">
        <v>58.920012399999997</v>
      </c>
      <c r="R601">
        <v>1.1556464360000001</v>
      </c>
      <c r="S601">
        <v>19.659299050000001</v>
      </c>
    </row>
    <row r="602" spans="1:19" x14ac:dyDescent="0.25">
      <c r="A602" s="12">
        <v>37742</v>
      </c>
      <c r="B602" t="s">
        <v>1999</v>
      </c>
      <c r="C602" t="s">
        <v>2000</v>
      </c>
      <c r="D602">
        <v>144330.54800000001</v>
      </c>
      <c r="E602">
        <v>64.219494639999994</v>
      </c>
      <c r="F602">
        <v>2.625656507</v>
      </c>
      <c r="G602">
        <v>25.92464597</v>
      </c>
      <c r="H602">
        <v>83603.165080000006</v>
      </c>
      <c r="I602">
        <v>61.041547829999999</v>
      </c>
      <c r="J602">
        <v>2.665003038</v>
      </c>
      <c r="K602">
        <v>27.765432969999999</v>
      </c>
      <c r="L602">
        <v>61522.423889999998</v>
      </c>
      <c r="M602">
        <v>57.027816350000002</v>
      </c>
      <c r="N602">
        <v>2.9181404209999999</v>
      </c>
      <c r="O602">
        <v>27.226700090000001</v>
      </c>
      <c r="P602">
        <v>69319.975340000005</v>
      </c>
      <c r="Q602">
        <v>70.700465800000003</v>
      </c>
      <c r="R602">
        <v>1.8542678880000001</v>
      </c>
      <c r="S602">
        <v>27.787619500000002</v>
      </c>
    </row>
    <row r="603" spans="1:19" x14ac:dyDescent="0.25">
      <c r="A603" s="12">
        <v>37742</v>
      </c>
      <c r="B603" t="s">
        <v>1997</v>
      </c>
      <c r="C603" t="s">
        <v>1998</v>
      </c>
      <c r="D603">
        <v>186083.4638</v>
      </c>
      <c r="E603">
        <v>74.089748110000002</v>
      </c>
      <c r="F603">
        <v>1.9878391230000001</v>
      </c>
      <c r="G603">
        <v>26.476422029999998</v>
      </c>
      <c r="H603">
        <v>106138.5251</v>
      </c>
      <c r="I603">
        <v>70.726950110000004</v>
      </c>
      <c r="J603">
        <v>2.0604505820000001</v>
      </c>
      <c r="K603">
        <v>29.531810289999999</v>
      </c>
      <c r="L603">
        <v>82192.191850000003</v>
      </c>
      <c r="M603">
        <v>66.529835899999995</v>
      </c>
      <c r="N603">
        <v>1.8876426070000001</v>
      </c>
      <c r="O603">
        <v>29.21040369</v>
      </c>
      <c r="P603">
        <v>79113.332689999996</v>
      </c>
      <c r="Q603">
        <v>77.644451059999994</v>
      </c>
      <c r="R603">
        <v>1.1390680710000001</v>
      </c>
      <c r="S603">
        <v>29.348248439999999</v>
      </c>
    </row>
    <row r="604" spans="1:19" x14ac:dyDescent="0.25">
      <c r="A604" s="12">
        <v>37742</v>
      </c>
      <c r="B604" t="s">
        <v>1991</v>
      </c>
      <c r="C604" t="s">
        <v>1992</v>
      </c>
      <c r="D604">
        <v>134890.60509999999</v>
      </c>
      <c r="E604">
        <v>63.152900289999998</v>
      </c>
      <c r="F604">
        <v>1.4285099830000001</v>
      </c>
      <c r="G604">
        <v>16.191615550000002</v>
      </c>
      <c r="H604">
        <v>82942.820869999996</v>
      </c>
      <c r="I604">
        <v>60.757421880000003</v>
      </c>
      <c r="J604">
        <v>1.4167139900000001</v>
      </c>
      <c r="K604">
        <v>18.845444499999999</v>
      </c>
      <c r="L604">
        <v>51716.128810000002</v>
      </c>
      <c r="M604">
        <v>53.398581559999997</v>
      </c>
      <c r="N604">
        <v>0.97408581299999997</v>
      </c>
      <c r="O604">
        <v>15.62717286</v>
      </c>
      <c r="P604">
        <v>58561.287429999997</v>
      </c>
      <c r="Q604">
        <v>66.047771040000001</v>
      </c>
      <c r="R604">
        <v>0.29486918499999998</v>
      </c>
      <c r="S604">
        <v>17.329737120000001</v>
      </c>
    </row>
    <row r="605" spans="1:19" x14ac:dyDescent="0.25">
      <c r="A605" s="12">
        <v>37742</v>
      </c>
      <c r="B605" t="s">
        <v>1989</v>
      </c>
      <c r="C605" t="s">
        <v>1990</v>
      </c>
      <c r="D605">
        <v>142888.8965</v>
      </c>
      <c r="E605">
        <v>62.35233195</v>
      </c>
      <c r="F605">
        <v>2.6791026019999999</v>
      </c>
      <c r="G605">
        <v>21.541608400000001</v>
      </c>
      <c r="H605">
        <v>84858.213969999997</v>
      </c>
      <c r="I605">
        <v>57.459031580000001</v>
      </c>
      <c r="J605">
        <v>3.0493927730000001</v>
      </c>
      <c r="K605">
        <v>22.841995189999999</v>
      </c>
      <c r="L605">
        <v>57418.842149999997</v>
      </c>
      <c r="M605">
        <v>52.871042160000002</v>
      </c>
      <c r="N605">
        <v>2.9884921609999999</v>
      </c>
      <c r="O605">
        <v>22.111096750000002</v>
      </c>
      <c r="P605">
        <v>66395.437160000001</v>
      </c>
      <c r="Q605">
        <v>60.655465620000001</v>
      </c>
      <c r="R605">
        <v>2.9454393329999999</v>
      </c>
      <c r="S605">
        <v>19.80662229</v>
      </c>
    </row>
    <row r="606" spans="1:19" x14ac:dyDescent="0.25">
      <c r="A606" s="12">
        <v>37742</v>
      </c>
      <c r="B606" t="s">
        <v>1993</v>
      </c>
      <c r="C606" t="s">
        <v>1994</v>
      </c>
      <c r="D606">
        <v>115034.81419999999</v>
      </c>
      <c r="E606">
        <v>62.082110380000003</v>
      </c>
      <c r="F606">
        <v>3.5624362180000002</v>
      </c>
      <c r="G606">
        <v>27.31063176</v>
      </c>
      <c r="H606">
        <v>70038.33395</v>
      </c>
      <c r="I606">
        <v>58.218737060000002</v>
      </c>
      <c r="J606">
        <v>3.6927266049999998</v>
      </c>
      <c r="K606">
        <v>29.094410570000001</v>
      </c>
      <c r="L606">
        <v>54359.538979999998</v>
      </c>
      <c r="M606">
        <v>53.939136609999998</v>
      </c>
      <c r="N606">
        <v>3.5426005329999999</v>
      </c>
      <c r="O606">
        <v>28.330768280000001</v>
      </c>
      <c r="P606">
        <v>58561.498979999997</v>
      </c>
      <c r="Q606">
        <v>65.340207590000006</v>
      </c>
      <c r="R606">
        <v>2.1417395130000001</v>
      </c>
      <c r="S606">
        <v>25.80666922</v>
      </c>
    </row>
    <row r="607" spans="1:19" x14ac:dyDescent="0.25">
      <c r="A607" s="12">
        <v>37742</v>
      </c>
      <c r="B607" t="s">
        <v>1995</v>
      </c>
      <c r="C607" t="s">
        <v>1996</v>
      </c>
      <c r="D607">
        <v>153641.66159999999</v>
      </c>
      <c r="E607">
        <v>68.239415649999998</v>
      </c>
      <c r="F607">
        <v>6.0077139759999998</v>
      </c>
      <c r="G607">
        <v>29.06135999</v>
      </c>
      <c r="H607">
        <v>88753.873699999996</v>
      </c>
      <c r="I607">
        <v>65.696162439999995</v>
      </c>
      <c r="J607">
        <v>6.2687533139999996</v>
      </c>
      <c r="K607">
        <v>31.338119580000001</v>
      </c>
      <c r="L607">
        <v>71052.458469999998</v>
      </c>
      <c r="M607">
        <v>61.919659950000003</v>
      </c>
      <c r="N607">
        <v>6.2985541100000004</v>
      </c>
      <c r="O607">
        <v>30.717843129999999</v>
      </c>
      <c r="P607">
        <v>64907.905019999998</v>
      </c>
      <c r="Q607">
        <v>72.079606670000004</v>
      </c>
      <c r="R607">
        <v>5.4778285520000001</v>
      </c>
      <c r="S607">
        <v>32.937568829999996</v>
      </c>
    </row>
    <row r="608" spans="1:19" x14ac:dyDescent="0.25">
      <c r="A608" s="12">
        <v>37773</v>
      </c>
      <c r="B608" t="s">
        <v>1989</v>
      </c>
      <c r="C608" t="s">
        <v>1990</v>
      </c>
      <c r="D608">
        <v>146536.7947</v>
      </c>
      <c r="E608">
        <v>63.944162810000002</v>
      </c>
      <c r="F608">
        <v>2.5529612249999998</v>
      </c>
      <c r="G608">
        <v>21.713656669999999</v>
      </c>
      <c r="H608">
        <v>87409.101890000005</v>
      </c>
      <c r="I608">
        <v>59.186283930000002</v>
      </c>
      <c r="J608">
        <v>3.0060589360000001</v>
      </c>
      <c r="K608">
        <v>23.55068326</v>
      </c>
      <c r="L608">
        <v>59390.548369999997</v>
      </c>
      <c r="M608">
        <v>54.686581429999997</v>
      </c>
      <c r="N608">
        <v>3.433901047</v>
      </c>
      <c r="O608">
        <v>22.928619130000001</v>
      </c>
      <c r="P608">
        <v>68978.500750000007</v>
      </c>
      <c r="Q608">
        <v>63.015220020000001</v>
      </c>
      <c r="R608">
        <v>3.890423352</v>
      </c>
      <c r="S608">
        <v>20.54016837</v>
      </c>
    </row>
    <row r="609" spans="1:19" x14ac:dyDescent="0.25">
      <c r="A609" s="12">
        <v>37773</v>
      </c>
      <c r="B609" t="s">
        <v>1991</v>
      </c>
      <c r="C609" t="s">
        <v>1992</v>
      </c>
      <c r="D609">
        <v>139570.97330000001</v>
      </c>
      <c r="E609">
        <v>65.344148689999997</v>
      </c>
      <c r="F609">
        <v>3.4697510130000002</v>
      </c>
      <c r="G609">
        <v>17.818261549999999</v>
      </c>
      <c r="H609">
        <v>86009.54135</v>
      </c>
      <c r="I609">
        <v>63.003861399999998</v>
      </c>
      <c r="J609">
        <v>3.6973911140000002</v>
      </c>
      <c r="K609">
        <v>20.901669460000001</v>
      </c>
      <c r="L609">
        <v>53666.188329999997</v>
      </c>
      <c r="M609">
        <v>55.412081319999999</v>
      </c>
      <c r="N609">
        <v>3.770698952</v>
      </c>
      <c r="O609">
        <v>17.747500339999998</v>
      </c>
      <c r="P609">
        <v>60640.3465</v>
      </c>
      <c r="Q609">
        <v>68.392617319999999</v>
      </c>
      <c r="R609">
        <v>3.5502277379999998</v>
      </c>
      <c r="S609">
        <v>19.323031440000001</v>
      </c>
    </row>
    <row r="610" spans="1:19" x14ac:dyDescent="0.25">
      <c r="A610" s="12">
        <v>37773</v>
      </c>
      <c r="B610" t="s">
        <v>1999</v>
      </c>
      <c r="C610" t="s">
        <v>2000</v>
      </c>
      <c r="D610">
        <v>148681.97779999999</v>
      </c>
      <c r="E610">
        <v>66.155651779999999</v>
      </c>
      <c r="F610">
        <v>3.0149056120000002</v>
      </c>
      <c r="G610">
        <v>25.733356669999999</v>
      </c>
      <c r="H610">
        <v>86394.535440000007</v>
      </c>
      <c r="I610">
        <v>63.079623390000002</v>
      </c>
      <c r="J610">
        <v>3.338833358</v>
      </c>
      <c r="K610">
        <v>27.820128180000001</v>
      </c>
      <c r="L610">
        <v>63583.043230000003</v>
      </c>
      <c r="M610">
        <v>58.937894239999999</v>
      </c>
      <c r="N610">
        <v>3.3493793150000002</v>
      </c>
      <c r="O610">
        <v>26.8474784</v>
      </c>
      <c r="P610">
        <v>71902.519839999994</v>
      </c>
      <c r="Q610">
        <v>73.334441049999995</v>
      </c>
      <c r="R610">
        <v>3.7255415680000001</v>
      </c>
      <c r="S610">
        <v>26.954660019999999</v>
      </c>
    </row>
    <row r="611" spans="1:19" x14ac:dyDescent="0.25">
      <c r="A611" s="12">
        <v>37773</v>
      </c>
      <c r="B611" t="s">
        <v>1997</v>
      </c>
      <c r="C611" t="s">
        <v>1998</v>
      </c>
      <c r="D611">
        <v>187260.24299999999</v>
      </c>
      <c r="E611">
        <v>74.558286659999993</v>
      </c>
      <c r="F611">
        <v>0.63239322200000003</v>
      </c>
      <c r="G611">
        <v>24.266168180000001</v>
      </c>
      <c r="H611">
        <v>107568.4093</v>
      </c>
      <c r="I611">
        <v>71.679774199999997</v>
      </c>
      <c r="J611">
        <v>1.3471867449999999</v>
      </c>
      <c r="K611">
        <v>28.15236874</v>
      </c>
      <c r="L611">
        <v>83441.483129999993</v>
      </c>
      <c r="M611">
        <v>67.541065099999997</v>
      </c>
      <c r="N611">
        <v>1.5199634609999999</v>
      </c>
      <c r="O611">
        <v>27.641012029999999</v>
      </c>
      <c r="P611">
        <v>80857.101999999999</v>
      </c>
      <c r="Q611">
        <v>79.355844149999996</v>
      </c>
      <c r="R611">
        <v>2.2041408819999999</v>
      </c>
      <c r="S611">
        <v>28.414982160000001</v>
      </c>
    </row>
    <row r="612" spans="1:19" x14ac:dyDescent="0.25">
      <c r="A612" s="12">
        <v>37773</v>
      </c>
      <c r="B612" t="s">
        <v>1995</v>
      </c>
      <c r="C612" t="s">
        <v>1996</v>
      </c>
      <c r="D612">
        <v>157996.03880000001</v>
      </c>
      <c r="E612">
        <v>70.173397300000005</v>
      </c>
      <c r="F612">
        <v>2.834112266</v>
      </c>
      <c r="G612">
        <v>30.215212959999999</v>
      </c>
      <c r="H612">
        <v>91657.369089999993</v>
      </c>
      <c r="I612">
        <v>67.845347559999993</v>
      </c>
      <c r="J612">
        <v>3.2714013099999999</v>
      </c>
      <c r="K612">
        <v>33.198780810000002</v>
      </c>
      <c r="L612">
        <v>73575.007960000003</v>
      </c>
      <c r="M612">
        <v>64.117971030000007</v>
      </c>
      <c r="N612">
        <v>3.5502634789999998</v>
      </c>
      <c r="O612">
        <v>32.529646509999999</v>
      </c>
      <c r="P612">
        <v>66792.371639999998</v>
      </c>
      <c r="Q612">
        <v>74.172288800000004</v>
      </c>
      <c r="R612">
        <v>2.9032929420000002</v>
      </c>
      <c r="S612">
        <v>32.820929319999998</v>
      </c>
    </row>
    <row r="613" spans="1:19" x14ac:dyDescent="0.25">
      <c r="A613" s="12">
        <v>37773</v>
      </c>
      <c r="B613" t="s">
        <v>1993</v>
      </c>
      <c r="C613" t="s">
        <v>1994</v>
      </c>
      <c r="D613">
        <v>118147.35799999999</v>
      </c>
      <c r="E613">
        <v>63.761891300000002</v>
      </c>
      <c r="F613">
        <v>2.7057406909999999</v>
      </c>
      <c r="G613">
        <v>27.37424279</v>
      </c>
      <c r="H613">
        <v>72339.797810000004</v>
      </c>
      <c r="I613">
        <v>60.13180826</v>
      </c>
      <c r="J613">
        <v>3.286006011</v>
      </c>
      <c r="K613">
        <v>29.832505959999999</v>
      </c>
      <c r="L613">
        <v>56304.484640000002</v>
      </c>
      <c r="M613">
        <v>55.869040579999997</v>
      </c>
      <c r="N613">
        <v>3.577928912</v>
      </c>
      <c r="O613">
        <v>28.830217099999999</v>
      </c>
      <c r="P613">
        <v>61198.185940000003</v>
      </c>
      <c r="Q613">
        <v>68.282100740000004</v>
      </c>
      <c r="R613">
        <v>4.5024239530000001</v>
      </c>
      <c r="S613">
        <v>26.80141356</v>
      </c>
    </row>
    <row r="614" spans="1:19" x14ac:dyDescent="0.25">
      <c r="A614" s="12">
        <v>37803</v>
      </c>
      <c r="B614" t="s">
        <v>1997</v>
      </c>
      <c r="C614" t="s">
        <v>1998</v>
      </c>
      <c r="D614">
        <v>189332.93840000001</v>
      </c>
      <c r="E614">
        <v>75.383537200000006</v>
      </c>
      <c r="F614">
        <v>1.1068528790000001</v>
      </c>
      <c r="G614">
        <v>22.3830393</v>
      </c>
      <c r="H614">
        <v>109089.1342</v>
      </c>
      <c r="I614">
        <v>72.693131390000005</v>
      </c>
      <c r="J614">
        <v>1.413728205</v>
      </c>
      <c r="K614">
        <v>26.48748552</v>
      </c>
      <c r="L614">
        <v>84892.657290000003</v>
      </c>
      <c r="M614">
        <v>68.715706839999996</v>
      </c>
      <c r="N614">
        <v>1.7391519280000001</v>
      </c>
      <c r="O614">
        <v>26.237053970000002</v>
      </c>
      <c r="P614">
        <v>81667.977530000004</v>
      </c>
      <c r="Q614">
        <v>80.151664310000001</v>
      </c>
      <c r="R614">
        <v>1.002850105</v>
      </c>
      <c r="S614">
        <v>26.621403990000001</v>
      </c>
    </row>
    <row r="615" spans="1:19" x14ac:dyDescent="0.25">
      <c r="A615" s="12">
        <v>37803</v>
      </c>
      <c r="B615" t="s">
        <v>1999</v>
      </c>
      <c r="C615" t="s">
        <v>2000</v>
      </c>
      <c r="D615">
        <v>151727.33429999999</v>
      </c>
      <c r="E615">
        <v>67.510675120000002</v>
      </c>
      <c r="F615">
        <v>2.0482351780000001</v>
      </c>
      <c r="G615">
        <v>25.425328350000001</v>
      </c>
      <c r="H615">
        <v>88296.822369999994</v>
      </c>
      <c r="I615">
        <v>64.46854854</v>
      </c>
      <c r="J615">
        <v>2.2018602500000002</v>
      </c>
      <c r="K615">
        <v>27.539103300000001</v>
      </c>
      <c r="L615">
        <v>65071.362370000003</v>
      </c>
      <c r="M615">
        <v>60.317482120000001</v>
      </c>
      <c r="N615">
        <v>2.3407485170000002</v>
      </c>
      <c r="O615">
        <v>26.72032201</v>
      </c>
      <c r="P615">
        <v>73208.003710000005</v>
      </c>
      <c r="Q615">
        <v>74.665923309999997</v>
      </c>
      <c r="R615">
        <v>1.8156302090000001</v>
      </c>
      <c r="S615">
        <v>26.514805320000001</v>
      </c>
    </row>
    <row r="616" spans="1:19" x14ac:dyDescent="0.25">
      <c r="A616" s="12">
        <v>37803</v>
      </c>
      <c r="B616" t="s">
        <v>1993</v>
      </c>
      <c r="C616" t="s">
        <v>1994</v>
      </c>
      <c r="D616">
        <v>121697.973</v>
      </c>
      <c r="E616">
        <v>65.67809097</v>
      </c>
      <c r="F616">
        <v>3.0052428309999999</v>
      </c>
      <c r="G616">
        <v>27.925896219999998</v>
      </c>
      <c r="H616">
        <v>74887.681410000005</v>
      </c>
      <c r="I616">
        <v>62.249713649999997</v>
      </c>
      <c r="J616">
        <v>3.522104949</v>
      </c>
      <c r="K616">
        <v>30.808865529999999</v>
      </c>
      <c r="L616">
        <v>58350.748339999998</v>
      </c>
      <c r="M616">
        <v>57.89947901</v>
      </c>
      <c r="N616">
        <v>3.634281906</v>
      </c>
      <c r="O616">
        <v>29.491102139999999</v>
      </c>
      <c r="P616">
        <v>63168.964630000002</v>
      </c>
      <c r="Q616">
        <v>70.481004310000003</v>
      </c>
      <c r="R616">
        <v>3.2203220739999998</v>
      </c>
      <c r="S616">
        <v>27.111697589999999</v>
      </c>
    </row>
    <row r="617" spans="1:19" x14ac:dyDescent="0.25">
      <c r="A617" s="12">
        <v>37803</v>
      </c>
      <c r="B617" t="s">
        <v>1995</v>
      </c>
      <c r="C617" t="s">
        <v>1996</v>
      </c>
      <c r="D617">
        <v>163403.28099999999</v>
      </c>
      <c r="E617">
        <v>72.575005340000004</v>
      </c>
      <c r="F617">
        <v>3.4223910050000002</v>
      </c>
      <c r="G617">
        <v>30.58505401</v>
      </c>
      <c r="H617">
        <v>95065.76066</v>
      </c>
      <c r="I617">
        <v>70.368259940000002</v>
      </c>
      <c r="J617">
        <v>3.7186225230000001</v>
      </c>
      <c r="K617">
        <v>34.201319810000001</v>
      </c>
      <c r="L617">
        <v>76376.579379999996</v>
      </c>
      <c r="M617">
        <v>66.559439679999997</v>
      </c>
      <c r="N617">
        <v>3.8077759040000001</v>
      </c>
      <c r="O617">
        <v>33.387993739999999</v>
      </c>
      <c r="P617">
        <v>68706.272280000005</v>
      </c>
      <c r="Q617">
        <v>76.297657119999997</v>
      </c>
      <c r="R617">
        <v>2.8654479429999999</v>
      </c>
      <c r="S617">
        <v>33.158604500000003</v>
      </c>
    </row>
    <row r="618" spans="1:19" x14ac:dyDescent="0.25">
      <c r="A618" s="12">
        <v>37803</v>
      </c>
      <c r="B618" t="s">
        <v>1991</v>
      </c>
      <c r="C618" t="s">
        <v>1992</v>
      </c>
      <c r="D618">
        <v>141402.49840000001</v>
      </c>
      <c r="E618">
        <v>66.201629620000006</v>
      </c>
      <c r="F618">
        <v>1.3122535799999999</v>
      </c>
      <c r="G618">
        <v>15.903468220000001</v>
      </c>
      <c r="H618">
        <v>87282.806649999999</v>
      </c>
      <c r="I618">
        <v>63.936555949999999</v>
      </c>
      <c r="J618">
        <v>1.4803768049999999</v>
      </c>
      <c r="K618">
        <v>19.058837400000002</v>
      </c>
      <c r="L618">
        <v>54652.274250000002</v>
      </c>
      <c r="M618">
        <v>56.430247029999997</v>
      </c>
      <c r="N618">
        <v>1.8374435499999999</v>
      </c>
      <c r="O618">
        <v>16.218429860000001</v>
      </c>
      <c r="P618">
        <v>61230.932220000002</v>
      </c>
      <c r="Q618">
        <v>69.058703609999995</v>
      </c>
      <c r="R618">
        <v>0.973915478</v>
      </c>
      <c r="S618">
        <v>16.851334090000002</v>
      </c>
    </row>
    <row r="619" spans="1:19" x14ac:dyDescent="0.25">
      <c r="A619" s="12">
        <v>37803</v>
      </c>
      <c r="B619" t="s">
        <v>1989</v>
      </c>
      <c r="C619" t="s">
        <v>1990</v>
      </c>
      <c r="D619">
        <v>150807.97750000001</v>
      </c>
      <c r="E619">
        <v>65.807975999999996</v>
      </c>
      <c r="F619">
        <v>2.9147511100000001</v>
      </c>
      <c r="G619">
        <v>21.71044015</v>
      </c>
      <c r="H619">
        <v>90658.409450000006</v>
      </c>
      <c r="I619">
        <v>61.386448860000002</v>
      </c>
      <c r="J619">
        <v>3.7173560750000001</v>
      </c>
      <c r="K619">
        <v>24.77801221</v>
      </c>
      <c r="L619">
        <v>61817.484600000003</v>
      </c>
      <c r="M619">
        <v>56.921294690000003</v>
      </c>
      <c r="N619">
        <v>4.0864014449999999</v>
      </c>
      <c r="O619">
        <v>24.419124780000001</v>
      </c>
      <c r="P619">
        <v>72215.524479999993</v>
      </c>
      <c r="Q619">
        <v>65.972398850000005</v>
      </c>
      <c r="R619">
        <v>4.6928009380000004</v>
      </c>
      <c r="S619">
        <v>23.94822765</v>
      </c>
    </row>
    <row r="620" spans="1:19" x14ac:dyDescent="0.25">
      <c r="A620" s="12">
        <v>37834</v>
      </c>
      <c r="B620" t="s">
        <v>1997</v>
      </c>
      <c r="C620" t="s">
        <v>1998</v>
      </c>
      <c r="D620">
        <v>191651.83489999999</v>
      </c>
      <c r="E620">
        <v>76.306813539999993</v>
      </c>
      <c r="F620">
        <v>1.2247718439999999</v>
      </c>
      <c r="G620">
        <v>21.088233219999999</v>
      </c>
      <c r="H620">
        <v>111208.602</v>
      </c>
      <c r="I620">
        <v>74.105469560000003</v>
      </c>
      <c r="J620">
        <v>1.942877057</v>
      </c>
      <c r="K620">
        <v>26.042423200000002</v>
      </c>
      <c r="L620">
        <v>86934.703959999999</v>
      </c>
      <c r="M620">
        <v>70.368625769999994</v>
      </c>
      <c r="N620">
        <v>2.4054455749999999</v>
      </c>
      <c r="O620">
        <v>26.132624660000001</v>
      </c>
      <c r="P620">
        <v>83479.85153</v>
      </c>
      <c r="Q620">
        <v>81.929897600000004</v>
      </c>
      <c r="R620">
        <v>2.2185856039999998</v>
      </c>
      <c r="S620">
        <v>26.311111180000001</v>
      </c>
    </row>
    <row r="621" spans="1:19" x14ac:dyDescent="0.25">
      <c r="A621" s="12">
        <v>37834</v>
      </c>
      <c r="B621" t="s">
        <v>1991</v>
      </c>
      <c r="C621" t="s">
        <v>1992</v>
      </c>
      <c r="D621">
        <v>146378.67300000001</v>
      </c>
      <c r="E621">
        <v>68.531368290000003</v>
      </c>
      <c r="F621">
        <v>3.519156073</v>
      </c>
      <c r="G621">
        <v>18.97010641</v>
      </c>
      <c r="H621">
        <v>90727.527489999993</v>
      </c>
      <c r="I621">
        <v>66.459888950000007</v>
      </c>
      <c r="J621">
        <v>3.946620153</v>
      </c>
      <c r="K621">
        <v>22.910718230000001</v>
      </c>
      <c r="L621">
        <v>57753.919880000001</v>
      </c>
      <c r="M621">
        <v>59.632796820000003</v>
      </c>
      <c r="N621">
        <v>5.6752361630000001</v>
      </c>
      <c r="O621">
        <v>22.481325500000001</v>
      </c>
      <c r="P621">
        <v>64346.185830000002</v>
      </c>
      <c r="Q621">
        <v>72.572211699999997</v>
      </c>
      <c r="R621">
        <v>5.0877122039999998</v>
      </c>
      <c r="S621">
        <v>22.273709950000001</v>
      </c>
    </row>
    <row r="622" spans="1:19" x14ac:dyDescent="0.25">
      <c r="A622" s="12">
        <v>37834</v>
      </c>
      <c r="B622" t="s">
        <v>1989</v>
      </c>
      <c r="C622" t="s">
        <v>1990</v>
      </c>
      <c r="D622">
        <v>153444.78469999999</v>
      </c>
      <c r="E622">
        <v>66.958597780000005</v>
      </c>
      <c r="F622">
        <v>1.7484533689999999</v>
      </c>
      <c r="G622">
        <v>20.546542110000001</v>
      </c>
      <c r="H622">
        <v>92510.893240000005</v>
      </c>
      <c r="I622">
        <v>62.640799139999999</v>
      </c>
      <c r="J622">
        <v>2.043366743</v>
      </c>
      <c r="K622">
        <v>23.930843469999999</v>
      </c>
      <c r="L622">
        <v>63296.393020000003</v>
      </c>
      <c r="M622">
        <v>58.283067690000003</v>
      </c>
      <c r="N622">
        <v>2.3923788369999999</v>
      </c>
      <c r="O622">
        <v>23.816350610000001</v>
      </c>
      <c r="P622">
        <v>73671.227429999999</v>
      </c>
      <c r="Q622">
        <v>67.302254399999995</v>
      </c>
      <c r="R622">
        <v>2.015775637</v>
      </c>
      <c r="S622">
        <v>22.413196079999999</v>
      </c>
    </row>
    <row r="623" spans="1:19" x14ac:dyDescent="0.25">
      <c r="A623" s="12">
        <v>37834</v>
      </c>
      <c r="B623" t="s">
        <v>1993</v>
      </c>
      <c r="C623" t="s">
        <v>1994</v>
      </c>
      <c r="D623">
        <v>124721.34570000001</v>
      </c>
      <c r="E623">
        <v>67.309747950000002</v>
      </c>
      <c r="F623">
        <v>2.4843246209999998</v>
      </c>
      <c r="G623">
        <v>27.4767832</v>
      </c>
      <c r="H623">
        <v>77165.93866</v>
      </c>
      <c r="I623">
        <v>64.143494559999993</v>
      </c>
      <c r="J623">
        <v>3.0422323179999999</v>
      </c>
      <c r="K623">
        <v>31.176451749999998</v>
      </c>
      <c r="L623">
        <v>60309.777139999998</v>
      </c>
      <c r="M623">
        <v>59.8433572</v>
      </c>
      <c r="N623">
        <v>3.3573327879999999</v>
      </c>
      <c r="O623">
        <v>30.228019020000001</v>
      </c>
      <c r="P623">
        <v>65516.71845</v>
      </c>
      <c r="Q623">
        <v>73.100519250000005</v>
      </c>
      <c r="R623">
        <v>3.7166254479999998</v>
      </c>
      <c r="S623">
        <v>28.244236440000002</v>
      </c>
    </row>
    <row r="624" spans="1:19" x14ac:dyDescent="0.25">
      <c r="A624" s="12">
        <v>37834</v>
      </c>
      <c r="B624" t="s">
        <v>1999</v>
      </c>
      <c r="C624" t="s">
        <v>2000</v>
      </c>
      <c r="D624">
        <v>154814.48329999999</v>
      </c>
      <c r="E624">
        <v>68.88429386</v>
      </c>
      <c r="F624">
        <v>2.0346689549999999</v>
      </c>
      <c r="G624">
        <v>24.93914075</v>
      </c>
      <c r="H624">
        <v>90267.149460000001</v>
      </c>
      <c r="I624">
        <v>65.907152150000002</v>
      </c>
      <c r="J624">
        <v>2.231481305</v>
      </c>
      <c r="K624">
        <v>27.48821092</v>
      </c>
      <c r="L624">
        <v>66580.416010000001</v>
      </c>
      <c r="M624">
        <v>61.716289709999998</v>
      </c>
      <c r="N624">
        <v>2.3190748999999999</v>
      </c>
      <c r="O624">
        <v>26.657427760000001</v>
      </c>
      <c r="P624">
        <v>74716.427230000001</v>
      </c>
      <c r="Q624">
        <v>76.204386720000002</v>
      </c>
      <c r="R624">
        <v>2.060462577</v>
      </c>
      <c r="S624">
        <v>25.724742020000001</v>
      </c>
    </row>
    <row r="625" spans="1:19" x14ac:dyDescent="0.25">
      <c r="A625" s="12">
        <v>37834</v>
      </c>
      <c r="B625" t="s">
        <v>1995</v>
      </c>
      <c r="C625" t="s">
        <v>1996</v>
      </c>
      <c r="D625">
        <v>166576.34669999999</v>
      </c>
      <c r="E625">
        <v>73.984311550000001</v>
      </c>
      <c r="F625">
        <v>1.9418616740000001</v>
      </c>
      <c r="G625">
        <v>29.011409690000001</v>
      </c>
      <c r="H625">
        <v>97367.28039</v>
      </c>
      <c r="I625">
        <v>72.071858980000002</v>
      </c>
      <c r="J625">
        <v>2.4209765070000002</v>
      </c>
      <c r="K625">
        <v>33.269728540000003</v>
      </c>
      <c r="L625">
        <v>78369.539359999995</v>
      </c>
      <c r="M625">
        <v>68.296232560000007</v>
      </c>
      <c r="N625">
        <v>2.6093862799999998</v>
      </c>
      <c r="O625">
        <v>32.568584469999998</v>
      </c>
      <c r="P625">
        <v>70851.131349999996</v>
      </c>
      <c r="Q625">
        <v>78.679502560000003</v>
      </c>
      <c r="R625">
        <v>3.1217805780000001</v>
      </c>
      <c r="S625">
        <v>33.649191600000002</v>
      </c>
    </row>
    <row r="626" spans="1:19" x14ac:dyDescent="0.25">
      <c r="A626" s="12">
        <v>37865</v>
      </c>
      <c r="B626" t="s">
        <v>1997</v>
      </c>
      <c r="C626" t="s">
        <v>1998</v>
      </c>
      <c r="D626">
        <v>194290.69570000001</v>
      </c>
      <c r="E626">
        <v>77.357484720000002</v>
      </c>
      <c r="F626">
        <v>1.376903497</v>
      </c>
      <c r="G626">
        <v>19.841287099999999</v>
      </c>
      <c r="H626">
        <v>112918.8131</v>
      </c>
      <c r="I626">
        <v>75.245093639999993</v>
      </c>
      <c r="J626">
        <v>1.5378407059999999</v>
      </c>
      <c r="K626">
        <v>24.72721584</v>
      </c>
      <c r="L626">
        <v>88409.912769999995</v>
      </c>
      <c r="M626">
        <v>71.562722160000007</v>
      </c>
      <c r="N626">
        <v>1.6969158959999999</v>
      </c>
      <c r="O626">
        <v>25.415380849999998</v>
      </c>
      <c r="P626">
        <v>83850.835349999994</v>
      </c>
      <c r="Q626">
        <v>82.293993439999994</v>
      </c>
      <c r="R626">
        <v>0.444399239</v>
      </c>
      <c r="S626">
        <v>24.287376129999998</v>
      </c>
    </row>
    <row r="627" spans="1:19" x14ac:dyDescent="0.25">
      <c r="A627" s="12">
        <v>37865</v>
      </c>
      <c r="B627" t="s">
        <v>1995</v>
      </c>
      <c r="C627" t="s">
        <v>1996</v>
      </c>
      <c r="D627">
        <v>168820.9743</v>
      </c>
      <c r="E627">
        <v>74.981255180000005</v>
      </c>
      <c r="F627">
        <v>1.347506799</v>
      </c>
      <c r="G627">
        <v>27.94681662</v>
      </c>
      <c r="H627">
        <v>99173.787559999997</v>
      </c>
      <c r="I627">
        <v>73.409046680000003</v>
      </c>
      <c r="J627">
        <v>1.855353426</v>
      </c>
      <c r="K627">
        <v>32.570815070000002</v>
      </c>
      <c r="L627">
        <v>79867.001569999993</v>
      </c>
      <c r="M627">
        <v>69.601216969999996</v>
      </c>
      <c r="N627">
        <v>1.910770707</v>
      </c>
      <c r="O627">
        <v>32.376185470000003</v>
      </c>
      <c r="P627">
        <v>72107.316449999998</v>
      </c>
      <c r="Q627">
        <v>80.074484080000005</v>
      </c>
      <c r="R627">
        <v>1.772992296</v>
      </c>
      <c r="S627">
        <v>33.943270820000002</v>
      </c>
    </row>
    <row r="628" spans="1:19" x14ac:dyDescent="0.25">
      <c r="A628" s="12">
        <v>37865</v>
      </c>
      <c r="B628" t="s">
        <v>1993</v>
      </c>
      <c r="C628" t="s">
        <v>1994</v>
      </c>
      <c r="D628">
        <v>125893.5408</v>
      </c>
      <c r="E628">
        <v>67.942359429999996</v>
      </c>
      <c r="F628">
        <v>0.93985120200000005</v>
      </c>
      <c r="G628">
        <v>26.20421194</v>
      </c>
      <c r="H628">
        <v>77985.67237</v>
      </c>
      <c r="I628">
        <v>64.824890850000003</v>
      </c>
      <c r="J628">
        <v>1.062299925</v>
      </c>
      <c r="K628">
        <v>29.897513369999999</v>
      </c>
      <c r="L628">
        <v>61173.165390000002</v>
      </c>
      <c r="M628">
        <v>60.700068229999999</v>
      </c>
      <c r="N628">
        <v>1.431589182</v>
      </c>
      <c r="O628">
        <v>30.176134430000001</v>
      </c>
      <c r="P628">
        <v>65249.605969999997</v>
      </c>
      <c r="Q628">
        <v>72.802487529999993</v>
      </c>
      <c r="R628">
        <v>-0.40770123699999999</v>
      </c>
      <c r="S628">
        <v>26.175111359999999</v>
      </c>
    </row>
    <row r="629" spans="1:19" x14ac:dyDescent="0.25">
      <c r="A629" s="12">
        <v>37865</v>
      </c>
      <c r="B629" t="s">
        <v>1991</v>
      </c>
      <c r="C629" t="s">
        <v>1992</v>
      </c>
      <c r="D629">
        <v>150682.9816</v>
      </c>
      <c r="E629">
        <v>70.546553650000007</v>
      </c>
      <c r="F629">
        <v>2.9405298850000001</v>
      </c>
      <c r="G629">
        <v>20.680078760000001</v>
      </c>
      <c r="H629">
        <v>93480.491680000006</v>
      </c>
      <c r="I629">
        <v>68.476495150000005</v>
      </c>
      <c r="J629">
        <v>3.0343207479999998</v>
      </c>
      <c r="K629">
        <v>24.62976896</v>
      </c>
      <c r="L629">
        <v>59849.69425</v>
      </c>
      <c r="M629">
        <v>61.796751880000002</v>
      </c>
      <c r="N629">
        <v>3.628800225</v>
      </c>
      <c r="O629">
        <v>25.643979340000001</v>
      </c>
      <c r="P629">
        <v>65666.337799999994</v>
      </c>
      <c r="Q629">
        <v>74.061132099999995</v>
      </c>
      <c r="R629">
        <v>2.0516398279999999</v>
      </c>
      <c r="S629">
        <v>23.544648559999999</v>
      </c>
    </row>
    <row r="630" spans="1:19" x14ac:dyDescent="0.25">
      <c r="A630" s="12">
        <v>37865</v>
      </c>
      <c r="B630" t="s">
        <v>1989</v>
      </c>
      <c r="C630" t="s">
        <v>1990</v>
      </c>
      <c r="D630">
        <v>156038.8665</v>
      </c>
      <c r="E630">
        <v>68.090575540000003</v>
      </c>
      <c r="F630">
        <v>1.690563721</v>
      </c>
      <c r="G630">
        <v>20.850447460000002</v>
      </c>
      <c r="H630">
        <v>94436.936619999993</v>
      </c>
      <c r="I630">
        <v>63.944957950000003</v>
      </c>
      <c r="J630">
        <v>2.0819638779999998</v>
      </c>
      <c r="K630">
        <v>24.580337109999999</v>
      </c>
      <c r="L630">
        <v>64686.28458</v>
      </c>
      <c r="M630">
        <v>59.56287434</v>
      </c>
      <c r="N630">
        <v>2.195846398</v>
      </c>
      <c r="O630">
        <v>25.086989769999999</v>
      </c>
      <c r="P630">
        <v>74709.209270000007</v>
      </c>
      <c r="Q630">
        <v>68.250501360000001</v>
      </c>
      <c r="R630">
        <v>1.4089378969999999</v>
      </c>
      <c r="S630">
        <v>23.10658677</v>
      </c>
    </row>
    <row r="631" spans="1:19" x14ac:dyDescent="0.25">
      <c r="A631" s="12">
        <v>37865</v>
      </c>
      <c r="B631" t="s">
        <v>1999</v>
      </c>
      <c r="C631" t="s">
        <v>2000</v>
      </c>
      <c r="D631">
        <v>156848.87469999999</v>
      </c>
      <c r="E631">
        <v>69.789490939999993</v>
      </c>
      <c r="F631">
        <v>1.3140834020000001</v>
      </c>
      <c r="G631">
        <v>24.63166064</v>
      </c>
      <c r="H631">
        <v>91660.135139999999</v>
      </c>
      <c r="I631">
        <v>66.924218940000003</v>
      </c>
      <c r="J631">
        <v>1.543181208</v>
      </c>
      <c r="K631">
        <v>27.6036219</v>
      </c>
      <c r="L631">
        <v>67661.605660000001</v>
      </c>
      <c r="M631">
        <v>62.718491530000001</v>
      </c>
      <c r="N631">
        <v>1.623885399</v>
      </c>
      <c r="O631">
        <v>27.351170310000001</v>
      </c>
      <c r="P631">
        <v>75330.197239999994</v>
      </c>
      <c r="Q631">
        <v>76.830379809999997</v>
      </c>
      <c r="R631">
        <v>0.82146595300000003</v>
      </c>
      <c r="S631">
        <v>26.11709037</v>
      </c>
    </row>
    <row r="632" spans="1:19" x14ac:dyDescent="0.25">
      <c r="A632" s="12">
        <v>37895</v>
      </c>
      <c r="B632" t="s">
        <v>1999</v>
      </c>
      <c r="C632" t="s">
        <v>2000</v>
      </c>
      <c r="D632">
        <v>158867.46799999999</v>
      </c>
      <c r="E632">
        <v>70.687658650000003</v>
      </c>
      <c r="F632">
        <v>1.2869669930000001</v>
      </c>
      <c r="G632">
        <v>23.957402550000001</v>
      </c>
      <c r="H632">
        <v>92847.841100000005</v>
      </c>
      <c r="I632">
        <v>67.791403930000001</v>
      </c>
      <c r="J632">
        <v>1.2957715480000001</v>
      </c>
      <c r="K632">
        <v>26.886693269999999</v>
      </c>
      <c r="L632">
        <v>68802.327869999994</v>
      </c>
      <c r="M632">
        <v>63.775876670000002</v>
      </c>
      <c r="N632">
        <v>1.685922463</v>
      </c>
      <c r="O632">
        <v>27.644262560000001</v>
      </c>
      <c r="P632">
        <v>76123.958010000002</v>
      </c>
      <c r="Q632">
        <v>77.639948140000001</v>
      </c>
      <c r="R632">
        <v>1.0537086090000001</v>
      </c>
      <c r="S632">
        <v>25.60414759</v>
      </c>
    </row>
    <row r="633" spans="1:19" x14ac:dyDescent="0.25">
      <c r="A633" s="12">
        <v>37895</v>
      </c>
      <c r="B633" t="s">
        <v>1997</v>
      </c>
      <c r="C633" t="s">
        <v>1998</v>
      </c>
      <c r="D633">
        <v>196872.55530000001</v>
      </c>
      <c r="E633">
        <v>78.385460679999994</v>
      </c>
      <c r="F633">
        <v>1.3288642530000001</v>
      </c>
      <c r="G633">
        <v>18.728374809999998</v>
      </c>
      <c r="H633">
        <v>114659.9868</v>
      </c>
      <c r="I633">
        <v>76.405350049999996</v>
      </c>
      <c r="J633">
        <v>1.5419695309999999</v>
      </c>
      <c r="K633">
        <v>23.653976650000001</v>
      </c>
      <c r="L633">
        <v>89956.869359999997</v>
      </c>
      <c r="M633">
        <v>72.814894249999995</v>
      </c>
      <c r="N633">
        <v>1.7497546850000001</v>
      </c>
      <c r="O633">
        <v>25.460707670000001</v>
      </c>
      <c r="P633">
        <v>85226.934940000006</v>
      </c>
      <c r="Q633">
        <v>83.644543260000006</v>
      </c>
      <c r="R633">
        <v>1.6411280580000001</v>
      </c>
      <c r="S633">
        <v>23.540677670000001</v>
      </c>
    </row>
    <row r="634" spans="1:19" x14ac:dyDescent="0.25">
      <c r="A634" s="12">
        <v>37895</v>
      </c>
      <c r="B634" t="s">
        <v>1995</v>
      </c>
      <c r="C634" t="s">
        <v>1996</v>
      </c>
      <c r="D634">
        <v>169619.0392</v>
      </c>
      <c r="E634">
        <v>75.335712959999995</v>
      </c>
      <c r="F634">
        <v>0.47272852700000001</v>
      </c>
      <c r="G634">
        <v>27.130000460000002</v>
      </c>
      <c r="H634">
        <v>99825.072419999997</v>
      </c>
      <c r="I634">
        <v>73.891131740000006</v>
      </c>
      <c r="J634">
        <v>0.65671068300000002</v>
      </c>
      <c r="K634">
        <v>31.374287720000002</v>
      </c>
      <c r="L634">
        <v>80656.530280000006</v>
      </c>
      <c r="M634">
        <v>70.289262829999998</v>
      </c>
      <c r="N634">
        <v>0.98855435000000003</v>
      </c>
      <c r="O634">
        <v>32.305046160000003</v>
      </c>
      <c r="P634">
        <v>72844.553549999997</v>
      </c>
      <c r="Q634">
        <v>80.893178820000003</v>
      </c>
      <c r="R634">
        <v>1.022416505</v>
      </c>
      <c r="S634">
        <v>33.164972949999999</v>
      </c>
    </row>
    <row r="635" spans="1:19" x14ac:dyDescent="0.25">
      <c r="A635" s="12">
        <v>37895</v>
      </c>
      <c r="B635" t="s">
        <v>1993</v>
      </c>
      <c r="C635" t="s">
        <v>1994</v>
      </c>
      <c r="D635">
        <v>127494.342</v>
      </c>
      <c r="E635">
        <v>68.806281519999999</v>
      </c>
      <c r="F635">
        <v>1.271551514</v>
      </c>
      <c r="G635">
        <v>25.461650429999999</v>
      </c>
      <c r="H635">
        <v>78978.014500000005</v>
      </c>
      <c r="I635">
        <v>65.649766349999993</v>
      </c>
      <c r="J635">
        <v>1.2724672420000001</v>
      </c>
      <c r="K635">
        <v>28.90555737</v>
      </c>
      <c r="L635">
        <v>62189.200440000001</v>
      </c>
      <c r="M635">
        <v>61.708245529999999</v>
      </c>
      <c r="N635">
        <v>1.660916257</v>
      </c>
      <c r="O635">
        <v>30.66344501</v>
      </c>
      <c r="P635">
        <v>65973.589640000006</v>
      </c>
      <c r="Q635">
        <v>73.610274970000006</v>
      </c>
      <c r="R635">
        <v>1.1095602149999999</v>
      </c>
      <c r="S635">
        <v>26.090581480000001</v>
      </c>
    </row>
    <row r="636" spans="1:19" x14ac:dyDescent="0.25">
      <c r="A636" s="12">
        <v>37895</v>
      </c>
      <c r="B636" t="s">
        <v>1991</v>
      </c>
      <c r="C636" t="s">
        <v>1992</v>
      </c>
      <c r="D636">
        <v>154397.36350000001</v>
      </c>
      <c r="E636">
        <v>72.285547910000005</v>
      </c>
      <c r="F636">
        <v>2.465030772</v>
      </c>
      <c r="G636">
        <v>23.733439260000001</v>
      </c>
      <c r="H636">
        <v>95907.418810000003</v>
      </c>
      <c r="I636">
        <v>70.254272099999994</v>
      </c>
      <c r="J636">
        <v>2.596185663</v>
      </c>
      <c r="K636">
        <v>27.40635983</v>
      </c>
      <c r="L636">
        <v>61726.563829999999</v>
      </c>
      <c r="M636">
        <v>63.73468063</v>
      </c>
      <c r="N636">
        <v>3.135971863</v>
      </c>
      <c r="O636">
        <v>30.61541643</v>
      </c>
      <c r="P636">
        <v>67405.789269999994</v>
      </c>
      <c r="Q636">
        <v>76.022955300000007</v>
      </c>
      <c r="R636">
        <v>2.6489241290000001</v>
      </c>
      <c r="S636">
        <v>26.910950100000001</v>
      </c>
    </row>
    <row r="637" spans="1:19" x14ac:dyDescent="0.25">
      <c r="A637" s="12">
        <v>37895</v>
      </c>
      <c r="B637" t="s">
        <v>1989</v>
      </c>
      <c r="C637" t="s">
        <v>1990</v>
      </c>
      <c r="D637">
        <v>157681.4797</v>
      </c>
      <c r="E637">
        <v>68.807361549999996</v>
      </c>
      <c r="F637">
        <v>1.0526948979999999</v>
      </c>
      <c r="G637">
        <v>21.046295430000001</v>
      </c>
      <c r="H637">
        <v>95430.759779999993</v>
      </c>
      <c r="I637">
        <v>64.61789358</v>
      </c>
      <c r="J637">
        <v>1.0523670009999999</v>
      </c>
      <c r="K637">
        <v>24.267292080000001</v>
      </c>
      <c r="L637">
        <v>65565.309810000006</v>
      </c>
      <c r="M637">
        <v>60.372277279999999</v>
      </c>
      <c r="N637">
        <v>1.35890511</v>
      </c>
      <c r="O637">
        <v>25.688806530000001</v>
      </c>
      <c r="P637">
        <v>75322.864839999995</v>
      </c>
      <c r="Q637">
        <v>68.811105609999998</v>
      </c>
      <c r="R637">
        <v>0.82139213799999999</v>
      </c>
      <c r="S637">
        <v>22.54318481</v>
      </c>
    </row>
    <row r="638" spans="1:19" x14ac:dyDescent="0.25">
      <c r="A638" s="12">
        <v>37926</v>
      </c>
      <c r="B638" t="s">
        <v>1993</v>
      </c>
      <c r="C638" t="s">
        <v>1994</v>
      </c>
      <c r="D638">
        <v>129233.0104</v>
      </c>
      <c r="E638">
        <v>69.744607900000005</v>
      </c>
      <c r="F638">
        <v>1.3637219730000001</v>
      </c>
      <c r="G638">
        <v>24.504296879999998</v>
      </c>
      <c r="H638">
        <v>80113.191619999998</v>
      </c>
      <c r="I638">
        <v>66.593372149999993</v>
      </c>
      <c r="J638">
        <v>1.4373330639999999</v>
      </c>
      <c r="K638">
        <v>28.15499316</v>
      </c>
      <c r="L638">
        <v>63155.011830000003</v>
      </c>
      <c r="M638">
        <v>62.6665876</v>
      </c>
      <c r="N638">
        <v>1.5530210840000001</v>
      </c>
      <c r="O638">
        <v>30.217124259999999</v>
      </c>
      <c r="P638">
        <v>66738.638170000006</v>
      </c>
      <c r="Q638">
        <v>74.463880669999995</v>
      </c>
      <c r="R638">
        <v>1.1596284750000001</v>
      </c>
      <c r="S638">
        <v>25.088437209999999</v>
      </c>
    </row>
    <row r="639" spans="1:19" x14ac:dyDescent="0.25">
      <c r="A639" s="12">
        <v>37926</v>
      </c>
      <c r="B639" t="s">
        <v>1995</v>
      </c>
      <c r="C639" t="s">
        <v>1996</v>
      </c>
      <c r="D639">
        <v>172816.0191</v>
      </c>
      <c r="E639">
        <v>76.755640560000003</v>
      </c>
      <c r="F639">
        <v>1.8848001000000001</v>
      </c>
      <c r="G639">
        <v>27.353648360000001</v>
      </c>
      <c r="H639">
        <v>101743.57640000001</v>
      </c>
      <c r="I639">
        <v>75.311220199999994</v>
      </c>
      <c r="J639">
        <v>1.921865895</v>
      </c>
      <c r="K639">
        <v>31.780627339999999</v>
      </c>
      <c r="L639">
        <v>82200.690430000002</v>
      </c>
      <c r="M639">
        <v>71.634942809999998</v>
      </c>
      <c r="N639">
        <v>1.91448869</v>
      </c>
      <c r="O639">
        <v>33.097439420000001</v>
      </c>
      <c r="P639">
        <v>73951.337960000004</v>
      </c>
      <c r="Q639">
        <v>82.1222523</v>
      </c>
      <c r="R639">
        <v>1.51937839</v>
      </c>
      <c r="S639">
        <v>32.542407470000001</v>
      </c>
    </row>
    <row r="640" spans="1:19" x14ac:dyDescent="0.25">
      <c r="A640" s="12">
        <v>37926</v>
      </c>
      <c r="B640" t="s">
        <v>1997</v>
      </c>
      <c r="C640" t="s">
        <v>1998</v>
      </c>
      <c r="D640">
        <v>198267.3296</v>
      </c>
      <c r="E640">
        <v>78.940794699999998</v>
      </c>
      <c r="F640">
        <v>0.70846559399999998</v>
      </c>
      <c r="G640">
        <v>16.924238030000001</v>
      </c>
      <c r="H640">
        <v>115527.11199999999</v>
      </c>
      <c r="I640">
        <v>76.983171540000001</v>
      </c>
      <c r="J640">
        <v>0.75625788999999999</v>
      </c>
      <c r="K640">
        <v>22.001306280000001</v>
      </c>
      <c r="L640">
        <v>90656.822270000004</v>
      </c>
      <c r="M640">
        <v>73.381465730000002</v>
      </c>
      <c r="N640">
        <v>0.77809833399999995</v>
      </c>
      <c r="O640">
        <v>23.791619220000001</v>
      </c>
      <c r="P640">
        <v>85903.325859999997</v>
      </c>
      <c r="Q640">
        <v>84.308375760000004</v>
      </c>
      <c r="R640">
        <v>0.79363515900000003</v>
      </c>
      <c r="S640">
        <v>21.540716969999998</v>
      </c>
    </row>
    <row r="641" spans="1:19" x14ac:dyDescent="0.25">
      <c r="A641" s="12">
        <v>37926</v>
      </c>
      <c r="B641" t="s">
        <v>1999</v>
      </c>
      <c r="C641" t="s">
        <v>2000</v>
      </c>
      <c r="D641">
        <v>160426.08689999999</v>
      </c>
      <c r="E641">
        <v>71.381162000000003</v>
      </c>
      <c r="F641">
        <v>0.98108122499999995</v>
      </c>
      <c r="G641">
        <v>22.32978786</v>
      </c>
      <c r="H641">
        <v>93888.441080000004</v>
      </c>
      <c r="I641">
        <v>68.551181779999993</v>
      </c>
      <c r="J641">
        <v>1.120758404</v>
      </c>
      <c r="K641">
        <v>25.747355509999998</v>
      </c>
      <c r="L641">
        <v>69752.882580000005</v>
      </c>
      <c r="M641">
        <v>64.656987259999994</v>
      </c>
      <c r="N641">
        <v>1.381573479</v>
      </c>
      <c r="O641">
        <v>27.11759129</v>
      </c>
      <c r="P641">
        <v>76772.130040000004</v>
      </c>
      <c r="Q641">
        <v>78.301028349999996</v>
      </c>
      <c r="R641">
        <v>0.85146916100000003</v>
      </c>
      <c r="S641">
        <v>24.267712289999999</v>
      </c>
    </row>
    <row r="642" spans="1:19" x14ac:dyDescent="0.25">
      <c r="A642" s="12">
        <v>37926</v>
      </c>
      <c r="B642" t="s">
        <v>1991</v>
      </c>
      <c r="C642" t="s">
        <v>1992</v>
      </c>
      <c r="D642">
        <v>157645.9051</v>
      </c>
      <c r="E642">
        <v>73.806445729999993</v>
      </c>
      <c r="F642">
        <v>2.1040136810000001</v>
      </c>
      <c r="G642">
        <v>23.5711157</v>
      </c>
      <c r="H642">
        <v>98129.175619999995</v>
      </c>
      <c r="I642">
        <v>71.881757329999999</v>
      </c>
      <c r="J642">
        <v>2.3165640829999998</v>
      </c>
      <c r="K642">
        <v>27.798565889999999</v>
      </c>
      <c r="L642">
        <v>63163.863980000002</v>
      </c>
      <c r="M642">
        <v>65.218739690000007</v>
      </c>
      <c r="N642">
        <v>2.328495325</v>
      </c>
      <c r="O642">
        <v>31.193260760000001</v>
      </c>
      <c r="P642">
        <v>68704.990430000005</v>
      </c>
      <c r="Q642">
        <v>77.488246529999998</v>
      </c>
      <c r="R642">
        <v>1.9274326100000001</v>
      </c>
      <c r="S642">
        <v>27.017652600000002</v>
      </c>
    </row>
    <row r="643" spans="1:19" x14ac:dyDescent="0.25">
      <c r="A643" s="12">
        <v>37926</v>
      </c>
      <c r="B643" t="s">
        <v>1989</v>
      </c>
      <c r="C643" t="s">
        <v>1990</v>
      </c>
      <c r="D643">
        <v>160092.57699999999</v>
      </c>
      <c r="E643">
        <v>69.859490469999997</v>
      </c>
      <c r="F643">
        <v>1.529093528</v>
      </c>
      <c r="G643">
        <v>21.686061989999999</v>
      </c>
      <c r="H643">
        <v>97053.085000000006</v>
      </c>
      <c r="I643">
        <v>65.716399339999995</v>
      </c>
      <c r="J643">
        <v>1.700002416</v>
      </c>
      <c r="K643">
        <v>25.222149229999999</v>
      </c>
      <c r="L643">
        <v>66756.342739999993</v>
      </c>
      <c r="M643">
        <v>61.468975669999999</v>
      </c>
      <c r="N643">
        <v>1.8165595919999999</v>
      </c>
      <c r="O643">
        <v>26.855944659999999</v>
      </c>
      <c r="P643">
        <v>76650.891990000004</v>
      </c>
      <c r="Q643">
        <v>70.024323089999996</v>
      </c>
      <c r="R643">
        <v>1.7631129000000001</v>
      </c>
      <c r="S643">
        <v>23.276395239999999</v>
      </c>
    </row>
    <row r="644" spans="1:19" x14ac:dyDescent="0.25">
      <c r="A644" s="12">
        <v>37956</v>
      </c>
      <c r="B644" t="s">
        <v>1999</v>
      </c>
      <c r="C644" t="s">
        <v>2000</v>
      </c>
      <c r="D644">
        <v>162240.45360000001</v>
      </c>
      <c r="E644">
        <v>72.188459649999999</v>
      </c>
      <c r="F644">
        <v>1.1309673730000001</v>
      </c>
      <c r="G644">
        <v>21.10983345</v>
      </c>
      <c r="H644">
        <v>95696.502290000004</v>
      </c>
      <c r="I644">
        <v>69.871309490000002</v>
      </c>
      <c r="J644">
        <v>1.9257548499999999</v>
      </c>
      <c r="K644">
        <v>24.835279910000001</v>
      </c>
      <c r="L644">
        <v>71590.31482</v>
      </c>
      <c r="M644">
        <v>66.360183300000003</v>
      </c>
      <c r="N644">
        <v>2.6342025859999998</v>
      </c>
      <c r="O644">
        <v>27.414342850000001</v>
      </c>
      <c r="P644">
        <v>78541.576549999998</v>
      </c>
      <c r="Q644">
        <v>80.105712960000005</v>
      </c>
      <c r="R644">
        <v>2.3048032059999999</v>
      </c>
      <c r="S644">
        <v>23.391336469999999</v>
      </c>
    </row>
    <row r="645" spans="1:19" x14ac:dyDescent="0.25">
      <c r="A645" s="12">
        <v>37956</v>
      </c>
      <c r="B645" t="s">
        <v>1993</v>
      </c>
      <c r="C645" t="s">
        <v>1994</v>
      </c>
      <c r="D645">
        <v>132288.2494</v>
      </c>
      <c r="E645">
        <v>71.393462549999995</v>
      </c>
      <c r="F645">
        <v>2.3641320690000001</v>
      </c>
      <c r="G645">
        <v>26.0503</v>
      </c>
      <c r="H645">
        <v>82608.322339999999</v>
      </c>
      <c r="I645">
        <v>68.667427189999998</v>
      </c>
      <c r="J645">
        <v>3.1145067000000002</v>
      </c>
      <c r="K645">
        <v>30.137513810000002</v>
      </c>
      <c r="L645">
        <v>65173.075199999999</v>
      </c>
      <c r="M645">
        <v>64.669043799999997</v>
      </c>
      <c r="N645">
        <v>3.1954128580000001</v>
      </c>
      <c r="O645">
        <v>32.564481389999997</v>
      </c>
      <c r="P645">
        <v>69002.296610000005</v>
      </c>
      <c r="Q645">
        <v>76.989565889999994</v>
      </c>
      <c r="R645">
        <v>3.3918259380000002</v>
      </c>
      <c r="S645">
        <v>27.544090579999999</v>
      </c>
    </row>
    <row r="646" spans="1:19" x14ac:dyDescent="0.25">
      <c r="A646" s="12">
        <v>37956</v>
      </c>
      <c r="B646" t="s">
        <v>1997</v>
      </c>
      <c r="C646" t="s">
        <v>1998</v>
      </c>
      <c r="D646">
        <v>201206.9663</v>
      </c>
      <c r="E646">
        <v>80.111220799999998</v>
      </c>
      <c r="F646">
        <v>1.482663184</v>
      </c>
      <c r="G646">
        <v>16.581713400000002</v>
      </c>
      <c r="H646">
        <v>118141.10219999999</v>
      </c>
      <c r="I646">
        <v>78.725041919999995</v>
      </c>
      <c r="J646">
        <v>2.2626638250000002</v>
      </c>
      <c r="K646">
        <v>22.010043110000002</v>
      </c>
      <c r="L646">
        <v>92946.932050000003</v>
      </c>
      <c r="M646">
        <v>75.235177429999993</v>
      </c>
      <c r="N646">
        <v>2.5261306619999999</v>
      </c>
      <c r="O646">
        <v>24.386725590000001</v>
      </c>
      <c r="P646">
        <v>88517.344800000006</v>
      </c>
      <c r="Q646">
        <v>86.873860730000004</v>
      </c>
      <c r="R646">
        <v>3.0429775800000001</v>
      </c>
      <c r="S646">
        <v>21.861272549999999</v>
      </c>
    </row>
    <row r="647" spans="1:19" x14ac:dyDescent="0.25">
      <c r="A647" s="12">
        <v>37956</v>
      </c>
      <c r="B647" t="s">
        <v>1995</v>
      </c>
      <c r="C647" t="s">
        <v>1996</v>
      </c>
      <c r="D647">
        <v>175727.09940000001</v>
      </c>
      <c r="E647">
        <v>78.048586869999994</v>
      </c>
      <c r="F647">
        <v>1.6844968</v>
      </c>
      <c r="G647">
        <v>26.252557540000002</v>
      </c>
      <c r="H647">
        <v>103862.71580000001</v>
      </c>
      <c r="I647">
        <v>76.879820129999999</v>
      </c>
      <c r="J647">
        <v>2.0828236850000001</v>
      </c>
      <c r="K647">
        <v>30.1707307</v>
      </c>
      <c r="L647">
        <v>84319.598610000001</v>
      </c>
      <c r="M647">
        <v>73.481495019999997</v>
      </c>
      <c r="N647">
        <v>2.5777255239999999</v>
      </c>
      <c r="O647">
        <v>32.45290335</v>
      </c>
      <c r="P647">
        <v>76101.455300000001</v>
      </c>
      <c r="Q647">
        <v>84.509937019999995</v>
      </c>
      <c r="R647">
        <v>2.9074759239999999</v>
      </c>
      <c r="S647">
        <v>31.543204979999999</v>
      </c>
    </row>
    <row r="648" spans="1:19" x14ac:dyDescent="0.25">
      <c r="A648" s="12">
        <v>37956</v>
      </c>
      <c r="B648" t="s">
        <v>1989</v>
      </c>
      <c r="C648" t="s">
        <v>1990</v>
      </c>
      <c r="D648">
        <v>161699.23989999999</v>
      </c>
      <c r="E648">
        <v>70.560588870000004</v>
      </c>
      <c r="F648">
        <v>1.0035836220000001</v>
      </c>
      <c r="G648">
        <v>21.512439310000001</v>
      </c>
      <c r="H648">
        <v>99029.304220000005</v>
      </c>
      <c r="I648">
        <v>67.054533120000002</v>
      </c>
      <c r="J648">
        <v>2.0362250409999998</v>
      </c>
      <c r="K648">
        <v>25.885913800000001</v>
      </c>
      <c r="L648">
        <v>68469.343770000007</v>
      </c>
      <c r="M648">
        <v>63.04630023</v>
      </c>
      <c r="N648">
        <v>2.5660498469999999</v>
      </c>
      <c r="O648">
        <v>28.295156160000001</v>
      </c>
      <c r="P648">
        <v>79153.391029999999</v>
      </c>
      <c r="Q648">
        <v>72.310477849999998</v>
      </c>
      <c r="R648">
        <v>3.2648009400000002</v>
      </c>
      <c r="S648">
        <v>25.51192593</v>
      </c>
    </row>
    <row r="649" spans="1:19" x14ac:dyDescent="0.25">
      <c r="A649" s="12">
        <v>37956</v>
      </c>
      <c r="B649" t="s">
        <v>1991</v>
      </c>
      <c r="C649" t="s">
        <v>1992</v>
      </c>
      <c r="D649">
        <v>160317.0343</v>
      </c>
      <c r="E649">
        <v>75.057011369999998</v>
      </c>
      <c r="F649">
        <v>1.6943854</v>
      </c>
      <c r="G649">
        <v>23.566884430000002</v>
      </c>
      <c r="H649">
        <v>100697.7334</v>
      </c>
      <c r="I649">
        <v>73.763281820000003</v>
      </c>
      <c r="J649">
        <v>2.6175271119999999</v>
      </c>
      <c r="K649">
        <v>28.322067279999999</v>
      </c>
      <c r="L649">
        <v>65279.983119999997</v>
      </c>
      <c r="M649">
        <v>67.403701380000001</v>
      </c>
      <c r="N649">
        <v>3.3502053269999998</v>
      </c>
      <c r="O649">
        <v>32.361454000000002</v>
      </c>
      <c r="P649">
        <v>71131.490550000002</v>
      </c>
      <c r="Q649">
        <v>80.224950770000007</v>
      </c>
      <c r="R649">
        <v>3.5317669</v>
      </c>
      <c r="S649">
        <v>27.969238820000001</v>
      </c>
    </row>
    <row r="650" spans="1:19" x14ac:dyDescent="0.25">
      <c r="A650" s="12">
        <v>37987</v>
      </c>
      <c r="B650" t="s">
        <v>1991</v>
      </c>
      <c r="C650" t="s">
        <v>1992</v>
      </c>
      <c r="D650">
        <v>163665.74739999999</v>
      </c>
      <c r="E650">
        <v>76.624807309999994</v>
      </c>
      <c r="F650">
        <v>2.0888067850000001</v>
      </c>
      <c r="G650">
        <v>24.368393690000001</v>
      </c>
      <c r="H650">
        <v>102725.55560000001</v>
      </c>
      <c r="I650">
        <v>75.248705700000002</v>
      </c>
      <c r="J650">
        <v>2.0137714170000001</v>
      </c>
      <c r="K650">
        <v>29.302822039999999</v>
      </c>
      <c r="L650">
        <v>66925.540129999994</v>
      </c>
      <c r="M650">
        <v>69.102792410000006</v>
      </c>
      <c r="N650">
        <v>2.5207681370000001</v>
      </c>
      <c r="O650">
        <v>33.02319928</v>
      </c>
      <c r="P650">
        <v>72571.275599999994</v>
      </c>
      <c r="Q650">
        <v>81.848798160000001</v>
      </c>
      <c r="R650">
        <v>2.0241176510000001</v>
      </c>
      <c r="S650">
        <v>28.768951900000001</v>
      </c>
    </row>
    <row r="651" spans="1:19" x14ac:dyDescent="0.25">
      <c r="A651" s="12">
        <v>37987</v>
      </c>
      <c r="B651" t="s">
        <v>1999</v>
      </c>
      <c r="C651" t="s">
        <v>2000</v>
      </c>
      <c r="D651">
        <v>164245.10649999999</v>
      </c>
      <c r="E651">
        <v>73.080424640000004</v>
      </c>
      <c r="F651">
        <v>1.2356060689999999</v>
      </c>
      <c r="G651">
        <v>21.30332409</v>
      </c>
      <c r="H651">
        <v>96914.284150000007</v>
      </c>
      <c r="I651">
        <v>70.760453940000005</v>
      </c>
      <c r="J651">
        <v>1.272545848</v>
      </c>
      <c r="K651">
        <v>25.061029390000002</v>
      </c>
      <c r="L651">
        <v>72601.560840000006</v>
      </c>
      <c r="M651">
        <v>67.297551310000003</v>
      </c>
      <c r="N651">
        <v>1.412545851</v>
      </c>
      <c r="O651">
        <v>27.278231030000001</v>
      </c>
      <c r="P651">
        <v>79292.736369999999</v>
      </c>
      <c r="Q651">
        <v>80.871831940000007</v>
      </c>
      <c r="R651">
        <v>0.95638494500000004</v>
      </c>
      <c r="S651">
        <v>22.55621004</v>
      </c>
    </row>
    <row r="652" spans="1:19" x14ac:dyDescent="0.25">
      <c r="A652" s="12">
        <v>37987</v>
      </c>
      <c r="B652" t="s">
        <v>1995</v>
      </c>
      <c r="C652" t="s">
        <v>1996</v>
      </c>
      <c r="D652">
        <v>179848.05619999999</v>
      </c>
      <c r="E652">
        <v>79.878895659999998</v>
      </c>
      <c r="F652">
        <v>2.3450889629999998</v>
      </c>
      <c r="G652">
        <v>28.80003915</v>
      </c>
      <c r="H652">
        <v>106387.0496</v>
      </c>
      <c r="I652">
        <v>78.748347519999996</v>
      </c>
      <c r="J652">
        <v>2.4304523499999999</v>
      </c>
      <c r="K652">
        <v>33.049493980000001</v>
      </c>
      <c r="L652">
        <v>86396.024399999995</v>
      </c>
      <c r="M652">
        <v>75.291025349999998</v>
      </c>
      <c r="N652">
        <v>2.4625660310000002</v>
      </c>
      <c r="O652">
        <v>34.8404788</v>
      </c>
      <c r="P652">
        <v>78099.46789</v>
      </c>
      <c r="Q652">
        <v>86.728710849999999</v>
      </c>
      <c r="R652">
        <v>2.6254591020000002</v>
      </c>
      <c r="S652">
        <v>35.095151819999998</v>
      </c>
    </row>
    <row r="653" spans="1:19" x14ac:dyDescent="0.25">
      <c r="A653" s="12">
        <v>37987</v>
      </c>
      <c r="B653" t="s">
        <v>1997</v>
      </c>
      <c r="C653" t="s">
        <v>1998</v>
      </c>
      <c r="D653">
        <v>202680.88819999999</v>
      </c>
      <c r="E653">
        <v>80.698067690000002</v>
      </c>
      <c r="F653">
        <v>0.73254018899999995</v>
      </c>
      <c r="G653">
        <v>15.38851082</v>
      </c>
      <c r="H653">
        <v>119124.1228</v>
      </c>
      <c r="I653">
        <v>79.380092050000002</v>
      </c>
      <c r="J653">
        <v>0.83207339700000005</v>
      </c>
      <c r="K653">
        <v>20.744023599999998</v>
      </c>
      <c r="L653">
        <v>93844.142319999999</v>
      </c>
      <c r="M653">
        <v>75.961417359999999</v>
      </c>
      <c r="N653">
        <v>0.96529304000000005</v>
      </c>
      <c r="O653">
        <v>22.290915269999999</v>
      </c>
      <c r="P653">
        <v>89311.8753</v>
      </c>
      <c r="Q653">
        <v>87.653639339999998</v>
      </c>
      <c r="R653">
        <v>0.89759865999999999</v>
      </c>
      <c r="S653">
        <v>19.806297730000001</v>
      </c>
    </row>
    <row r="654" spans="1:19" x14ac:dyDescent="0.25">
      <c r="A654" s="12">
        <v>37987</v>
      </c>
      <c r="B654" t="s">
        <v>1989</v>
      </c>
      <c r="C654" t="s">
        <v>1990</v>
      </c>
      <c r="D654">
        <v>163930.00020000001</v>
      </c>
      <c r="E654">
        <v>71.534024239999994</v>
      </c>
      <c r="F654">
        <v>1.379573757</v>
      </c>
      <c r="G654">
        <v>22.06803601</v>
      </c>
      <c r="H654">
        <v>100473.6351</v>
      </c>
      <c r="I654">
        <v>68.032515689999997</v>
      </c>
      <c r="J654">
        <v>1.4584883799999999</v>
      </c>
      <c r="K654">
        <v>26.765178509999998</v>
      </c>
      <c r="L654">
        <v>69661.508480000004</v>
      </c>
      <c r="M654">
        <v>64.144040770000004</v>
      </c>
      <c r="N654">
        <v>1.7411656760000001</v>
      </c>
      <c r="O654">
        <v>29.067549840000002</v>
      </c>
      <c r="P654">
        <v>80614.737169999993</v>
      </c>
      <c r="Q654">
        <v>73.645488729999997</v>
      </c>
      <c r="R654">
        <v>1.8462205089999999</v>
      </c>
      <c r="S654">
        <v>27.04685885</v>
      </c>
    </row>
    <row r="655" spans="1:19" x14ac:dyDescent="0.25">
      <c r="A655" s="12">
        <v>37987</v>
      </c>
      <c r="B655" t="s">
        <v>1993</v>
      </c>
      <c r="C655" t="s">
        <v>1994</v>
      </c>
      <c r="D655">
        <v>133861.3009</v>
      </c>
      <c r="E655">
        <v>72.242408650000002</v>
      </c>
      <c r="F655">
        <v>1.1891090209999999</v>
      </c>
      <c r="G655">
        <v>24.369601200000002</v>
      </c>
      <c r="H655">
        <v>83680.415070000003</v>
      </c>
      <c r="I655">
        <v>69.558594659999997</v>
      </c>
      <c r="J655">
        <v>1.2978023299999999</v>
      </c>
      <c r="K655">
        <v>28.50052973</v>
      </c>
      <c r="L655">
        <v>66207.473750000005</v>
      </c>
      <c r="M655">
        <v>65.695442569999997</v>
      </c>
      <c r="N655">
        <v>1.5871562589999999</v>
      </c>
      <c r="O655">
        <v>30.440803200000001</v>
      </c>
      <c r="P655">
        <v>70094.55356</v>
      </c>
      <c r="Q655">
        <v>78.208255589999993</v>
      </c>
      <c r="R655">
        <v>1.5829283940000001</v>
      </c>
      <c r="S655">
        <v>25.44862256</v>
      </c>
    </row>
    <row r="656" spans="1:19" x14ac:dyDescent="0.25">
      <c r="A656" s="12">
        <v>38018</v>
      </c>
      <c r="B656" t="s">
        <v>1993</v>
      </c>
      <c r="C656" t="s">
        <v>1994</v>
      </c>
      <c r="D656">
        <v>134902.5515</v>
      </c>
      <c r="E656">
        <v>72.804351879999999</v>
      </c>
      <c r="F656">
        <v>0.777857825</v>
      </c>
      <c r="G656">
        <v>25.143053210000001</v>
      </c>
      <c r="H656">
        <v>84516.710260000007</v>
      </c>
      <c r="I656">
        <v>70.253757539999995</v>
      </c>
      <c r="J656">
        <v>0.99939177899999998</v>
      </c>
      <c r="K656">
        <v>28.980503429999999</v>
      </c>
      <c r="L656">
        <v>67042.324089999995</v>
      </c>
      <c r="M656">
        <v>66.523836410000001</v>
      </c>
      <c r="N656">
        <v>1.260960885</v>
      </c>
      <c r="O656">
        <v>31.151679000000001</v>
      </c>
      <c r="P656">
        <v>70351.152870000005</v>
      </c>
      <c r="Q656">
        <v>78.494557220000004</v>
      </c>
      <c r="R656">
        <v>0.36607595999999998</v>
      </c>
      <c r="S656">
        <v>24.693921329999998</v>
      </c>
    </row>
    <row r="657" spans="1:19" x14ac:dyDescent="0.25">
      <c r="A657" s="12">
        <v>38018</v>
      </c>
      <c r="B657" t="s">
        <v>1995</v>
      </c>
      <c r="C657" t="s">
        <v>1996</v>
      </c>
      <c r="D657">
        <v>179270.6257</v>
      </c>
      <c r="E657">
        <v>79.622431899999995</v>
      </c>
      <c r="F657">
        <v>-0.32106573100000002</v>
      </c>
      <c r="G657">
        <v>30.9170509</v>
      </c>
      <c r="H657">
        <v>106333.9108</v>
      </c>
      <c r="I657">
        <v>78.709013900000002</v>
      </c>
      <c r="J657">
        <v>-4.9948508000000003E-2</v>
      </c>
      <c r="K657">
        <v>34.928503739999996</v>
      </c>
      <c r="L657">
        <v>86581.111879999997</v>
      </c>
      <c r="M657">
        <v>75.452322429999995</v>
      </c>
      <c r="N657">
        <v>0.214231475</v>
      </c>
      <c r="O657">
        <v>37.13775072</v>
      </c>
      <c r="P657">
        <v>78209.823669999998</v>
      </c>
      <c r="Q657">
        <v>86.851259889999994</v>
      </c>
      <c r="R657">
        <v>0.14130158300000001</v>
      </c>
      <c r="S657">
        <v>36.7784221</v>
      </c>
    </row>
    <row r="658" spans="1:19" x14ac:dyDescent="0.25">
      <c r="A658" s="12">
        <v>38018</v>
      </c>
      <c r="B658" t="s">
        <v>1999</v>
      </c>
      <c r="C658" t="s">
        <v>2000</v>
      </c>
      <c r="D658">
        <v>164848.1268</v>
      </c>
      <c r="E658">
        <v>73.34873691</v>
      </c>
      <c r="F658">
        <v>0.36714657099999998</v>
      </c>
      <c r="G658">
        <v>21.05047781</v>
      </c>
      <c r="H658">
        <v>97542.695869999996</v>
      </c>
      <c r="I658">
        <v>71.219278959999997</v>
      </c>
      <c r="J658">
        <v>0.64842012400000004</v>
      </c>
      <c r="K658">
        <v>24.119826830000001</v>
      </c>
      <c r="L658">
        <v>73336.262489999994</v>
      </c>
      <c r="M658">
        <v>67.978578290000002</v>
      </c>
      <c r="N658">
        <v>1.011963986</v>
      </c>
      <c r="O658">
        <v>27.03729392</v>
      </c>
      <c r="P658">
        <v>80136.918709999998</v>
      </c>
      <c r="Q658">
        <v>81.732825969999993</v>
      </c>
      <c r="R658">
        <v>1.064640193</v>
      </c>
      <c r="S658">
        <v>21.650913289999998</v>
      </c>
    </row>
    <row r="659" spans="1:19" x14ac:dyDescent="0.25">
      <c r="A659" s="12">
        <v>38018</v>
      </c>
      <c r="B659" t="s">
        <v>1991</v>
      </c>
      <c r="C659" t="s">
        <v>1992</v>
      </c>
      <c r="D659">
        <v>165183.81589999999</v>
      </c>
      <c r="E659">
        <v>77.335534569999993</v>
      </c>
      <c r="F659">
        <v>0.92754198700000001</v>
      </c>
      <c r="G659">
        <v>25.2860899</v>
      </c>
      <c r="H659">
        <v>103912.82640000001</v>
      </c>
      <c r="I659">
        <v>76.118407430000005</v>
      </c>
      <c r="J659">
        <v>1.1557696820000001</v>
      </c>
      <c r="K659">
        <v>29.31777319</v>
      </c>
      <c r="L659">
        <v>68527.391879999996</v>
      </c>
      <c r="M659">
        <v>70.756756339999995</v>
      </c>
      <c r="N659">
        <v>2.3934834930000002</v>
      </c>
      <c r="O659">
        <v>35.338907159999998</v>
      </c>
      <c r="P659">
        <v>74187.884600000005</v>
      </c>
      <c r="Q659">
        <v>83.672074690000002</v>
      </c>
      <c r="R659">
        <v>2.2276155150000001</v>
      </c>
      <c r="S659">
        <v>29.739686800000001</v>
      </c>
    </row>
    <row r="660" spans="1:19" x14ac:dyDescent="0.25">
      <c r="A660" s="12">
        <v>38018</v>
      </c>
      <c r="B660" t="s">
        <v>1997</v>
      </c>
      <c r="C660" t="s">
        <v>1998</v>
      </c>
      <c r="D660">
        <v>203989.8161</v>
      </c>
      <c r="E660">
        <v>81.219221689999998</v>
      </c>
      <c r="F660">
        <v>0.64580727800000004</v>
      </c>
      <c r="G660">
        <v>15.070225280000001</v>
      </c>
      <c r="H660">
        <v>120167.59110000001</v>
      </c>
      <c r="I660">
        <v>80.075422279999998</v>
      </c>
      <c r="J660">
        <v>0.87595039500000005</v>
      </c>
      <c r="K660">
        <v>19.605782269999999</v>
      </c>
      <c r="L660">
        <v>94954.822650000002</v>
      </c>
      <c r="M660">
        <v>76.860449000000003</v>
      </c>
      <c r="N660">
        <v>1.183537203</v>
      </c>
      <c r="O660">
        <v>21.668520449999999</v>
      </c>
      <c r="P660">
        <v>90373.216790000006</v>
      </c>
      <c r="Q660">
        <v>88.695275109999997</v>
      </c>
      <c r="R660">
        <v>1.1883542730000001</v>
      </c>
      <c r="S660">
        <v>18.996695190000001</v>
      </c>
    </row>
    <row r="661" spans="1:19" x14ac:dyDescent="0.25">
      <c r="A661" s="12">
        <v>38018</v>
      </c>
      <c r="B661" t="s">
        <v>1989</v>
      </c>
      <c r="C661" t="s">
        <v>1990</v>
      </c>
      <c r="D661">
        <v>164809.99419999999</v>
      </c>
      <c r="E661">
        <v>71.918026620000006</v>
      </c>
      <c r="F661">
        <v>0.53681082000000002</v>
      </c>
      <c r="G661">
        <v>22.123407749999998</v>
      </c>
      <c r="H661">
        <v>100959.5322</v>
      </c>
      <c r="I661">
        <v>68.361525389999997</v>
      </c>
      <c r="J661">
        <v>0.483606547</v>
      </c>
      <c r="K661">
        <v>26.381682980000001</v>
      </c>
      <c r="L661">
        <v>70246.251619999995</v>
      </c>
      <c r="M661">
        <v>64.682469929999996</v>
      </c>
      <c r="N661">
        <v>0.83940636800000001</v>
      </c>
      <c r="O661">
        <v>29.302144470000002</v>
      </c>
      <c r="P661">
        <v>80479.718179999996</v>
      </c>
      <c r="Q661">
        <v>73.522142299999999</v>
      </c>
      <c r="R661">
        <v>-0.167486736</v>
      </c>
      <c r="S661">
        <v>27.004304619999999</v>
      </c>
    </row>
    <row r="662" spans="1:19" x14ac:dyDescent="0.25">
      <c r="A662" s="12">
        <v>38047</v>
      </c>
      <c r="B662" t="s">
        <v>1999</v>
      </c>
      <c r="C662" t="s">
        <v>2000</v>
      </c>
      <c r="D662">
        <v>166005.05499999999</v>
      </c>
      <c r="E662">
        <v>73.863509059999998</v>
      </c>
      <c r="F662">
        <v>0.70181461000000001</v>
      </c>
      <c r="G662">
        <v>20.782941059999999</v>
      </c>
      <c r="H662">
        <v>97920.925770000002</v>
      </c>
      <c r="I662">
        <v>71.495437620000004</v>
      </c>
      <c r="J662">
        <v>0.387758296</v>
      </c>
      <c r="K662">
        <v>23.785274059999999</v>
      </c>
      <c r="L662">
        <v>73840.255009999993</v>
      </c>
      <c r="M662">
        <v>68.445750930000003</v>
      </c>
      <c r="N662">
        <v>0.68723507500000003</v>
      </c>
      <c r="O662">
        <v>26.679827700000001</v>
      </c>
      <c r="P662">
        <v>80363.297699999996</v>
      </c>
      <c r="Q662">
        <v>81.963713240000004</v>
      </c>
      <c r="R662">
        <v>0.28249025999999999</v>
      </c>
      <c r="S662">
        <v>21.358179669999998</v>
      </c>
    </row>
    <row r="663" spans="1:19" x14ac:dyDescent="0.25">
      <c r="A663" s="12">
        <v>38047</v>
      </c>
      <c r="B663" t="s">
        <v>1989</v>
      </c>
      <c r="C663" t="s">
        <v>1990</v>
      </c>
      <c r="D663">
        <v>165919.93470000001</v>
      </c>
      <c r="E663">
        <v>72.402370610000006</v>
      </c>
      <c r="F663">
        <v>0.67346673599999995</v>
      </c>
      <c r="G663">
        <v>21.443610880000001</v>
      </c>
      <c r="H663">
        <v>101141.91959999999</v>
      </c>
      <c r="I663">
        <v>68.485023200000001</v>
      </c>
      <c r="J663">
        <v>0.180653965</v>
      </c>
      <c r="K663">
        <v>25.389440570000001</v>
      </c>
      <c r="L663">
        <v>70503.454310000001</v>
      </c>
      <c r="M663">
        <v>64.919301149999995</v>
      </c>
      <c r="N663">
        <v>0.36614435899999997</v>
      </c>
      <c r="O663">
        <v>28.497932280000001</v>
      </c>
      <c r="P663">
        <v>80226.629279999994</v>
      </c>
      <c r="Q663">
        <v>73.290933269999996</v>
      </c>
      <c r="R663">
        <v>-0.314475379</v>
      </c>
      <c r="S663">
        <v>25.82807489</v>
      </c>
    </row>
    <row r="664" spans="1:19" x14ac:dyDescent="0.25">
      <c r="A664" s="12">
        <v>38047</v>
      </c>
      <c r="B664" t="s">
        <v>1997</v>
      </c>
      <c r="C664" t="s">
        <v>1998</v>
      </c>
      <c r="D664">
        <v>204776.90599999999</v>
      </c>
      <c r="E664">
        <v>81.532604140000004</v>
      </c>
      <c r="F664">
        <v>0.38584764300000002</v>
      </c>
      <c r="G664">
        <v>13.83903503</v>
      </c>
      <c r="H664">
        <v>120213.03140000001</v>
      </c>
      <c r="I664">
        <v>80.105702089999994</v>
      </c>
      <c r="J664">
        <v>3.7814118000000001E-2</v>
      </c>
      <c r="K664">
        <v>18.072981080000002</v>
      </c>
      <c r="L664">
        <v>95301.146930000003</v>
      </c>
      <c r="M664">
        <v>77.140778510000004</v>
      </c>
      <c r="N664">
        <v>0.36472531600000002</v>
      </c>
      <c r="O664">
        <v>20.011625330000001</v>
      </c>
      <c r="P664">
        <v>90268.264620000002</v>
      </c>
      <c r="Q664">
        <v>88.592271569999994</v>
      </c>
      <c r="R664">
        <v>-0.116131939</v>
      </c>
      <c r="S664">
        <v>17.447135759999998</v>
      </c>
    </row>
    <row r="665" spans="1:19" x14ac:dyDescent="0.25">
      <c r="A665" s="12">
        <v>38047</v>
      </c>
      <c r="B665" t="s">
        <v>1991</v>
      </c>
      <c r="C665" t="s">
        <v>1992</v>
      </c>
      <c r="D665">
        <v>166856.8487</v>
      </c>
      <c r="E665">
        <v>78.118812790000007</v>
      </c>
      <c r="F665">
        <v>1.0128309369999999</v>
      </c>
      <c r="G665">
        <v>28.103251409999999</v>
      </c>
      <c r="H665">
        <v>104656.012</v>
      </c>
      <c r="I665">
        <v>76.662807079999993</v>
      </c>
      <c r="J665">
        <v>0.71520105700000003</v>
      </c>
      <c r="K665">
        <v>31.747493479999999</v>
      </c>
      <c r="L665">
        <v>69415.30889</v>
      </c>
      <c r="M665">
        <v>71.673559460000007</v>
      </c>
      <c r="N665">
        <v>1.295711069</v>
      </c>
      <c r="O665">
        <v>38.976796700000001</v>
      </c>
      <c r="P665">
        <v>74753.233340000006</v>
      </c>
      <c r="Q665">
        <v>84.309697700000001</v>
      </c>
      <c r="R665">
        <v>0.762049961</v>
      </c>
      <c r="S665">
        <v>31.795229419999998</v>
      </c>
    </row>
    <row r="666" spans="1:19" x14ac:dyDescent="0.25">
      <c r="A666" s="12">
        <v>38047</v>
      </c>
      <c r="B666" t="s">
        <v>1995</v>
      </c>
      <c r="C666" t="s">
        <v>1996</v>
      </c>
      <c r="D666">
        <v>180106.91990000001</v>
      </c>
      <c r="E666">
        <v>79.993869079999996</v>
      </c>
      <c r="F666">
        <v>0.46649816199999999</v>
      </c>
      <c r="G666">
        <v>29.218272890000001</v>
      </c>
      <c r="H666">
        <v>106782.58749999999</v>
      </c>
      <c r="I666">
        <v>79.041127110000005</v>
      </c>
      <c r="J666">
        <v>0.421950675</v>
      </c>
      <c r="K666">
        <v>33.766103579999999</v>
      </c>
      <c r="L666">
        <v>86933.375539999994</v>
      </c>
      <c r="M666">
        <v>75.759307519999993</v>
      </c>
      <c r="N666">
        <v>0.40685970100000002</v>
      </c>
      <c r="O666">
        <v>35.64296083</v>
      </c>
      <c r="P666">
        <v>78447.293220000007</v>
      </c>
      <c r="Q666">
        <v>87.114967539999995</v>
      </c>
      <c r="R666">
        <v>0.30363135000000002</v>
      </c>
      <c r="S666">
        <v>34.505632740000003</v>
      </c>
    </row>
    <row r="667" spans="1:19" x14ac:dyDescent="0.25">
      <c r="A667" s="12">
        <v>38047</v>
      </c>
      <c r="B667" t="s">
        <v>1993</v>
      </c>
      <c r="C667" t="s">
        <v>1994</v>
      </c>
      <c r="D667">
        <v>136263.17730000001</v>
      </c>
      <c r="E667">
        <v>73.538655840000004</v>
      </c>
      <c r="F667">
        <v>1.008598989</v>
      </c>
      <c r="G667">
        <v>24.079607639999999</v>
      </c>
      <c r="H667">
        <v>85168.132689999999</v>
      </c>
      <c r="I667">
        <v>70.795246590000005</v>
      </c>
      <c r="J667">
        <v>0.77076169900000002</v>
      </c>
      <c r="K667">
        <v>27.984236840000001</v>
      </c>
      <c r="L667">
        <v>67879.861529999995</v>
      </c>
      <c r="M667">
        <v>67.354896550000007</v>
      </c>
      <c r="N667">
        <v>1.249266714</v>
      </c>
      <c r="O667">
        <v>30.58809596</v>
      </c>
      <c r="P667">
        <v>70851.017909999995</v>
      </c>
      <c r="Q667">
        <v>79.052283459999998</v>
      </c>
      <c r="R667">
        <v>0.710528563</v>
      </c>
      <c r="S667">
        <v>24.16799</v>
      </c>
    </row>
    <row r="668" spans="1:19" x14ac:dyDescent="0.25">
      <c r="A668" s="12">
        <v>38078</v>
      </c>
      <c r="B668" t="s">
        <v>1989</v>
      </c>
      <c r="C668" t="s">
        <v>1990</v>
      </c>
      <c r="D668">
        <v>168498.62880000001</v>
      </c>
      <c r="E668">
        <v>73.527633629999997</v>
      </c>
      <c r="F668">
        <v>1.554179805</v>
      </c>
      <c r="G668">
        <v>21.082102320000001</v>
      </c>
      <c r="H668">
        <v>103695.82249999999</v>
      </c>
      <c r="I668">
        <v>70.214317059999999</v>
      </c>
      <c r="J668">
        <v>2.525068664</v>
      </c>
      <c r="K668">
        <v>25.925246869999999</v>
      </c>
      <c r="L668">
        <v>72872.978279999996</v>
      </c>
      <c r="M668">
        <v>67.101149430000007</v>
      </c>
      <c r="N668">
        <v>3.3608622430000001</v>
      </c>
      <c r="O668">
        <v>30.70758433</v>
      </c>
      <c r="P668">
        <v>81649.211880000003</v>
      </c>
      <c r="Q668">
        <v>74.590531760000005</v>
      </c>
      <c r="R668">
        <v>1.7732049990000001</v>
      </c>
      <c r="S668">
        <v>26.596259440000001</v>
      </c>
    </row>
    <row r="669" spans="1:19" x14ac:dyDescent="0.25">
      <c r="A669" s="12">
        <v>38078</v>
      </c>
      <c r="B669" t="s">
        <v>1999</v>
      </c>
      <c r="C669" t="s">
        <v>2000</v>
      </c>
      <c r="D669">
        <v>169679.829</v>
      </c>
      <c r="E669">
        <v>75.498590010000001</v>
      </c>
      <c r="F669">
        <v>2.2136518710000002</v>
      </c>
      <c r="G669">
        <v>20.650160970000002</v>
      </c>
      <c r="H669">
        <v>101265.0191</v>
      </c>
      <c r="I669">
        <v>73.937075210000003</v>
      </c>
      <c r="J669">
        <v>3.4150956629999998</v>
      </c>
      <c r="K669">
        <v>24.353826560000002</v>
      </c>
      <c r="L669">
        <v>76877.593529999998</v>
      </c>
      <c r="M669">
        <v>71.261192390000005</v>
      </c>
      <c r="N669">
        <v>4.1133911569999997</v>
      </c>
      <c r="O669">
        <v>28.605124199999999</v>
      </c>
      <c r="P669">
        <v>83013.298509999993</v>
      </c>
      <c r="Q669">
        <v>84.666488169999994</v>
      </c>
      <c r="R669">
        <v>3.297526215</v>
      </c>
      <c r="S669">
        <v>21.974347259999998</v>
      </c>
    </row>
    <row r="670" spans="1:19" x14ac:dyDescent="0.25">
      <c r="A670" s="12">
        <v>38078</v>
      </c>
      <c r="B670" t="s">
        <v>1993</v>
      </c>
      <c r="C670" t="s">
        <v>1994</v>
      </c>
      <c r="D670">
        <v>139332.0667</v>
      </c>
      <c r="E670">
        <v>75.194877309999995</v>
      </c>
      <c r="F670">
        <v>2.252178062</v>
      </c>
      <c r="G670">
        <v>25.436532979999999</v>
      </c>
      <c r="H670">
        <v>88098.810830000002</v>
      </c>
      <c r="I670">
        <v>73.231346509999995</v>
      </c>
      <c r="J670">
        <v>3.4410501280000001</v>
      </c>
      <c r="K670">
        <v>30.431513580000001</v>
      </c>
      <c r="L670">
        <v>70448.041119999994</v>
      </c>
      <c r="M670">
        <v>69.903214509999998</v>
      </c>
      <c r="N670">
        <v>3.783419012</v>
      </c>
      <c r="O670">
        <v>34.187550459999997</v>
      </c>
      <c r="P670">
        <v>72430.128660000002</v>
      </c>
      <c r="Q670">
        <v>80.814182090000003</v>
      </c>
      <c r="R670">
        <v>2.2287763819999999</v>
      </c>
      <c r="S670">
        <v>26.33111281</v>
      </c>
    </row>
    <row r="671" spans="1:19" x14ac:dyDescent="0.25">
      <c r="A671" s="12">
        <v>38078</v>
      </c>
      <c r="B671" t="s">
        <v>1997</v>
      </c>
      <c r="C671" t="s">
        <v>1998</v>
      </c>
      <c r="D671">
        <v>205669.14480000001</v>
      </c>
      <c r="E671">
        <v>81.887851960000006</v>
      </c>
      <c r="F671">
        <v>0.43571259400000001</v>
      </c>
      <c r="G671">
        <v>12.72227649</v>
      </c>
      <c r="H671">
        <v>122348.9492</v>
      </c>
      <c r="I671">
        <v>81.529001980000004</v>
      </c>
      <c r="J671">
        <v>1.7767772500000001</v>
      </c>
      <c r="K671">
        <v>17.64803466</v>
      </c>
      <c r="L671">
        <v>97486.8658</v>
      </c>
      <c r="M671">
        <v>78.9099918</v>
      </c>
      <c r="N671">
        <v>2.2934864340000001</v>
      </c>
      <c r="O671">
        <v>20.84733013</v>
      </c>
      <c r="P671">
        <v>91796.448059999995</v>
      </c>
      <c r="Q671">
        <v>90.092081519999994</v>
      </c>
      <c r="R671">
        <v>1.6929354329999999</v>
      </c>
      <c r="S671">
        <v>17.353256309999999</v>
      </c>
    </row>
    <row r="672" spans="1:19" x14ac:dyDescent="0.25">
      <c r="A672" s="12">
        <v>38078</v>
      </c>
      <c r="B672" t="s">
        <v>1991</v>
      </c>
      <c r="C672" t="s">
        <v>1992</v>
      </c>
      <c r="D672">
        <v>170331.14619999999</v>
      </c>
      <c r="E672">
        <v>79.745404660000005</v>
      </c>
      <c r="F672">
        <v>2.0822024899999998</v>
      </c>
      <c r="G672">
        <v>28.077373089999998</v>
      </c>
      <c r="H672">
        <v>108114.7503</v>
      </c>
      <c r="I672">
        <v>79.19640819</v>
      </c>
      <c r="J672">
        <v>3.3048634730000002</v>
      </c>
      <c r="K672">
        <v>32.195199049999999</v>
      </c>
      <c r="L672">
        <v>72452.960569999996</v>
      </c>
      <c r="M672">
        <v>74.810033419999996</v>
      </c>
      <c r="N672">
        <v>4.3760544020000003</v>
      </c>
      <c r="O672">
        <v>41.462085940000001</v>
      </c>
      <c r="P672">
        <v>77467.071309999999</v>
      </c>
      <c r="Q672">
        <v>87.37047312</v>
      </c>
      <c r="R672">
        <v>3.6303954329999999</v>
      </c>
      <c r="S672">
        <v>32.6738213</v>
      </c>
    </row>
    <row r="673" spans="1:19" x14ac:dyDescent="0.25">
      <c r="A673" s="12">
        <v>38078</v>
      </c>
      <c r="B673" t="s">
        <v>1995</v>
      </c>
      <c r="C673" t="s">
        <v>1996</v>
      </c>
      <c r="D673">
        <v>182055.88459999999</v>
      </c>
      <c r="E673">
        <v>80.859495039999999</v>
      </c>
      <c r="F673">
        <v>1.082115376</v>
      </c>
      <c r="G673">
        <v>25.61259707</v>
      </c>
      <c r="H673">
        <v>109152.61870000001</v>
      </c>
      <c r="I673">
        <v>80.795438820000001</v>
      </c>
      <c r="J673">
        <v>2.219492265</v>
      </c>
      <c r="K673">
        <v>30.693030419999999</v>
      </c>
      <c r="L673">
        <v>89391.741980000006</v>
      </c>
      <c r="M673">
        <v>77.901685389999997</v>
      </c>
      <c r="N673">
        <v>2.8278741439999999</v>
      </c>
      <c r="O673">
        <v>33.735174360000002</v>
      </c>
      <c r="P673">
        <v>80110.724319999994</v>
      </c>
      <c r="Q673">
        <v>88.962191849999996</v>
      </c>
      <c r="R673">
        <v>2.120444236</v>
      </c>
      <c r="S673">
        <v>30.182991470000001</v>
      </c>
    </row>
    <row r="674" spans="1:19" x14ac:dyDescent="0.25">
      <c r="A674" s="12">
        <v>38108</v>
      </c>
      <c r="B674" t="s">
        <v>1993</v>
      </c>
      <c r="C674" t="s">
        <v>1994</v>
      </c>
      <c r="D674">
        <v>145215.37820000001</v>
      </c>
      <c r="E674">
        <v>78.36998912</v>
      </c>
      <c r="F674">
        <v>4.222510797</v>
      </c>
      <c r="G674">
        <v>26.236026209999999</v>
      </c>
      <c r="H674">
        <v>92690.144079999998</v>
      </c>
      <c r="I674">
        <v>77.047851109999996</v>
      </c>
      <c r="J674">
        <v>5.2115723340000004</v>
      </c>
      <c r="K674">
        <v>32.342017370000001</v>
      </c>
      <c r="L674">
        <v>74736.797999999995</v>
      </c>
      <c r="M674">
        <v>74.158803280000001</v>
      </c>
      <c r="N674">
        <v>6.087829857</v>
      </c>
      <c r="O674">
        <v>37.486077700000003</v>
      </c>
      <c r="P674">
        <v>76626.559800000003</v>
      </c>
      <c r="Q674">
        <v>85.496365549999993</v>
      </c>
      <c r="R674">
        <v>5.7937645819999997</v>
      </c>
      <c r="S674">
        <v>30.84801641</v>
      </c>
    </row>
    <row r="675" spans="1:19" x14ac:dyDescent="0.25">
      <c r="A675" s="12">
        <v>38108</v>
      </c>
      <c r="B675" t="s">
        <v>1999</v>
      </c>
      <c r="C675" t="s">
        <v>2000</v>
      </c>
      <c r="D675">
        <v>173436.02530000001</v>
      </c>
      <c r="E675">
        <v>77.169899599999994</v>
      </c>
      <c r="F675">
        <v>2.213696423</v>
      </c>
      <c r="G675">
        <v>20.165846890000001</v>
      </c>
      <c r="H675">
        <v>104441.65489999999</v>
      </c>
      <c r="I675">
        <v>76.256446330000003</v>
      </c>
      <c r="J675">
        <v>3.1369527549999998</v>
      </c>
      <c r="K675">
        <v>24.92547952</v>
      </c>
      <c r="L675">
        <v>79933.830050000004</v>
      </c>
      <c r="M675">
        <v>74.094151240000002</v>
      </c>
      <c r="N675">
        <v>3.9754580979999998</v>
      </c>
      <c r="O675">
        <v>29.926334149999999</v>
      </c>
      <c r="P675">
        <v>85789.243889999998</v>
      </c>
      <c r="Q675">
        <v>87.497715839999998</v>
      </c>
      <c r="R675">
        <v>3.3439767300000001</v>
      </c>
      <c r="S675">
        <v>23.75833008</v>
      </c>
    </row>
    <row r="676" spans="1:19" x14ac:dyDescent="0.25">
      <c r="A676" s="12">
        <v>38108</v>
      </c>
      <c r="B676" t="s">
        <v>1995</v>
      </c>
      <c r="C676" t="s">
        <v>1996</v>
      </c>
      <c r="D676">
        <v>187382.06080000001</v>
      </c>
      <c r="E676">
        <v>83.225097899999994</v>
      </c>
      <c r="F676">
        <v>2.9255721440000002</v>
      </c>
      <c r="G676">
        <v>21.960449260000001</v>
      </c>
      <c r="H676">
        <v>113175.49770000001</v>
      </c>
      <c r="I676">
        <v>83.773198539999996</v>
      </c>
      <c r="J676">
        <v>3.6855542369999998</v>
      </c>
      <c r="K676">
        <v>27.516121819999999</v>
      </c>
      <c r="L676">
        <v>93258.42366</v>
      </c>
      <c r="M676">
        <v>81.271359290000007</v>
      </c>
      <c r="N676">
        <v>4.3255468480000001</v>
      </c>
      <c r="O676">
        <v>31.252916039999999</v>
      </c>
      <c r="P676">
        <v>83280.953580000001</v>
      </c>
      <c r="Q676">
        <v>92.482701070000005</v>
      </c>
      <c r="R676">
        <v>3.9573094379999998</v>
      </c>
      <c r="S676">
        <v>28.306334270000001</v>
      </c>
    </row>
    <row r="677" spans="1:19" x14ac:dyDescent="0.25">
      <c r="A677" s="12">
        <v>38108</v>
      </c>
      <c r="B677" t="s">
        <v>1989</v>
      </c>
      <c r="C677" t="s">
        <v>1990</v>
      </c>
      <c r="D677">
        <v>171541.7579</v>
      </c>
      <c r="E677">
        <v>74.855561859999995</v>
      </c>
      <c r="F677">
        <v>1.8060260749999999</v>
      </c>
      <c r="G677">
        <v>20.05254579</v>
      </c>
      <c r="H677">
        <v>106786.8367</v>
      </c>
      <c r="I677">
        <v>72.307298660000001</v>
      </c>
      <c r="J677">
        <v>2.98084734</v>
      </c>
      <c r="K677">
        <v>25.841485089999999</v>
      </c>
      <c r="L677">
        <v>75798.658100000001</v>
      </c>
      <c r="M677">
        <v>69.795103800000007</v>
      </c>
      <c r="N677">
        <v>4.0147663619999996</v>
      </c>
      <c r="O677">
        <v>32.010077639999999</v>
      </c>
      <c r="P677">
        <v>84784.40552</v>
      </c>
      <c r="Q677">
        <v>77.454683840000001</v>
      </c>
      <c r="R677">
        <v>3.8398333089999999</v>
      </c>
      <c r="S677">
        <v>27.69613266</v>
      </c>
    </row>
    <row r="678" spans="1:19" x14ac:dyDescent="0.25">
      <c r="A678" s="12">
        <v>38108</v>
      </c>
      <c r="B678" t="s">
        <v>1997</v>
      </c>
      <c r="C678" t="s">
        <v>1998</v>
      </c>
      <c r="D678">
        <v>207291.88639999999</v>
      </c>
      <c r="E678">
        <v>82.533951909999999</v>
      </c>
      <c r="F678">
        <v>0.78900585700000003</v>
      </c>
      <c r="G678">
        <v>11.39726347</v>
      </c>
      <c r="H678">
        <v>124405.56140000001</v>
      </c>
      <c r="I678">
        <v>82.899455419999995</v>
      </c>
      <c r="J678">
        <v>1.6809397989999999</v>
      </c>
      <c r="K678">
        <v>17.210561599999998</v>
      </c>
      <c r="L678">
        <v>99742.859830000001</v>
      </c>
      <c r="M678">
        <v>80.736088769999995</v>
      </c>
      <c r="N678">
        <v>2.314151764</v>
      </c>
      <c r="O678">
        <v>21.353205930000001</v>
      </c>
      <c r="P678">
        <v>93657.773870000005</v>
      </c>
      <c r="Q678">
        <v>91.91884847</v>
      </c>
      <c r="R678">
        <v>2.0276664879999999</v>
      </c>
      <c r="S678">
        <v>18.384311069999999</v>
      </c>
    </row>
    <row r="679" spans="1:19" x14ac:dyDescent="0.25">
      <c r="A679" s="12">
        <v>38108</v>
      </c>
      <c r="B679" t="s">
        <v>1991</v>
      </c>
      <c r="C679" t="s">
        <v>1992</v>
      </c>
      <c r="D679">
        <v>175371.4063</v>
      </c>
      <c r="E679">
        <v>82.105146790000006</v>
      </c>
      <c r="F679">
        <v>2.959094812</v>
      </c>
      <c r="G679">
        <v>30.010096780000001</v>
      </c>
      <c r="H679">
        <v>112376.9656</v>
      </c>
      <c r="I679">
        <v>82.318573619999995</v>
      </c>
      <c r="J679">
        <v>3.9423068539999999</v>
      </c>
      <c r="K679">
        <v>35.487272300000001</v>
      </c>
      <c r="L679">
        <v>75732.499800000005</v>
      </c>
      <c r="M679">
        <v>78.196264119999995</v>
      </c>
      <c r="N679">
        <v>4.5264392359999999</v>
      </c>
      <c r="O679">
        <v>46.438841330000002</v>
      </c>
      <c r="P679">
        <v>80434.71789</v>
      </c>
      <c r="Q679">
        <v>90.717504070000004</v>
      </c>
      <c r="R679">
        <v>3.8308490700000002</v>
      </c>
      <c r="S679">
        <v>37.351348350000002</v>
      </c>
    </row>
    <row r="680" spans="1:19" x14ac:dyDescent="0.25">
      <c r="A680" s="12">
        <v>38139</v>
      </c>
      <c r="B680" t="s">
        <v>1995</v>
      </c>
      <c r="C680" t="s">
        <v>1996</v>
      </c>
      <c r="D680">
        <v>195460.73989999999</v>
      </c>
      <c r="E680">
        <v>86.813215450000001</v>
      </c>
      <c r="F680">
        <v>4.3113407400000003</v>
      </c>
      <c r="G680">
        <v>23.71243063</v>
      </c>
      <c r="H680">
        <v>118681.61</v>
      </c>
      <c r="I680">
        <v>87.848856659999996</v>
      </c>
      <c r="J680">
        <v>4.8651098389999996</v>
      </c>
      <c r="K680">
        <v>29.483980580000001</v>
      </c>
      <c r="L680">
        <v>98112.760519999996</v>
      </c>
      <c r="M680">
        <v>85.501739119999996</v>
      </c>
      <c r="N680">
        <v>5.205252958</v>
      </c>
      <c r="O680">
        <v>33.350662460000002</v>
      </c>
      <c r="P680">
        <v>87427.244229999997</v>
      </c>
      <c r="Q680">
        <v>97.087117109999994</v>
      </c>
      <c r="R680">
        <v>4.9786781659999999</v>
      </c>
      <c r="S680">
        <v>30.894055829999999</v>
      </c>
    </row>
    <row r="681" spans="1:19" x14ac:dyDescent="0.25">
      <c r="A681" s="12">
        <v>38139</v>
      </c>
      <c r="B681" t="s">
        <v>1997</v>
      </c>
      <c r="C681" t="s">
        <v>1998</v>
      </c>
      <c r="D681">
        <v>210435.28390000001</v>
      </c>
      <c r="E681">
        <v>83.785506040000001</v>
      </c>
      <c r="F681">
        <v>1.5164112409999999</v>
      </c>
      <c r="G681">
        <v>12.375846859999999</v>
      </c>
      <c r="H681">
        <v>127377.33100000001</v>
      </c>
      <c r="I681">
        <v>84.879737370000001</v>
      </c>
      <c r="J681">
        <v>2.388775581</v>
      </c>
      <c r="K681">
        <v>18.4151852</v>
      </c>
      <c r="L681">
        <v>102327.8777</v>
      </c>
      <c r="M681">
        <v>82.828511559999995</v>
      </c>
      <c r="N681">
        <v>2.5916821419999998</v>
      </c>
      <c r="O681">
        <v>22.63429876</v>
      </c>
      <c r="P681">
        <v>96081.401889999994</v>
      </c>
      <c r="Q681">
        <v>94.297477470000004</v>
      </c>
      <c r="R681">
        <v>2.5877489069999999</v>
      </c>
      <c r="S681">
        <v>18.828648959999999</v>
      </c>
    </row>
    <row r="682" spans="1:19" x14ac:dyDescent="0.25">
      <c r="A682" s="12">
        <v>38139</v>
      </c>
      <c r="B682" t="s">
        <v>1999</v>
      </c>
      <c r="C682" t="s">
        <v>2000</v>
      </c>
      <c r="D682">
        <v>178482.5055</v>
      </c>
      <c r="E682">
        <v>79.415317590000001</v>
      </c>
      <c r="F682">
        <v>2.9097070299999999</v>
      </c>
      <c r="G682">
        <v>20.04313381</v>
      </c>
      <c r="H682">
        <v>108296.27959999999</v>
      </c>
      <c r="I682">
        <v>79.070840489999995</v>
      </c>
      <c r="J682">
        <v>3.6906967110000002</v>
      </c>
      <c r="K682">
        <v>25.35084428</v>
      </c>
      <c r="L682">
        <v>83153.761110000007</v>
      </c>
      <c r="M682">
        <v>77.078845689999994</v>
      </c>
      <c r="N682">
        <v>4.0282456910000004</v>
      </c>
      <c r="O682">
        <v>30.779775369999999</v>
      </c>
      <c r="P682">
        <v>89077.623049999995</v>
      </c>
      <c r="Q682">
        <v>90.851582260000001</v>
      </c>
      <c r="R682">
        <v>3.8330902629999999</v>
      </c>
      <c r="S682">
        <v>23.886649940000002</v>
      </c>
    </row>
    <row r="683" spans="1:19" x14ac:dyDescent="0.25">
      <c r="A683" s="12">
        <v>38139</v>
      </c>
      <c r="B683" t="s">
        <v>1991</v>
      </c>
      <c r="C683" t="s">
        <v>1992</v>
      </c>
      <c r="D683">
        <v>181468.51980000001</v>
      </c>
      <c r="E683">
        <v>84.959685100000002</v>
      </c>
      <c r="F683">
        <v>3.4766862000000001</v>
      </c>
      <c r="G683">
        <v>30.018810869999999</v>
      </c>
      <c r="H683">
        <v>117223.8829</v>
      </c>
      <c r="I683">
        <v>85.869046080000004</v>
      </c>
      <c r="J683">
        <v>4.3130879279999998</v>
      </c>
      <c r="K683">
        <v>36.291719559999997</v>
      </c>
      <c r="L683">
        <v>79487.9372</v>
      </c>
      <c r="M683">
        <v>82.073875119999997</v>
      </c>
      <c r="N683">
        <v>4.9588187430000001</v>
      </c>
      <c r="O683">
        <v>48.115488849999998</v>
      </c>
      <c r="P683">
        <v>84460.997459999999</v>
      </c>
      <c r="Q683">
        <v>95.258503820000001</v>
      </c>
      <c r="R683">
        <v>5.0056488999999997</v>
      </c>
      <c r="S683">
        <v>39.281851670000002</v>
      </c>
    </row>
    <row r="684" spans="1:19" x14ac:dyDescent="0.25">
      <c r="A684" s="12">
        <v>38139</v>
      </c>
      <c r="B684" t="s">
        <v>1989</v>
      </c>
      <c r="C684" t="s">
        <v>1990</v>
      </c>
      <c r="D684">
        <v>177469.05590000001</v>
      </c>
      <c r="E684">
        <v>77.442052910000001</v>
      </c>
      <c r="F684">
        <v>3.45530911</v>
      </c>
      <c r="G684">
        <v>21.108869850000001</v>
      </c>
      <c r="H684">
        <v>111272.0033</v>
      </c>
      <c r="I684">
        <v>75.344286080000003</v>
      </c>
      <c r="J684">
        <v>4.2001118489999998</v>
      </c>
      <c r="K684">
        <v>27.30024774</v>
      </c>
      <c r="L684">
        <v>79527.66545</v>
      </c>
      <c r="M684">
        <v>73.228758990000003</v>
      </c>
      <c r="N684">
        <v>4.9196218619999996</v>
      </c>
      <c r="O684">
        <v>33.906265619999999</v>
      </c>
      <c r="P684">
        <v>88287.928599999999</v>
      </c>
      <c r="Q684">
        <v>80.655322819999995</v>
      </c>
      <c r="R684">
        <v>4.1322729819999999</v>
      </c>
      <c r="S684">
        <v>27.993400319999999</v>
      </c>
    </row>
    <row r="685" spans="1:19" x14ac:dyDescent="0.25">
      <c r="A685" s="12">
        <v>38139</v>
      </c>
      <c r="B685" t="s">
        <v>1993</v>
      </c>
      <c r="C685" t="s">
        <v>1994</v>
      </c>
      <c r="D685">
        <v>151398.9376</v>
      </c>
      <c r="E685">
        <v>81.70713902</v>
      </c>
      <c r="F685">
        <v>4.2581987510000001</v>
      </c>
      <c r="G685">
        <v>28.14415846</v>
      </c>
      <c r="H685">
        <v>97393.665580000001</v>
      </c>
      <c r="I685">
        <v>80.957611180000001</v>
      </c>
      <c r="J685">
        <v>5.0744569979999996</v>
      </c>
      <c r="K685">
        <v>34.633588330000002</v>
      </c>
      <c r="L685">
        <v>78626.664520000006</v>
      </c>
      <c r="M685">
        <v>78.018586589999998</v>
      </c>
      <c r="N685">
        <v>5.2047540459999997</v>
      </c>
      <c r="O685">
        <v>39.645474100000001</v>
      </c>
      <c r="P685">
        <v>80356.203739999997</v>
      </c>
      <c r="Q685">
        <v>89.657729470000007</v>
      </c>
      <c r="R685">
        <v>4.867299204</v>
      </c>
      <c r="S685">
        <v>31.30487857</v>
      </c>
    </row>
    <row r="686" spans="1:19" x14ac:dyDescent="0.25">
      <c r="A686" s="12">
        <v>38169</v>
      </c>
      <c r="B686" t="s">
        <v>1991</v>
      </c>
      <c r="C686" t="s">
        <v>1992</v>
      </c>
      <c r="D686">
        <v>187689.77830000001</v>
      </c>
      <c r="E686">
        <v>87.872345449999997</v>
      </c>
      <c r="F686">
        <v>3.4282852469999998</v>
      </c>
      <c r="G686">
        <v>32.734414479999998</v>
      </c>
      <c r="H686">
        <v>121861.56080000001</v>
      </c>
      <c r="I686">
        <v>89.266246140000007</v>
      </c>
      <c r="J686">
        <v>3.9562568919999999</v>
      </c>
      <c r="K686">
        <v>39.616913699999998</v>
      </c>
      <c r="L686">
        <v>82967.643769999995</v>
      </c>
      <c r="M686">
        <v>85.666785099999998</v>
      </c>
      <c r="N686">
        <v>4.3776536330000004</v>
      </c>
      <c r="O686">
        <v>51.810048000000002</v>
      </c>
      <c r="P686">
        <v>87892.306339999996</v>
      </c>
      <c r="Q686">
        <v>99.128471719999993</v>
      </c>
      <c r="R686">
        <v>4.0625957289999999</v>
      </c>
      <c r="S686">
        <v>43.542329270000003</v>
      </c>
    </row>
    <row r="687" spans="1:19" x14ac:dyDescent="0.25">
      <c r="A687" s="12">
        <v>38169</v>
      </c>
      <c r="B687" t="s">
        <v>1993</v>
      </c>
      <c r="C687" t="s">
        <v>1994</v>
      </c>
      <c r="D687">
        <v>155993.7064</v>
      </c>
      <c r="E687">
        <v>84.186848690000005</v>
      </c>
      <c r="F687">
        <v>3.0348751690000002</v>
      </c>
      <c r="G687">
        <v>28.181022710000001</v>
      </c>
      <c r="H687">
        <v>100719.50900000001</v>
      </c>
      <c r="I687">
        <v>83.722188669999994</v>
      </c>
      <c r="J687">
        <v>3.4148456789999999</v>
      </c>
      <c r="K687">
        <v>34.494094439999998</v>
      </c>
      <c r="L687">
        <v>81488.188999999998</v>
      </c>
      <c r="M687">
        <v>80.857980800000007</v>
      </c>
      <c r="N687">
        <v>3.639381754</v>
      </c>
      <c r="O687">
        <v>39.652346059999999</v>
      </c>
      <c r="P687">
        <v>83206.433739999993</v>
      </c>
      <c r="Q687">
        <v>92.837884070000001</v>
      </c>
      <c r="R687">
        <v>3.5469943509999999</v>
      </c>
      <c r="S687">
        <v>31.720433010000001</v>
      </c>
    </row>
    <row r="688" spans="1:19" x14ac:dyDescent="0.25">
      <c r="A688" s="12">
        <v>38169</v>
      </c>
      <c r="B688" t="s">
        <v>1999</v>
      </c>
      <c r="C688" t="s">
        <v>2000</v>
      </c>
      <c r="D688">
        <v>182323.5802</v>
      </c>
      <c r="E688">
        <v>81.124393560000001</v>
      </c>
      <c r="F688">
        <v>2.15207346</v>
      </c>
      <c r="G688">
        <v>20.165282640000001</v>
      </c>
      <c r="H688">
        <v>110949.94590000001</v>
      </c>
      <c r="I688">
        <v>81.008373590000005</v>
      </c>
      <c r="J688">
        <v>2.4503762610000002</v>
      </c>
      <c r="K688">
        <v>25.65564981</v>
      </c>
      <c r="L688">
        <v>85225.118919999994</v>
      </c>
      <c r="M688">
        <v>78.998877530000001</v>
      </c>
      <c r="N688">
        <v>2.4909971359999998</v>
      </c>
      <c r="O688">
        <v>30.971775919999999</v>
      </c>
      <c r="P688">
        <v>90937.131590000005</v>
      </c>
      <c r="Q688">
        <v>92.748122469999998</v>
      </c>
      <c r="R688">
        <v>2.0875147780000001</v>
      </c>
      <c r="S688">
        <v>24.217472109999999</v>
      </c>
    </row>
    <row r="689" spans="1:19" x14ac:dyDescent="0.25">
      <c r="A689" s="12">
        <v>38169</v>
      </c>
      <c r="B689" t="s">
        <v>1989</v>
      </c>
      <c r="C689" t="s">
        <v>1990</v>
      </c>
      <c r="D689">
        <v>182146.20120000001</v>
      </c>
      <c r="E689">
        <v>79.483015660000007</v>
      </c>
      <c r="F689">
        <v>2.6354708709999999</v>
      </c>
      <c r="G689">
        <v>20.780216150000001</v>
      </c>
      <c r="H689">
        <v>114824.7257</v>
      </c>
      <c r="I689">
        <v>77.749898689999995</v>
      </c>
      <c r="J689">
        <v>3.1928268659999999</v>
      </c>
      <c r="K689">
        <v>26.656452900000001</v>
      </c>
      <c r="L689">
        <v>82329.539290000001</v>
      </c>
      <c r="M689">
        <v>75.808713310000002</v>
      </c>
      <c r="N689">
        <v>3.523143578</v>
      </c>
      <c r="O689">
        <v>33.181639189999999</v>
      </c>
      <c r="P689">
        <v>91267.8171</v>
      </c>
      <c r="Q689">
        <v>83.377596100000005</v>
      </c>
      <c r="R689">
        <v>3.3751935899999999</v>
      </c>
      <c r="S689">
        <v>26.38254414</v>
      </c>
    </row>
    <row r="690" spans="1:19" x14ac:dyDescent="0.25">
      <c r="A690" s="12">
        <v>38169</v>
      </c>
      <c r="B690" t="s">
        <v>1995</v>
      </c>
      <c r="C690" t="s">
        <v>1996</v>
      </c>
      <c r="D690">
        <v>200909.06849999999</v>
      </c>
      <c r="E690">
        <v>89.233071859999995</v>
      </c>
      <c r="F690">
        <v>2.7874286129999999</v>
      </c>
      <c r="G690">
        <v>22.952897409999999</v>
      </c>
      <c r="H690">
        <v>122741.3879</v>
      </c>
      <c r="I690">
        <v>90.853929179999994</v>
      </c>
      <c r="J690">
        <v>3.4207303759999999</v>
      </c>
      <c r="K690">
        <v>29.11208727</v>
      </c>
      <c r="L690">
        <v>101318.05959999999</v>
      </c>
      <c r="M690">
        <v>88.295041870000006</v>
      </c>
      <c r="N690">
        <v>3.2669543019999998</v>
      </c>
      <c r="O690">
        <v>32.655927239999997</v>
      </c>
      <c r="P690">
        <v>90380.736239999998</v>
      </c>
      <c r="Q690">
        <v>100.3669417</v>
      </c>
      <c r="R690">
        <v>3.378228413</v>
      </c>
      <c r="S690">
        <v>31.546557880000002</v>
      </c>
    </row>
    <row r="691" spans="1:19" x14ac:dyDescent="0.25">
      <c r="A691" s="12">
        <v>38169</v>
      </c>
      <c r="B691" t="s">
        <v>1997</v>
      </c>
      <c r="C691" t="s">
        <v>1998</v>
      </c>
      <c r="D691">
        <v>214810.67180000001</v>
      </c>
      <c r="E691">
        <v>85.527581260000005</v>
      </c>
      <c r="F691">
        <v>2.079208333</v>
      </c>
      <c r="G691">
        <v>13.45657744</v>
      </c>
      <c r="H691">
        <v>130073.4633</v>
      </c>
      <c r="I691">
        <v>86.67634434</v>
      </c>
      <c r="J691">
        <v>2.1166500080000001</v>
      </c>
      <c r="K691">
        <v>19.235948</v>
      </c>
      <c r="L691">
        <v>104401.5031</v>
      </c>
      <c r="M691">
        <v>84.506991659999997</v>
      </c>
      <c r="N691">
        <v>2.0264520799999999</v>
      </c>
      <c r="O691">
        <v>22.980604509999999</v>
      </c>
      <c r="P691">
        <v>97680.192169999995</v>
      </c>
      <c r="Q691">
        <v>95.866583320000004</v>
      </c>
      <c r="R691">
        <v>1.6639955799999999</v>
      </c>
      <c r="S691">
        <v>19.606478719999998</v>
      </c>
    </row>
    <row r="692" spans="1:19" x14ac:dyDescent="0.25">
      <c r="A692" s="12">
        <v>38200</v>
      </c>
      <c r="B692" t="s">
        <v>1989</v>
      </c>
      <c r="C692" t="s">
        <v>1990</v>
      </c>
      <c r="D692">
        <v>188861.9952</v>
      </c>
      <c r="E692">
        <v>82.41358219</v>
      </c>
      <c r="F692">
        <v>3.6870349080000002</v>
      </c>
      <c r="G692">
        <v>23.08140392</v>
      </c>
      <c r="H692">
        <v>118698.9393</v>
      </c>
      <c r="I692">
        <v>80.373198810000005</v>
      </c>
      <c r="J692">
        <v>3.3740238480000002</v>
      </c>
      <c r="K692">
        <v>28.308067449999999</v>
      </c>
      <c r="L692">
        <v>85176.218280000001</v>
      </c>
      <c r="M692">
        <v>78.429924029999995</v>
      </c>
      <c r="N692">
        <v>3.4576641760000002</v>
      </c>
      <c r="O692">
        <v>34.567254490000003</v>
      </c>
      <c r="P692">
        <v>93922.360669999995</v>
      </c>
      <c r="Q692">
        <v>85.802650940000007</v>
      </c>
      <c r="R692">
        <v>2.9085209330000001</v>
      </c>
      <c r="S692">
        <v>27.48852428</v>
      </c>
    </row>
    <row r="693" spans="1:19" x14ac:dyDescent="0.25">
      <c r="A693" s="12">
        <v>38200</v>
      </c>
      <c r="B693" t="s">
        <v>1993</v>
      </c>
      <c r="C693" t="s">
        <v>1994</v>
      </c>
      <c r="D693">
        <v>159409.0822</v>
      </c>
      <c r="E693">
        <v>86.030062319999999</v>
      </c>
      <c r="F693">
        <v>2.1894317860000001</v>
      </c>
      <c r="G693">
        <v>27.81218908</v>
      </c>
      <c r="H693">
        <v>102859.27959999999</v>
      </c>
      <c r="I693">
        <v>85.500853829999997</v>
      </c>
      <c r="J693">
        <v>2.1244847880000002</v>
      </c>
      <c r="K693">
        <v>33.296220329999997</v>
      </c>
      <c r="L693">
        <v>83104.13768</v>
      </c>
      <c r="M693">
        <v>82.461432160000001</v>
      </c>
      <c r="N693">
        <v>1.9830465079999999</v>
      </c>
      <c r="O693">
        <v>37.795464709999997</v>
      </c>
      <c r="P693">
        <v>84249.703110000002</v>
      </c>
      <c r="Q693">
        <v>94.001915690000004</v>
      </c>
      <c r="R693">
        <v>1.253832568</v>
      </c>
      <c r="S693">
        <v>28.592678490000001</v>
      </c>
    </row>
    <row r="694" spans="1:19" x14ac:dyDescent="0.25">
      <c r="A694" s="12">
        <v>38200</v>
      </c>
      <c r="B694" t="s">
        <v>1991</v>
      </c>
      <c r="C694" t="s">
        <v>1992</v>
      </c>
      <c r="D694">
        <v>193037.4344</v>
      </c>
      <c r="E694">
        <v>90.376003839999996</v>
      </c>
      <c r="F694">
        <v>2.8491994639999998</v>
      </c>
      <c r="G694">
        <v>31.875382179999999</v>
      </c>
      <c r="H694">
        <v>125272.3781</v>
      </c>
      <c r="I694">
        <v>91.764744019999995</v>
      </c>
      <c r="J694">
        <v>2.7989279200000001</v>
      </c>
      <c r="K694">
        <v>38.075379720000001</v>
      </c>
      <c r="L694">
        <v>85365.050969999997</v>
      </c>
      <c r="M694">
        <v>88.142185850000004</v>
      </c>
      <c r="N694">
        <v>2.8895688650000002</v>
      </c>
      <c r="O694">
        <v>47.808237339999998</v>
      </c>
      <c r="P694">
        <v>90221.993560000003</v>
      </c>
      <c r="Q694">
        <v>101.75598650000001</v>
      </c>
      <c r="R694">
        <v>2.650615648</v>
      </c>
      <c r="S694">
        <v>40.213428970000002</v>
      </c>
    </row>
    <row r="695" spans="1:19" x14ac:dyDescent="0.25">
      <c r="A695" s="12">
        <v>38200</v>
      </c>
      <c r="B695" t="s">
        <v>1997</v>
      </c>
      <c r="C695" t="s">
        <v>1998</v>
      </c>
      <c r="D695">
        <v>219514.52979999999</v>
      </c>
      <c r="E695">
        <v>87.400437909999994</v>
      </c>
      <c r="F695">
        <v>2.189769219</v>
      </c>
      <c r="G695">
        <v>14.53818323</v>
      </c>
      <c r="H695">
        <v>132632.4699</v>
      </c>
      <c r="I695">
        <v>88.381575569999995</v>
      </c>
      <c r="J695">
        <v>1.96735481</v>
      </c>
      <c r="K695">
        <v>19.264578029999999</v>
      </c>
      <c r="L695">
        <v>106337.1664</v>
      </c>
      <c r="M695">
        <v>86.073799370000003</v>
      </c>
      <c r="N695">
        <v>1.854056905</v>
      </c>
      <c r="O695">
        <v>22.3184316</v>
      </c>
      <c r="P695">
        <v>99087.554239999998</v>
      </c>
      <c r="Q695">
        <v>97.247815180000003</v>
      </c>
      <c r="R695">
        <v>1.440785524</v>
      </c>
      <c r="S695">
        <v>18.696370959999999</v>
      </c>
    </row>
    <row r="696" spans="1:19" x14ac:dyDescent="0.25">
      <c r="A696" s="12">
        <v>38200</v>
      </c>
      <c r="B696" t="s">
        <v>1995</v>
      </c>
      <c r="C696" t="s">
        <v>1996</v>
      </c>
      <c r="D696">
        <v>207585.3205</v>
      </c>
      <c r="E696">
        <v>92.198306209999998</v>
      </c>
      <c r="F696">
        <v>3.3230217130000002</v>
      </c>
      <c r="G696">
        <v>24.618725619999999</v>
      </c>
      <c r="H696">
        <v>127025.1455</v>
      </c>
      <c r="I696">
        <v>94.024792869999999</v>
      </c>
      <c r="J696">
        <v>3.4900677490000001</v>
      </c>
      <c r="K696">
        <v>30.459785830000001</v>
      </c>
      <c r="L696">
        <v>104887.0463</v>
      </c>
      <c r="M696">
        <v>91.405285370000001</v>
      </c>
      <c r="N696">
        <v>3.5225573699999999</v>
      </c>
      <c r="O696">
        <v>33.836497180000002</v>
      </c>
      <c r="P696">
        <v>93696.83726</v>
      </c>
      <c r="Q696">
        <v>104.0494401</v>
      </c>
      <c r="R696">
        <v>3.6690352019999999</v>
      </c>
      <c r="S696">
        <v>32.244659310000003</v>
      </c>
    </row>
    <row r="697" spans="1:19" x14ac:dyDescent="0.25">
      <c r="A697" s="12">
        <v>38200</v>
      </c>
      <c r="B697" t="s">
        <v>1999</v>
      </c>
      <c r="C697" t="s">
        <v>2000</v>
      </c>
      <c r="D697">
        <v>187344.30290000001</v>
      </c>
      <c r="E697">
        <v>83.358350819999998</v>
      </c>
      <c r="F697">
        <v>2.7537429370000002</v>
      </c>
      <c r="G697">
        <v>21.012129399999999</v>
      </c>
      <c r="H697">
        <v>113906.39969999999</v>
      </c>
      <c r="I697">
        <v>83.166982279999999</v>
      </c>
      <c r="J697">
        <v>2.6646735270000002</v>
      </c>
      <c r="K697">
        <v>26.18809881</v>
      </c>
      <c r="L697">
        <v>87508.023490000007</v>
      </c>
      <c r="M697">
        <v>81.115001289999995</v>
      </c>
      <c r="N697">
        <v>2.678675728</v>
      </c>
      <c r="O697">
        <v>31.43207679</v>
      </c>
      <c r="P697">
        <v>92853.137889999998</v>
      </c>
      <c r="Q697">
        <v>94.702285570000001</v>
      </c>
      <c r="R697">
        <v>2.1069570440000001</v>
      </c>
      <c r="S697">
        <v>24.274060389999999</v>
      </c>
    </row>
    <row r="698" spans="1:19" x14ac:dyDescent="0.25">
      <c r="A698" s="12">
        <v>38231</v>
      </c>
      <c r="B698" t="s">
        <v>1993</v>
      </c>
      <c r="C698" t="s">
        <v>1994</v>
      </c>
      <c r="D698">
        <v>162817.6029</v>
      </c>
      <c r="E698">
        <v>87.869576370000004</v>
      </c>
      <c r="F698">
        <v>2.1382223809999998</v>
      </c>
      <c r="G698">
        <v>29.32959219</v>
      </c>
      <c r="H698">
        <v>104906.7441</v>
      </c>
      <c r="I698">
        <v>87.202790320000005</v>
      </c>
      <c r="J698">
        <v>1.990549119</v>
      </c>
      <c r="K698">
        <v>34.520535520000003</v>
      </c>
      <c r="L698">
        <v>84914.178010000003</v>
      </c>
      <c r="M698">
        <v>84.257474110000004</v>
      </c>
      <c r="N698">
        <v>2.1780387499999998</v>
      </c>
      <c r="O698">
        <v>38.809521240000002</v>
      </c>
      <c r="P698">
        <v>85658.112399999998</v>
      </c>
      <c r="Q698">
        <v>95.573353530000006</v>
      </c>
      <c r="R698">
        <v>1.6717083129999999</v>
      </c>
      <c r="S698">
        <v>31.277593360000001</v>
      </c>
    </row>
    <row r="699" spans="1:19" x14ac:dyDescent="0.25">
      <c r="A699" s="12">
        <v>38231</v>
      </c>
      <c r="B699" t="s">
        <v>1995</v>
      </c>
      <c r="C699" t="s">
        <v>1996</v>
      </c>
      <c r="D699">
        <v>208842.4411</v>
      </c>
      <c r="E699">
        <v>92.756652000000003</v>
      </c>
      <c r="F699">
        <v>0.60559224199999995</v>
      </c>
      <c r="G699">
        <v>23.706454069999999</v>
      </c>
      <c r="H699">
        <v>127608.702</v>
      </c>
      <c r="I699">
        <v>94.456744970000003</v>
      </c>
      <c r="J699">
        <v>0.45940234899999999</v>
      </c>
      <c r="K699">
        <v>28.671804420000001</v>
      </c>
      <c r="L699">
        <v>105468.3792</v>
      </c>
      <c r="M699">
        <v>91.911895990000005</v>
      </c>
      <c r="N699">
        <v>0.55424653000000002</v>
      </c>
      <c r="O699">
        <v>32.055012820000002</v>
      </c>
      <c r="P699">
        <v>93568.323000000004</v>
      </c>
      <c r="Q699">
        <v>103.90672619999999</v>
      </c>
      <c r="R699">
        <v>-0.13715966199999999</v>
      </c>
      <c r="S699">
        <v>29.762592210000001</v>
      </c>
    </row>
    <row r="700" spans="1:19" x14ac:dyDescent="0.25">
      <c r="A700" s="12">
        <v>38231</v>
      </c>
      <c r="B700" t="s">
        <v>1989</v>
      </c>
      <c r="C700" t="s">
        <v>1990</v>
      </c>
      <c r="D700">
        <v>193190.70209999999</v>
      </c>
      <c r="E700">
        <v>84.302497090000003</v>
      </c>
      <c r="F700">
        <v>2.2919946489999998</v>
      </c>
      <c r="G700">
        <v>23.809347209999999</v>
      </c>
      <c r="H700">
        <v>121185.06050000001</v>
      </c>
      <c r="I700">
        <v>82.056596450000001</v>
      </c>
      <c r="J700">
        <v>2.0944763530000001</v>
      </c>
      <c r="K700">
        <v>28.323794530000001</v>
      </c>
      <c r="L700">
        <v>87103.088159999999</v>
      </c>
      <c r="M700">
        <v>80.20417818</v>
      </c>
      <c r="N700">
        <v>2.262215818</v>
      </c>
      <c r="O700">
        <v>34.654646999999997</v>
      </c>
      <c r="P700">
        <v>95787.437390000006</v>
      </c>
      <c r="Q700">
        <v>87.506489360000003</v>
      </c>
      <c r="R700">
        <v>1.985764316</v>
      </c>
      <c r="S700">
        <v>28.213694570000001</v>
      </c>
    </row>
    <row r="701" spans="1:19" x14ac:dyDescent="0.25">
      <c r="A701" s="12">
        <v>38231</v>
      </c>
      <c r="B701" t="s">
        <v>1999</v>
      </c>
      <c r="C701" t="s">
        <v>2000</v>
      </c>
      <c r="D701">
        <v>191620.72880000001</v>
      </c>
      <c r="E701">
        <v>85.261135190000005</v>
      </c>
      <c r="F701">
        <v>2.282655965</v>
      </c>
      <c r="G701">
        <v>22.16901721</v>
      </c>
      <c r="H701">
        <v>116162.7619</v>
      </c>
      <c r="I701">
        <v>84.814429910000001</v>
      </c>
      <c r="J701">
        <v>1.980891441</v>
      </c>
      <c r="K701">
        <v>26.73204299</v>
      </c>
      <c r="L701">
        <v>89403.538820000002</v>
      </c>
      <c r="M701">
        <v>82.872037070000005</v>
      </c>
      <c r="N701">
        <v>2.166104609</v>
      </c>
      <c r="O701">
        <v>32.133339059999997</v>
      </c>
      <c r="P701">
        <v>93955.347250000006</v>
      </c>
      <c r="Q701">
        <v>95.826445160000006</v>
      </c>
      <c r="R701">
        <v>1.187045897</v>
      </c>
      <c r="S701">
        <v>24.724679739999999</v>
      </c>
    </row>
    <row r="702" spans="1:19" x14ac:dyDescent="0.25">
      <c r="A702" s="12">
        <v>38231</v>
      </c>
      <c r="B702" t="s">
        <v>1997</v>
      </c>
      <c r="C702" t="s">
        <v>1998</v>
      </c>
      <c r="D702">
        <v>222758.36290000001</v>
      </c>
      <c r="E702">
        <v>88.691980799999996</v>
      </c>
      <c r="F702">
        <v>1.4777304550000001</v>
      </c>
      <c r="G702">
        <v>14.652100069999999</v>
      </c>
      <c r="H702">
        <v>134307.72529999999</v>
      </c>
      <c r="I702">
        <v>89.49790643</v>
      </c>
      <c r="J702">
        <v>1.263080972</v>
      </c>
      <c r="K702">
        <v>18.941850039999999</v>
      </c>
      <c r="L702">
        <v>107696.4994</v>
      </c>
      <c r="M702">
        <v>87.174100969999998</v>
      </c>
      <c r="N702">
        <v>1.278323485</v>
      </c>
      <c r="O702">
        <v>21.814959420000001</v>
      </c>
      <c r="P702">
        <v>99758.217690000005</v>
      </c>
      <c r="Q702">
        <v>97.906026550000007</v>
      </c>
      <c r="R702">
        <v>0.67683924100000004</v>
      </c>
      <c r="S702">
        <v>18.971048140000001</v>
      </c>
    </row>
    <row r="703" spans="1:19" x14ac:dyDescent="0.25">
      <c r="A703" s="12">
        <v>38231</v>
      </c>
      <c r="B703" t="s">
        <v>1991</v>
      </c>
      <c r="C703" t="s">
        <v>1992</v>
      </c>
      <c r="D703">
        <v>197628.73180000001</v>
      </c>
      <c r="E703">
        <v>92.525551199999995</v>
      </c>
      <c r="F703">
        <v>2.3784492149999998</v>
      </c>
      <c r="G703">
        <v>31.15531009</v>
      </c>
      <c r="H703">
        <v>128082.913</v>
      </c>
      <c r="I703">
        <v>93.823522019999999</v>
      </c>
      <c r="J703">
        <v>2.2435391889999998</v>
      </c>
      <c r="K703">
        <v>37.015660359999998</v>
      </c>
      <c r="L703">
        <v>87366.917079999999</v>
      </c>
      <c r="M703">
        <v>90.209177589999996</v>
      </c>
      <c r="N703">
        <v>2.3450652120000002</v>
      </c>
      <c r="O703">
        <v>45.977215370000003</v>
      </c>
      <c r="P703">
        <v>91802.583719999995</v>
      </c>
      <c r="Q703">
        <v>103.5386395</v>
      </c>
      <c r="R703">
        <v>1.751890081</v>
      </c>
      <c r="S703">
        <v>39.801589049999997</v>
      </c>
    </row>
    <row r="704" spans="1:19" x14ac:dyDescent="0.25">
      <c r="A704" s="12">
        <v>38261</v>
      </c>
      <c r="B704" t="s">
        <v>1991</v>
      </c>
      <c r="C704" t="s">
        <v>1992</v>
      </c>
      <c r="D704">
        <v>200616.64369999999</v>
      </c>
      <c r="E704">
        <v>93.924427750000007</v>
      </c>
      <c r="F704">
        <v>1.511881346</v>
      </c>
      <c r="G704">
        <v>29.935278159999999</v>
      </c>
      <c r="H704">
        <v>129304.0336</v>
      </c>
      <c r="I704">
        <v>94.718019420000005</v>
      </c>
      <c r="J704">
        <v>0.95338288199999999</v>
      </c>
      <c r="K704">
        <v>34.82172199</v>
      </c>
      <c r="L704">
        <v>88199.22064</v>
      </c>
      <c r="M704">
        <v>91.068558030000005</v>
      </c>
      <c r="N704">
        <v>0.95265300500000005</v>
      </c>
      <c r="O704">
        <v>42.886976330000003</v>
      </c>
      <c r="P704">
        <v>92952.473499999993</v>
      </c>
      <c r="Q704">
        <v>104.83553139999999</v>
      </c>
      <c r="R704">
        <v>1.2525679919999999</v>
      </c>
      <c r="S704">
        <v>37.899836950000001</v>
      </c>
    </row>
    <row r="705" spans="1:19" x14ac:dyDescent="0.25">
      <c r="A705" s="12">
        <v>38261</v>
      </c>
      <c r="B705" t="s">
        <v>1999</v>
      </c>
      <c r="C705" t="s">
        <v>2000</v>
      </c>
      <c r="D705">
        <v>194138.41769999999</v>
      </c>
      <c r="E705">
        <v>86.381374210000004</v>
      </c>
      <c r="F705">
        <v>1.31389175</v>
      </c>
      <c r="G705">
        <v>22.20149297</v>
      </c>
      <c r="H705">
        <v>117360.65300000001</v>
      </c>
      <c r="I705">
        <v>85.689051430000006</v>
      </c>
      <c r="J705">
        <v>1.03121782</v>
      </c>
      <c r="K705">
        <v>26.401057460000001</v>
      </c>
      <c r="L705">
        <v>90602.153460000001</v>
      </c>
      <c r="M705">
        <v>83.983085220000007</v>
      </c>
      <c r="N705">
        <v>1.3406791819999999</v>
      </c>
      <c r="O705">
        <v>31.684720939999998</v>
      </c>
      <c r="P705">
        <v>95554.393280000004</v>
      </c>
      <c r="Q705">
        <v>97.457335799999996</v>
      </c>
      <c r="R705">
        <v>1.701921252</v>
      </c>
      <c r="S705">
        <v>25.524730680000001</v>
      </c>
    </row>
    <row r="706" spans="1:19" x14ac:dyDescent="0.25">
      <c r="A706" s="12">
        <v>38261</v>
      </c>
      <c r="B706" t="s">
        <v>1989</v>
      </c>
      <c r="C706" t="s">
        <v>1990</v>
      </c>
      <c r="D706">
        <v>195836.61970000001</v>
      </c>
      <c r="E706">
        <v>85.457094409999996</v>
      </c>
      <c r="F706">
        <v>1.3695885189999999</v>
      </c>
      <c r="G706">
        <v>24.197603969999999</v>
      </c>
      <c r="H706">
        <v>122204.9157</v>
      </c>
      <c r="I706">
        <v>82.747158810000002</v>
      </c>
      <c r="J706">
        <v>0.84156837100000004</v>
      </c>
      <c r="K706">
        <v>28.056106790000001</v>
      </c>
      <c r="L706">
        <v>87884.973509999996</v>
      </c>
      <c r="M706">
        <v>80.924135109999995</v>
      </c>
      <c r="N706">
        <v>0.89765514099999999</v>
      </c>
      <c r="O706">
        <v>34.04187941</v>
      </c>
      <c r="P706">
        <v>96743.221030000001</v>
      </c>
      <c r="Q706">
        <v>88.379644260000006</v>
      </c>
      <c r="R706">
        <v>0.99781731200000001</v>
      </c>
      <c r="S706">
        <v>28.438052949999999</v>
      </c>
    </row>
    <row r="707" spans="1:19" x14ac:dyDescent="0.25">
      <c r="A707" s="12">
        <v>38261</v>
      </c>
      <c r="B707" t="s">
        <v>1995</v>
      </c>
      <c r="C707" t="s">
        <v>1996</v>
      </c>
      <c r="D707">
        <v>209614.2427</v>
      </c>
      <c r="E707">
        <v>93.09944505</v>
      </c>
      <c r="F707">
        <v>0.36956168700000003</v>
      </c>
      <c r="G707">
        <v>23.579430510000002</v>
      </c>
      <c r="H707">
        <v>127184.2521</v>
      </c>
      <c r="I707">
        <v>94.142564570000005</v>
      </c>
      <c r="J707">
        <v>-0.33261828300000001</v>
      </c>
      <c r="K707">
        <v>27.40712229</v>
      </c>
      <c r="L707">
        <v>105387.10799999999</v>
      </c>
      <c r="M707">
        <v>91.841071110000001</v>
      </c>
      <c r="N707">
        <v>-7.7057362000000004E-2</v>
      </c>
      <c r="O707">
        <v>30.661593839999998</v>
      </c>
      <c r="P707">
        <v>93679.977280000006</v>
      </c>
      <c r="Q707">
        <v>104.03071730000001</v>
      </c>
      <c r="R707">
        <v>0.119329143</v>
      </c>
      <c r="S707">
        <v>28.602582770000001</v>
      </c>
    </row>
    <row r="708" spans="1:19" x14ac:dyDescent="0.25">
      <c r="A708" s="12">
        <v>38261</v>
      </c>
      <c r="B708" t="s">
        <v>1997</v>
      </c>
      <c r="C708" t="s">
        <v>1998</v>
      </c>
      <c r="D708">
        <v>224662.8126</v>
      </c>
      <c r="E708">
        <v>89.450243760000006</v>
      </c>
      <c r="F708">
        <v>0.85493971700000004</v>
      </c>
      <c r="G708">
        <v>14.115861519999999</v>
      </c>
      <c r="H708">
        <v>135218.5368</v>
      </c>
      <c r="I708">
        <v>90.104838869999995</v>
      </c>
      <c r="J708">
        <v>0.67815266500000004</v>
      </c>
      <c r="K708">
        <v>17.9300125</v>
      </c>
      <c r="L708">
        <v>108660.2203</v>
      </c>
      <c r="M708">
        <v>87.954177430000001</v>
      </c>
      <c r="N708">
        <v>0.89484887400000002</v>
      </c>
      <c r="O708">
        <v>20.791464900000001</v>
      </c>
      <c r="P708">
        <v>101181.5959</v>
      </c>
      <c r="Q708">
        <v>99.302977209999995</v>
      </c>
      <c r="R708">
        <v>1.4268280579999999</v>
      </c>
      <c r="S708">
        <v>18.720209759999999</v>
      </c>
    </row>
    <row r="709" spans="1:19" x14ac:dyDescent="0.25">
      <c r="A709" s="12">
        <v>38261</v>
      </c>
      <c r="B709" t="s">
        <v>1993</v>
      </c>
      <c r="C709" t="s">
        <v>1994</v>
      </c>
      <c r="D709">
        <v>164891.95499999999</v>
      </c>
      <c r="E709">
        <v>88.989064900000002</v>
      </c>
      <c r="F709">
        <v>1.274034289</v>
      </c>
      <c r="G709">
        <v>29.33276283</v>
      </c>
      <c r="H709">
        <v>105667.5347</v>
      </c>
      <c r="I709">
        <v>87.835190690000005</v>
      </c>
      <c r="J709">
        <v>0.72520656999999999</v>
      </c>
      <c r="K709">
        <v>33.793607450000003</v>
      </c>
      <c r="L709">
        <v>85678.544049999997</v>
      </c>
      <c r="M709">
        <v>85.015928740000007</v>
      </c>
      <c r="N709">
        <v>0.90016303499999994</v>
      </c>
      <c r="O709">
        <v>37.77077602</v>
      </c>
      <c r="P709">
        <v>86279.805160000004</v>
      </c>
      <c r="Q709">
        <v>96.267009520000002</v>
      </c>
      <c r="R709">
        <v>0.72578387099999997</v>
      </c>
      <c r="S709">
        <v>30.779309770000001</v>
      </c>
    </row>
    <row r="710" spans="1:19" x14ac:dyDescent="0.25">
      <c r="A710" s="12">
        <v>38292</v>
      </c>
      <c r="B710" t="s">
        <v>1995</v>
      </c>
      <c r="C710" t="s">
        <v>1996</v>
      </c>
      <c r="D710">
        <v>207352.0796</v>
      </c>
      <c r="E710">
        <v>92.094713060000004</v>
      </c>
      <c r="F710">
        <v>-1.0792029830000001</v>
      </c>
      <c r="G710">
        <v>19.984293529999999</v>
      </c>
      <c r="H710">
        <v>125488.3116</v>
      </c>
      <c r="I710">
        <v>92.887218989999994</v>
      </c>
      <c r="J710">
        <v>-1.3334516510000001</v>
      </c>
      <c r="K710">
        <v>23.337822370000001</v>
      </c>
      <c r="L710">
        <v>104109.9975</v>
      </c>
      <c r="M710">
        <v>90.728115320000001</v>
      </c>
      <c r="N710">
        <v>-1.2118279780000001</v>
      </c>
      <c r="O710">
        <v>26.65343442</v>
      </c>
      <c r="P710">
        <v>92345.174400000004</v>
      </c>
      <c r="Q710">
        <v>102.54843150000001</v>
      </c>
      <c r="R710">
        <v>-1.424853967</v>
      </c>
      <c r="S710">
        <v>24.872892029999999</v>
      </c>
    </row>
    <row r="711" spans="1:19" x14ac:dyDescent="0.25">
      <c r="A711" s="12">
        <v>38292</v>
      </c>
      <c r="B711" t="s">
        <v>1999</v>
      </c>
      <c r="C711" t="s">
        <v>2000</v>
      </c>
      <c r="D711">
        <v>195016.24479999999</v>
      </c>
      <c r="E711">
        <v>86.771961059999995</v>
      </c>
      <c r="F711">
        <v>0.45216558899999998</v>
      </c>
      <c r="G711">
        <v>21.561429700000001</v>
      </c>
      <c r="H711">
        <v>118045.3809</v>
      </c>
      <c r="I711">
        <v>86.188994829999999</v>
      </c>
      <c r="J711">
        <v>0.58343906599999995</v>
      </c>
      <c r="K711">
        <v>25.729407699999999</v>
      </c>
      <c r="L711">
        <v>91207.087570000003</v>
      </c>
      <c r="M711">
        <v>84.54382502</v>
      </c>
      <c r="N711">
        <v>0.66768182899999995</v>
      </c>
      <c r="O711">
        <v>30.757445700000002</v>
      </c>
      <c r="P711">
        <v>96520.110939999999</v>
      </c>
      <c r="Q711">
        <v>98.442285490000003</v>
      </c>
      <c r="R711">
        <v>1.010647053</v>
      </c>
      <c r="S711">
        <v>25.72285136</v>
      </c>
    </row>
    <row r="712" spans="1:19" x14ac:dyDescent="0.25">
      <c r="A712" s="12">
        <v>38292</v>
      </c>
      <c r="B712" t="s">
        <v>1997</v>
      </c>
      <c r="C712" t="s">
        <v>1998</v>
      </c>
      <c r="D712">
        <v>225563.9503</v>
      </c>
      <c r="E712">
        <v>89.809034749999995</v>
      </c>
      <c r="F712">
        <v>0.40110677700000003</v>
      </c>
      <c r="G712">
        <v>13.76758379</v>
      </c>
      <c r="H712">
        <v>135951.2157</v>
      </c>
      <c r="I712">
        <v>90.593070170000004</v>
      </c>
      <c r="J712">
        <v>0.54184803699999995</v>
      </c>
      <c r="K712">
        <v>17.679056809999999</v>
      </c>
      <c r="L712">
        <v>109174.09699999999</v>
      </c>
      <c r="M712">
        <v>88.370130979999999</v>
      </c>
      <c r="N712">
        <v>0.47292074299999998</v>
      </c>
      <c r="O712">
        <v>20.425682559999998</v>
      </c>
      <c r="P712">
        <v>102191.7764</v>
      </c>
      <c r="Q712">
        <v>100.2944018</v>
      </c>
      <c r="R712">
        <v>0.99838357799999999</v>
      </c>
      <c r="S712">
        <v>18.961373559999998</v>
      </c>
    </row>
    <row r="713" spans="1:19" x14ac:dyDescent="0.25">
      <c r="A713" s="12">
        <v>38292</v>
      </c>
      <c r="B713" t="s">
        <v>1989</v>
      </c>
      <c r="C713" t="s">
        <v>1990</v>
      </c>
      <c r="D713">
        <v>196435.56159999999</v>
      </c>
      <c r="E713">
        <v>85.718454249999994</v>
      </c>
      <c r="F713">
        <v>0.30583750100000001</v>
      </c>
      <c r="G713">
        <v>22.701230249999998</v>
      </c>
      <c r="H713">
        <v>122639.1079</v>
      </c>
      <c r="I713">
        <v>83.041158260000003</v>
      </c>
      <c r="J713">
        <v>0.35529853500000003</v>
      </c>
      <c r="K713">
        <v>26.362915640000001</v>
      </c>
      <c r="L713">
        <v>88439.896099999998</v>
      </c>
      <c r="M713">
        <v>81.435105620000002</v>
      </c>
      <c r="N713">
        <v>0.63141918600000002</v>
      </c>
      <c r="O713">
        <v>32.481637659999997</v>
      </c>
      <c r="P713">
        <v>97515.487229999999</v>
      </c>
      <c r="Q713">
        <v>89.085147050000003</v>
      </c>
      <c r="R713">
        <v>0.79826389499999995</v>
      </c>
      <c r="S713">
        <v>27.220290200000001</v>
      </c>
    </row>
    <row r="714" spans="1:19" x14ac:dyDescent="0.25">
      <c r="A714" s="12">
        <v>38292</v>
      </c>
      <c r="B714" t="s">
        <v>1991</v>
      </c>
      <c r="C714" t="s">
        <v>1992</v>
      </c>
      <c r="D714">
        <v>201685.94990000001</v>
      </c>
      <c r="E714">
        <v>94.425054059999994</v>
      </c>
      <c r="F714">
        <v>0.53300970199999997</v>
      </c>
      <c r="G714">
        <v>27.936053730000001</v>
      </c>
      <c r="H714">
        <v>129968.8958</v>
      </c>
      <c r="I714">
        <v>95.205045510000005</v>
      </c>
      <c r="J714">
        <v>0.51418526099999995</v>
      </c>
      <c r="K714">
        <v>32.446741770000003</v>
      </c>
      <c r="L714">
        <v>89127.379780000003</v>
      </c>
      <c r="M714">
        <v>92.026912460000005</v>
      </c>
      <c r="N714">
        <v>1.0523439219999999</v>
      </c>
      <c r="O714">
        <v>41.105015059999999</v>
      </c>
      <c r="P714">
        <v>93951.493960000007</v>
      </c>
      <c r="Q714">
        <v>105.96226679999999</v>
      </c>
      <c r="R714">
        <v>1.074764791</v>
      </c>
      <c r="S714">
        <v>36.746244140000002</v>
      </c>
    </row>
    <row r="715" spans="1:19" x14ac:dyDescent="0.25">
      <c r="A715" s="12">
        <v>38292</v>
      </c>
      <c r="B715" t="s">
        <v>1993</v>
      </c>
      <c r="C715" t="s">
        <v>1994</v>
      </c>
      <c r="D715">
        <v>164982.87779999999</v>
      </c>
      <c r="E715">
        <v>89.038134209999996</v>
      </c>
      <c r="F715">
        <v>5.5140836999999998E-2</v>
      </c>
      <c r="G715">
        <v>27.663108139999999</v>
      </c>
      <c r="H715">
        <v>105695.179</v>
      </c>
      <c r="I715">
        <v>87.858169779999997</v>
      </c>
      <c r="J715">
        <v>2.6161601999999999E-2</v>
      </c>
      <c r="K715">
        <v>31.93230338</v>
      </c>
      <c r="L715">
        <v>85813.997409999996</v>
      </c>
      <c r="M715">
        <v>85.150334540000003</v>
      </c>
      <c r="N715">
        <v>0.15809484400000001</v>
      </c>
      <c r="O715">
        <v>35.878364859999998</v>
      </c>
      <c r="P715">
        <v>86623.93621</v>
      </c>
      <c r="Q715">
        <v>96.650974989999995</v>
      </c>
      <c r="R715">
        <v>0.39885468499999999</v>
      </c>
      <c r="S715">
        <v>29.79578034</v>
      </c>
    </row>
    <row r="716" spans="1:19" x14ac:dyDescent="0.25">
      <c r="A716" s="12">
        <v>38322</v>
      </c>
      <c r="B716" t="s">
        <v>1995</v>
      </c>
      <c r="C716" t="s">
        <v>1996</v>
      </c>
      <c r="D716">
        <v>208564.86480000001</v>
      </c>
      <c r="E716">
        <v>92.633367460000002</v>
      </c>
      <c r="F716">
        <v>0.584891771</v>
      </c>
      <c r="G716">
        <v>18.6867965</v>
      </c>
      <c r="H716">
        <v>126773.62059999999</v>
      </c>
      <c r="I716">
        <v>93.838612639999994</v>
      </c>
      <c r="J716">
        <v>1.0242460339999999</v>
      </c>
      <c r="K716">
        <v>22.0588348</v>
      </c>
      <c r="L716">
        <v>105430.19650000001</v>
      </c>
      <c r="M716">
        <v>91.878621210000006</v>
      </c>
      <c r="N716">
        <v>1.26808089</v>
      </c>
      <c r="O716">
        <v>25.036407029999999</v>
      </c>
      <c r="P716">
        <v>93829.575639999995</v>
      </c>
      <c r="Q716">
        <v>104.19684479999999</v>
      </c>
      <c r="R716">
        <v>1.607448625</v>
      </c>
      <c r="S716">
        <v>23.29537624</v>
      </c>
    </row>
    <row r="717" spans="1:19" x14ac:dyDescent="0.25">
      <c r="A717" s="12">
        <v>38322</v>
      </c>
      <c r="B717" t="s">
        <v>1997</v>
      </c>
      <c r="C717" t="s">
        <v>1998</v>
      </c>
      <c r="D717">
        <v>225791.44930000001</v>
      </c>
      <c r="E717">
        <v>89.899614200000002</v>
      </c>
      <c r="F717">
        <v>0.10085783399999999</v>
      </c>
      <c r="G717">
        <v>12.21850485</v>
      </c>
      <c r="H717">
        <v>136411.85630000001</v>
      </c>
      <c r="I717">
        <v>90.900024689999995</v>
      </c>
      <c r="J717">
        <v>0.33882781099999998</v>
      </c>
      <c r="K717">
        <v>15.46519694</v>
      </c>
      <c r="L717">
        <v>109764.4648</v>
      </c>
      <c r="M717">
        <v>88.847999650000006</v>
      </c>
      <c r="N717">
        <v>0.54075813500000003</v>
      </c>
      <c r="O717">
        <v>18.09369324</v>
      </c>
      <c r="P717">
        <v>103250.9792</v>
      </c>
      <c r="Q717">
        <v>101.3339387</v>
      </c>
      <c r="R717">
        <v>1.0364854240000001</v>
      </c>
      <c r="S717">
        <v>16.64491232</v>
      </c>
    </row>
    <row r="718" spans="1:19" x14ac:dyDescent="0.25">
      <c r="A718" s="12">
        <v>38322</v>
      </c>
      <c r="B718" t="s">
        <v>1991</v>
      </c>
      <c r="C718" t="s">
        <v>1992</v>
      </c>
      <c r="D718">
        <v>201573.1925</v>
      </c>
      <c r="E718">
        <v>94.372263450000005</v>
      </c>
      <c r="F718">
        <v>-5.5907422999999998E-2</v>
      </c>
      <c r="G718">
        <v>25.73410762</v>
      </c>
      <c r="H718">
        <v>130140.64939999999</v>
      </c>
      <c r="I718">
        <v>95.330858730000003</v>
      </c>
      <c r="J718">
        <v>0.13214973999999999</v>
      </c>
      <c r="K718">
        <v>29.23890638</v>
      </c>
      <c r="L718">
        <v>90174.794460000005</v>
      </c>
      <c r="M718">
        <v>93.108402119999994</v>
      </c>
      <c r="N718">
        <v>1.175188457</v>
      </c>
      <c r="O718">
        <v>38.135443909999999</v>
      </c>
      <c r="P718">
        <v>94988.586559999996</v>
      </c>
      <c r="Q718">
        <v>107.1319415</v>
      </c>
      <c r="R718">
        <v>1.1038596220000001</v>
      </c>
      <c r="S718">
        <v>33.539429349999999</v>
      </c>
    </row>
    <row r="719" spans="1:19" x14ac:dyDescent="0.25">
      <c r="A719" s="12">
        <v>38322</v>
      </c>
      <c r="B719" t="s">
        <v>1989</v>
      </c>
      <c r="C719" t="s">
        <v>1990</v>
      </c>
      <c r="D719">
        <v>197181.24530000001</v>
      </c>
      <c r="E719">
        <v>86.043847769999999</v>
      </c>
      <c r="F719">
        <v>0.37960730799999998</v>
      </c>
      <c r="G719">
        <v>21.943211000000002</v>
      </c>
      <c r="H719">
        <v>123294.2556</v>
      </c>
      <c r="I719">
        <v>83.484770580000003</v>
      </c>
      <c r="J719">
        <v>0.53420776800000003</v>
      </c>
      <c r="K719">
        <v>24.502798980000001</v>
      </c>
      <c r="L719">
        <v>89293.807390000002</v>
      </c>
      <c r="M719">
        <v>82.221383759999995</v>
      </c>
      <c r="N719">
        <v>0.96552724999999995</v>
      </c>
      <c r="O719">
        <v>30.414288320000001</v>
      </c>
      <c r="P719">
        <v>98367.587150000007</v>
      </c>
      <c r="Q719">
        <v>89.863581830000001</v>
      </c>
      <c r="R719">
        <v>0.87380983400000001</v>
      </c>
      <c r="S719">
        <v>24.27463418</v>
      </c>
    </row>
    <row r="720" spans="1:19" x14ac:dyDescent="0.25">
      <c r="A720" s="12">
        <v>38322</v>
      </c>
      <c r="B720" t="s">
        <v>1999</v>
      </c>
      <c r="C720" t="s">
        <v>2000</v>
      </c>
      <c r="D720">
        <v>194710.2212</v>
      </c>
      <c r="E720">
        <v>86.635796670000005</v>
      </c>
      <c r="F720">
        <v>-0.15692210700000001</v>
      </c>
      <c r="G720">
        <v>20.013360989999999</v>
      </c>
      <c r="H720">
        <v>118452.5297</v>
      </c>
      <c r="I720">
        <v>86.486268170000002</v>
      </c>
      <c r="J720">
        <v>0.34490869899999999</v>
      </c>
      <c r="K720">
        <v>23.779372110000001</v>
      </c>
      <c r="L720">
        <v>91820.176460000002</v>
      </c>
      <c r="M720">
        <v>85.112123830000002</v>
      </c>
      <c r="N720">
        <v>0.67219434899999997</v>
      </c>
      <c r="O720">
        <v>28.257819080000001</v>
      </c>
      <c r="P720">
        <v>97400.222750000001</v>
      </c>
      <c r="Q720">
        <v>99.339924519999997</v>
      </c>
      <c r="R720">
        <v>0.91184294099999996</v>
      </c>
      <c r="S720">
        <v>24.011035979999999</v>
      </c>
    </row>
    <row r="721" spans="1:19" x14ac:dyDescent="0.25">
      <c r="A721" s="12">
        <v>38322</v>
      </c>
      <c r="B721" t="s">
        <v>1993</v>
      </c>
      <c r="C721" t="s">
        <v>1994</v>
      </c>
      <c r="D721">
        <v>164400.25709999999</v>
      </c>
      <c r="E721">
        <v>88.723704850000004</v>
      </c>
      <c r="F721">
        <v>-0.35314010400000001</v>
      </c>
      <c r="G721">
        <v>24.27427063</v>
      </c>
      <c r="H721">
        <v>105440.64449999999</v>
      </c>
      <c r="I721">
        <v>87.646590279999998</v>
      </c>
      <c r="J721">
        <v>-0.240819385</v>
      </c>
      <c r="K721">
        <v>27.639251770000001</v>
      </c>
      <c r="L721">
        <v>85937.042889999997</v>
      </c>
      <c r="M721">
        <v>85.272428419999997</v>
      </c>
      <c r="N721">
        <v>0.14338625899999999</v>
      </c>
      <c r="O721">
        <v>31.859732910000002</v>
      </c>
      <c r="P721">
        <v>86610.024250000002</v>
      </c>
      <c r="Q721">
        <v>96.63545268</v>
      </c>
      <c r="R721">
        <v>-1.6060175999999999E-2</v>
      </c>
      <c r="S721">
        <v>25.517596520000001</v>
      </c>
    </row>
    <row r="722" spans="1:19" x14ac:dyDescent="0.25">
      <c r="A722" s="12">
        <v>38353</v>
      </c>
      <c r="B722" t="s">
        <v>1993</v>
      </c>
      <c r="C722" t="s">
        <v>1994</v>
      </c>
      <c r="D722">
        <v>164761.9405</v>
      </c>
      <c r="E722">
        <v>88.918898540000001</v>
      </c>
      <c r="F722">
        <v>0.22000172800000001</v>
      </c>
      <c r="G722">
        <v>23.08407236</v>
      </c>
      <c r="H722">
        <v>105464.72870000001</v>
      </c>
      <c r="I722">
        <v>87.666610009999999</v>
      </c>
      <c r="J722">
        <v>2.2841423E-2</v>
      </c>
      <c r="K722">
        <v>26.032750419999999</v>
      </c>
      <c r="L722">
        <v>86204.375480000002</v>
      </c>
      <c r="M722">
        <v>85.537693529999999</v>
      </c>
      <c r="N722">
        <v>0.31107958000000002</v>
      </c>
      <c r="O722">
        <v>30.203390349999999</v>
      </c>
      <c r="P722">
        <v>86928.61103</v>
      </c>
      <c r="Q722">
        <v>96.990917049999993</v>
      </c>
      <c r="R722">
        <v>0.36784054399999999</v>
      </c>
      <c r="S722">
        <v>24.016213270000002</v>
      </c>
    </row>
    <row r="723" spans="1:19" x14ac:dyDescent="0.25">
      <c r="A723" s="12">
        <v>38353</v>
      </c>
      <c r="B723" t="s">
        <v>1995</v>
      </c>
      <c r="C723" t="s">
        <v>1996</v>
      </c>
      <c r="D723">
        <v>208464.49919999999</v>
      </c>
      <c r="E723">
        <v>92.588790439999997</v>
      </c>
      <c r="F723">
        <v>-4.8121994000000001E-2</v>
      </c>
      <c r="G723">
        <v>15.9114553</v>
      </c>
      <c r="H723">
        <v>126451.67260000001</v>
      </c>
      <c r="I723">
        <v>93.600304719999997</v>
      </c>
      <c r="J723">
        <v>-0.253955086</v>
      </c>
      <c r="K723">
        <v>18.860023940000001</v>
      </c>
      <c r="L723">
        <v>105420.1774</v>
      </c>
      <c r="M723">
        <v>91.869889929999999</v>
      </c>
      <c r="N723">
        <v>-9.5030570000000005E-3</v>
      </c>
      <c r="O723">
        <v>22.019708850000001</v>
      </c>
      <c r="P723">
        <v>93539.806370000006</v>
      </c>
      <c r="Q723">
        <v>103.87505880000001</v>
      </c>
      <c r="R723">
        <v>-0.30882508400000003</v>
      </c>
      <c r="S723">
        <v>19.770094350000001</v>
      </c>
    </row>
    <row r="724" spans="1:19" x14ac:dyDescent="0.25">
      <c r="A724" s="12">
        <v>38353</v>
      </c>
      <c r="B724" t="s">
        <v>1991</v>
      </c>
      <c r="C724" t="s">
        <v>1992</v>
      </c>
      <c r="D724">
        <v>201761.3757</v>
      </c>
      <c r="E724">
        <v>94.460366840000006</v>
      </c>
      <c r="F724">
        <v>9.3357295000000007E-2</v>
      </c>
      <c r="G724">
        <v>23.276482059999999</v>
      </c>
      <c r="H724">
        <v>129835.9283</v>
      </c>
      <c r="I724">
        <v>95.107643870000004</v>
      </c>
      <c r="J724">
        <v>-0.23414754400000001</v>
      </c>
      <c r="K724">
        <v>26.391069420000001</v>
      </c>
      <c r="L724">
        <v>90001.239379999999</v>
      </c>
      <c r="M724">
        <v>92.929200859999995</v>
      </c>
      <c r="N724">
        <v>-0.19246518100000001</v>
      </c>
      <c r="O724">
        <v>34.479660840000001</v>
      </c>
      <c r="P724">
        <v>94800.087390000001</v>
      </c>
      <c r="Q724">
        <v>106.91934449999999</v>
      </c>
      <c r="R724">
        <v>-0.19844402799999999</v>
      </c>
      <c r="S724">
        <v>30.63031702</v>
      </c>
    </row>
    <row r="725" spans="1:19" x14ac:dyDescent="0.25">
      <c r="A725" s="12">
        <v>38353</v>
      </c>
      <c r="B725" t="s">
        <v>1997</v>
      </c>
      <c r="C725" t="s">
        <v>1998</v>
      </c>
      <c r="D725">
        <v>223353.9651</v>
      </c>
      <c r="E725">
        <v>88.929121780000003</v>
      </c>
      <c r="F725">
        <v>-1.0795290150000001</v>
      </c>
      <c r="G725">
        <v>10.19981559</v>
      </c>
      <c r="H725">
        <v>134500.43489999999</v>
      </c>
      <c r="I725">
        <v>89.626321259999997</v>
      </c>
      <c r="J725">
        <v>-1.4012135109999999</v>
      </c>
      <c r="K725">
        <v>12.90780717</v>
      </c>
      <c r="L725">
        <v>108525.3352</v>
      </c>
      <c r="M725">
        <v>87.84499572</v>
      </c>
      <c r="N725">
        <v>-1.1288987130000001</v>
      </c>
      <c r="O725">
        <v>15.644229360000001</v>
      </c>
      <c r="P725">
        <v>102308.6133</v>
      </c>
      <c r="Q725">
        <v>100.40906940000001</v>
      </c>
      <c r="R725">
        <v>-0.91269445699999996</v>
      </c>
      <c r="S725">
        <v>14.55208272</v>
      </c>
    </row>
    <row r="726" spans="1:19" x14ac:dyDescent="0.25">
      <c r="A726" s="12">
        <v>38353</v>
      </c>
      <c r="B726" t="s">
        <v>1999</v>
      </c>
      <c r="C726" t="s">
        <v>2000</v>
      </c>
      <c r="D726">
        <v>194855.31599999999</v>
      </c>
      <c r="E726">
        <v>86.700356220000003</v>
      </c>
      <c r="F726">
        <v>7.4518327999999995E-2</v>
      </c>
      <c r="G726">
        <v>18.63690811</v>
      </c>
      <c r="H726">
        <v>118415.3361</v>
      </c>
      <c r="I726">
        <v>86.459111849999999</v>
      </c>
      <c r="J726">
        <v>-3.1399570000000002E-2</v>
      </c>
      <c r="K726">
        <v>22.185637660000001</v>
      </c>
      <c r="L726">
        <v>92240.68518</v>
      </c>
      <c r="M726">
        <v>85.50191169</v>
      </c>
      <c r="N726">
        <v>0.45796984699999999</v>
      </c>
      <c r="O726">
        <v>27.05055389</v>
      </c>
      <c r="P726">
        <v>98010.110329999996</v>
      </c>
      <c r="Q726">
        <v>99.961957859999998</v>
      </c>
      <c r="R726">
        <v>0.62616651000000001</v>
      </c>
      <c r="S726">
        <v>23.60540804</v>
      </c>
    </row>
    <row r="727" spans="1:19" x14ac:dyDescent="0.25">
      <c r="A727" s="12">
        <v>38353</v>
      </c>
      <c r="B727" t="s">
        <v>1989</v>
      </c>
      <c r="C727" t="s">
        <v>1990</v>
      </c>
      <c r="D727">
        <v>198129.86989999999</v>
      </c>
      <c r="E727">
        <v>86.457798449999999</v>
      </c>
      <c r="F727">
        <v>0.48109271199999998</v>
      </c>
      <c r="G727">
        <v>20.862483789999999</v>
      </c>
      <c r="H727">
        <v>123147.1657</v>
      </c>
      <c r="I727">
        <v>83.385173350000002</v>
      </c>
      <c r="J727">
        <v>-0.119299873</v>
      </c>
      <c r="K727">
        <v>22.566647</v>
      </c>
      <c r="L727">
        <v>89372.653609999994</v>
      </c>
      <c r="M727">
        <v>82.293985039999995</v>
      </c>
      <c r="N727">
        <v>8.8299762000000004E-2</v>
      </c>
      <c r="O727">
        <v>28.295604789999999</v>
      </c>
      <c r="P727">
        <v>97756.173070000004</v>
      </c>
      <c r="Q727">
        <v>89.305025290000003</v>
      </c>
      <c r="R727">
        <v>-0.62156050900000004</v>
      </c>
      <c r="S727">
        <v>21.263402330000002</v>
      </c>
    </row>
    <row r="728" spans="1:19" x14ac:dyDescent="0.25">
      <c r="A728" s="12">
        <v>38384</v>
      </c>
      <c r="B728" t="s">
        <v>1999</v>
      </c>
      <c r="C728" t="s">
        <v>2000</v>
      </c>
      <c r="D728">
        <v>194754.6819</v>
      </c>
      <c r="E728">
        <v>86.655579329999995</v>
      </c>
      <c r="F728">
        <v>-5.164556E-2</v>
      </c>
      <c r="G728">
        <v>18.141883539999998</v>
      </c>
      <c r="H728">
        <v>118590.55530000001</v>
      </c>
      <c r="I728">
        <v>86.587045419999995</v>
      </c>
      <c r="J728">
        <v>0.14797002000000001</v>
      </c>
      <c r="K728">
        <v>21.578098910000001</v>
      </c>
      <c r="L728">
        <v>92193.302949999998</v>
      </c>
      <c r="M728">
        <v>85.457991039999996</v>
      </c>
      <c r="N728">
        <v>-5.1368039999999997E-2</v>
      </c>
      <c r="O728">
        <v>25.713119020000001</v>
      </c>
      <c r="P728">
        <v>98042.867549999995</v>
      </c>
      <c r="Q728">
        <v>99.995367430000002</v>
      </c>
      <c r="R728">
        <v>3.3422289000000001E-2</v>
      </c>
      <c r="S728">
        <v>22.344194330000001</v>
      </c>
    </row>
    <row r="729" spans="1:19" x14ac:dyDescent="0.25">
      <c r="A729" s="12">
        <v>38384</v>
      </c>
      <c r="B729" t="s">
        <v>1991</v>
      </c>
      <c r="C729" t="s">
        <v>1992</v>
      </c>
      <c r="D729">
        <v>200039.0546</v>
      </c>
      <c r="E729">
        <v>93.654012859999995</v>
      </c>
      <c r="F729">
        <v>-0.853642652</v>
      </c>
      <c r="G729">
        <v>21.100879920000001</v>
      </c>
      <c r="H729">
        <v>128589.2176</v>
      </c>
      <c r="I729">
        <v>94.194401139999997</v>
      </c>
      <c r="J729">
        <v>-0.96022011699999998</v>
      </c>
      <c r="K729">
        <v>23.747204279999998</v>
      </c>
      <c r="L729">
        <v>88797.88364</v>
      </c>
      <c r="M729">
        <v>91.686696999999995</v>
      </c>
      <c r="N729">
        <v>-1.337043526</v>
      </c>
      <c r="O729">
        <v>29.58013021</v>
      </c>
      <c r="P729">
        <v>93469.688380000007</v>
      </c>
      <c r="Q729">
        <v>105.4188671</v>
      </c>
      <c r="R729">
        <v>-1.4033731810000001</v>
      </c>
      <c r="S729">
        <v>25.990502209999999</v>
      </c>
    </row>
    <row r="730" spans="1:19" x14ac:dyDescent="0.25">
      <c r="A730" s="12">
        <v>38384</v>
      </c>
      <c r="B730" t="s">
        <v>1993</v>
      </c>
      <c r="C730" t="s">
        <v>1994</v>
      </c>
      <c r="D730">
        <v>165413.45250000001</v>
      </c>
      <c r="E730">
        <v>89.270507230000007</v>
      </c>
      <c r="F730">
        <v>0.39542628299999999</v>
      </c>
      <c r="G730">
        <v>22.616993260000001</v>
      </c>
      <c r="H730">
        <v>105931.54210000001</v>
      </c>
      <c r="I730">
        <v>88.054644490000001</v>
      </c>
      <c r="J730">
        <v>0.44262517200000001</v>
      </c>
      <c r="K730">
        <v>25.337985580000002</v>
      </c>
      <c r="L730">
        <v>86660.81465</v>
      </c>
      <c r="M730">
        <v>85.990602730000006</v>
      </c>
      <c r="N730">
        <v>0.52948492300000005</v>
      </c>
      <c r="O730">
        <v>29.26284377</v>
      </c>
      <c r="P730">
        <v>87618.510980000006</v>
      </c>
      <c r="Q730">
        <v>97.760675449999994</v>
      </c>
      <c r="R730">
        <v>0.79363967199999996</v>
      </c>
      <c r="S730">
        <v>24.544527559999999</v>
      </c>
    </row>
    <row r="731" spans="1:19" x14ac:dyDescent="0.25">
      <c r="A731" s="12">
        <v>38384</v>
      </c>
      <c r="B731" t="s">
        <v>1997</v>
      </c>
      <c r="C731" t="s">
        <v>1998</v>
      </c>
      <c r="D731">
        <v>222623.54509999999</v>
      </c>
      <c r="E731">
        <v>88.638302640000006</v>
      </c>
      <c r="F731">
        <v>-0.32702352200000001</v>
      </c>
      <c r="G731">
        <v>9.1346368459999994</v>
      </c>
      <c r="H731">
        <v>134258.86670000001</v>
      </c>
      <c r="I731">
        <v>89.465348779999999</v>
      </c>
      <c r="J731">
        <v>-0.179604026</v>
      </c>
      <c r="K731">
        <v>11.726352779999999</v>
      </c>
      <c r="L731">
        <v>108472.1347</v>
      </c>
      <c r="M731">
        <v>87.801932989999997</v>
      </c>
      <c r="N731">
        <v>-4.9021271999999998E-2</v>
      </c>
      <c r="O731">
        <v>14.23551922</v>
      </c>
      <c r="P731">
        <v>102147.2623</v>
      </c>
      <c r="Q731">
        <v>100.2507142</v>
      </c>
      <c r="R731">
        <v>-0.15771009999999999</v>
      </c>
      <c r="S731">
        <v>13.028246510000001</v>
      </c>
    </row>
    <row r="732" spans="1:19" x14ac:dyDescent="0.25">
      <c r="A732" s="12">
        <v>38384</v>
      </c>
      <c r="B732" t="s">
        <v>1995</v>
      </c>
      <c r="C732" t="s">
        <v>1996</v>
      </c>
      <c r="D732">
        <v>207834.9277</v>
      </c>
      <c r="E732">
        <v>92.309168380000003</v>
      </c>
      <c r="F732">
        <v>-0.30200422399999999</v>
      </c>
      <c r="G732">
        <v>15.933620940000001</v>
      </c>
      <c r="H732">
        <v>125973.3302</v>
      </c>
      <c r="I732">
        <v>93.246232719999995</v>
      </c>
      <c r="J732">
        <v>-0.37828081099999999</v>
      </c>
      <c r="K732">
        <v>18.469573059999998</v>
      </c>
      <c r="L732">
        <v>104953.5062</v>
      </c>
      <c r="M732">
        <v>91.463202719999998</v>
      </c>
      <c r="N732">
        <v>-0.44267736499999999</v>
      </c>
      <c r="O732">
        <v>21.21986412</v>
      </c>
      <c r="P732">
        <v>93071.8269</v>
      </c>
      <c r="Q732">
        <v>103.3553721</v>
      </c>
      <c r="R732">
        <v>-0.50029981199999995</v>
      </c>
      <c r="S732">
        <v>19.002732049999999</v>
      </c>
    </row>
    <row r="733" spans="1:19" x14ac:dyDescent="0.25">
      <c r="A733" s="12">
        <v>38384</v>
      </c>
      <c r="B733" t="s">
        <v>1989</v>
      </c>
      <c r="C733" t="s">
        <v>1990</v>
      </c>
      <c r="D733">
        <v>197811.18340000001</v>
      </c>
      <c r="E733">
        <v>86.318733409999993</v>
      </c>
      <c r="F733">
        <v>-0.1608473</v>
      </c>
      <c r="G733">
        <v>20.02377911</v>
      </c>
      <c r="H733">
        <v>122990.3961</v>
      </c>
      <c r="I733">
        <v>83.279021819999997</v>
      </c>
      <c r="J733">
        <v>-0.12730264499999999</v>
      </c>
      <c r="K733">
        <v>21.821479759999999</v>
      </c>
      <c r="L733">
        <v>89185.859909999999</v>
      </c>
      <c r="M733">
        <v>82.121986140000004</v>
      </c>
      <c r="N733">
        <v>-0.20900543599999999</v>
      </c>
      <c r="O733">
        <v>26.96173512</v>
      </c>
      <c r="P733">
        <v>97481.273960000006</v>
      </c>
      <c r="Q733">
        <v>89.053891559999997</v>
      </c>
      <c r="R733">
        <v>-0.28120895400000001</v>
      </c>
      <c r="S733">
        <v>21.125267539999999</v>
      </c>
    </row>
    <row r="734" spans="1:19" x14ac:dyDescent="0.25">
      <c r="A734" s="12">
        <v>38412</v>
      </c>
      <c r="B734" t="s">
        <v>1997</v>
      </c>
      <c r="C734" t="s">
        <v>1998</v>
      </c>
      <c r="D734">
        <v>220947.10490000001</v>
      </c>
      <c r="E734">
        <v>87.970822440000006</v>
      </c>
      <c r="F734">
        <v>-0.75303810299999996</v>
      </c>
      <c r="G734">
        <v>7.8964953629999997</v>
      </c>
      <c r="H734">
        <v>133616.38080000001</v>
      </c>
      <c r="I734">
        <v>89.037218940000002</v>
      </c>
      <c r="J734">
        <v>-0.47854263400000002</v>
      </c>
      <c r="K734">
        <v>11.14966428</v>
      </c>
      <c r="L734">
        <v>108081.5168</v>
      </c>
      <c r="M734">
        <v>87.485750350000004</v>
      </c>
      <c r="N734">
        <v>-0.360108971</v>
      </c>
      <c r="O734">
        <v>13.410510029999999</v>
      </c>
      <c r="P734">
        <v>101440.38400000001</v>
      </c>
      <c r="Q734">
        <v>99.556960419999996</v>
      </c>
      <c r="R734">
        <v>-0.69201878900000002</v>
      </c>
      <c r="S734">
        <v>12.37657491</v>
      </c>
    </row>
    <row r="735" spans="1:19" x14ac:dyDescent="0.25">
      <c r="A735" s="12">
        <v>38412</v>
      </c>
      <c r="B735" t="s">
        <v>1991</v>
      </c>
      <c r="C735" t="s">
        <v>1992</v>
      </c>
      <c r="D735">
        <v>200387.23740000001</v>
      </c>
      <c r="E735">
        <v>93.817024599999996</v>
      </c>
      <c r="F735">
        <v>0.174057399</v>
      </c>
      <c r="G735">
        <v>20.095302579999998</v>
      </c>
      <c r="H735">
        <v>128740.47289999999</v>
      </c>
      <c r="I735">
        <v>94.305198970000006</v>
      </c>
      <c r="J735">
        <v>0.11762677000000001</v>
      </c>
      <c r="K735">
        <v>23.012974029999999</v>
      </c>
      <c r="L735">
        <v>88602.093089999995</v>
      </c>
      <c r="M735">
        <v>91.484536910000003</v>
      </c>
      <c r="N735">
        <v>-0.22049009999999999</v>
      </c>
      <c r="O735">
        <v>27.640565909999999</v>
      </c>
      <c r="P735">
        <v>93123.860690000001</v>
      </c>
      <c r="Q735">
        <v>105.0288288</v>
      </c>
      <c r="R735">
        <v>-0.36998914100000002</v>
      </c>
      <c r="S735">
        <v>24.575027089999999</v>
      </c>
    </row>
    <row r="736" spans="1:19" x14ac:dyDescent="0.25">
      <c r="A736" s="12">
        <v>38412</v>
      </c>
      <c r="B736" t="s">
        <v>1999</v>
      </c>
      <c r="C736" t="s">
        <v>2000</v>
      </c>
      <c r="D736">
        <v>196062.04089999999</v>
      </c>
      <c r="E736">
        <v>87.237285249999999</v>
      </c>
      <c r="F736">
        <v>0.67128500899999999</v>
      </c>
      <c r="G736">
        <v>18.10606666</v>
      </c>
      <c r="H736">
        <v>119543.0168</v>
      </c>
      <c r="I736">
        <v>87.282470340000003</v>
      </c>
      <c r="J736">
        <v>0.80315122999999999</v>
      </c>
      <c r="K736">
        <v>22.08117502</v>
      </c>
      <c r="L736">
        <v>92807.708499999993</v>
      </c>
      <c r="M736">
        <v>86.027510320000005</v>
      </c>
      <c r="N736">
        <v>0.66643186899999995</v>
      </c>
      <c r="O736">
        <v>25.68714516</v>
      </c>
      <c r="P736">
        <v>98603.75013</v>
      </c>
      <c r="Q736">
        <v>100.5674199</v>
      </c>
      <c r="R736">
        <v>0.57207892000000005</v>
      </c>
      <c r="S736">
        <v>22.697491209999999</v>
      </c>
    </row>
    <row r="737" spans="1:19" x14ac:dyDescent="0.25">
      <c r="A737" s="12">
        <v>38412</v>
      </c>
      <c r="B737" t="s">
        <v>1995</v>
      </c>
      <c r="C737" t="s">
        <v>1996</v>
      </c>
      <c r="D737">
        <v>205609.22649999999</v>
      </c>
      <c r="E737">
        <v>91.320630890000004</v>
      </c>
      <c r="F737">
        <v>-1.0708984930000001</v>
      </c>
      <c r="G737">
        <v>14.159537390000001</v>
      </c>
      <c r="H737">
        <v>124615.09880000001</v>
      </c>
      <c r="I737">
        <v>92.240861530000004</v>
      </c>
      <c r="J737">
        <v>-1.0781896070000001</v>
      </c>
      <c r="K737">
        <v>16.699830710000001</v>
      </c>
      <c r="L737">
        <v>103565.42359999999</v>
      </c>
      <c r="M737">
        <v>90.253538739999996</v>
      </c>
      <c r="N737">
        <v>-1.3225690219999999</v>
      </c>
      <c r="O737">
        <v>19.13194786</v>
      </c>
      <c r="P737">
        <v>90857.714349999995</v>
      </c>
      <c r="Q737">
        <v>100.89662130000001</v>
      </c>
      <c r="R737">
        <v>-2.3789288530000001</v>
      </c>
      <c r="S737">
        <v>15.820075660000001</v>
      </c>
    </row>
    <row r="738" spans="1:19" x14ac:dyDescent="0.25">
      <c r="A738" s="12">
        <v>38412</v>
      </c>
      <c r="B738" t="s">
        <v>1989</v>
      </c>
      <c r="C738" t="s">
        <v>1990</v>
      </c>
      <c r="D738">
        <v>197778.66819999999</v>
      </c>
      <c r="E738">
        <v>86.304544780000001</v>
      </c>
      <c r="F738">
        <v>-1.6437483999999999E-2</v>
      </c>
      <c r="G738">
        <v>19.201269329999999</v>
      </c>
      <c r="H738">
        <v>123196.4338</v>
      </c>
      <c r="I738">
        <v>83.418533690000004</v>
      </c>
      <c r="J738">
        <v>0.167523431</v>
      </c>
      <c r="K738">
        <v>21.805512799999999</v>
      </c>
      <c r="L738">
        <v>89232.953280000002</v>
      </c>
      <c r="M738">
        <v>82.16534953</v>
      </c>
      <c r="N738">
        <v>5.2803632000000003E-2</v>
      </c>
      <c r="O738">
        <v>26.56536358</v>
      </c>
      <c r="P738">
        <v>97830.998640000005</v>
      </c>
      <c r="Q738">
        <v>89.373382100000001</v>
      </c>
      <c r="R738">
        <v>0.35876088699999997</v>
      </c>
      <c r="S738">
        <v>21.943299280000002</v>
      </c>
    </row>
    <row r="739" spans="1:19" x14ac:dyDescent="0.25">
      <c r="A739" s="12">
        <v>38412</v>
      </c>
      <c r="B739" t="s">
        <v>1993</v>
      </c>
      <c r="C739" t="s">
        <v>1994</v>
      </c>
      <c r="D739">
        <v>165968.22390000001</v>
      </c>
      <c r="E739">
        <v>89.569906880000005</v>
      </c>
      <c r="F739">
        <v>0.33538472800000002</v>
      </c>
      <c r="G739">
        <v>21.799760769999999</v>
      </c>
      <c r="H739">
        <v>106355.2988</v>
      </c>
      <c r="I739">
        <v>88.4068884</v>
      </c>
      <c r="J739">
        <v>0.40002877199999998</v>
      </c>
      <c r="K739">
        <v>24.876870490000002</v>
      </c>
      <c r="L739">
        <v>86663.77893</v>
      </c>
      <c r="M739">
        <v>85.993544080000007</v>
      </c>
      <c r="N739">
        <v>3.4205479999999998E-3</v>
      </c>
      <c r="O739">
        <v>27.672297749999998</v>
      </c>
      <c r="P739">
        <v>87094.986149999997</v>
      </c>
      <c r="Q739">
        <v>97.176550689999999</v>
      </c>
      <c r="R739">
        <v>-0.59750482699999996</v>
      </c>
      <c r="S739">
        <v>22.926936999999999</v>
      </c>
    </row>
    <row r="740" spans="1:19" x14ac:dyDescent="0.25">
      <c r="A740" s="12">
        <v>38443</v>
      </c>
      <c r="B740" t="s">
        <v>1997</v>
      </c>
      <c r="C740" t="s">
        <v>1998</v>
      </c>
      <c r="D740">
        <v>221805.89170000001</v>
      </c>
      <c r="E740">
        <v>88.312751239999997</v>
      </c>
      <c r="F740">
        <v>0.388684319</v>
      </c>
      <c r="G740">
        <v>7.8459736319999998</v>
      </c>
      <c r="H740">
        <v>135295.476</v>
      </c>
      <c r="I740">
        <v>90.156108430000003</v>
      </c>
      <c r="J740">
        <v>1.2566536829999999</v>
      </c>
      <c r="K740">
        <v>10.581641189999999</v>
      </c>
      <c r="L740">
        <v>109511.9274</v>
      </c>
      <c r="M740">
        <v>88.643585169999994</v>
      </c>
      <c r="N740">
        <v>1.3234553229999999</v>
      </c>
      <c r="O740">
        <v>12.335058139999999</v>
      </c>
      <c r="P740">
        <v>102386.45140000001</v>
      </c>
      <c r="Q740">
        <v>100.48546229999999</v>
      </c>
      <c r="R740">
        <v>0.93263385499999996</v>
      </c>
      <c r="S740">
        <v>11.536397689999999</v>
      </c>
    </row>
    <row r="741" spans="1:19" x14ac:dyDescent="0.25">
      <c r="A741" s="12">
        <v>38443</v>
      </c>
      <c r="B741" t="s">
        <v>1999</v>
      </c>
      <c r="C741" t="s">
        <v>2000</v>
      </c>
      <c r="D741">
        <v>196955.4492</v>
      </c>
      <c r="E741">
        <v>87.634804919999993</v>
      </c>
      <c r="F741">
        <v>0.45567634000000001</v>
      </c>
      <c r="G741">
        <v>16.074757030000001</v>
      </c>
      <c r="H741">
        <v>120999.92539999999</v>
      </c>
      <c r="I741">
        <v>88.346209470000005</v>
      </c>
      <c r="J741">
        <v>1.2187316939999999</v>
      </c>
      <c r="K741">
        <v>19.488374690000001</v>
      </c>
      <c r="L741">
        <v>93813.481979999997</v>
      </c>
      <c r="M741">
        <v>86.959805599999996</v>
      </c>
      <c r="N741">
        <v>1.0837176049999999</v>
      </c>
      <c r="O741">
        <v>22.02968078</v>
      </c>
      <c r="P741">
        <v>99039.973769999997</v>
      </c>
      <c r="Q741">
        <v>101.0123308</v>
      </c>
      <c r="R741">
        <v>0.44240065299999998</v>
      </c>
      <c r="S741">
        <v>19.30615401</v>
      </c>
    </row>
    <row r="742" spans="1:19" x14ac:dyDescent="0.25">
      <c r="A742" s="12">
        <v>38443</v>
      </c>
      <c r="B742" t="s">
        <v>1995</v>
      </c>
      <c r="C742" t="s">
        <v>1996</v>
      </c>
      <c r="D742">
        <v>207007.6048</v>
      </c>
      <c r="E742">
        <v>91.941715770000002</v>
      </c>
      <c r="F742">
        <v>0.68011453700000002</v>
      </c>
      <c r="G742">
        <v>13.705527999999999</v>
      </c>
      <c r="H742">
        <v>126465.6329</v>
      </c>
      <c r="I742">
        <v>93.610638269999995</v>
      </c>
      <c r="J742">
        <v>1.4849999330000001</v>
      </c>
      <c r="K742">
        <v>15.86129073</v>
      </c>
      <c r="L742">
        <v>105170.0782</v>
      </c>
      <c r="M742">
        <v>91.651937419999996</v>
      </c>
      <c r="N742">
        <v>1.5494114779999999</v>
      </c>
      <c r="O742">
        <v>17.650776059999998</v>
      </c>
      <c r="P742">
        <v>91742.975430000006</v>
      </c>
      <c r="Q742">
        <v>101.87969529999999</v>
      </c>
      <c r="R742">
        <v>0.97433781799999997</v>
      </c>
      <c r="S742">
        <v>14.520217110000001</v>
      </c>
    </row>
    <row r="743" spans="1:19" x14ac:dyDescent="0.25">
      <c r="A743" s="12">
        <v>38443</v>
      </c>
      <c r="B743" t="s">
        <v>1989</v>
      </c>
      <c r="C743" t="s">
        <v>1990</v>
      </c>
      <c r="D743">
        <v>197655.70920000001</v>
      </c>
      <c r="E743">
        <v>86.250889240000006</v>
      </c>
      <c r="F743">
        <v>-6.2170006999999999E-2</v>
      </c>
      <c r="G743">
        <v>17.30404609</v>
      </c>
      <c r="H743">
        <v>124435.7577</v>
      </c>
      <c r="I743">
        <v>84.257702339999994</v>
      </c>
      <c r="J743">
        <v>1.0059738600000001</v>
      </c>
      <c r="K743">
        <v>20.000743249999999</v>
      </c>
      <c r="L743">
        <v>90313.828070000003</v>
      </c>
      <c r="M743">
        <v>83.160614749999993</v>
      </c>
      <c r="N743">
        <v>1.2112955480000001</v>
      </c>
      <c r="O743">
        <v>23.93321942</v>
      </c>
      <c r="P743">
        <v>99668.414730000004</v>
      </c>
      <c r="Q743">
        <v>91.051951180000003</v>
      </c>
      <c r="R743">
        <v>1.878153255</v>
      </c>
      <c r="S743">
        <v>22.069046879999998</v>
      </c>
    </row>
    <row r="744" spans="1:19" x14ac:dyDescent="0.25">
      <c r="A744" s="12">
        <v>38443</v>
      </c>
      <c r="B744" t="s">
        <v>1993</v>
      </c>
      <c r="C744" t="s">
        <v>1994</v>
      </c>
      <c r="D744">
        <v>166686.1684</v>
      </c>
      <c r="E744">
        <v>89.957367919999996</v>
      </c>
      <c r="F744">
        <v>0.43257948400000001</v>
      </c>
      <c r="G744">
        <v>19.632308930000001</v>
      </c>
      <c r="H744">
        <v>107695.97100000001</v>
      </c>
      <c r="I744">
        <v>89.521310189999994</v>
      </c>
      <c r="J744">
        <v>1.260559905</v>
      </c>
      <c r="K744">
        <v>22.24452294</v>
      </c>
      <c r="L744">
        <v>87699.935840000006</v>
      </c>
      <c r="M744">
        <v>87.021687619999994</v>
      </c>
      <c r="N744">
        <v>1.1956055029999999</v>
      </c>
      <c r="O744">
        <v>24.488821049999999</v>
      </c>
      <c r="P744">
        <v>87831.512709999995</v>
      </c>
      <c r="Q744">
        <v>97.998332919999996</v>
      </c>
      <c r="R744">
        <v>0.84565897599999995</v>
      </c>
      <c r="S744">
        <v>21.263781160000001</v>
      </c>
    </row>
    <row r="745" spans="1:19" x14ac:dyDescent="0.25">
      <c r="A745" s="12">
        <v>38443</v>
      </c>
      <c r="B745" t="s">
        <v>1991</v>
      </c>
      <c r="C745" t="s">
        <v>1992</v>
      </c>
      <c r="D745">
        <v>201498.20860000001</v>
      </c>
      <c r="E745">
        <v>94.337157619999999</v>
      </c>
      <c r="F745">
        <v>0.55441219500000005</v>
      </c>
      <c r="G745">
        <v>18.297923279999999</v>
      </c>
      <c r="H745">
        <v>130606.8493</v>
      </c>
      <c r="I745">
        <v>95.672360319999996</v>
      </c>
      <c r="J745">
        <v>1.4497200219999999</v>
      </c>
      <c r="K745">
        <v>20.803913340000001</v>
      </c>
      <c r="L745">
        <v>89865.648060000007</v>
      </c>
      <c r="M745">
        <v>92.789198420000005</v>
      </c>
      <c r="N745">
        <v>1.42610058</v>
      </c>
      <c r="O745">
        <v>24.033093130000001</v>
      </c>
      <c r="P745">
        <v>94019.454230000003</v>
      </c>
      <c r="Q745">
        <v>106.0389151</v>
      </c>
      <c r="R745">
        <v>0.96172295299999999</v>
      </c>
      <c r="S745">
        <v>21.366991989999999</v>
      </c>
    </row>
    <row r="746" spans="1:19" x14ac:dyDescent="0.25">
      <c r="A746" s="12">
        <v>38473</v>
      </c>
      <c r="B746" t="s">
        <v>1995</v>
      </c>
      <c r="C746" t="s">
        <v>1996</v>
      </c>
      <c r="D746">
        <v>209345.7438</v>
      </c>
      <c r="E746">
        <v>92.980192189999997</v>
      </c>
      <c r="F746">
        <v>1.129494282</v>
      </c>
      <c r="G746">
        <v>11.721337119999999</v>
      </c>
      <c r="H746">
        <v>128381.2012</v>
      </c>
      <c r="I746">
        <v>95.028553639999998</v>
      </c>
      <c r="J746">
        <v>1.514694692</v>
      </c>
      <c r="K746">
        <v>13.435508370000001</v>
      </c>
      <c r="L746">
        <v>107051.71369999999</v>
      </c>
      <c r="M746">
        <v>93.29171504</v>
      </c>
      <c r="N746">
        <v>1.7891357859999999</v>
      </c>
      <c r="O746">
        <v>14.79039584</v>
      </c>
      <c r="P746">
        <v>93159.608730000007</v>
      </c>
      <c r="Q746">
        <v>103.452853</v>
      </c>
      <c r="R746">
        <v>1.5441327220000001</v>
      </c>
      <c r="S746">
        <v>11.86184203</v>
      </c>
    </row>
    <row r="747" spans="1:19" x14ac:dyDescent="0.25">
      <c r="A747" s="12">
        <v>38473</v>
      </c>
      <c r="B747" t="s">
        <v>1997</v>
      </c>
      <c r="C747" t="s">
        <v>1998</v>
      </c>
      <c r="D747">
        <v>222327.7438</v>
      </c>
      <c r="E747">
        <v>88.520528369999994</v>
      </c>
      <c r="F747">
        <v>0.23527421800000001</v>
      </c>
      <c r="G747">
        <v>7.253471234</v>
      </c>
      <c r="H747">
        <v>135557.4301</v>
      </c>
      <c r="I747">
        <v>90.330665370000006</v>
      </c>
      <c r="J747">
        <v>0.19361631900000001</v>
      </c>
      <c r="K747">
        <v>8.9641239620000004</v>
      </c>
      <c r="L747">
        <v>110256.4394</v>
      </c>
      <c r="M747">
        <v>89.246224650000002</v>
      </c>
      <c r="N747">
        <v>0.67984555599999996</v>
      </c>
      <c r="O747">
        <v>10.54068386</v>
      </c>
      <c r="P747">
        <v>102824.0821</v>
      </c>
      <c r="Q747">
        <v>100.9149676</v>
      </c>
      <c r="R747">
        <v>0.42743028300000002</v>
      </c>
      <c r="S747">
        <v>9.7870233530000004</v>
      </c>
    </row>
    <row r="748" spans="1:19" x14ac:dyDescent="0.25">
      <c r="A748" s="12">
        <v>38473</v>
      </c>
      <c r="B748" t="s">
        <v>1993</v>
      </c>
      <c r="C748" t="s">
        <v>1994</v>
      </c>
      <c r="D748">
        <v>168516.4148</v>
      </c>
      <c r="E748">
        <v>90.945117240000002</v>
      </c>
      <c r="F748">
        <v>1.0980193570000001</v>
      </c>
      <c r="G748">
        <v>16.045846439999998</v>
      </c>
      <c r="H748">
        <v>108926.46610000001</v>
      </c>
      <c r="I748">
        <v>90.544148199999995</v>
      </c>
      <c r="J748">
        <v>1.1425637129999999</v>
      </c>
      <c r="K748">
        <v>17.516772880000001</v>
      </c>
      <c r="L748">
        <v>88843.070399999997</v>
      </c>
      <c r="M748">
        <v>88.155981479999994</v>
      </c>
      <c r="N748">
        <v>1.303461116</v>
      </c>
      <c r="O748">
        <v>18.874600969999999</v>
      </c>
      <c r="P748">
        <v>88526.478000000003</v>
      </c>
      <c r="Q748">
        <v>98.773742990000002</v>
      </c>
      <c r="R748">
        <v>0.79124822500000003</v>
      </c>
      <c r="S748">
        <v>15.529756559999999</v>
      </c>
    </row>
    <row r="749" spans="1:19" x14ac:dyDescent="0.25">
      <c r="A749" s="12">
        <v>38473</v>
      </c>
      <c r="B749" t="s">
        <v>1999</v>
      </c>
      <c r="C749" t="s">
        <v>2000</v>
      </c>
      <c r="D749">
        <v>200031.79980000001</v>
      </c>
      <c r="E749">
        <v>89.003618930000002</v>
      </c>
      <c r="F749">
        <v>1.5619524819999999</v>
      </c>
      <c r="G749">
        <v>15.33463098</v>
      </c>
      <c r="H749">
        <v>122714.11289999999</v>
      </c>
      <c r="I749">
        <v>89.597796750000001</v>
      </c>
      <c r="J749">
        <v>1.416684756</v>
      </c>
      <c r="K749">
        <v>17.495373910000001</v>
      </c>
      <c r="L749">
        <v>95811.279420000006</v>
      </c>
      <c r="M749">
        <v>88.811651130000001</v>
      </c>
      <c r="N749">
        <v>2.1295419419999999</v>
      </c>
      <c r="O749">
        <v>19.863241089999999</v>
      </c>
      <c r="P749">
        <v>100259.6767</v>
      </c>
      <c r="Q749">
        <v>102.2563238</v>
      </c>
      <c r="R749">
        <v>1.231525886</v>
      </c>
      <c r="S749">
        <v>16.86742082</v>
      </c>
    </row>
    <row r="750" spans="1:19" x14ac:dyDescent="0.25">
      <c r="A750" s="12">
        <v>38473</v>
      </c>
      <c r="B750" t="s">
        <v>1989</v>
      </c>
      <c r="C750" t="s">
        <v>1990</v>
      </c>
      <c r="D750">
        <v>200609.0618</v>
      </c>
      <c r="E750">
        <v>87.539641750000001</v>
      </c>
      <c r="F750">
        <v>1.4941903949999999</v>
      </c>
      <c r="G750">
        <v>16.9447394</v>
      </c>
      <c r="H750">
        <v>126812.6041</v>
      </c>
      <c r="I750">
        <v>85.867108029999997</v>
      </c>
      <c r="J750">
        <v>1.910099196</v>
      </c>
      <c r="K750">
        <v>18.753029949999998</v>
      </c>
      <c r="L750">
        <v>92562.253100000002</v>
      </c>
      <c r="M750">
        <v>85.230955600000001</v>
      </c>
      <c r="N750">
        <v>2.4895689590000001</v>
      </c>
      <c r="O750">
        <v>22.11595221</v>
      </c>
      <c r="P750">
        <v>102500.549</v>
      </c>
      <c r="Q750">
        <v>93.639243739999998</v>
      </c>
      <c r="R750">
        <v>2.8415564130000002</v>
      </c>
      <c r="S750">
        <v>20.895521219999999</v>
      </c>
    </row>
    <row r="751" spans="1:19" x14ac:dyDescent="0.25">
      <c r="A751" s="12">
        <v>38473</v>
      </c>
      <c r="B751" t="s">
        <v>1991</v>
      </c>
      <c r="C751" t="s">
        <v>1992</v>
      </c>
      <c r="D751">
        <v>205664.7372</v>
      </c>
      <c r="E751">
        <v>96.287837319999994</v>
      </c>
      <c r="F751">
        <v>2.0677745120000002</v>
      </c>
      <c r="G751">
        <v>17.273814229999999</v>
      </c>
      <c r="H751">
        <v>133487.83689999999</v>
      </c>
      <c r="I751">
        <v>97.782746419999995</v>
      </c>
      <c r="J751">
        <v>2.2058472220000001</v>
      </c>
      <c r="K751">
        <v>18.785763790000001</v>
      </c>
      <c r="L751">
        <v>92352.805670000002</v>
      </c>
      <c r="M751">
        <v>95.357269389999999</v>
      </c>
      <c r="N751">
        <v>2.767639993</v>
      </c>
      <c r="O751">
        <v>21.946067960000001</v>
      </c>
      <c r="P751">
        <v>96482.986680000002</v>
      </c>
      <c r="Q751">
        <v>108.8173859</v>
      </c>
      <c r="R751">
        <v>2.6202369129999998</v>
      </c>
      <c r="S751">
        <v>19.951917779999999</v>
      </c>
    </row>
    <row r="752" spans="1:19" x14ac:dyDescent="0.25">
      <c r="A752" s="12">
        <v>38504</v>
      </c>
      <c r="B752" t="s">
        <v>1993</v>
      </c>
      <c r="C752" t="s">
        <v>1994</v>
      </c>
      <c r="D752">
        <v>170768.64679999999</v>
      </c>
      <c r="E752">
        <v>92.160604190000001</v>
      </c>
      <c r="F752">
        <v>1.3365060040000001</v>
      </c>
      <c r="G752">
        <v>12.79382107</v>
      </c>
      <c r="H752">
        <v>111113.3857</v>
      </c>
      <c r="I752">
        <v>92.362005539999998</v>
      </c>
      <c r="J752">
        <v>2.0077027439999999</v>
      </c>
      <c r="K752">
        <v>14.08687114</v>
      </c>
      <c r="L752">
        <v>91097.855200000005</v>
      </c>
      <c r="M752">
        <v>90.393328370000006</v>
      </c>
      <c r="N752">
        <v>2.5379411040000002</v>
      </c>
      <c r="O752">
        <v>15.861273990000001</v>
      </c>
      <c r="P752">
        <v>90503.152480000004</v>
      </c>
      <c r="Q752">
        <v>100.9792248</v>
      </c>
      <c r="R752">
        <v>2.2328624499999998</v>
      </c>
      <c r="S752">
        <v>12.627461569999999</v>
      </c>
    </row>
    <row r="753" spans="1:19" x14ac:dyDescent="0.25">
      <c r="A753" s="12">
        <v>38504</v>
      </c>
      <c r="B753" t="s">
        <v>1999</v>
      </c>
      <c r="C753" t="s">
        <v>2000</v>
      </c>
      <c r="D753">
        <v>201383.30679999999</v>
      </c>
      <c r="E753">
        <v>89.604968409999998</v>
      </c>
      <c r="F753">
        <v>0.67564610300000005</v>
      </c>
      <c r="G753">
        <v>12.83083809</v>
      </c>
      <c r="H753">
        <v>124160.93210000001</v>
      </c>
      <c r="I753">
        <v>90.654169229999994</v>
      </c>
      <c r="J753">
        <v>1.1790161320000001</v>
      </c>
      <c r="K753">
        <v>14.64930519</v>
      </c>
      <c r="L753">
        <v>97575.483800000002</v>
      </c>
      <c r="M753">
        <v>90.446969069999994</v>
      </c>
      <c r="N753">
        <v>1.8413326560000001</v>
      </c>
      <c r="O753">
        <v>17.34344003</v>
      </c>
      <c r="P753">
        <v>101372.4679</v>
      </c>
      <c r="Q753">
        <v>103.391276</v>
      </c>
      <c r="R753">
        <v>1.1099090810000001</v>
      </c>
      <c r="S753">
        <v>13.80239444</v>
      </c>
    </row>
    <row r="754" spans="1:19" x14ac:dyDescent="0.25">
      <c r="A754" s="12">
        <v>38504</v>
      </c>
      <c r="B754" t="s">
        <v>1991</v>
      </c>
      <c r="C754" t="s">
        <v>1992</v>
      </c>
      <c r="D754">
        <v>206219.18979999999</v>
      </c>
      <c r="E754">
        <v>96.547420149999994</v>
      </c>
      <c r="F754">
        <v>0.269590467</v>
      </c>
      <c r="G754">
        <v>13.6390984</v>
      </c>
      <c r="H754">
        <v>134688.3175</v>
      </c>
      <c r="I754">
        <v>98.662124610000006</v>
      </c>
      <c r="J754">
        <v>0.89931835699999996</v>
      </c>
      <c r="K754">
        <v>14.89835873</v>
      </c>
      <c r="L754">
        <v>93185.723370000007</v>
      </c>
      <c r="M754">
        <v>96.217283940000002</v>
      </c>
      <c r="N754">
        <v>0.901886725</v>
      </c>
      <c r="O754">
        <v>17.23253446</v>
      </c>
      <c r="P754">
        <v>97153.577579999997</v>
      </c>
      <c r="Q754">
        <v>109.57370520000001</v>
      </c>
      <c r="R754">
        <v>0.695035387</v>
      </c>
      <c r="S754">
        <v>15.027741199999999</v>
      </c>
    </row>
    <row r="755" spans="1:19" x14ac:dyDescent="0.25">
      <c r="A755" s="12">
        <v>38504</v>
      </c>
      <c r="B755" t="s">
        <v>1997</v>
      </c>
      <c r="C755" t="s">
        <v>1998</v>
      </c>
      <c r="D755">
        <v>223767.05799999999</v>
      </c>
      <c r="E755">
        <v>89.093596099999999</v>
      </c>
      <c r="F755">
        <v>0.64738398500000005</v>
      </c>
      <c r="G755">
        <v>6.3353321009999997</v>
      </c>
      <c r="H755">
        <v>136923.258</v>
      </c>
      <c r="I755">
        <v>91.240804639999993</v>
      </c>
      <c r="J755">
        <v>1.007564004</v>
      </c>
      <c r="K755">
        <v>7.4942117709999998</v>
      </c>
      <c r="L755">
        <v>111457.5518</v>
      </c>
      <c r="M755">
        <v>90.218455840000004</v>
      </c>
      <c r="N755">
        <v>1.089380757</v>
      </c>
      <c r="O755">
        <v>8.9219812590000007</v>
      </c>
      <c r="P755">
        <v>103866.28</v>
      </c>
      <c r="Q755">
        <v>101.9378153</v>
      </c>
      <c r="R755">
        <v>1.0135737579999999</v>
      </c>
      <c r="S755">
        <v>8.1023777139999993</v>
      </c>
    </row>
    <row r="756" spans="1:19" x14ac:dyDescent="0.25">
      <c r="A756" s="12">
        <v>38504</v>
      </c>
      <c r="B756" t="s">
        <v>1989</v>
      </c>
      <c r="C756" t="s">
        <v>1990</v>
      </c>
      <c r="D756">
        <v>202518.88579999999</v>
      </c>
      <c r="E756">
        <v>88.373030349999993</v>
      </c>
      <c r="F756">
        <v>0.95201281199999999</v>
      </c>
      <c r="G756">
        <v>14.11504089</v>
      </c>
      <c r="H756">
        <v>129024.7126</v>
      </c>
      <c r="I756">
        <v>87.364966659999993</v>
      </c>
      <c r="J756">
        <v>1.744391612</v>
      </c>
      <c r="K756">
        <v>15.95433603</v>
      </c>
      <c r="L756">
        <v>94916.21544</v>
      </c>
      <c r="M756">
        <v>87.398474789999995</v>
      </c>
      <c r="N756">
        <v>2.543112619</v>
      </c>
      <c r="O756">
        <v>19.349933</v>
      </c>
      <c r="P756">
        <v>104475.3137</v>
      </c>
      <c r="Q756">
        <v>95.443287479999995</v>
      </c>
      <c r="R756">
        <v>1.926589401</v>
      </c>
      <c r="S756">
        <v>18.334765950000001</v>
      </c>
    </row>
    <row r="757" spans="1:19" x14ac:dyDescent="0.25">
      <c r="A757" s="12">
        <v>38504</v>
      </c>
      <c r="B757" t="s">
        <v>1995</v>
      </c>
      <c r="C757" t="s">
        <v>1996</v>
      </c>
      <c r="D757">
        <v>210257.9804</v>
      </c>
      <c r="E757">
        <v>93.385358929999995</v>
      </c>
      <c r="F757">
        <v>0.43575596500000002</v>
      </c>
      <c r="G757">
        <v>7.5704412520000002</v>
      </c>
      <c r="H757">
        <v>129885.7098</v>
      </c>
      <c r="I757">
        <v>96.142200169999995</v>
      </c>
      <c r="J757">
        <v>1.1719072800000001</v>
      </c>
      <c r="K757">
        <v>9.4404683560000002</v>
      </c>
      <c r="L757">
        <v>108984.8579</v>
      </c>
      <c r="M757">
        <v>94.976380640000002</v>
      </c>
      <c r="N757">
        <v>1.8058040879999999</v>
      </c>
      <c r="O757">
        <v>11.08122667</v>
      </c>
      <c r="P757">
        <v>95212.768179999999</v>
      </c>
      <c r="Q757">
        <v>105.7328669</v>
      </c>
      <c r="R757">
        <v>2.2039159239999999</v>
      </c>
      <c r="S757">
        <v>8.9051462390000005</v>
      </c>
    </row>
    <row r="758" spans="1:19" x14ac:dyDescent="0.25">
      <c r="A758" s="12">
        <v>38534</v>
      </c>
      <c r="B758" t="s">
        <v>1989</v>
      </c>
      <c r="C758" t="s">
        <v>1990</v>
      </c>
      <c r="D758">
        <v>205965.8763</v>
      </c>
      <c r="E758">
        <v>89.877191289999999</v>
      </c>
      <c r="F758">
        <v>1.702058804</v>
      </c>
      <c r="G758">
        <v>13.07722858</v>
      </c>
      <c r="H758">
        <v>131752.23800000001</v>
      </c>
      <c r="I758">
        <v>89.211823460000005</v>
      </c>
      <c r="J758">
        <v>2.1139558169999999</v>
      </c>
      <c r="K758">
        <v>14.74204464</v>
      </c>
      <c r="L758">
        <v>97179.270260000005</v>
      </c>
      <c r="M758">
        <v>89.482286700000003</v>
      </c>
      <c r="N758">
        <v>2.384265756</v>
      </c>
      <c r="O758">
        <v>18.03694166</v>
      </c>
      <c r="P758">
        <v>106744.85279999999</v>
      </c>
      <c r="Q758">
        <v>97.516622060000003</v>
      </c>
      <c r="R758">
        <v>2.1723209969999999</v>
      </c>
      <c r="S758">
        <v>16.957823940000001</v>
      </c>
    </row>
    <row r="759" spans="1:19" x14ac:dyDescent="0.25">
      <c r="A759" s="12">
        <v>38534</v>
      </c>
      <c r="B759" t="s">
        <v>1997</v>
      </c>
      <c r="C759" t="s">
        <v>1998</v>
      </c>
      <c r="D759">
        <v>226655.82130000001</v>
      </c>
      <c r="E759">
        <v>90.243766780000001</v>
      </c>
      <c r="F759">
        <v>1.290968981</v>
      </c>
      <c r="G759">
        <v>5.5142276409999997</v>
      </c>
      <c r="H759">
        <v>138602.9167</v>
      </c>
      <c r="I759">
        <v>92.360069670000001</v>
      </c>
      <c r="J759">
        <v>1.2267154250000001</v>
      </c>
      <c r="K759">
        <v>6.5574123689999997</v>
      </c>
      <c r="L759">
        <v>112747.88989999999</v>
      </c>
      <c r="M759">
        <v>91.262910050000002</v>
      </c>
      <c r="N759">
        <v>1.1576946130000001</v>
      </c>
      <c r="O759">
        <v>7.9945082110000003</v>
      </c>
      <c r="P759">
        <v>104796.045</v>
      </c>
      <c r="Q759">
        <v>102.8503175</v>
      </c>
      <c r="R759">
        <v>0.89515577700000004</v>
      </c>
      <c r="S759">
        <v>7.2848472759999998</v>
      </c>
    </row>
    <row r="760" spans="1:19" x14ac:dyDescent="0.25">
      <c r="A760" s="12">
        <v>38534</v>
      </c>
      <c r="B760" t="s">
        <v>1995</v>
      </c>
      <c r="C760" t="s">
        <v>1996</v>
      </c>
      <c r="D760">
        <v>213225.60190000001</v>
      </c>
      <c r="E760">
        <v>94.703417830000006</v>
      </c>
      <c r="F760">
        <v>1.4114192160000001</v>
      </c>
      <c r="G760">
        <v>6.1304019399999996</v>
      </c>
      <c r="H760">
        <v>131793.76250000001</v>
      </c>
      <c r="I760">
        <v>97.554552520000001</v>
      </c>
      <c r="J760">
        <v>1.4690243679999999</v>
      </c>
      <c r="K760">
        <v>7.3751607640000003</v>
      </c>
      <c r="L760">
        <v>110530.8374</v>
      </c>
      <c r="M760">
        <v>96.32364613</v>
      </c>
      <c r="N760">
        <v>1.4185268790000001</v>
      </c>
      <c r="O760">
        <v>9.0929276330000004</v>
      </c>
      <c r="P760">
        <v>96253.029089999996</v>
      </c>
      <c r="Q760">
        <v>106.8880666</v>
      </c>
      <c r="R760">
        <v>1.0925645020000001</v>
      </c>
      <c r="S760">
        <v>6.4972837099999996</v>
      </c>
    </row>
    <row r="761" spans="1:19" x14ac:dyDescent="0.25">
      <c r="A761" s="12">
        <v>38534</v>
      </c>
      <c r="B761" t="s">
        <v>1999</v>
      </c>
      <c r="C761" t="s">
        <v>2000</v>
      </c>
      <c r="D761">
        <v>205344.40650000001</v>
      </c>
      <c r="E761">
        <v>91.367449219999997</v>
      </c>
      <c r="F761">
        <v>1.9669454040000001</v>
      </c>
      <c r="G761">
        <v>12.626357130000001</v>
      </c>
      <c r="H761">
        <v>126590.5578</v>
      </c>
      <c r="I761">
        <v>92.428122560000006</v>
      </c>
      <c r="J761">
        <v>1.956835908</v>
      </c>
      <c r="K761">
        <v>14.0969982</v>
      </c>
      <c r="L761">
        <v>99679.431469999996</v>
      </c>
      <c r="M761">
        <v>92.397209869999998</v>
      </c>
      <c r="N761">
        <v>2.1562257090000001</v>
      </c>
      <c r="O761">
        <v>16.960155329999999</v>
      </c>
      <c r="P761">
        <v>102990.7031</v>
      </c>
      <c r="Q761">
        <v>105.041738</v>
      </c>
      <c r="R761">
        <v>1.596326127</v>
      </c>
      <c r="S761">
        <v>13.254840270000001</v>
      </c>
    </row>
    <row r="762" spans="1:19" x14ac:dyDescent="0.25">
      <c r="A762" s="12">
        <v>38534</v>
      </c>
      <c r="B762" t="s">
        <v>1993</v>
      </c>
      <c r="C762" t="s">
        <v>1994</v>
      </c>
      <c r="D762">
        <v>172594.21109999999</v>
      </c>
      <c r="E762">
        <v>93.145826639999996</v>
      </c>
      <c r="F762">
        <v>1.0690277690000001</v>
      </c>
      <c r="G762">
        <v>10.641778479999999</v>
      </c>
      <c r="H762">
        <v>112370.5817</v>
      </c>
      <c r="I762">
        <v>93.40703843</v>
      </c>
      <c r="J762">
        <v>1.1314532239999999</v>
      </c>
      <c r="K762">
        <v>11.56784111</v>
      </c>
      <c r="L762">
        <v>92138.746969999993</v>
      </c>
      <c r="M762">
        <v>91.426170150000004</v>
      </c>
      <c r="N762">
        <v>1.142608421</v>
      </c>
      <c r="O762">
        <v>13.0700634</v>
      </c>
      <c r="P762">
        <v>91468.168780000007</v>
      </c>
      <c r="Q762">
        <v>102.0559453</v>
      </c>
      <c r="R762">
        <v>1.066279209</v>
      </c>
      <c r="S762">
        <v>9.9292021889999997</v>
      </c>
    </row>
    <row r="763" spans="1:19" x14ac:dyDescent="0.25">
      <c r="A763" s="12">
        <v>38534</v>
      </c>
      <c r="B763" t="s">
        <v>1991</v>
      </c>
      <c r="C763" t="s">
        <v>1992</v>
      </c>
      <c r="D763">
        <v>207198.4455</v>
      </c>
      <c r="E763">
        <v>97.005886779999997</v>
      </c>
      <c r="F763">
        <v>0.47486160199999999</v>
      </c>
      <c r="G763">
        <v>10.39410213</v>
      </c>
      <c r="H763">
        <v>135378.571</v>
      </c>
      <c r="I763">
        <v>99.167750339999998</v>
      </c>
      <c r="J763">
        <v>0.51248210100000002</v>
      </c>
      <c r="K763">
        <v>11.092103270000001</v>
      </c>
      <c r="L763">
        <v>94122.867849999995</v>
      </c>
      <c r="M763">
        <v>97.184916029999997</v>
      </c>
      <c r="N763">
        <v>1.00567388</v>
      </c>
      <c r="O763">
        <v>13.44527044</v>
      </c>
      <c r="P763">
        <v>97950.971189999997</v>
      </c>
      <c r="Q763">
        <v>110.4730378</v>
      </c>
      <c r="R763">
        <v>0.82075579399999998</v>
      </c>
      <c r="S763">
        <v>11.44430642</v>
      </c>
    </row>
    <row r="764" spans="1:19" x14ac:dyDescent="0.25">
      <c r="A764" s="12">
        <v>38565</v>
      </c>
      <c r="B764" t="s">
        <v>1991</v>
      </c>
      <c r="C764" t="s">
        <v>1992</v>
      </c>
      <c r="D764">
        <v>208039.9289</v>
      </c>
      <c r="E764">
        <v>97.399851319999996</v>
      </c>
      <c r="F764">
        <v>0.40612436200000002</v>
      </c>
      <c r="G764">
        <v>7.7718057610000004</v>
      </c>
      <c r="H764">
        <v>135697.36629999999</v>
      </c>
      <c r="I764">
        <v>99.401274860000001</v>
      </c>
      <c r="J764">
        <v>0.23548433999999999</v>
      </c>
      <c r="K764">
        <v>8.3218570700000001</v>
      </c>
      <c r="L764">
        <v>94810.965620000003</v>
      </c>
      <c r="M764">
        <v>97.895399319999996</v>
      </c>
      <c r="N764">
        <v>0.73106333199999995</v>
      </c>
      <c r="O764">
        <v>11.06531835</v>
      </c>
      <c r="P764">
        <v>97924.809540000002</v>
      </c>
      <c r="Q764">
        <v>110.4435316</v>
      </c>
      <c r="R764">
        <v>-2.6708932000000001E-2</v>
      </c>
      <c r="S764">
        <v>8.5376255459999992</v>
      </c>
    </row>
    <row r="765" spans="1:19" x14ac:dyDescent="0.25">
      <c r="A765" s="12">
        <v>38565</v>
      </c>
      <c r="B765" t="s">
        <v>1989</v>
      </c>
      <c r="C765" t="s">
        <v>1990</v>
      </c>
      <c r="D765">
        <v>209059.2806</v>
      </c>
      <c r="E765">
        <v>91.227058080000006</v>
      </c>
      <c r="F765">
        <v>1.5019013939999999</v>
      </c>
      <c r="G765">
        <v>10.694203140000001</v>
      </c>
      <c r="H765">
        <v>133797.9466</v>
      </c>
      <c r="I765">
        <v>90.59700977</v>
      </c>
      <c r="J765">
        <v>1.5526936440000001</v>
      </c>
      <c r="K765">
        <v>12.72042311</v>
      </c>
      <c r="L765">
        <v>99052.634250000003</v>
      </c>
      <c r="M765">
        <v>91.207272829999994</v>
      </c>
      <c r="N765">
        <v>1.9277403369999999</v>
      </c>
      <c r="O765">
        <v>16.291420599999999</v>
      </c>
      <c r="P765">
        <v>108367.08199999999</v>
      </c>
      <c r="Q765">
        <v>98.998607399999997</v>
      </c>
      <c r="R765">
        <v>1.5197258819999999</v>
      </c>
      <c r="S765">
        <v>15.37942747</v>
      </c>
    </row>
    <row r="766" spans="1:19" x14ac:dyDescent="0.25">
      <c r="A766" s="12">
        <v>38565</v>
      </c>
      <c r="B766" t="s">
        <v>1997</v>
      </c>
      <c r="C766" t="s">
        <v>1998</v>
      </c>
      <c r="D766">
        <v>228984.8308</v>
      </c>
      <c r="E766">
        <v>91.171069650000007</v>
      </c>
      <c r="F766">
        <v>1.0275533670000001</v>
      </c>
      <c r="G766">
        <v>4.314202345</v>
      </c>
      <c r="H766">
        <v>139906.3982</v>
      </c>
      <c r="I766">
        <v>93.228663530000006</v>
      </c>
      <c r="J766">
        <v>0.94044305399999994</v>
      </c>
      <c r="K766">
        <v>5.4842742099999997</v>
      </c>
      <c r="L766">
        <v>113862.61659999999</v>
      </c>
      <c r="M766">
        <v>92.165217040000002</v>
      </c>
      <c r="N766">
        <v>0.98868970499999997</v>
      </c>
      <c r="O766">
        <v>7.076970824</v>
      </c>
      <c r="P766">
        <v>105417.49619999999</v>
      </c>
      <c r="Q766">
        <v>103.46023030000001</v>
      </c>
      <c r="R766">
        <v>0.593010131</v>
      </c>
      <c r="S766">
        <v>6.3882310560000004</v>
      </c>
    </row>
    <row r="767" spans="1:19" x14ac:dyDescent="0.25">
      <c r="A767" s="12">
        <v>38565</v>
      </c>
      <c r="B767" t="s">
        <v>1995</v>
      </c>
      <c r="C767" t="s">
        <v>1996</v>
      </c>
      <c r="D767">
        <v>217925.39</v>
      </c>
      <c r="E767">
        <v>96.790812529999997</v>
      </c>
      <c r="F767">
        <v>2.2041387160000001</v>
      </c>
      <c r="G767">
        <v>4.981117877</v>
      </c>
      <c r="H767">
        <v>134714.68369999999</v>
      </c>
      <c r="I767">
        <v>99.716636300000005</v>
      </c>
      <c r="J767">
        <v>2.2162817800000001</v>
      </c>
      <c r="K767">
        <v>6.0535559360000004</v>
      </c>
      <c r="L767">
        <v>113340.4791</v>
      </c>
      <c r="M767">
        <v>98.772147750000002</v>
      </c>
      <c r="N767">
        <v>2.541952803</v>
      </c>
      <c r="O767">
        <v>8.0595584260000006</v>
      </c>
      <c r="P767">
        <v>98407.892519999994</v>
      </c>
      <c r="Q767">
        <v>109.2810218</v>
      </c>
      <c r="R767">
        <v>2.2387486910000001</v>
      </c>
      <c r="S767">
        <v>5.0279768130000004</v>
      </c>
    </row>
    <row r="768" spans="1:19" x14ac:dyDescent="0.25">
      <c r="A768" s="12">
        <v>38565</v>
      </c>
      <c r="B768" t="s">
        <v>1999</v>
      </c>
      <c r="C768" t="s">
        <v>2000</v>
      </c>
      <c r="D768">
        <v>208000.4994</v>
      </c>
      <c r="E768">
        <v>92.549270710000002</v>
      </c>
      <c r="F768">
        <v>1.2934819790000001</v>
      </c>
      <c r="G768">
        <v>11.02579381</v>
      </c>
      <c r="H768">
        <v>128259.409</v>
      </c>
      <c r="I768">
        <v>93.646608259999994</v>
      </c>
      <c r="J768">
        <v>1.3183062290000001</v>
      </c>
      <c r="K768">
        <v>12.60070487</v>
      </c>
      <c r="L768">
        <v>101167.9274</v>
      </c>
      <c r="M768">
        <v>93.776961589999999</v>
      </c>
      <c r="N768">
        <v>1.493282888</v>
      </c>
      <c r="O768">
        <v>15.60988732</v>
      </c>
      <c r="P768">
        <v>104148.8239</v>
      </c>
      <c r="Q768">
        <v>106.2229224</v>
      </c>
      <c r="R768">
        <v>1.1244906029999999</v>
      </c>
      <c r="S768">
        <v>12.16510963</v>
      </c>
    </row>
    <row r="769" spans="1:19" x14ac:dyDescent="0.25">
      <c r="A769" s="12">
        <v>38565</v>
      </c>
      <c r="B769" t="s">
        <v>1993</v>
      </c>
      <c r="C769" t="s">
        <v>1994</v>
      </c>
      <c r="D769">
        <v>174638.93520000001</v>
      </c>
      <c r="E769">
        <v>94.249325499999998</v>
      </c>
      <c r="F769">
        <v>1.184700275</v>
      </c>
      <c r="G769">
        <v>9.5539430779999996</v>
      </c>
      <c r="H769">
        <v>113701.0834</v>
      </c>
      <c r="I769">
        <v>94.513005989999996</v>
      </c>
      <c r="J769">
        <v>1.1840302190000001</v>
      </c>
      <c r="K769">
        <v>10.540423580000001</v>
      </c>
      <c r="L769">
        <v>93493.568610000002</v>
      </c>
      <c r="M769">
        <v>92.770513960000002</v>
      </c>
      <c r="N769">
        <v>1.4704146549999999</v>
      </c>
      <c r="O769">
        <v>12.501701130000001</v>
      </c>
      <c r="P769">
        <v>92594.952160000001</v>
      </c>
      <c r="Q769">
        <v>103.313158</v>
      </c>
      <c r="R769">
        <v>1.2318857889999999</v>
      </c>
      <c r="S769">
        <v>9.9053750229999995</v>
      </c>
    </row>
    <row r="770" spans="1:19" x14ac:dyDescent="0.25">
      <c r="A770" s="12">
        <v>38596</v>
      </c>
      <c r="B770" t="s">
        <v>1995</v>
      </c>
      <c r="C770" t="s">
        <v>1996</v>
      </c>
      <c r="D770">
        <v>221142.96849999999</v>
      </c>
      <c r="E770">
        <v>98.219888940000004</v>
      </c>
      <c r="F770">
        <v>1.4764587440000001</v>
      </c>
      <c r="G770">
        <v>5.889859994</v>
      </c>
      <c r="H770">
        <v>136098.2378</v>
      </c>
      <c r="I770">
        <v>100.7407516</v>
      </c>
      <c r="J770">
        <v>1.0270254809999999</v>
      </c>
      <c r="K770">
        <v>6.6527875679999999</v>
      </c>
      <c r="L770">
        <v>114390.67329999999</v>
      </c>
      <c r="M770">
        <v>99.687354200000001</v>
      </c>
      <c r="N770">
        <v>0.92658352700000002</v>
      </c>
      <c r="O770">
        <v>8.4596864450000009</v>
      </c>
      <c r="P770">
        <v>98596.017720000003</v>
      </c>
      <c r="Q770">
        <v>109.4899331</v>
      </c>
      <c r="R770">
        <v>0.19116882199999999</v>
      </c>
      <c r="S770">
        <v>5.3732872040000004</v>
      </c>
    </row>
    <row r="771" spans="1:19" x14ac:dyDescent="0.25">
      <c r="A771" s="12">
        <v>38596</v>
      </c>
      <c r="B771" t="s">
        <v>1993</v>
      </c>
      <c r="C771" t="s">
        <v>1994</v>
      </c>
      <c r="D771">
        <v>175994.88219999999</v>
      </c>
      <c r="E771">
        <v>94.981104430000002</v>
      </c>
      <c r="F771">
        <v>0.77642882199999996</v>
      </c>
      <c r="G771">
        <v>8.0932768300000006</v>
      </c>
      <c r="H771">
        <v>114121.75840000001</v>
      </c>
      <c r="I771">
        <v>94.862688370000001</v>
      </c>
      <c r="J771">
        <v>0.36998334100000002</v>
      </c>
      <c r="K771">
        <v>8.7840056709999992</v>
      </c>
      <c r="L771">
        <v>94037.802410000004</v>
      </c>
      <c r="M771">
        <v>93.310538800000003</v>
      </c>
      <c r="N771">
        <v>0.58210828299999995</v>
      </c>
      <c r="O771">
        <v>10.744524200000001</v>
      </c>
      <c r="P771">
        <v>93074.614960000006</v>
      </c>
      <c r="Q771">
        <v>103.8483435</v>
      </c>
      <c r="R771">
        <v>0.51802262700000001</v>
      </c>
      <c r="S771">
        <v>8.6582605580000003</v>
      </c>
    </row>
    <row r="772" spans="1:19" x14ac:dyDescent="0.25">
      <c r="A772" s="12">
        <v>38596</v>
      </c>
      <c r="B772" t="s">
        <v>1989</v>
      </c>
      <c r="C772" t="s">
        <v>1990</v>
      </c>
      <c r="D772">
        <v>210779.43429999999</v>
      </c>
      <c r="E772">
        <v>91.977680370000002</v>
      </c>
      <c r="F772">
        <v>0.82280663200000004</v>
      </c>
      <c r="G772">
        <v>9.1043368200000003</v>
      </c>
      <c r="H772">
        <v>134216.88080000001</v>
      </c>
      <c r="I772">
        <v>90.880677710000001</v>
      </c>
      <c r="J772">
        <v>0.31310960999999998</v>
      </c>
      <c r="K772">
        <v>10.75365253</v>
      </c>
      <c r="L772">
        <v>99733.987819999995</v>
      </c>
      <c r="M772">
        <v>91.834660490000005</v>
      </c>
      <c r="N772">
        <v>0.68787021000000004</v>
      </c>
      <c r="O772">
        <v>14.501092809999999</v>
      </c>
      <c r="P772">
        <v>108327.9664</v>
      </c>
      <c r="Q772">
        <v>98.962873360000003</v>
      </c>
      <c r="R772">
        <v>-3.6095499000000003E-2</v>
      </c>
      <c r="S772">
        <v>13.09203933</v>
      </c>
    </row>
    <row r="773" spans="1:19" x14ac:dyDescent="0.25">
      <c r="A773" s="12">
        <v>38596</v>
      </c>
      <c r="B773" t="s">
        <v>1991</v>
      </c>
      <c r="C773" t="s">
        <v>1992</v>
      </c>
      <c r="D773">
        <v>210913.96350000001</v>
      </c>
      <c r="E773">
        <v>98.745412959999996</v>
      </c>
      <c r="F773">
        <v>1.3814822360000001</v>
      </c>
      <c r="G773">
        <v>6.7223179780000004</v>
      </c>
      <c r="H773">
        <v>136745.1525</v>
      </c>
      <c r="I773">
        <v>100.168801</v>
      </c>
      <c r="J773">
        <v>0.77214922799999997</v>
      </c>
      <c r="K773">
        <v>6.7629938479999998</v>
      </c>
      <c r="L773">
        <v>96382.224799999996</v>
      </c>
      <c r="M773">
        <v>99.517775420000007</v>
      </c>
      <c r="N773">
        <v>1.6572546930000001</v>
      </c>
      <c r="O773">
        <v>10.318903329999999</v>
      </c>
      <c r="P773">
        <v>98679.273799999995</v>
      </c>
      <c r="Q773">
        <v>111.29444669999999</v>
      </c>
      <c r="R773">
        <v>0.77045262400000003</v>
      </c>
      <c r="S773">
        <v>7.4907369709999996</v>
      </c>
    </row>
    <row r="774" spans="1:19" x14ac:dyDescent="0.25">
      <c r="A774" s="12">
        <v>38596</v>
      </c>
      <c r="B774" t="s">
        <v>1997</v>
      </c>
      <c r="C774" t="s">
        <v>1998</v>
      </c>
      <c r="D774">
        <v>230288.9106</v>
      </c>
      <c r="E774">
        <v>91.690293339999997</v>
      </c>
      <c r="F774">
        <v>0.56950488600000004</v>
      </c>
      <c r="G774">
        <v>3.3805903559999999</v>
      </c>
      <c r="H774">
        <v>140277.69200000001</v>
      </c>
      <c r="I774">
        <v>93.476080519999996</v>
      </c>
      <c r="J774">
        <v>0.26538726299999998</v>
      </c>
      <c r="K774">
        <v>4.4449912280000001</v>
      </c>
      <c r="L774">
        <v>114441.5428</v>
      </c>
      <c r="M774">
        <v>92.633824369999999</v>
      </c>
      <c r="N774">
        <v>0.50844271100000005</v>
      </c>
      <c r="O774">
        <v>6.2630108529999999</v>
      </c>
      <c r="P774">
        <v>105543.7384</v>
      </c>
      <c r="Q774">
        <v>103.5841286</v>
      </c>
      <c r="R774">
        <v>0.11975451400000001</v>
      </c>
      <c r="S774">
        <v>5.7995429420000004</v>
      </c>
    </row>
    <row r="775" spans="1:19" x14ac:dyDescent="0.25">
      <c r="A775" s="12">
        <v>38596</v>
      </c>
      <c r="B775" t="s">
        <v>1999</v>
      </c>
      <c r="C775" t="s">
        <v>2000</v>
      </c>
      <c r="D775">
        <v>210873.33619999999</v>
      </c>
      <c r="E775">
        <v>93.827531789999995</v>
      </c>
      <c r="F775">
        <v>1.381168188</v>
      </c>
      <c r="G775">
        <v>10.04724671</v>
      </c>
      <c r="H775">
        <v>129519.215</v>
      </c>
      <c r="I775">
        <v>94.566435979999994</v>
      </c>
      <c r="J775">
        <v>0.98223282099999998</v>
      </c>
      <c r="K775">
        <v>11.498050599999999</v>
      </c>
      <c r="L775">
        <v>102209.80899999999</v>
      </c>
      <c r="M775">
        <v>94.742727060000007</v>
      </c>
      <c r="N775">
        <v>1.0298536629999999</v>
      </c>
      <c r="O775">
        <v>14.32411995</v>
      </c>
      <c r="P775">
        <v>104685.01549999999</v>
      </c>
      <c r="Q775">
        <v>106.7697922</v>
      </c>
      <c r="R775">
        <v>0.51483215500000001</v>
      </c>
      <c r="S775">
        <v>11.419965550000001</v>
      </c>
    </row>
    <row r="776" spans="1:19" x14ac:dyDescent="0.25">
      <c r="A776" s="12">
        <v>38626</v>
      </c>
      <c r="B776" t="s">
        <v>1997</v>
      </c>
      <c r="C776" t="s">
        <v>1998</v>
      </c>
      <c r="D776">
        <v>230411.03339999999</v>
      </c>
      <c r="E776">
        <v>91.738916930000002</v>
      </c>
      <c r="F776">
        <v>5.3030238E-2</v>
      </c>
      <c r="G776">
        <v>2.558599133</v>
      </c>
      <c r="H776">
        <v>139947.58960000001</v>
      </c>
      <c r="I776">
        <v>93.256112009999995</v>
      </c>
      <c r="J776">
        <v>-0.235320638</v>
      </c>
      <c r="K776">
        <v>3.4973406339999999</v>
      </c>
      <c r="L776">
        <v>114494.0015</v>
      </c>
      <c r="M776">
        <v>92.676286619999999</v>
      </c>
      <c r="N776">
        <v>4.5838819000000003E-2</v>
      </c>
      <c r="O776">
        <v>5.3688287849999998</v>
      </c>
      <c r="P776">
        <v>105861.29700000001</v>
      </c>
      <c r="Q776">
        <v>103.89579120000001</v>
      </c>
      <c r="R776">
        <v>0.30087868099999998</v>
      </c>
      <c r="S776">
        <v>4.6250516189999997</v>
      </c>
    </row>
    <row r="777" spans="1:19" x14ac:dyDescent="0.25">
      <c r="A777" s="12">
        <v>38626</v>
      </c>
      <c r="B777" t="s">
        <v>1999</v>
      </c>
      <c r="C777" t="s">
        <v>2000</v>
      </c>
      <c r="D777">
        <v>211140.29139999999</v>
      </c>
      <c r="E777">
        <v>93.946312820000003</v>
      </c>
      <c r="F777">
        <v>0.12659506500000001</v>
      </c>
      <c r="G777">
        <v>8.7576039110000004</v>
      </c>
      <c r="H777">
        <v>129516.86040000001</v>
      </c>
      <c r="I777">
        <v>94.564716809999993</v>
      </c>
      <c r="J777">
        <v>-1.81795E-3</v>
      </c>
      <c r="K777">
        <v>10.357992339999999</v>
      </c>
      <c r="L777">
        <v>102631.6657</v>
      </c>
      <c r="M777">
        <v>95.133764429999999</v>
      </c>
      <c r="N777">
        <v>0.41273602999999998</v>
      </c>
      <c r="O777">
        <v>13.277291719999999</v>
      </c>
      <c r="P777">
        <v>105239.01489999999</v>
      </c>
      <c r="Q777">
        <v>107.33482429999999</v>
      </c>
      <c r="R777">
        <v>0.52920600200000001</v>
      </c>
      <c r="S777">
        <v>10.13519245</v>
      </c>
    </row>
    <row r="778" spans="1:19" x14ac:dyDescent="0.25">
      <c r="A778" s="12">
        <v>38626</v>
      </c>
      <c r="B778" t="s">
        <v>1995</v>
      </c>
      <c r="C778" t="s">
        <v>1996</v>
      </c>
      <c r="D778">
        <v>220008.79639999999</v>
      </c>
      <c r="E778">
        <v>97.716150310000003</v>
      </c>
      <c r="F778">
        <v>-0.51286825800000002</v>
      </c>
      <c r="G778">
        <v>4.9588966450000003</v>
      </c>
      <c r="H778">
        <v>135190.87729999999</v>
      </c>
      <c r="I778">
        <v>100.06911770000001</v>
      </c>
      <c r="J778">
        <v>-0.66669530300000002</v>
      </c>
      <c r="K778">
        <v>6.2952960320000004</v>
      </c>
      <c r="L778">
        <v>113998.1483</v>
      </c>
      <c r="M778">
        <v>99.345282740000002</v>
      </c>
      <c r="N778">
        <v>-0.34314428600000002</v>
      </c>
      <c r="O778">
        <v>8.1708668450000008</v>
      </c>
      <c r="P778">
        <v>98395.990120000002</v>
      </c>
      <c r="Q778">
        <v>109.26780429999999</v>
      </c>
      <c r="R778">
        <v>-0.202875943</v>
      </c>
      <c r="S778">
        <v>5.0341737740000001</v>
      </c>
    </row>
    <row r="779" spans="1:19" x14ac:dyDescent="0.25">
      <c r="A779" s="12">
        <v>38626</v>
      </c>
      <c r="B779" t="s">
        <v>1989</v>
      </c>
      <c r="C779" t="s">
        <v>1990</v>
      </c>
      <c r="D779">
        <v>210675.39689999999</v>
      </c>
      <c r="E779">
        <v>91.932281649999993</v>
      </c>
      <c r="F779">
        <v>-4.9358401000000003E-2</v>
      </c>
      <c r="G779">
        <v>7.5771207680000003</v>
      </c>
      <c r="H779">
        <v>133983.38709999999</v>
      </c>
      <c r="I779">
        <v>90.722574870000003</v>
      </c>
      <c r="J779">
        <v>-0.173967497</v>
      </c>
      <c r="K779">
        <v>9.6382959509999999</v>
      </c>
      <c r="L779">
        <v>100173.3051</v>
      </c>
      <c r="M779">
        <v>92.239182130000003</v>
      </c>
      <c r="N779">
        <v>0.44048906900000001</v>
      </c>
      <c r="O779">
        <v>13.982289720000001</v>
      </c>
      <c r="P779">
        <v>108903.16099999999</v>
      </c>
      <c r="Q779">
        <v>99.488341700000007</v>
      </c>
      <c r="R779">
        <v>0.53097522200000002</v>
      </c>
      <c r="S779">
        <v>12.569294129999999</v>
      </c>
    </row>
    <row r="780" spans="1:19" x14ac:dyDescent="0.25">
      <c r="A780" s="12">
        <v>38626</v>
      </c>
      <c r="B780" t="s">
        <v>1993</v>
      </c>
      <c r="C780" t="s">
        <v>1994</v>
      </c>
      <c r="D780">
        <v>177097.0526</v>
      </c>
      <c r="E780">
        <v>95.575924929999999</v>
      </c>
      <c r="F780">
        <v>0.62625139799999996</v>
      </c>
      <c r="G780">
        <v>7.4018757629999996</v>
      </c>
      <c r="H780">
        <v>114590.6989</v>
      </c>
      <c r="I780">
        <v>95.252490949999995</v>
      </c>
      <c r="J780">
        <v>0.41091242700000002</v>
      </c>
      <c r="K780">
        <v>8.4445655540000004</v>
      </c>
      <c r="L780">
        <v>94767.315279999995</v>
      </c>
      <c r="M780">
        <v>94.03440981</v>
      </c>
      <c r="N780">
        <v>0.775765543</v>
      </c>
      <c r="O780">
        <v>10.60798982</v>
      </c>
      <c r="P780">
        <v>93755.278210000004</v>
      </c>
      <c r="Q780">
        <v>104.60779599999999</v>
      </c>
      <c r="R780">
        <v>0.73130922899999995</v>
      </c>
      <c r="S780">
        <v>8.6642210560000006</v>
      </c>
    </row>
    <row r="781" spans="1:19" x14ac:dyDescent="0.25">
      <c r="A781" s="12">
        <v>38626</v>
      </c>
      <c r="B781" t="s">
        <v>1991</v>
      </c>
      <c r="C781" t="s">
        <v>1992</v>
      </c>
      <c r="D781">
        <v>211180.3946</v>
      </c>
      <c r="E781">
        <v>98.870150269999996</v>
      </c>
      <c r="F781">
        <v>0.126322133</v>
      </c>
      <c r="G781">
        <v>5.2656403059999999</v>
      </c>
      <c r="H781">
        <v>136519.08180000001</v>
      </c>
      <c r="I781">
        <v>100.00319930000001</v>
      </c>
      <c r="J781">
        <v>-0.165322635</v>
      </c>
      <c r="K781">
        <v>5.5799096669999999</v>
      </c>
      <c r="L781">
        <v>96736.641870000007</v>
      </c>
      <c r="M781">
        <v>99.883722550000002</v>
      </c>
      <c r="N781">
        <v>0.36772037299999999</v>
      </c>
      <c r="O781">
        <v>9.6797014390000005</v>
      </c>
      <c r="P781">
        <v>98945.395199999999</v>
      </c>
      <c r="Q781">
        <v>111.59458909999999</v>
      </c>
      <c r="R781">
        <v>0.269683175</v>
      </c>
      <c r="S781">
        <v>6.447296637</v>
      </c>
    </row>
    <row r="782" spans="1:19" x14ac:dyDescent="0.25">
      <c r="A782" s="12">
        <v>38657</v>
      </c>
      <c r="B782" t="s">
        <v>1991</v>
      </c>
      <c r="C782" t="s">
        <v>1992</v>
      </c>
      <c r="D782">
        <v>211215.15659999999</v>
      </c>
      <c r="E782">
        <v>98.886425110000005</v>
      </c>
      <c r="F782">
        <v>1.6460820000000001E-2</v>
      </c>
      <c r="G782">
        <v>4.7247746839999998</v>
      </c>
      <c r="H782">
        <v>136888.09210000001</v>
      </c>
      <c r="I782">
        <v>100.2735074</v>
      </c>
      <c r="J782">
        <v>0.27029942000000001</v>
      </c>
      <c r="K782">
        <v>5.3237324419999998</v>
      </c>
      <c r="L782">
        <v>97531.379079999999</v>
      </c>
      <c r="M782">
        <v>100.7043145</v>
      </c>
      <c r="N782">
        <v>0.82154723100000004</v>
      </c>
      <c r="O782">
        <v>9.4292004489999997</v>
      </c>
      <c r="P782">
        <v>99644.197880000007</v>
      </c>
      <c r="Q782">
        <v>112.3827268</v>
      </c>
      <c r="R782">
        <v>0.70625083200000005</v>
      </c>
      <c r="S782">
        <v>6.0591946739999996</v>
      </c>
    </row>
    <row r="783" spans="1:19" x14ac:dyDescent="0.25">
      <c r="A783" s="12">
        <v>38657</v>
      </c>
      <c r="B783" t="s">
        <v>1995</v>
      </c>
      <c r="C783" t="s">
        <v>1996</v>
      </c>
      <c r="D783">
        <v>217721.30239999999</v>
      </c>
      <c r="E783">
        <v>96.700167710000002</v>
      </c>
      <c r="F783">
        <v>-1.039728432</v>
      </c>
      <c r="G783">
        <v>5.0007807120000001</v>
      </c>
      <c r="H783">
        <v>134050.90900000001</v>
      </c>
      <c r="I783">
        <v>99.225306160000002</v>
      </c>
      <c r="J783">
        <v>-0.84322871700000002</v>
      </c>
      <c r="K783">
        <v>6.8234222579999999</v>
      </c>
      <c r="L783">
        <v>112994.9494</v>
      </c>
      <c r="M783">
        <v>98.471031030000006</v>
      </c>
      <c r="N783">
        <v>-0.88001331400000005</v>
      </c>
      <c r="O783">
        <v>8.5341965749999993</v>
      </c>
      <c r="P783">
        <v>97624.008010000005</v>
      </c>
      <c r="Q783">
        <v>108.4105256</v>
      </c>
      <c r="R783">
        <v>-0.78456664399999998</v>
      </c>
      <c r="S783">
        <v>5.7164152169999998</v>
      </c>
    </row>
    <row r="784" spans="1:19" x14ac:dyDescent="0.25">
      <c r="A784" s="12">
        <v>38657</v>
      </c>
      <c r="B784" t="s">
        <v>1993</v>
      </c>
      <c r="C784" t="s">
        <v>1994</v>
      </c>
      <c r="D784">
        <v>176586.34330000001</v>
      </c>
      <c r="E784">
        <v>95.300304789999998</v>
      </c>
      <c r="F784">
        <v>-0.28837819999999997</v>
      </c>
      <c r="G784">
        <v>7.0331332020000001</v>
      </c>
      <c r="H784">
        <v>114421.91929999999</v>
      </c>
      <c r="I784">
        <v>95.112194430000002</v>
      </c>
      <c r="J784">
        <v>-0.14728907599999999</v>
      </c>
      <c r="K784">
        <v>8.2565169170000008</v>
      </c>
      <c r="L784">
        <v>94583.032869999995</v>
      </c>
      <c r="M784">
        <v>93.851552589999997</v>
      </c>
      <c r="N784">
        <v>-0.194457777</v>
      </c>
      <c r="O784">
        <v>10.218653979999999</v>
      </c>
      <c r="P784">
        <v>92937.935100000002</v>
      </c>
      <c r="Q784">
        <v>103.6958425</v>
      </c>
      <c r="R784">
        <v>-0.87178356400000001</v>
      </c>
      <c r="S784">
        <v>7.2889771239999996</v>
      </c>
    </row>
    <row r="785" spans="1:19" x14ac:dyDescent="0.25">
      <c r="A785" s="12">
        <v>38657</v>
      </c>
      <c r="B785" t="s">
        <v>1997</v>
      </c>
      <c r="C785" t="s">
        <v>1998</v>
      </c>
      <c r="D785">
        <v>230001.0097</v>
      </c>
      <c r="E785">
        <v>91.575664639999999</v>
      </c>
      <c r="F785">
        <v>-0.17795313900000001</v>
      </c>
      <c r="G785">
        <v>1.9670959539999999</v>
      </c>
      <c r="H785">
        <v>140103.7991</v>
      </c>
      <c r="I785">
        <v>93.360204479999993</v>
      </c>
      <c r="J785">
        <v>0.111619995</v>
      </c>
      <c r="K785">
        <v>3.0544657609999999</v>
      </c>
      <c r="L785">
        <v>114577.77830000001</v>
      </c>
      <c r="M785">
        <v>92.7440991</v>
      </c>
      <c r="N785">
        <v>7.3171333000000005E-2</v>
      </c>
      <c r="O785">
        <v>4.9496001339999998</v>
      </c>
      <c r="P785">
        <v>106033.8763</v>
      </c>
      <c r="Q785">
        <v>104.0651663</v>
      </c>
      <c r="R785">
        <v>0.163024011</v>
      </c>
      <c r="S785">
        <v>3.7596958100000002</v>
      </c>
    </row>
    <row r="786" spans="1:19" x14ac:dyDescent="0.25">
      <c r="A786" s="12">
        <v>38657</v>
      </c>
      <c r="B786" t="s">
        <v>1989</v>
      </c>
      <c r="C786" t="s">
        <v>1990</v>
      </c>
      <c r="D786">
        <v>209187.18460000001</v>
      </c>
      <c r="E786">
        <v>91.28287143</v>
      </c>
      <c r="F786">
        <v>-0.706400641</v>
      </c>
      <c r="G786">
        <v>6.4915043409999997</v>
      </c>
      <c r="H786">
        <v>133282.6765</v>
      </c>
      <c r="I786">
        <v>90.248111069999993</v>
      </c>
      <c r="J786">
        <v>-0.52298317299999997</v>
      </c>
      <c r="K786">
        <v>8.6787720279999991</v>
      </c>
      <c r="L786">
        <v>99794.840540000005</v>
      </c>
      <c r="M786">
        <v>91.890693440000007</v>
      </c>
      <c r="N786">
        <v>-0.37780982400000002</v>
      </c>
      <c r="O786">
        <v>12.839165299999999</v>
      </c>
      <c r="P786">
        <v>108221.4881</v>
      </c>
      <c r="Q786">
        <v>98.865600279999995</v>
      </c>
      <c r="R786">
        <v>-0.62594411599999999</v>
      </c>
      <c r="S786">
        <v>10.9787698</v>
      </c>
    </row>
    <row r="787" spans="1:19" x14ac:dyDescent="0.25">
      <c r="A787" s="12">
        <v>38657</v>
      </c>
      <c r="B787" t="s">
        <v>1999</v>
      </c>
      <c r="C787" t="s">
        <v>2000</v>
      </c>
      <c r="D787">
        <v>211335.0716</v>
      </c>
      <c r="E787">
        <v>94.032979760000003</v>
      </c>
      <c r="F787">
        <v>9.2251556999999998E-2</v>
      </c>
      <c r="G787">
        <v>8.3679319969999995</v>
      </c>
      <c r="H787">
        <v>129928.789</v>
      </c>
      <c r="I787">
        <v>94.865480050000002</v>
      </c>
      <c r="J787">
        <v>0.31805016699999999</v>
      </c>
      <c r="K787">
        <v>10.06681333</v>
      </c>
      <c r="L787">
        <v>103076.5512</v>
      </c>
      <c r="M787">
        <v>95.546148209999998</v>
      </c>
      <c r="N787">
        <v>0.43347782699999998</v>
      </c>
      <c r="O787">
        <v>13.01375138</v>
      </c>
      <c r="P787">
        <v>105494.5327</v>
      </c>
      <c r="Q787">
        <v>107.5954306</v>
      </c>
      <c r="R787">
        <v>0.24279753000000001</v>
      </c>
      <c r="S787">
        <v>9.2979811469999998</v>
      </c>
    </row>
    <row r="788" spans="1:19" x14ac:dyDescent="0.25">
      <c r="A788" s="12">
        <v>38687</v>
      </c>
      <c r="B788" t="s">
        <v>1989</v>
      </c>
      <c r="C788" t="s">
        <v>1990</v>
      </c>
      <c r="D788">
        <v>209165.34529999999</v>
      </c>
      <c r="E788">
        <v>91.273341430000002</v>
      </c>
      <c r="F788">
        <v>-1.0440075E-2</v>
      </c>
      <c r="G788">
        <v>6.0777078170000003</v>
      </c>
      <c r="H788">
        <v>133891.10389999999</v>
      </c>
      <c r="I788">
        <v>90.660088229999999</v>
      </c>
      <c r="J788">
        <v>0.45649394199999999</v>
      </c>
      <c r="K788">
        <v>8.5947623820000008</v>
      </c>
      <c r="L788">
        <v>100407.98510000001</v>
      </c>
      <c r="M788">
        <v>92.455274520000003</v>
      </c>
      <c r="N788">
        <v>0.61440507200000005</v>
      </c>
      <c r="O788">
        <v>12.446750829999999</v>
      </c>
      <c r="P788">
        <v>109816.6372</v>
      </c>
      <c r="Q788">
        <v>100.3228467</v>
      </c>
      <c r="R788">
        <v>1.4739671080000001</v>
      </c>
      <c r="S788">
        <v>11.63904739</v>
      </c>
    </row>
    <row r="789" spans="1:19" x14ac:dyDescent="0.25">
      <c r="A789" s="12">
        <v>38687</v>
      </c>
      <c r="B789" t="s">
        <v>1991</v>
      </c>
      <c r="C789" t="s">
        <v>1992</v>
      </c>
      <c r="D789">
        <v>211841.9921</v>
      </c>
      <c r="E789">
        <v>99.179896130000003</v>
      </c>
      <c r="F789">
        <v>0.29677583800000001</v>
      </c>
      <c r="G789">
        <v>5.094328043</v>
      </c>
      <c r="H789">
        <v>137939.5797</v>
      </c>
      <c r="I789">
        <v>101.043745</v>
      </c>
      <c r="J789">
        <v>0.76813665600000003</v>
      </c>
      <c r="K789">
        <v>5.9926935690000001</v>
      </c>
      <c r="L789">
        <v>98575.18333</v>
      </c>
      <c r="M789">
        <v>101.7820763</v>
      </c>
      <c r="N789">
        <v>1.070224026</v>
      </c>
      <c r="O789">
        <v>9.3156728750000006</v>
      </c>
      <c r="P789">
        <v>101380.0243</v>
      </c>
      <c r="Q789">
        <v>114.3404615</v>
      </c>
      <c r="R789">
        <v>1.7420245379999999</v>
      </c>
      <c r="S789">
        <v>6.7286375359999999</v>
      </c>
    </row>
    <row r="790" spans="1:19" x14ac:dyDescent="0.25">
      <c r="A790" s="12">
        <v>38687</v>
      </c>
      <c r="B790" t="s">
        <v>1997</v>
      </c>
      <c r="C790" t="s">
        <v>1998</v>
      </c>
      <c r="D790">
        <v>229809.3475</v>
      </c>
      <c r="E790">
        <v>91.499353709999994</v>
      </c>
      <c r="F790">
        <v>-8.3331018000000007E-2</v>
      </c>
      <c r="G790">
        <v>1.779473163</v>
      </c>
      <c r="H790">
        <v>140701.46549999999</v>
      </c>
      <c r="I790">
        <v>93.75846817</v>
      </c>
      <c r="J790">
        <v>0.42658828100000001</v>
      </c>
      <c r="K790">
        <v>3.1446014400000002</v>
      </c>
      <c r="L790">
        <v>115367.00049999999</v>
      </c>
      <c r="M790">
        <v>93.382928960000001</v>
      </c>
      <c r="N790">
        <v>0.68880916999999997</v>
      </c>
      <c r="O790">
        <v>5.1041433969999996</v>
      </c>
      <c r="P790">
        <v>107311.5907</v>
      </c>
      <c r="Q790">
        <v>105.3191576</v>
      </c>
      <c r="R790">
        <v>1.2050058109999999</v>
      </c>
      <c r="S790">
        <v>3.9327582840000002</v>
      </c>
    </row>
    <row r="791" spans="1:19" x14ac:dyDescent="0.25">
      <c r="A791" s="12">
        <v>38687</v>
      </c>
      <c r="B791" t="s">
        <v>1999</v>
      </c>
      <c r="C791" t="s">
        <v>2000</v>
      </c>
      <c r="D791">
        <v>210188.8933</v>
      </c>
      <c r="E791">
        <v>93.522990750000005</v>
      </c>
      <c r="F791">
        <v>-0.54235120999999997</v>
      </c>
      <c r="G791">
        <v>7.9495939839999998</v>
      </c>
      <c r="H791">
        <v>129638.0589</v>
      </c>
      <c r="I791">
        <v>94.653208019999994</v>
      </c>
      <c r="J791">
        <v>-0.223761087</v>
      </c>
      <c r="K791">
        <v>9.4430480429999992</v>
      </c>
      <c r="L791">
        <v>103106.83040000001</v>
      </c>
      <c r="M791">
        <v>95.57421531</v>
      </c>
      <c r="N791">
        <v>2.9375438E-2</v>
      </c>
      <c r="O791">
        <v>12.29212832</v>
      </c>
      <c r="P791">
        <v>106069.9185</v>
      </c>
      <c r="Q791">
        <v>108.18227520000001</v>
      </c>
      <c r="R791">
        <v>0.54541773699999996</v>
      </c>
      <c r="S791">
        <v>8.901104686</v>
      </c>
    </row>
    <row r="792" spans="1:19" x14ac:dyDescent="0.25">
      <c r="A792" s="12">
        <v>38687</v>
      </c>
      <c r="B792" t="s">
        <v>1995</v>
      </c>
      <c r="C792" t="s">
        <v>1996</v>
      </c>
      <c r="D792">
        <v>216366.79730000001</v>
      </c>
      <c r="E792">
        <v>96.098568959999994</v>
      </c>
      <c r="F792">
        <v>-0.62212792699999997</v>
      </c>
      <c r="G792">
        <v>3.7407703030000001</v>
      </c>
      <c r="H792">
        <v>133634.8321</v>
      </c>
      <c r="I792">
        <v>98.917323490000001</v>
      </c>
      <c r="J792">
        <v>-0.31038722800000002</v>
      </c>
      <c r="K792">
        <v>5.4121759669999996</v>
      </c>
      <c r="L792">
        <v>113022.8094</v>
      </c>
      <c r="M792">
        <v>98.495310059999994</v>
      </c>
      <c r="N792">
        <v>2.4656012000000001E-2</v>
      </c>
      <c r="O792">
        <v>7.2015543549999999</v>
      </c>
      <c r="P792">
        <v>98737.294259999995</v>
      </c>
      <c r="Q792">
        <v>109.6468193</v>
      </c>
      <c r="R792">
        <v>1.1403816330000001</v>
      </c>
      <c r="S792">
        <v>5.2304602139999998</v>
      </c>
    </row>
    <row r="793" spans="1:19" x14ac:dyDescent="0.25">
      <c r="A793" s="12">
        <v>38687</v>
      </c>
      <c r="B793" t="s">
        <v>1993</v>
      </c>
      <c r="C793" t="s">
        <v>1994</v>
      </c>
      <c r="D793">
        <v>176605.30290000001</v>
      </c>
      <c r="E793">
        <v>95.310536900000002</v>
      </c>
      <c r="F793">
        <v>1.0736697E-2</v>
      </c>
      <c r="G793">
        <v>7.423982187</v>
      </c>
      <c r="H793">
        <v>114818.5785</v>
      </c>
      <c r="I793">
        <v>95.441913810000003</v>
      </c>
      <c r="J793">
        <v>0.34666362299999998</v>
      </c>
      <c r="K793">
        <v>8.8940408390000005</v>
      </c>
      <c r="L793">
        <v>95166.500329999995</v>
      </c>
      <c r="M793">
        <v>94.430507669999997</v>
      </c>
      <c r="N793">
        <v>0.61688385999999995</v>
      </c>
      <c r="O793">
        <v>10.739789419999999</v>
      </c>
      <c r="P793">
        <v>93976.169750000001</v>
      </c>
      <c r="Q793">
        <v>104.8542566</v>
      </c>
      <c r="R793">
        <v>1.117126871</v>
      </c>
      <c r="S793">
        <v>8.5049572040000001</v>
      </c>
    </row>
    <row r="794" spans="1:19" x14ac:dyDescent="0.25">
      <c r="A794" s="12">
        <v>38718</v>
      </c>
      <c r="B794" t="s">
        <v>1993</v>
      </c>
      <c r="C794" t="s">
        <v>1994</v>
      </c>
      <c r="D794">
        <v>176347.16260000001</v>
      </c>
      <c r="E794">
        <v>95.171223470000001</v>
      </c>
      <c r="F794">
        <v>-0.14616791600000001</v>
      </c>
      <c r="G794">
        <v>7.0314916600000004</v>
      </c>
      <c r="H794">
        <v>114559.23970000001</v>
      </c>
      <c r="I794">
        <v>95.226340789999995</v>
      </c>
      <c r="J794">
        <v>-0.225868298</v>
      </c>
      <c r="K794">
        <v>8.623272622</v>
      </c>
      <c r="L794">
        <v>95149.022339999996</v>
      </c>
      <c r="M794">
        <v>94.413164850000001</v>
      </c>
      <c r="N794">
        <v>-1.8365699999999999E-2</v>
      </c>
      <c r="O794">
        <v>10.3760938</v>
      </c>
      <c r="P794">
        <v>93292.422900000005</v>
      </c>
      <c r="Q794">
        <v>104.0913635</v>
      </c>
      <c r="R794">
        <v>-0.72757471799999995</v>
      </c>
      <c r="S794">
        <v>7.3207333989999999</v>
      </c>
    </row>
    <row r="795" spans="1:19" x14ac:dyDescent="0.25">
      <c r="A795" s="12">
        <v>38718</v>
      </c>
      <c r="B795" t="s">
        <v>1991</v>
      </c>
      <c r="C795" t="s">
        <v>1992</v>
      </c>
      <c r="D795">
        <v>212122.83919999999</v>
      </c>
      <c r="E795">
        <v>99.311382730000005</v>
      </c>
      <c r="F795">
        <v>0.132573844</v>
      </c>
      <c r="G795">
        <v>5.1355039710000003</v>
      </c>
      <c r="H795">
        <v>138187.2064</v>
      </c>
      <c r="I795">
        <v>101.2251369</v>
      </c>
      <c r="J795">
        <v>0.179518184</v>
      </c>
      <c r="K795">
        <v>6.4321780589999999</v>
      </c>
      <c r="L795">
        <v>99204.617830000003</v>
      </c>
      <c r="M795">
        <v>102.4319878</v>
      </c>
      <c r="N795">
        <v>0.63853241699999996</v>
      </c>
      <c r="O795">
        <v>10.22583524</v>
      </c>
      <c r="P795">
        <v>101784.3055</v>
      </c>
      <c r="Q795">
        <v>114.79642610000001</v>
      </c>
      <c r="R795">
        <v>0.398777997</v>
      </c>
      <c r="S795">
        <v>7.3673118769999997</v>
      </c>
    </row>
    <row r="796" spans="1:19" x14ac:dyDescent="0.25">
      <c r="A796" s="12">
        <v>38718</v>
      </c>
      <c r="B796" t="s">
        <v>1999</v>
      </c>
      <c r="C796" t="s">
        <v>2000</v>
      </c>
      <c r="D796">
        <v>210582.67079999999</v>
      </c>
      <c r="E796">
        <v>93.698201030000007</v>
      </c>
      <c r="F796">
        <v>0.187344605</v>
      </c>
      <c r="G796">
        <v>8.0712987989999991</v>
      </c>
      <c r="H796">
        <v>129871.9204</v>
      </c>
      <c r="I796">
        <v>94.823958320000003</v>
      </c>
      <c r="J796">
        <v>0.180395681</v>
      </c>
      <c r="K796">
        <v>9.674916026</v>
      </c>
      <c r="L796">
        <v>103344.4431</v>
      </c>
      <c r="M796">
        <v>95.794468929999994</v>
      </c>
      <c r="N796">
        <v>0.230452976</v>
      </c>
      <c r="O796">
        <v>12.037809490000001</v>
      </c>
      <c r="P796">
        <v>105956.3184</v>
      </c>
      <c r="Q796">
        <v>108.0664127</v>
      </c>
      <c r="R796">
        <v>-0.107099316</v>
      </c>
      <c r="S796">
        <v>8.1075391430000003</v>
      </c>
    </row>
    <row r="797" spans="1:19" x14ac:dyDescent="0.25">
      <c r="A797" s="12">
        <v>38718</v>
      </c>
      <c r="B797" t="s">
        <v>1989</v>
      </c>
      <c r="C797" t="s">
        <v>1990</v>
      </c>
      <c r="D797">
        <v>210051.1096</v>
      </c>
      <c r="E797">
        <v>91.659861840000005</v>
      </c>
      <c r="F797">
        <v>0.42347568800000002</v>
      </c>
      <c r="G797">
        <v>6.0168816300000003</v>
      </c>
      <c r="H797">
        <v>134292.3665</v>
      </c>
      <c r="I797">
        <v>90.931790430000007</v>
      </c>
      <c r="J797">
        <v>0.299693286</v>
      </c>
      <c r="K797">
        <v>9.0503104759999999</v>
      </c>
      <c r="L797">
        <v>101047.5729</v>
      </c>
      <c r="M797">
        <v>93.044204390000004</v>
      </c>
      <c r="N797">
        <v>0.63698893400000001</v>
      </c>
      <c r="O797">
        <v>13.063189660000001</v>
      </c>
      <c r="P797">
        <v>109993.70909999999</v>
      </c>
      <c r="Q797">
        <v>100.48461039999999</v>
      </c>
      <c r="R797">
        <v>0.161243161</v>
      </c>
      <c r="S797">
        <v>12.51842783</v>
      </c>
    </row>
    <row r="798" spans="1:19" x14ac:dyDescent="0.25">
      <c r="A798" s="12">
        <v>38718</v>
      </c>
      <c r="B798" t="s">
        <v>1997</v>
      </c>
      <c r="C798" t="s">
        <v>1998</v>
      </c>
      <c r="D798">
        <v>229263.198</v>
      </c>
      <c r="E798">
        <v>91.281902450000004</v>
      </c>
      <c r="F798">
        <v>-0.237653324</v>
      </c>
      <c r="G798">
        <v>2.6456807690000002</v>
      </c>
      <c r="H798">
        <v>140528.38620000001</v>
      </c>
      <c r="I798">
        <v>93.643134259999997</v>
      </c>
      <c r="J798">
        <v>-0.123011735</v>
      </c>
      <c r="K798">
        <v>4.4817336450000003</v>
      </c>
      <c r="L798">
        <v>115437.035</v>
      </c>
      <c r="M798">
        <v>93.439617850000005</v>
      </c>
      <c r="N798">
        <v>6.0705847E-2</v>
      </c>
      <c r="O798">
        <v>6.3687431300000004</v>
      </c>
      <c r="P798">
        <v>106861.5281</v>
      </c>
      <c r="Q798">
        <v>104.8774512</v>
      </c>
      <c r="R798">
        <v>-0.41939795600000002</v>
      </c>
      <c r="S798">
        <v>4.4501774000000003</v>
      </c>
    </row>
    <row r="799" spans="1:19" x14ac:dyDescent="0.25">
      <c r="A799" s="12">
        <v>38718</v>
      </c>
      <c r="B799" t="s">
        <v>1995</v>
      </c>
      <c r="C799" t="s">
        <v>1996</v>
      </c>
      <c r="D799">
        <v>217129.44390000001</v>
      </c>
      <c r="E799">
        <v>96.437295800000001</v>
      </c>
      <c r="F799">
        <v>0.35247854699999998</v>
      </c>
      <c r="G799">
        <v>4.1565564750000004</v>
      </c>
      <c r="H799">
        <v>133874.65729999999</v>
      </c>
      <c r="I799">
        <v>99.09484363</v>
      </c>
      <c r="J799">
        <v>0.17946314699999999</v>
      </c>
      <c r="K799">
        <v>5.8702147709999997</v>
      </c>
      <c r="L799">
        <v>113462.836</v>
      </c>
      <c r="M799">
        <v>98.878777349999993</v>
      </c>
      <c r="N799">
        <v>0.389325433</v>
      </c>
      <c r="O799">
        <v>7.6291453300000001</v>
      </c>
      <c r="P799">
        <v>99104.667379999999</v>
      </c>
      <c r="Q799">
        <v>110.05478359999999</v>
      </c>
      <c r="R799">
        <v>0.372071284</v>
      </c>
      <c r="S799">
        <v>5.9491902139999997</v>
      </c>
    </row>
    <row r="800" spans="1:19" x14ac:dyDescent="0.25">
      <c r="A800" s="12">
        <v>38749</v>
      </c>
      <c r="B800" t="s">
        <v>1993</v>
      </c>
      <c r="C800" t="s">
        <v>1994</v>
      </c>
      <c r="D800">
        <v>177611.83910000001</v>
      </c>
      <c r="E800">
        <v>95.853745439999997</v>
      </c>
      <c r="F800">
        <v>0.71715161199999999</v>
      </c>
      <c r="G800">
        <v>7.3744828</v>
      </c>
      <c r="H800">
        <v>115578.7727</v>
      </c>
      <c r="I800">
        <v>96.073818380000006</v>
      </c>
      <c r="J800">
        <v>0.88996131099999998</v>
      </c>
      <c r="K800">
        <v>9.1070424889999995</v>
      </c>
      <c r="L800">
        <v>96448.544840000002</v>
      </c>
      <c r="M800">
        <v>95.702637179999996</v>
      </c>
      <c r="N800">
        <v>1.365775988</v>
      </c>
      <c r="O800">
        <v>11.29429745</v>
      </c>
      <c r="P800">
        <v>95123.581770000004</v>
      </c>
      <c r="Q800">
        <v>106.13448579999999</v>
      </c>
      <c r="R800">
        <v>1.9628162920000001</v>
      </c>
      <c r="S800">
        <v>8.5656223899999997</v>
      </c>
    </row>
    <row r="801" spans="1:19" x14ac:dyDescent="0.25">
      <c r="A801" s="12">
        <v>38749</v>
      </c>
      <c r="B801" t="s">
        <v>1991</v>
      </c>
      <c r="C801" t="s">
        <v>1992</v>
      </c>
      <c r="D801">
        <v>212082.0626</v>
      </c>
      <c r="E801">
        <v>99.292292009999997</v>
      </c>
      <c r="F801">
        <v>-1.9223093E-2</v>
      </c>
      <c r="G801">
        <v>6.0203284200000002</v>
      </c>
      <c r="H801">
        <v>138396.09580000001</v>
      </c>
      <c r="I801">
        <v>101.3781529</v>
      </c>
      <c r="J801">
        <v>0.15116407100000001</v>
      </c>
      <c r="K801">
        <v>7.6265167370000002</v>
      </c>
      <c r="L801">
        <v>99773.909060000005</v>
      </c>
      <c r="M801">
        <v>103.0197995</v>
      </c>
      <c r="N801">
        <v>0.57385557799999998</v>
      </c>
      <c r="O801">
        <v>12.360683590000001</v>
      </c>
      <c r="P801">
        <v>102640.5191</v>
      </c>
      <c r="Q801">
        <v>115.7620981</v>
      </c>
      <c r="R801">
        <v>0.84120393800000004</v>
      </c>
      <c r="S801">
        <v>9.811555856</v>
      </c>
    </row>
    <row r="802" spans="1:19" x14ac:dyDescent="0.25">
      <c r="A802" s="12">
        <v>38749</v>
      </c>
      <c r="B802" t="s">
        <v>1989</v>
      </c>
      <c r="C802" t="s">
        <v>1990</v>
      </c>
      <c r="D802">
        <v>209885.23190000001</v>
      </c>
      <c r="E802">
        <v>91.587477870000001</v>
      </c>
      <c r="F802">
        <v>-7.8970193999999994E-2</v>
      </c>
      <c r="G802">
        <v>6.1038250310000004</v>
      </c>
      <c r="H802">
        <v>134647.1923</v>
      </c>
      <c r="I802">
        <v>91.172049380000004</v>
      </c>
      <c r="J802">
        <v>0.26421887300000002</v>
      </c>
      <c r="K802">
        <v>9.4778101249999995</v>
      </c>
      <c r="L802">
        <v>101683.0209</v>
      </c>
      <c r="M802">
        <v>93.62932241</v>
      </c>
      <c r="N802">
        <v>0.62886025000000001</v>
      </c>
      <c r="O802">
        <v>14.01249142</v>
      </c>
      <c r="P802">
        <v>111493.2893</v>
      </c>
      <c r="Q802">
        <v>101.8545501</v>
      </c>
      <c r="R802">
        <v>1.36333277</v>
      </c>
      <c r="S802">
        <v>14.374058529999999</v>
      </c>
    </row>
    <row r="803" spans="1:19" x14ac:dyDescent="0.25">
      <c r="A803" s="12">
        <v>38749</v>
      </c>
      <c r="B803" t="s">
        <v>1995</v>
      </c>
      <c r="C803" t="s">
        <v>1996</v>
      </c>
      <c r="D803">
        <v>217030.0238</v>
      </c>
      <c r="E803">
        <v>96.393138730000004</v>
      </c>
      <c r="F803">
        <v>-4.5788376999999998E-2</v>
      </c>
      <c r="G803">
        <v>4.4242304649999999</v>
      </c>
      <c r="H803">
        <v>133843.5907</v>
      </c>
      <c r="I803">
        <v>99.071847899999995</v>
      </c>
      <c r="J803">
        <v>-2.3205775000000001E-2</v>
      </c>
      <c r="K803">
        <v>6.2475609009999999</v>
      </c>
      <c r="L803">
        <v>113718.1542</v>
      </c>
      <c r="M803">
        <v>99.101277960000004</v>
      </c>
      <c r="N803">
        <v>0.225023632</v>
      </c>
      <c r="O803">
        <v>8.3509816130000001</v>
      </c>
      <c r="P803">
        <v>99278.720560000002</v>
      </c>
      <c r="Q803">
        <v>110.248068</v>
      </c>
      <c r="R803">
        <v>0.17562560999999999</v>
      </c>
      <c r="S803">
        <v>6.6689285749999998</v>
      </c>
    </row>
    <row r="804" spans="1:19" x14ac:dyDescent="0.25">
      <c r="A804" s="12">
        <v>38749</v>
      </c>
      <c r="B804" t="s">
        <v>1997</v>
      </c>
      <c r="C804" t="s">
        <v>1998</v>
      </c>
      <c r="D804">
        <v>228690.2028</v>
      </c>
      <c r="E804">
        <v>91.053762520000006</v>
      </c>
      <c r="F804">
        <v>-0.24992898299999999</v>
      </c>
      <c r="G804">
        <v>2.72507462</v>
      </c>
      <c r="H804">
        <v>140325.5282</v>
      </c>
      <c r="I804">
        <v>93.507956930000006</v>
      </c>
      <c r="J804">
        <v>-0.14435369300000001</v>
      </c>
      <c r="K804">
        <v>4.5186300719999997</v>
      </c>
      <c r="L804">
        <v>115574.3991</v>
      </c>
      <c r="M804">
        <v>93.550806190000003</v>
      </c>
      <c r="N804">
        <v>0.11899485899999999</v>
      </c>
      <c r="O804">
        <v>6.5475474289999998</v>
      </c>
      <c r="P804">
        <v>107235.65360000001</v>
      </c>
      <c r="Q804">
        <v>105.24463040000001</v>
      </c>
      <c r="R804">
        <v>0.35010311100000002</v>
      </c>
      <c r="S804">
        <v>4.9814270340000002</v>
      </c>
    </row>
    <row r="805" spans="1:19" x14ac:dyDescent="0.25">
      <c r="A805" s="12">
        <v>38749</v>
      </c>
      <c r="B805" t="s">
        <v>1999</v>
      </c>
      <c r="C805" t="s">
        <v>2000</v>
      </c>
      <c r="D805">
        <v>210438.1562</v>
      </c>
      <c r="E805">
        <v>93.63389961</v>
      </c>
      <c r="F805">
        <v>-6.8626096999999997E-2</v>
      </c>
      <c r="G805">
        <v>8.0529382290000004</v>
      </c>
      <c r="H805">
        <v>130021.2328</v>
      </c>
      <c r="I805">
        <v>94.932976420000003</v>
      </c>
      <c r="J805">
        <v>0.11496893399999999</v>
      </c>
      <c r="K805">
        <v>9.6387755899999998</v>
      </c>
      <c r="L805">
        <v>103772.8775</v>
      </c>
      <c r="M805">
        <v>96.191603439999994</v>
      </c>
      <c r="N805">
        <v>0.414569354</v>
      </c>
      <c r="O805">
        <v>12.560103829999999</v>
      </c>
      <c r="P805">
        <v>106582.217</v>
      </c>
      <c r="Q805">
        <v>108.7047759</v>
      </c>
      <c r="R805">
        <v>0.59071378900000004</v>
      </c>
      <c r="S805">
        <v>8.7098119759999992</v>
      </c>
    </row>
    <row r="806" spans="1:19" x14ac:dyDescent="0.25">
      <c r="A806" s="12">
        <v>38777</v>
      </c>
      <c r="B806" t="s">
        <v>1995</v>
      </c>
      <c r="C806" t="s">
        <v>1996</v>
      </c>
      <c r="D806">
        <v>219573.24679999999</v>
      </c>
      <c r="E806">
        <v>97.522702440000003</v>
      </c>
      <c r="F806">
        <v>1.171829993</v>
      </c>
      <c r="G806">
        <v>6.791533845</v>
      </c>
      <c r="H806">
        <v>135224.8211</v>
      </c>
      <c r="I806">
        <v>100.0942431</v>
      </c>
      <c r="J806">
        <v>1.031973504</v>
      </c>
      <c r="K806">
        <v>8.5139941859999997</v>
      </c>
      <c r="L806">
        <v>114702.22500000001</v>
      </c>
      <c r="M806">
        <v>99.958860279999996</v>
      </c>
      <c r="N806">
        <v>0.86535949000000001</v>
      </c>
      <c r="O806">
        <v>10.75339724</v>
      </c>
      <c r="P806">
        <v>99378.292079999999</v>
      </c>
      <c r="Q806">
        <v>110.35864119999999</v>
      </c>
      <c r="R806">
        <v>0.10029492700000001</v>
      </c>
      <c r="S806">
        <v>9.3779353620000006</v>
      </c>
    </row>
    <row r="807" spans="1:19" x14ac:dyDescent="0.25">
      <c r="A807" s="12">
        <v>38777</v>
      </c>
      <c r="B807" t="s">
        <v>1991</v>
      </c>
      <c r="C807" t="s">
        <v>1992</v>
      </c>
      <c r="D807">
        <v>211745.41800000001</v>
      </c>
      <c r="E807">
        <v>99.134682159999997</v>
      </c>
      <c r="F807">
        <v>-0.15873321200000001</v>
      </c>
      <c r="G807">
        <v>5.6681157730000002</v>
      </c>
      <c r="H807">
        <v>137898.39139999999</v>
      </c>
      <c r="I807">
        <v>101.0135736</v>
      </c>
      <c r="J807">
        <v>-0.359623099</v>
      </c>
      <c r="K807">
        <v>7.1134728039999997</v>
      </c>
      <c r="L807">
        <v>98895.953500000003</v>
      </c>
      <c r="M807">
        <v>102.1132819</v>
      </c>
      <c r="N807">
        <v>-0.87994503499999999</v>
      </c>
      <c r="O807">
        <v>11.61807814</v>
      </c>
      <c r="P807">
        <v>101119.1905</v>
      </c>
      <c r="Q807">
        <v>114.04628270000001</v>
      </c>
      <c r="R807">
        <v>-1.482191048</v>
      </c>
      <c r="S807">
        <v>8.5856940819999998</v>
      </c>
    </row>
    <row r="808" spans="1:19" x14ac:dyDescent="0.25">
      <c r="A808" s="12">
        <v>38777</v>
      </c>
      <c r="B808" t="s">
        <v>1993</v>
      </c>
      <c r="C808" t="s">
        <v>1994</v>
      </c>
      <c r="D808">
        <v>178433.9142</v>
      </c>
      <c r="E808">
        <v>96.297403810000006</v>
      </c>
      <c r="F808">
        <v>0.46284928800000003</v>
      </c>
      <c r="G808">
        <v>7.5108897240000001</v>
      </c>
      <c r="H808">
        <v>115845.98</v>
      </c>
      <c r="I808">
        <v>96.295932100000002</v>
      </c>
      <c r="J808">
        <v>0.231190693</v>
      </c>
      <c r="K808">
        <v>8.9235622289999998</v>
      </c>
      <c r="L808">
        <v>96473.903820000007</v>
      </c>
      <c r="M808">
        <v>95.727800040000005</v>
      </c>
      <c r="N808">
        <v>2.6292757999999999E-2</v>
      </c>
      <c r="O808">
        <v>11.31975205</v>
      </c>
      <c r="P808">
        <v>94198.446249999994</v>
      </c>
      <c r="Q808">
        <v>105.1022624</v>
      </c>
      <c r="R808">
        <v>-0.97256169400000003</v>
      </c>
      <c r="S808">
        <v>8.155992006</v>
      </c>
    </row>
    <row r="809" spans="1:19" x14ac:dyDescent="0.25">
      <c r="A809" s="12">
        <v>38777</v>
      </c>
      <c r="B809" t="s">
        <v>1999</v>
      </c>
      <c r="C809" t="s">
        <v>2000</v>
      </c>
      <c r="D809">
        <v>211647.12450000001</v>
      </c>
      <c r="E809">
        <v>94.171826870000004</v>
      </c>
      <c r="F809">
        <v>0.57450054299999997</v>
      </c>
      <c r="G809">
        <v>7.949057109</v>
      </c>
      <c r="H809">
        <v>130629.5327</v>
      </c>
      <c r="I809">
        <v>95.377117130000002</v>
      </c>
      <c r="J809">
        <v>0.467846606</v>
      </c>
      <c r="K809">
        <v>9.2740807570000001</v>
      </c>
      <c r="L809">
        <v>104112.9621</v>
      </c>
      <c r="M809">
        <v>96.506842640000002</v>
      </c>
      <c r="N809">
        <v>0.327720081</v>
      </c>
      <c r="O809">
        <v>12.18137347</v>
      </c>
      <c r="P809">
        <v>106399.477</v>
      </c>
      <c r="Q809">
        <v>108.5183968</v>
      </c>
      <c r="R809">
        <v>-0.17145442599999999</v>
      </c>
      <c r="S809">
        <v>7.9061160490000004</v>
      </c>
    </row>
    <row r="810" spans="1:19" x14ac:dyDescent="0.25">
      <c r="A810" s="12">
        <v>38777</v>
      </c>
      <c r="B810" t="s">
        <v>1997</v>
      </c>
      <c r="C810" t="s">
        <v>1998</v>
      </c>
      <c r="D810">
        <v>229970.02309999999</v>
      </c>
      <c r="E810">
        <v>91.56332725</v>
      </c>
      <c r="F810">
        <v>0.55963060499999995</v>
      </c>
      <c r="G810">
        <v>4.0837458409999998</v>
      </c>
      <c r="H810">
        <v>140344.54310000001</v>
      </c>
      <c r="I810">
        <v>93.520627730000001</v>
      </c>
      <c r="J810">
        <v>1.3550499000000001E-2</v>
      </c>
      <c r="K810">
        <v>5.0354321909999999</v>
      </c>
      <c r="L810">
        <v>115410.23759999999</v>
      </c>
      <c r="M810">
        <v>93.417926919999999</v>
      </c>
      <c r="N810">
        <v>-0.142039689</v>
      </c>
      <c r="O810">
        <v>6.7807346280000003</v>
      </c>
      <c r="P810">
        <v>106293.57150000001</v>
      </c>
      <c r="Q810">
        <v>104.3200398</v>
      </c>
      <c r="R810">
        <v>-0.87851572300000003</v>
      </c>
      <c r="S810">
        <v>4.7842755659999998</v>
      </c>
    </row>
    <row r="811" spans="1:19" x14ac:dyDescent="0.25">
      <c r="A811" s="12">
        <v>38777</v>
      </c>
      <c r="B811" t="s">
        <v>1989</v>
      </c>
      <c r="C811" t="s">
        <v>1990</v>
      </c>
      <c r="D811">
        <v>210173.6672</v>
      </c>
      <c r="E811">
        <v>91.713342220000001</v>
      </c>
      <c r="F811">
        <v>0.13742528300000001</v>
      </c>
      <c r="G811">
        <v>6.2671061510000001</v>
      </c>
      <c r="H811">
        <v>134623.35800000001</v>
      </c>
      <c r="I811">
        <v>91.155910770000006</v>
      </c>
      <c r="J811">
        <v>-1.7701268999999999E-2</v>
      </c>
      <c r="K811">
        <v>9.2753693160000008</v>
      </c>
      <c r="L811">
        <v>101465.4811</v>
      </c>
      <c r="M811">
        <v>93.429012689999993</v>
      </c>
      <c r="N811">
        <v>-0.21393909</v>
      </c>
      <c r="O811">
        <v>13.708531900000001</v>
      </c>
      <c r="P811">
        <v>110744.1021</v>
      </c>
      <c r="Q811">
        <v>101.170131</v>
      </c>
      <c r="R811">
        <v>-0.67195727500000002</v>
      </c>
      <c r="S811">
        <v>13.19939855</v>
      </c>
    </row>
    <row r="812" spans="1:19" x14ac:dyDescent="0.25">
      <c r="A812" s="12">
        <v>38808</v>
      </c>
      <c r="B812" t="s">
        <v>1999</v>
      </c>
      <c r="C812" t="s">
        <v>2000</v>
      </c>
      <c r="D812">
        <v>212667.36249999999</v>
      </c>
      <c r="E812">
        <v>94.625779039999998</v>
      </c>
      <c r="F812">
        <v>0.48204668499999997</v>
      </c>
      <c r="G812">
        <v>7.9773945199999998</v>
      </c>
      <c r="H812">
        <v>131803.027</v>
      </c>
      <c r="I812">
        <v>96.233925720000002</v>
      </c>
      <c r="J812">
        <v>0.89833768999999997</v>
      </c>
      <c r="K812">
        <v>8.9281886509999993</v>
      </c>
      <c r="L812">
        <v>105215.91800000001</v>
      </c>
      <c r="M812">
        <v>97.529220570000007</v>
      </c>
      <c r="N812">
        <v>1.0593838680000001</v>
      </c>
      <c r="O812">
        <v>12.154368209999999</v>
      </c>
      <c r="P812">
        <v>107171.81230000001</v>
      </c>
      <c r="Q812">
        <v>109.3061129</v>
      </c>
      <c r="R812">
        <v>0.72588259700000002</v>
      </c>
      <c r="S812">
        <v>8.2106630850000002</v>
      </c>
    </row>
    <row r="813" spans="1:19" x14ac:dyDescent="0.25">
      <c r="A813" s="12">
        <v>38808</v>
      </c>
      <c r="B813" t="s">
        <v>1997</v>
      </c>
      <c r="C813" t="s">
        <v>1998</v>
      </c>
      <c r="D813">
        <v>230631.15650000001</v>
      </c>
      <c r="E813">
        <v>91.826559680000003</v>
      </c>
      <c r="F813">
        <v>0.28748674699999999</v>
      </c>
      <c r="G813">
        <v>3.9788234340000002</v>
      </c>
      <c r="H813">
        <v>141218.06580000001</v>
      </c>
      <c r="I813">
        <v>94.102712330000003</v>
      </c>
      <c r="J813">
        <v>0.62241305899999999</v>
      </c>
      <c r="K813">
        <v>4.3775224570000004</v>
      </c>
      <c r="L813">
        <v>116171.2797</v>
      </c>
      <c r="M813">
        <v>94.033946580000006</v>
      </c>
      <c r="N813">
        <v>0.659423392</v>
      </c>
      <c r="O813">
        <v>6.080937949</v>
      </c>
      <c r="P813">
        <v>106998.9232</v>
      </c>
      <c r="Q813">
        <v>105.01229530000001</v>
      </c>
      <c r="R813">
        <v>0.66358828800000003</v>
      </c>
      <c r="S813">
        <v>4.5049630799999996</v>
      </c>
    </row>
    <row r="814" spans="1:19" x14ac:dyDescent="0.25">
      <c r="A814" s="12">
        <v>38808</v>
      </c>
      <c r="B814" t="s">
        <v>1991</v>
      </c>
      <c r="C814" t="s">
        <v>1992</v>
      </c>
      <c r="D814">
        <v>214921.15419999999</v>
      </c>
      <c r="E814">
        <v>100.62149410000001</v>
      </c>
      <c r="F814">
        <v>1.4997898439999999</v>
      </c>
      <c r="G814">
        <v>6.6615706860000001</v>
      </c>
      <c r="H814">
        <v>140613.99960000001</v>
      </c>
      <c r="I814">
        <v>103.0028157</v>
      </c>
      <c r="J814">
        <v>1.969281968</v>
      </c>
      <c r="K814">
        <v>7.6620409460000003</v>
      </c>
      <c r="L814">
        <v>101131.1676</v>
      </c>
      <c r="M814">
        <v>104.42121299999999</v>
      </c>
      <c r="N814">
        <v>2.2601673999999998</v>
      </c>
      <c r="O814">
        <v>12.535957610000001</v>
      </c>
      <c r="P814">
        <v>103085.61870000001</v>
      </c>
      <c r="Q814">
        <v>116.26409940000001</v>
      </c>
      <c r="R814">
        <v>1.9446637579999999</v>
      </c>
      <c r="S814">
        <v>9.6428601680000003</v>
      </c>
    </row>
    <row r="815" spans="1:19" x14ac:dyDescent="0.25">
      <c r="A815" s="12">
        <v>38808</v>
      </c>
      <c r="B815" t="s">
        <v>1993</v>
      </c>
      <c r="C815" t="s">
        <v>1994</v>
      </c>
      <c r="D815">
        <v>180831.0264</v>
      </c>
      <c r="E815">
        <v>97.591079829999998</v>
      </c>
      <c r="F815">
        <v>1.343417337</v>
      </c>
      <c r="G815">
        <v>8.4859218139999992</v>
      </c>
      <c r="H815">
        <v>117921.5536</v>
      </c>
      <c r="I815">
        <v>98.021234059999998</v>
      </c>
      <c r="J815">
        <v>1.7916665030000001</v>
      </c>
      <c r="K815">
        <v>9.4948608930000002</v>
      </c>
      <c r="L815">
        <v>98310.697109999994</v>
      </c>
      <c r="M815">
        <v>97.550388060000003</v>
      </c>
      <c r="N815">
        <v>1.9039276110000001</v>
      </c>
      <c r="O815">
        <v>12.09893847</v>
      </c>
      <c r="P815">
        <v>95975.079710000005</v>
      </c>
      <c r="Q815">
        <v>107.0845477</v>
      </c>
      <c r="R815">
        <v>1.8860538849999999</v>
      </c>
      <c r="S815">
        <v>9.2718054649999999</v>
      </c>
    </row>
    <row r="816" spans="1:19" x14ac:dyDescent="0.25">
      <c r="A816" s="12">
        <v>38808</v>
      </c>
      <c r="B816" t="s">
        <v>1995</v>
      </c>
      <c r="C816" t="s">
        <v>1996</v>
      </c>
      <c r="D816">
        <v>220343.68549999999</v>
      </c>
      <c r="E816">
        <v>97.864890149999994</v>
      </c>
      <c r="F816">
        <v>0.35088005100000003</v>
      </c>
      <c r="G816">
        <v>6.44231438</v>
      </c>
      <c r="H816">
        <v>136571.98540000001</v>
      </c>
      <c r="I816">
        <v>101.0914224</v>
      </c>
      <c r="J816">
        <v>0.99624040000000003</v>
      </c>
      <c r="K816">
        <v>7.9913824780000002</v>
      </c>
      <c r="L816">
        <v>116043.139</v>
      </c>
      <c r="M816">
        <v>101.1274185</v>
      </c>
      <c r="N816">
        <v>1.169039207</v>
      </c>
      <c r="O816">
        <v>10.33854972</v>
      </c>
      <c r="P816">
        <v>100382.8238</v>
      </c>
      <c r="Q816">
        <v>111.4741641</v>
      </c>
      <c r="R816">
        <v>1.0108160310000001</v>
      </c>
      <c r="S816">
        <v>9.417449478</v>
      </c>
    </row>
    <row r="817" spans="1:19" x14ac:dyDescent="0.25">
      <c r="A817" s="12">
        <v>38808</v>
      </c>
      <c r="B817" t="s">
        <v>1989</v>
      </c>
      <c r="C817" t="s">
        <v>1990</v>
      </c>
      <c r="D817">
        <v>210710.77309999999</v>
      </c>
      <c r="E817">
        <v>91.947718719999997</v>
      </c>
      <c r="F817">
        <v>0.25555333200000002</v>
      </c>
      <c r="G817">
        <v>6.6049515870000004</v>
      </c>
      <c r="H817">
        <v>135704.99340000001</v>
      </c>
      <c r="I817">
        <v>91.888305650000007</v>
      </c>
      <c r="J817">
        <v>0.80345297900000001</v>
      </c>
      <c r="K817">
        <v>9.0562679779999993</v>
      </c>
      <c r="L817">
        <v>102350.1915</v>
      </c>
      <c r="M817">
        <v>94.243650479999999</v>
      </c>
      <c r="N817">
        <v>0.87193236299999999</v>
      </c>
      <c r="O817">
        <v>13.32726527</v>
      </c>
      <c r="P817">
        <v>111623.5355</v>
      </c>
      <c r="Q817">
        <v>101.97353630000001</v>
      </c>
      <c r="R817">
        <v>0.79411315199999999</v>
      </c>
      <c r="S817">
        <v>11.99489412</v>
      </c>
    </row>
    <row r="818" spans="1:19" x14ac:dyDescent="0.25">
      <c r="A818" s="12">
        <v>38838</v>
      </c>
      <c r="B818" t="s">
        <v>1993</v>
      </c>
      <c r="C818" t="s">
        <v>1994</v>
      </c>
      <c r="D818">
        <v>181506.92379999999</v>
      </c>
      <c r="E818">
        <v>97.955848900000007</v>
      </c>
      <c r="F818">
        <v>0.37377295599999999</v>
      </c>
      <c r="G818">
        <v>7.7087499270000004</v>
      </c>
      <c r="H818">
        <v>118605.5315</v>
      </c>
      <c r="I818">
        <v>98.589784519999995</v>
      </c>
      <c r="J818">
        <v>0.58002785000000001</v>
      </c>
      <c r="K818">
        <v>8.8858711289999999</v>
      </c>
      <c r="L818">
        <v>98676.823380000002</v>
      </c>
      <c r="M818">
        <v>97.913682800000004</v>
      </c>
      <c r="N818">
        <v>0.37241752500000003</v>
      </c>
      <c r="O818">
        <v>11.068677539999999</v>
      </c>
      <c r="P818">
        <v>95887.03585</v>
      </c>
      <c r="Q818">
        <v>106.9863124</v>
      </c>
      <c r="R818">
        <v>-9.1736166999999993E-2</v>
      </c>
      <c r="S818">
        <v>8.3145269279999994</v>
      </c>
    </row>
    <row r="819" spans="1:19" x14ac:dyDescent="0.25">
      <c r="A819" s="12">
        <v>38838</v>
      </c>
      <c r="B819" t="s">
        <v>1997</v>
      </c>
      <c r="C819" t="s">
        <v>1998</v>
      </c>
      <c r="D819">
        <v>233135.38939999999</v>
      </c>
      <c r="E819">
        <v>92.823628339999999</v>
      </c>
      <c r="F819">
        <v>1.085817289</v>
      </c>
      <c r="G819">
        <v>4.8611322650000002</v>
      </c>
      <c r="H819">
        <v>142900.4264</v>
      </c>
      <c r="I819">
        <v>95.223777760000004</v>
      </c>
      <c r="J819">
        <v>1.1913210670000001</v>
      </c>
      <c r="K819">
        <v>5.4168895700000004</v>
      </c>
      <c r="L819">
        <v>117611.7334</v>
      </c>
      <c r="M819">
        <v>95.19991066</v>
      </c>
      <c r="N819">
        <v>1.239939535</v>
      </c>
      <c r="O819">
        <v>6.6710788489999997</v>
      </c>
      <c r="P819">
        <v>107899.23450000001</v>
      </c>
      <c r="Q819">
        <v>105.8958907</v>
      </c>
      <c r="R819">
        <v>0.84142086100000002</v>
      </c>
      <c r="S819">
        <v>4.935762414</v>
      </c>
    </row>
    <row r="820" spans="1:19" x14ac:dyDescent="0.25">
      <c r="A820" s="12">
        <v>38838</v>
      </c>
      <c r="B820" t="s">
        <v>1989</v>
      </c>
      <c r="C820" t="s">
        <v>1990</v>
      </c>
      <c r="D820">
        <v>213170.23139999999</v>
      </c>
      <c r="E820">
        <v>93.020950909999996</v>
      </c>
      <c r="F820">
        <v>1.1672200340000001</v>
      </c>
      <c r="G820">
        <v>6.261516565</v>
      </c>
      <c r="H820">
        <v>137382.42360000001</v>
      </c>
      <c r="I820">
        <v>93.024123979999999</v>
      </c>
      <c r="J820">
        <v>1.236085833</v>
      </c>
      <c r="K820">
        <v>8.3349912600000007</v>
      </c>
      <c r="L820">
        <v>103684.93489999999</v>
      </c>
      <c r="M820">
        <v>95.472676919999998</v>
      </c>
      <c r="N820">
        <v>1.3040946849999999</v>
      </c>
      <c r="O820">
        <v>12.016433749999999</v>
      </c>
      <c r="P820">
        <v>112267.95450000001</v>
      </c>
      <c r="Q820">
        <v>102.5622444</v>
      </c>
      <c r="R820">
        <v>0.57731457500000005</v>
      </c>
      <c r="S820">
        <v>9.5291250860000005</v>
      </c>
    </row>
    <row r="821" spans="1:19" x14ac:dyDescent="0.25">
      <c r="A821" s="12">
        <v>38838</v>
      </c>
      <c r="B821" t="s">
        <v>1991</v>
      </c>
      <c r="C821" t="s">
        <v>1992</v>
      </c>
      <c r="D821">
        <v>217986.0006</v>
      </c>
      <c r="E821">
        <v>102.0563897</v>
      </c>
      <c r="F821">
        <v>1.426032883</v>
      </c>
      <c r="G821">
        <v>5.9909459910000002</v>
      </c>
      <c r="H821">
        <v>142796.67720000001</v>
      </c>
      <c r="I821">
        <v>104.6016746</v>
      </c>
      <c r="J821">
        <v>1.5522477139999999</v>
      </c>
      <c r="K821">
        <v>6.9735494469999999</v>
      </c>
      <c r="L821">
        <v>102126.21829999999</v>
      </c>
      <c r="M821">
        <v>105.4486352</v>
      </c>
      <c r="N821">
        <v>0.98392091800000003</v>
      </c>
      <c r="O821">
        <v>10.58269164</v>
      </c>
      <c r="P821">
        <v>104065.78720000001</v>
      </c>
      <c r="Q821">
        <v>117.3695728</v>
      </c>
      <c r="R821">
        <v>0.950829496</v>
      </c>
      <c r="S821">
        <v>7.8592099879999999</v>
      </c>
    </row>
    <row r="822" spans="1:19" x14ac:dyDescent="0.25">
      <c r="A822" s="12">
        <v>38838</v>
      </c>
      <c r="B822" t="s">
        <v>1995</v>
      </c>
      <c r="C822" t="s">
        <v>1996</v>
      </c>
      <c r="D822">
        <v>222288.56150000001</v>
      </c>
      <c r="E822">
        <v>98.728700129999993</v>
      </c>
      <c r="F822">
        <v>0.88265564500000004</v>
      </c>
      <c r="G822">
        <v>6.1825081190000004</v>
      </c>
      <c r="H822">
        <v>138178.8297</v>
      </c>
      <c r="I822">
        <v>102.2808185</v>
      </c>
      <c r="J822">
        <v>1.176554876</v>
      </c>
      <c r="K822">
        <v>7.6316691739999998</v>
      </c>
      <c r="L822">
        <v>117355.0529</v>
      </c>
      <c r="M822">
        <v>102.27070430000001</v>
      </c>
      <c r="N822">
        <v>1.130539811</v>
      </c>
      <c r="O822">
        <v>9.6246373340000009</v>
      </c>
      <c r="P822">
        <v>101323.40670000001</v>
      </c>
      <c r="Q822">
        <v>112.5186724</v>
      </c>
      <c r="R822">
        <v>0.93699590799999999</v>
      </c>
      <c r="S822">
        <v>8.7632377580000007</v>
      </c>
    </row>
    <row r="823" spans="1:19" x14ac:dyDescent="0.25">
      <c r="A823" s="12">
        <v>38838</v>
      </c>
      <c r="B823" t="s">
        <v>1999</v>
      </c>
      <c r="C823" t="s">
        <v>2000</v>
      </c>
      <c r="D823">
        <v>215126.8639</v>
      </c>
      <c r="E823">
        <v>95.720127680000004</v>
      </c>
      <c r="F823">
        <v>1.1565015910000001</v>
      </c>
      <c r="G823">
        <v>7.5463322000000002</v>
      </c>
      <c r="H823">
        <v>133419.24710000001</v>
      </c>
      <c r="I823">
        <v>97.413983599999995</v>
      </c>
      <c r="J823">
        <v>1.226238951</v>
      </c>
      <c r="K823">
        <v>8.7236373319999991</v>
      </c>
      <c r="L823">
        <v>106310.94040000001</v>
      </c>
      <c r="M823">
        <v>98.544244550000002</v>
      </c>
      <c r="N823">
        <v>1.0407383299999999</v>
      </c>
      <c r="O823">
        <v>10.958689870000001</v>
      </c>
      <c r="P823">
        <v>107933.4042</v>
      </c>
      <c r="Q823">
        <v>110.0828717</v>
      </c>
      <c r="R823">
        <v>0.710627012</v>
      </c>
      <c r="S823">
        <v>7.65385223</v>
      </c>
    </row>
    <row r="824" spans="1:19" x14ac:dyDescent="0.25">
      <c r="A824" s="12">
        <v>38869</v>
      </c>
      <c r="B824" t="s">
        <v>1989</v>
      </c>
      <c r="C824" t="s">
        <v>1990</v>
      </c>
      <c r="D824">
        <v>215847.89449999999</v>
      </c>
      <c r="E824">
        <v>94.18940096</v>
      </c>
      <c r="F824">
        <v>1.2561149199999999</v>
      </c>
      <c r="G824">
        <v>6.5816127199999999</v>
      </c>
      <c r="H824">
        <v>139737.59789999999</v>
      </c>
      <c r="I824">
        <v>94.618855109999998</v>
      </c>
      <c r="J824">
        <v>1.7143199629999999</v>
      </c>
      <c r="K824">
        <v>8.3029716889999996</v>
      </c>
      <c r="L824">
        <v>105759.3116</v>
      </c>
      <c r="M824">
        <v>97.38275471</v>
      </c>
      <c r="N824">
        <v>2.000653856</v>
      </c>
      <c r="O824">
        <v>11.42386059</v>
      </c>
      <c r="P824">
        <v>114184.514</v>
      </c>
      <c r="Q824">
        <v>104.3131149</v>
      </c>
      <c r="R824">
        <v>1.707129637</v>
      </c>
      <c r="S824">
        <v>9.2932961810000005</v>
      </c>
    </row>
    <row r="825" spans="1:19" x14ac:dyDescent="0.25">
      <c r="A825" s="12">
        <v>38869</v>
      </c>
      <c r="B825" t="s">
        <v>1993</v>
      </c>
      <c r="C825" t="s">
        <v>1994</v>
      </c>
      <c r="D825">
        <v>182480.8578</v>
      </c>
      <c r="E825">
        <v>98.481462629999996</v>
      </c>
      <c r="F825">
        <v>0.53658228399999996</v>
      </c>
      <c r="G825">
        <v>6.8585253909999997</v>
      </c>
      <c r="H825">
        <v>119744.69010000001</v>
      </c>
      <c r="I825">
        <v>99.536699850000005</v>
      </c>
      <c r="J825">
        <v>0.96045988999999998</v>
      </c>
      <c r="K825">
        <v>7.7680148559999997</v>
      </c>
      <c r="L825">
        <v>99901.355670000004</v>
      </c>
      <c r="M825">
        <v>99.128744879999999</v>
      </c>
      <c r="N825">
        <v>1.240952281</v>
      </c>
      <c r="O825">
        <v>9.6637845589999998</v>
      </c>
      <c r="P825">
        <v>96960.111449999997</v>
      </c>
      <c r="Q825">
        <v>108.1836005</v>
      </c>
      <c r="R825">
        <v>1.119103948</v>
      </c>
      <c r="S825">
        <v>7.1345127679999996</v>
      </c>
    </row>
    <row r="826" spans="1:19" x14ac:dyDescent="0.25">
      <c r="A826" s="12">
        <v>38869</v>
      </c>
      <c r="B826" t="s">
        <v>1999</v>
      </c>
      <c r="C826" t="s">
        <v>2000</v>
      </c>
      <c r="D826">
        <v>217444.7029</v>
      </c>
      <c r="E826">
        <v>96.751444019999994</v>
      </c>
      <c r="F826">
        <v>1.077428922</v>
      </c>
      <c r="G826">
        <v>7.9755349930000001</v>
      </c>
      <c r="H826">
        <v>135282.5975</v>
      </c>
      <c r="I826">
        <v>98.77447986</v>
      </c>
      <c r="J826">
        <v>1.3966129060000001</v>
      </c>
      <c r="K826">
        <v>8.9574596559999993</v>
      </c>
      <c r="L826">
        <v>108087.807</v>
      </c>
      <c r="M826">
        <v>100.19129959999999</v>
      </c>
      <c r="N826">
        <v>1.6713863579999999</v>
      </c>
      <c r="O826">
        <v>10.77352911</v>
      </c>
      <c r="P826">
        <v>109046.4221</v>
      </c>
      <c r="Q826">
        <v>111.2180551</v>
      </c>
      <c r="R826">
        <v>1.0312080029999999</v>
      </c>
      <c r="S826">
        <v>7.5700575329999999</v>
      </c>
    </row>
    <row r="827" spans="1:19" x14ac:dyDescent="0.25">
      <c r="A827" s="12">
        <v>38869</v>
      </c>
      <c r="B827" t="s">
        <v>1995</v>
      </c>
      <c r="C827" t="s">
        <v>1996</v>
      </c>
      <c r="D827">
        <v>223675.1433</v>
      </c>
      <c r="E827">
        <v>99.344545670000002</v>
      </c>
      <c r="F827">
        <v>0.62377560499999996</v>
      </c>
      <c r="G827">
        <v>6.3812859030000002</v>
      </c>
      <c r="H827">
        <v>139689.86120000001</v>
      </c>
      <c r="I827">
        <v>103.3992933</v>
      </c>
      <c r="J827">
        <v>1.0935332879999999</v>
      </c>
      <c r="K827">
        <v>7.5482910529999998</v>
      </c>
      <c r="L827">
        <v>118919.75509999999</v>
      </c>
      <c r="M827">
        <v>103.63428589999999</v>
      </c>
      <c r="N827">
        <v>1.3333062309999999</v>
      </c>
      <c r="O827">
        <v>9.1158509569999993</v>
      </c>
      <c r="P827">
        <v>102704.683</v>
      </c>
      <c r="Q827">
        <v>114.0525665</v>
      </c>
      <c r="R827">
        <v>1.3632350769999999</v>
      </c>
      <c r="S827">
        <v>7.8686030459999996</v>
      </c>
    </row>
    <row r="828" spans="1:19" x14ac:dyDescent="0.25">
      <c r="A828" s="12">
        <v>38869</v>
      </c>
      <c r="B828" t="s">
        <v>1997</v>
      </c>
      <c r="C828" t="s">
        <v>1998</v>
      </c>
      <c r="D828">
        <v>233970.31529999999</v>
      </c>
      <c r="E828">
        <v>93.156056829999997</v>
      </c>
      <c r="F828">
        <v>0.35812917</v>
      </c>
      <c r="G828">
        <v>4.5597673790000002</v>
      </c>
      <c r="H828">
        <v>144161.92809999999</v>
      </c>
      <c r="I828">
        <v>96.064397760000006</v>
      </c>
      <c r="J828">
        <v>0.88278370399999995</v>
      </c>
      <c r="K828">
        <v>5.2866621829999998</v>
      </c>
      <c r="L828">
        <v>118760.47900000001</v>
      </c>
      <c r="M828">
        <v>96.129753989999998</v>
      </c>
      <c r="N828">
        <v>0.97672709800000002</v>
      </c>
      <c r="O828">
        <v>6.5522049649999996</v>
      </c>
      <c r="P828">
        <v>108903.7589</v>
      </c>
      <c r="Q828">
        <v>106.8817643</v>
      </c>
      <c r="R828">
        <v>0.93098387100000002</v>
      </c>
      <c r="S828">
        <v>4.8499656990000002</v>
      </c>
    </row>
    <row r="829" spans="1:19" x14ac:dyDescent="0.25">
      <c r="A829" s="12">
        <v>38869</v>
      </c>
      <c r="B829" t="s">
        <v>1991</v>
      </c>
      <c r="C829" t="s">
        <v>1992</v>
      </c>
      <c r="D829">
        <v>220223.6893</v>
      </c>
      <c r="E829">
        <v>103.1040277</v>
      </c>
      <c r="F829">
        <v>1.026528621</v>
      </c>
      <c r="G829">
        <v>6.7910748290000003</v>
      </c>
      <c r="H829">
        <v>144897.41740000001</v>
      </c>
      <c r="I829">
        <v>106.1405125</v>
      </c>
      <c r="J829">
        <v>1.4711408269999999</v>
      </c>
      <c r="K829">
        <v>7.579796151</v>
      </c>
      <c r="L829">
        <v>104081.67630000001</v>
      </c>
      <c r="M829">
        <v>107.467709</v>
      </c>
      <c r="N829">
        <v>1.9147463090000001</v>
      </c>
      <c r="O829">
        <v>11.69272776</v>
      </c>
      <c r="P829">
        <v>105927.7041</v>
      </c>
      <c r="Q829">
        <v>119.46951730000001</v>
      </c>
      <c r="R829">
        <v>1.789172889</v>
      </c>
      <c r="S829">
        <v>9.0311923610000004</v>
      </c>
    </row>
    <row r="830" spans="1:19" x14ac:dyDescent="0.25">
      <c r="A830" s="12">
        <v>38899</v>
      </c>
      <c r="B830" t="s">
        <v>1997</v>
      </c>
      <c r="C830" t="s">
        <v>1998</v>
      </c>
      <c r="D830">
        <v>234992.99059999999</v>
      </c>
      <c r="E830">
        <v>93.563238380000001</v>
      </c>
      <c r="F830">
        <v>0.43709616200000001</v>
      </c>
      <c r="G830">
        <v>3.6783389139999998</v>
      </c>
      <c r="H830">
        <v>144717.45439999999</v>
      </c>
      <c r="I830">
        <v>96.434580800000006</v>
      </c>
      <c r="J830">
        <v>0.385348843</v>
      </c>
      <c r="K830">
        <v>4.4115505229999998</v>
      </c>
      <c r="L830">
        <v>119717.3711</v>
      </c>
      <c r="M830">
        <v>96.904302869999995</v>
      </c>
      <c r="N830">
        <v>0.80573272600000001</v>
      </c>
      <c r="O830">
        <v>6.1814737480000002</v>
      </c>
      <c r="P830">
        <v>109022.4719</v>
      </c>
      <c r="Q830">
        <v>106.9982732</v>
      </c>
      <c r="R830">
        <v>0.109007201</v>
      </c>
      <c r="S830">
        <v>4.033002282</v>
      </c>
    </row>
    <row r="831" spans="1:19" x14ac:dyDescent="0.25">
      <c r="A831" s="12">
        <v>38899</v>
      </c>
      <c r="B831" t="s">
        <v>1991</v>
      </c>
      <c r="C831" t="s">
        <v>1992</v>
      </c>
      <c r="D831">
        <v>220570.92120000001</v>
      </c>
      <c r="E831">
        <v>103.26659429999999</v>
      </c>
      <c r="F831">
        <v>0.15767236700000001</v>
      </c>
      <c r="G831">
        <v>6.4539459319999999</v>
      </c>
      <c r="H831">
        <v>144808.9369</v>
      </c>
      <c r="I831">
        <v>106.0756986</v>
      </c>
      <c r="J831">
        <v>-6.1064243999999997E-2</v>
      </c>
      <c r="K831">
        <v>6.9659221569999996</v>
      </c>
      <c r="L831">
        <v>104047.325</v>
      </c>
      <c r="M831">
        <v>107.4322402</v>
      </c>
      <c r="N831">
        <v>-3.3004160999999997E-2</v>
      </c>
      <c r="O831">
        <v>10.54415086</v>
      </c>
      <c r="P831">
        <v>105315.46219999999</v>
      </c>
      <c r="Q831">
        <v>118.7790064</v>
      </c>
      <c r="R831">
        <v>-0.57798088199999997</v>
      </c>
      <c r="S831">
        <v>7.5185481999999997</v>
      </c>
    </row>
    <row r="832" spans="1:19" x14ac:dyDescent="0.25">
      <c r="A832" s="12">
        <v>38899</v>
      </c>
      <c r="B832" t="s">
        <v>1989</v>
      </c>
      <c r="C832" t="s">
        <v>1990</v>
      </c>
      <c r="D832">
        <v>218399.9552</v>
      </c>
      <c r="E832">
        <v>95.303041989999997</v>
      </c>
      <c r="F832">
        <v>1.182342199</v>
      </c>
      <c r="G832">
        <v>6.0369606789999999</v>
      </c>
      <c r="H832">
        <v>141329.00399999999</v>
      </c>
      <c r="I832">
        <v>95.696424960000002</v>
      </c>
      <c r="J832">
        <v>1.1388531879999999</v>
      </c>
      <c r="K832">
        <v>7.2687691499999998</v>
      </c>
      <c r="L832">
        <v>107315.8125</v>
      </c>
      <c r="M832">
        <v>98.815974550000007</v>
      </c>
      <c r="N832">
        <v>1.4717388570000001</v>
      </c>
      <c r="O832">
        <v>10.43076591</v>
      </c>
      <c r="P832">
        <v>115254.0776</v>
      </c>
      <c r="Q832">
        <v>105.2902133</v>
      </c>
      <c r="R832">
        <v>0.93669756299999996</v>
      </c>
      <c r="S832">
        <v>7.9715550610000001</v>
      </c>
    </row>
    <row r="833" spans="1:19" x14ac:dyDescent="0.25">
      <c r="A833" s="12">
        <v>38899</v>
      </c>
      <c r="B833" t="s">
        <v>1995</v>
      </c>
      <c r="C833" t="s">
        <v>1996</v>
      </c>
      <c r="D833">
        <v>227201.95869999999</v>
      </c>
      <c r="E833">
        <v>100.9109686</v>
      </c>
      <c r="F833">
        <v>1.5767578739999999</v>
      </c>
      <c r="G833">
        <v>6.5547273080000004</v>
      </c>
      <c r="H833">
        <v>141835.0068</v>
      </c>
      <c r="I833">
        <v>104.98714320000001</v>
      </c>
      <c r="J833">
        <v>1.535648739</v>
      </c>
      <c r="K833">
        <v>7.6189070589999996</v>
      </c>
      <c r="L833">
        <v>121031.8184</v>
      </c>
      <c r="M833">
        <v>105.474873</v>
      </c>
      <c r="N833">
        <v>1.776040697</v>
      </c>
      <c r="O833">
        <v>9.5004988679999993</v>
      </c>
      <c r="P833">
        <v>103968.0379</v>
      </c>
      <c r="Q833">
        <v>115.45551</v>
      </c>
      <c r="R833">
        <v>1.2300850189999999</v>
      </c>
      <c r="S833">
        <v>8.0153412970000009</v>
      </c>
    </row>
    <row r="834" spans="1:19" x14ac:dyDescent="0.25">
      <c r="A834" s="12">
        <v>38899</v>
      </c>
      <c r="B834" t="s">
        <v>1999</v>
      </c>
      <c r="C834" t="s">
        <v>2000</v>
      </c>
      <c r="D834">
        <v>219665.23540000001</v>
      </c>
      <c r="E834">
        <v>97.739464029999993</v>
      </c>
      <c r="F834">
        <v>1.0211940740000001</v>
      </c>
      <c r="G834">
        <v>6.9740535289999999</v>
      </c>
      <c r="H834">
        <v>136512.16250000001</v>
      </c>
      <c r="I834">
        <v>99.672227599999999</v>
      </c>
      <c r="J834">
        <v>0.90888632300000005</v>
      </c>
      <c r="K834">
        <v>7.8375551049999999</v>
      </c>
      <c r="L834">
        <v>109267.648</v>
      </c>
      <c r="M834">
        <v>101.28494569999999</v>
      </c>
      <c r="N834">
        <v>1.0915579639999999</v>
      </c>
      <c r="O834">
        <v>9.6190522049999991</v>
      </c>
      <c r="P834">
        <v>109545.4724</v>
      </c>
      <c r="Q834">
        <v>111.7270439</v>
      </c>
      <c r="R834">
        <v>0.457649413</v>
      </c>
      <c r="S834">
        <v>6.3644281139999999</v>
      </c>
    </row>
    <row r="835" spans="1:19" x14ac:dyDescent="0.25">
      <c r="A835" s="12">
        <v>38899</v>
      </c>
      <c r="B835" t="s">
        <v>1993</v>
      </c>
      <c r="C835" t="s">
        <v>1994</v>
      </c>
      <c r="D835">
        <v>184328.212</v>
      </c>
      <c r="E835">
        <v>99.478444699999997</v>
      </c>
      <c r="F835">
        <v>1.012355063</v>
      </c>
      <c r="G835">
        <v>6.7986063239999996</v>
      </c>
      <c r="H835">
        <v>120983.5857</v>
      </c>
      <c r="I835">
        <v>100.5665207</v>
      </c>
      <c r="J835">
        <v>1.034614242</v>
      </c>
      <c r="K835">
        <v>7.6648209979999997</v>
      </c>
      <c r="L835">
        <v>101165.72530000001</v>
      </c>
      <c r="M835">
        <v>100.3833362</v>
      </c>
      <c r="N835">
        <v>1.265618076</v>
      </c>
      <c r="O835">
        <v>9.7971576690000006</v>
      </c>
      <c r="P835">
        <v>97776.858600000007</v>
      </c>
      <c r="Q835">
        <v>109.0948891</v>
      </c>
      <c r="R835">
        <v>0.84235375700000004</v>
      </c>
      <c r="S835">
        <v>6.897142358</v>
      </c>
    </row>
    <row r="836" spans="1:19" x14ac:dyDescent="0.25">
      <c r="A836" s="12">
        <v>38930</v>
      </c>
      <c r="B836" t="s">
        <v>1995</v>
      </c>
      <c r="C836" t="s">
        <v>1996</v>
      </c>
      <c r="D836">
        <v>229409.50700000001</v>
      </c>
      <c r="E836">
        <v>101.8914436</v>
      </c>
      <c r="F836">
        <v>0.97162378999999999</v>
      </c>
      <c r="G836">
        <v>5.2697471350000002</v>
      </c>
      <c r="H836">
        <v>143129.93489999999</v>
      </c>
      <c r="I836">
        <v>105.9456569</v>
      </c>
      <c r="J836">
        <v>0.91298196399999998</v>
      </c>
      <c r="K836">
        <v>6.2467215380000001</v>
      </c>
      <c r="L836">
        <v>122420.44379999999</v>
      </c>
      <c r="M836">
        <v>106.6850101</v>
      </c>
      <c r="N836">
        <v>1.1473226510000001</v>
      </c>
      <c r="O836">
        <v>8.0112284450000004</v>
      </c>
      <c r="P836">
        <v>104600.8063</v>
      </c>
      <c r="Q836">
        <v>116.15819329999999</v>
      </c>
      <c r="R836">
        <v>0.60861823500000001</v>
      </c>
      <c r="S836">
        <v>6.2931068229999996</v>
      </c>
    </row>
    <row r="837" spans="1:19" x14ac:dyDescent="0.25">
      <c r="A837" s="12">
        <v>38930</v>
      </c>
      <c r="B837" t="s">
        <v>1993</v>
      </c>
      <c r="C837" t="s">
        <v>1994</v>
      </c>
      <c r="D837">
        <v>186312.65410000001</v>
      </c>
      <c r="E837">
        <v>100.54941049999999</v>
      </c>
      <c r="F837">
        <v>1.0765807629999999</v>
      </c>
      <c r="G837">
        <v>6.68448815</v>
      </c>
      <c r="H837">
        <v>122136.2424</v>
      </c>
      <c r="I837">
        <v>101.5246563</v>
      </c>
      <c r="J837">
        <v>0.95273814300000004</v>
      </c>
      <c r="K837">
        <v>7.4187147710000003</v>
      </c>
      <c r="L837">
        <v>102433.9785</v>
      </c>
      <c r="M837">
        <v>101.6417811</v>
      </c>
      <c r="N837">
        <v>1.253639221</v>
      </c>
      <c r="O837">
        <v>9.5625934709999996</v>
      </c>
      <c r="P837">
        <v>98348.615489999996</v>
      </c>
      <c r="Q837">
        <v>109.732829</v>
      </c>
      <c r="R837">
        <v>0.58475686999999998</v>
      </c>
      <c r="S837">
        <v>6.213798057</v>
      </c>
    </row>
    <row r="838" spans="1:19" x14ac:dyDescent="0.25">
      <c r="A838" s="12">
        <v>38930</v>
      </c>
      <c r="B838" t="s">
        <v>1991</v>
      </c>
      <c r="C838" t="s">
        <v>1992</v>
      </c>
      <c r="D838">
        <v>222358.34239999999</v>
      </c>
      <c r="E838">
        <v>104.1034267</v>
      </c>
      <c r="F838">
        <v>0.81036123900000001</v>
      </c>
      <c r="G838">
        <v>6.8825314479999999</v>
      </c>
      <c r="H838">
        <v>145753.43919999999</v>
      </c>
      <c r="I838">
        <v>106.7675672</v>
      </c>
      <c r="J838">
        <v>0.65224036500000004</v>
      </c>
      <c r="K838">
        <v>7.4106617899999998</v>
      </c>
      <c r="L838">
        <v>104904.43120000001</v>
      </c>
      <c r="M838">
        <v>108.3172301</v>
      </c>
      <c r="N838">
        <v>0.82376567000000001</v>
      </c>
      <c r="O838">
        <v>10.64588414</v>
      </c>
      <c r="P838">
        <v>105063.53939999999</v>
      </c>
      <c r="Q838">
        <v>118.4948777</v>
      </c>
      <c r="R838">
        <v>-0.23920782099999999</v>
      </c>
      <c r="S838">
        <v>7.2900114399999998</v>
      </c>
    </row>
    <row r="839" spans="1:19" x14ac:dyDescent="0.25">
      <c r="A839" s="12">
        <v>38930</v>
      </c>
      <c r="B839" t="s">
        <v>1997</v>
      </c>
      <c r="C839" t="s">
        <v>1998</v>
      </c>
      <c r="D839">
        <v>236420.80410000001</v>
      </c>
      <c r="E839">
        <v>94.131727089999998</v>
      </c>
      <c r="F839">
        <v>0.607598368</v>
      </c>
      <c r="G839">
        <v>3.247365034</v>
      </c>
      <c r="H839">
        <v>145384.45389999999</v>
      </c>
      <c r="I839">
        <v>96.879045640000001</v>
      </c>
      <c r="J839">
        <v>0.46089777300000001</v>
      </c>
      <c r="K839">
        <v>3.9155147920000002</v>
      </c>
      <c r="L839">
        <v>120490.43210000001</v>
      </c>
      <c r="M839">
        <v>97.530051159999999</v>
      </c>
      <c r="N839">
        <v>0.645738386</v>
      </c>
      <c r="O839">
        <v>5.8208880580000004</v>
      </c>
      <c r="P839">
        <v>108836.8815</v>
      </c>
      <c r="Q839">
        <v>106.8161286</v>
      </c>
      <c r="R839">
        <v>-0.17023128300000001</v>
      </c>
      <c r="S839">
        <v>3.2436602040000002</v>
      </c>
    </row>
    <row r="840" spans="1:19" x14ac:dyDescent="0.25">
      <c r="A840" s="12">
        <v>38930</v>
      </c>
      <c r="B840" t="s">
        <v>1989</v>
      </c>
      <c r="C840" t="s">
        <v>1990</v>
      </c>
      <c r="D840">
        <v>220830.486</v>
      </c>
      <c r="E840">
        <v>96.363651070000003</v>
      </c>
      <c r="F840">
        <v>1.1128806149999999</v>
      </c>
      <c r="G840">
        <v>5.6305586270000001</v>
      </c>
      <c r="H840">
        <v>142725.783</v>
      </c>
      <c r="I840">
        <v>96.642209249999993</v>
      </c>
      <c r="J840">
        <v>0.98831727000000003</v>
      </c>
      <c r="K840">
        <v>6.6726258400000003</v>
      </c>
      <c r="L840">
        <v>108592.16770000001</v>
      </c>
      <c r="M840">
        <v>99.991237440000006</v>
      </c>
      <c r="N840">
        <v>1.189345039</v>
      </c>
      <c r="O840">
        <v>9.6307721300000004</v>
      </c>
      <c r="P840">
        <v>115622.1303</v>
      </c>
      <c r="Q840">
        <v>105.6264473</v>
      </c>
      <c r="R840">
        <v>0.31934027300000001</v>
      </c>
      <c r="S840">
        <v>6.6948819830000001</v>
      </c>
    </row>
    <row r="841" spans="1:19" x14ac:dyDescent="0.25">
      <c r="A841" s="12">
        <v>38930</v>
      </c>
      <c r="B841" t="s">
        <v>1999</v>
      </c>
      <c r="C841" t="s">
        <v>2000</v>
      </c>
      <c r="D841">
        <v>222475.02429999999</v>
      </c>
      <c r="E841">
        <v>98.989672189999993</v>
      </c>
      <c r="F841">
        <v>1.279123199</v>
      </c>
      <c r="G841">
        <v>6.958889503</v>
      </c>
      <c r="H841">
        <v>138269.4056</v>
      </c>
      <c r="I841">
        <v>100.95525120000001</v>
      </c>
      <c r="J841">
        <v>1.287242872</v>
      </c>
      <c r="K841">
        <v>7.8044929989999998</v>
      </c>
      <c r="L841">
        <v>111068.3654</v>
      </c>
      <c r="M841">
        <v>102.9541092</v>
      </c>
      <c r="N841">
        <v>1.6479876950000001</v>
      </c>
      <c r="O841">
        <v>9.7861430089999999</v>
      </c>
      <c r="P841">
        <v>110282.663</v>
      </c>
      <c r="Q841">
        <v>112.47891540000001</v>
      </c>
      <c r="R841">
        <v>0.67295395899999999</v>
      </c>
      <c r="S841">
        <v>5.8894943309999999</v>
      </c>
    </row>
    <row r="842" spans="1:19" x14ac:dyDescent="0.25">
      <c r="A842" s="12">
        <v>38961</v>
      </c>
      <c r="B842" t="s">
        <v>1989</v>
      </c>
      <c r="C842" t="s">
        <v>1990</v>
      </c>
      <c r="D842">
        <v>223206.7164</v>
      </c>
      <c r="E842">
        <v>97.400565150000006</v>
      </c>
      <c r="F842">
        <v>1.076042749</v>
      </c>
      <c r="G842">
        <v>5.895870349</v>
      </c>
      <c r="H842">
        <v>144060.774</v>
      </c>
      <c r="I842">
        <v>97.546155819999996</v>
      </c>
      <c r="J842">
        <v>0.93535379200000002</v>
      </c>
      <c r="K842">
        <v>7.3343182249999996</v>
      </c>
      <c r="L842">
        <v>109803.524</v>
      </c>
      <c r="M842">
        <v>101.1066495</v>
      </c>
      <c r="N842">
        <v>1.1155097810000001</v>
      </c>
      <c r="O842">
        <v>10.096393819999999</v>
      </c>
      <c r="P842">
        <v>116914.5309</v>
      </c>
      <c r="Q842">
        <v>106.80711820000001</v>
      </c>
      <c r="R842">
        <v>1.1177796230000001</v>
      </c>
      <c r="S842">
        <v>7.9264522250000002</v>
      </c>
    </row>
    <row r="843" spans="1:19" x14ac:dyDescent="0.25">
      <c r="A843" s="12">
        <v>38961</v>
      </c>
      <c r="B843" t="s">
        <v>1993</v>
      </c>
      <c r="C843" t="s">
        <v>1994</v>
      </c>
      <c r="D843">
        <v>188867.77239999999</v>
      </c>
      <c r="E843">
        <v>101.92835940000001</v>
      </c>
      <c r="F843">
        <v>1.371414245</v>
      </c>
      <c r="G843">
        <v>7.3143548359999997</v>
      </c>
      <c r="H843">
        <v>123455.352</v>
      </c>
      <c r="I843">
        <v>102.6211543</v>
      </c>
      <c r="J843">
        <v>1.0800312160000001</v>
      </c>
      <c r="K843">
        <v>8.1786275219999993</v>
      </c>
      <c r="L843">
        <v>103478.7032</v>
      </c>
      <c r="M843">
        <v>102.6784261</v>
      </c>
      <c r="N843">
        <v>1.0199005430000001</v>
      </c>
      <c r="O843">
        <v>10.03947406</v>
      </c>
      <c r="P843">
        <v>99243.884449999998</v>
      </c>
      <c r="Q843">
        <v>110.7317286</v>
      </c>
      <c r="R843">
        <v>0.91030153599999997</v>
      </c>
      <c r="S843">
        <v>6.6283051449999997</v>
      </c>
    </row>
    <row r="844" spans="1:19" x14ac:dyDescent="0.25">
      <c r="A844" s="12">
        <v>38961</v>
      </c>
      <c r="B844" t="s">
        <v>1995</v>
      </c>
      <c r="C844" t="s">
        <v>1996</v>
      </c>
      <c r="D844">
        <v>231625.0624</v>
      </c>
      <c r="E844">
        <v>102.8754749</v>
      </c>
      <c r="F844">
        <v>0.96576442699999998</v>
      </c>
      <c r="G844">
        <v>4.7399625700000003</v>
      </c>
      <c r="H844">
        <v>144054.32750000001</v>
      </c>
      <c r="I844">
        <v>106.629898</v>
      </c>
      <c r="J844">
        <v>0.64584161200000001</v>
      </c>
      <c r="K844">
        <v>5.845843297</v>
      </c>
      <c r="L844">
        <v>123165.273</v>
      </c>
      <c r="M844">
        <v>107.33410189999999</v>
      </c>
      <c r="N844">
        <v>0.60841890899999995</v>
      </c>
      <c r="O844">
        <v>7.6707299359999999</v>
      </c>
      <c r="P844">
        <v>104897.3541</v>
      </c>
      <c r="Q844">
        <v>116.48750680000001</v>
      </c>
      <c r="R844">
        <v>0.28350430500000001</v>
      </c>
      <c r="S844">
        <v>6.3910658089999997</v>
      </c>
    </row>
    <row r="845" spans="1:19" x14ac:dyDescent="0.25">
      <c r="A845" s="12">
        <v>38961</v>
      </c>
      <c r="B845" t="s">
        <v>1997</v>
      </c>
      <c r="C845" t="s">
        <v>1998</v>
      </c>
      <c r="D845">
        <v>237734.17050000001</v>
      </c>
      <c r="E845">
        <v>94.654648249999994</v>
      </c>
      <c r="F845">
        <v>0.55552063399999996</v>
      </c>
      <c r="G845">
        <v>3.2330084239999999</v>
      </c>
      <c r="H845">
        <v>145851.35339999999</v>
      </c>
      <c r="I845">
        <v>97.190170879999997</v>
      </c>
      <c r="J845">
        <v>0.32114813399999997</v>
      </c>
      <c r="K845">
        <v>3.973305619</v>
      </c>
      <c r="L845">
        <v>120980.6856</v>
      </c>
      <c r="M845">
        <v>97.926883099999998</v>
      </c>
      <c r="N845">
        <v>0.40688171299999998</v>
      </c>
      <c r="O845">
        <v>5.7139589810000002</v>
      </c>
      <c r="P845">
        <v>108917.3158</v>
      </c>
      <c r="Q845">
        <v>106.89506950000001</v>
      </c>
      <c r="R845">
        <v>7.3903545000000001E-2</v>
      </c>
      <c r="S845">
        <v>3.1963786060000001</v>
      </c>
    </row>
    <row r="846" spans="1:19" x14ac:dyDescent="0.25">
      <c r="A846" s="12">
        <v>38961</v>
      </c>
      <c r="B846" t="s">
        <v>1999</v>
      </c>
      <c r="C846" t="s">
        <v>2000</v>
      </c>
      <c r="D846">
        <v>224494.97219999999</v>
      </c>
      <c r="E846">
        <v>99.888442639999994</v>
      </c>
      <c r="F846">
        <v>0.90794365399999999</v>
      </c>
      <c r="G846">
        <v>6.4596294179999996</v>
      </c>
      <c r="H846">
        <v>139212.61679999999</v>
      </c>
      <c r="I846">
        <v>101.64392220000001</v>
      </c>
      <c r="J846">
        <v>0.68215469900000003</v>
      </c>
      <c r="K846">
        <v>7.4841418940000004</v>
      </c>
      <c r="L846">
        <v>111807.6275</v>
      </c>
      <c r="M846">
        <v>103.63936339999999</v>
      </c>
      <c r="N846">
        <v>0.66559195000000004</v>
      </c>
      <c r="O846">
        <v>9.3903106189999992</v>
      </c>
      <c r="P846">
        <v>110629.7858</v>
      </c>
      <c r="Q846">
        <v>112.8329511</v>
      </c>
      <c r="R846">
        <v>0.31475736500000001</v>
      </c>
      <c r="S846">
        <v>5.6787212760000001</v>
      </c>
    </row>
    <row r="847" spans="1:19" x14ac:dyDescent="0.25">
      <c r="A847" s="12">
        <v>38961</v>
      </c>
      <c r="B847" t="s">
        <v>1991</v>
      </c>
      <c r="C847" t="s">
        <v>1992</v>
      </c>
      <c r="D847">
        <v>224437.4951</v>
      </c>
      <c r="E847">
        <v>105.07684159999999</v>
      </c>
      <c r="F847">
        <v>0.93504596600000001</v>
      </c>
      <c r="G847">
        <v>6.4118711509999997</v>
      </c>
      <c r="H847">
        <v>146405.15429999999</v>
      </c>
      <c r="I847">
        <v>107.24496259999999</v>
      </c>
      <c r="J847">
        <v>0.44713529600000002</v>
      </c>
      <c r="K847">
        <v>7.0642370899999998</v>
      </c>
      <c r="L847">
        <v>105140.2093</v>
      </c>
      <c r="M847">
        <v>108.5606787</v>
      </c>
      <c r="N847">
        <v>0.22475516800000001</v>
      </c>
      <c r="O847">
        <v>9.0867216689999992</v>
      </c>
      <c r="P847">
        <v>104933.5082</v>
      </c>
      <c r="Q847">
        <v>118.3482233</v>
      </c>
      <c r="R847">
        <v>-0.123764339</v>
      </c>
      <c r="S847">
        <v>6.3379412090000002</v>
      </c>
    </row>
    <row r="848" spans="1:19" x14ac:dyDescent="0.25">
      <c r="A848" s="12">
        <v>38991</v>
      </c>
      <c r="B848" t="s">
        <v>1989</v>
      </c>
      <c r="C848" t="s">
        <v>1990</v>
      </c>
      <c r="D848">
        <v>224172.52249999999</v>
      </c>
      <c r="E848">
        <v>97.822013299999995</v>
      </c>
      <c r="F848">
        <v>0.43269579499999999</v>
      </c>
      <c r="G848">
        <v>6.4065979229999996</v>
      </c>
      <c r="H848">
        <v>144597.75349999999</v>
      </c>
      <c r="I848">
        <v>97.90975435</v>
      </c>
      <c r="J848">
        <v>0.37274511100000002</v>
      </c>
      <c r="K848">
        <v>7.922151113</v>
      </c>
      <c r="L848">
        <v>110082.77959999999</v>
      </c>
      <c r="M848">
        <v>101.363787</v>
      </c>
      <c r="N848">
        <v>0.25432301699999998</v>
      </c>
      <c r="O848">
        <v>9.892330587</v>
      </c>
      <c r="P848">
        <v>117525.83620000001</v>
      </c>
      <c r="Q848">
        <v>107.3655754</v>
      </c>
      <c r="R848">
        <v>0.52286510799999997</v>
      </c>
      <c r="S848">
        <v>7.9177454970000003</v>
      </c>
    </row>
    <row r="849" spans="1:19" x14ac:dyDescent="0.25">
      <c r="A849" s="12">
        <v>38991</v>
      </c>
      <c r="B849" t="s">
        <v>1995</v>
      </c>
      <c r="C849" t="s">
        <v>1996</v>
      </c>
      <c r="D849">
        <v>231374.49489999999</v>
      </c>
      <c r="E849">
        <v>102.7641862</v>
      </c>
      <c r="F849">
        <v>-0.10817805</v>
      </c>
      <c r="G849">
        <v>5.1660200549999997</v>
      </c>
      <c r="H849">
        <v>143648.03419999999</v>
      </c>
      <c r="I849">
        <v>106.3291572</v>
      </c>
      <c r="J849">
        <v>-0.28204176199999997</v>
      </c>
      <c r="K849">
        <v>6.2557156799999998</v>
      </c>
      <c r="L849">
        <v>122648.3754</v>
      </c>
      <c r="M849">
        <v>106.8836443</v>
      </c>
      <c r="N849">
        <v>-0.41967799099999997</v>
      </c>
      <c r="O849">
        <v>7.5880417969999998</v>
      </c>
      <c r="P849">
        <v>105084.2058</v>
      </c>
      <c r="Q849">
        <v>116.69500379999999</v>
      </c>
      <c r="R849">
        <v>0.178128176</v>
      </c>
      <c r="S849">
        <v>6.7972441909999999</v>
      </c>
    </row>
    <row r="850" spans="1:19" x14ac:dyDescent="0.25">
      <c r="A850" s="12">
        <v>38991</v>
      </c>
      <c r="B850" t="s">
        <v>1993</v>
      </c>
      <c r="C850" t="s">
        <v>1994</v>
      </c>
      <c r="D850">
        <v>190366.31479999999</v>
      </c>
      <c r="E850">
        <v>102.7370944</v>
      </c>
      <c r="F850">
        <v>0.79343469499999997</v>
      </c>
      <c r="G850">
        <v>7.4926499370000004</v>
      </c>
      <c r="H850">
        <v>124166.0972</v>
      </c>
      <c r="I850">
        <v>103.21195489999999</v>
      </c>
      <c r="J850">
        <v>0.57571030499999998</v>
      </c>
      <c r="K850">
        <v>8.3561740439999994</v>
      </c>
      <c r="L850">
        <v>104012.4394</v>
      </c>
      <c r="M850">
        <v>103.2080346</v>
      </c>
      <c r="N850">
        <v>0.51579332899999997</v>
      </c>
      <c r="O850">
        <v>9.7556041709999999</v>
      </c>
      <c r="P850">
        <v>100022.4636</v>
      </c>
      <c r="Q850">
        <v>111.6004312</v>
      </c>
      <c r="R850">
        <v>0.78451097199999997</v>
      </c>
      <c r="S850">
        <v>6.6846214159999997</v>
      </c>
    </row>
    <row r="851" spans="1:19" x14ac:dyDescent="0.25">
      <c r="A851" s="12">
        <v>38991</v>
      </c>
      <c r="B851" t="s">
        <v>1997</v>
      </c>
      <c r="C851" t="s">
        <v>1998</v>
      </c>
      <c r="D851">
        <v>239766.041</v>
      </c>
      <c r="E851">
        <v>95.463644250000002</v>
      </c>
      <c r="F851">
        <v>0.85468174200000002</v>
      </c>
      <c r="G851">
        <v>4.060138759</v>
      </c>
      <c r="H851">
        <v>146899.13649999999</v>
      </c>
      <c r="I851">
        <v>97.888376440000002</v>
      </c>
      <c r="J851">
        <v>0.71839111600000005</v>
      </c>
      <c r="K851">
        <v>4.9672502119999997</v>
      </c>
      <c r="L851">
        <v>121477.88989999999</v>
      </c>
      <c r="M851">
        <v>98.329341249999999</v>
      </c>
      <c r="N851">
        <v>0.41097821499999998</v>
      </c>
      <c r="O851">
        <v>6.0997854340000002</v>
      </c>
      <c r="P851">
        <v>109734.3545</v>
      </c>
      <c r="Q851">
        <v>107.69693839999999</v>
      </c>
      <c r="R851">
        <v>0.75014583499999998</v>
      </c>
      <c r="S851">
        <v>3.6586152680000001</v>
      </c>
    </row>
    <row r="852" spans="1:19" x14ac:dyDescent="0.25">
      <c r="A852" s="12">
        <v>38991</v>
      </c>
      <c r="B852" t="s">
        <v>1999</v>
      </c>
      <c r="C852" t="s">
        <v>2000</v>
      </c>
      <c r="D852">
        <v>226131.11420000001</v>
      </c>
      <c r="E852">
        <v>100.6164397</v>
      </c>
      <c r="F852">
        <v>0.72881009900000004</v>
      </c>
      <c r="G852">
        <v>7.099934717</v>
      </c>
      <c r="H852">
        <v>140045.85750000001</v>
      </c>
      <c r="I852">
        <v>102.2522999</v>
      </c>
      <c r="J852">
        <v>0.59853817300000001</v>
      </c>
      <c r="K852">
        <v>8.1294412519999995</v>
      </c>
      <c r="L852">
        <v>112443.4304</v>
      </c>
      <c r="M852">
        <v>104.22871689999999</v>
      </c>
      <c r="N852">
        <v>0.56865790100000002</v>
      </c>
      <c r="O852">
        <v>9.5601729540000004</v>
      </c>
      <c r="P852">
        <v>111419.4016</v>
      </c>
      <c r="Q852">
        <v>113.6382919</v>
      </c>
      <c r="R852">
        <v>0.71374611300000002</v>
      </c>
      <c r="S852">
        <v>5.8727142819999996</v>
      </c>
    </row>
    <row r="853" spans="1:19" x14ac:dyDescent="0.25">
      <c r="A853" s="12">
        <v>38991</v>
      </c>
      <c r="B853" t="s">
        <v>1991</v>
      </c>
      <c r="C853" t="s">
        <v>1992</v>
      </c>
      <c r="D853">
        <v>226003.21799999999</v>
      </c>
      <c r="E853">
        <v>105.8098796</v>
      </c>
      <c r="F853">
        <v>0.69762091100000001</v>
      </c>
      <c r="G853">
        <v>7.0190338900000002</v>
      </c>
      <c r="H853">
        <v>147358.01019999999</v>
      </c>
      <c r="I853">
        <v>107.9429504</v>
      </c>
      <c r="J853">
        <v>0.65083497000000001</v>
      </c>
      <c r="K853">
        <v>7.9394970059999999</v>
      </c>
      <c r="L853">
        <v>105484.643</v>
      </c>
      <c r="M853">
        <v>108.91631769999999</v>
      </c>
      <c r="N853">
        <v>0.32759465500000001</v>
      </c>
      <c r="O853">
        <v>9.0431102069999998</v>
      </c>
      <c r="P853">
        <v>105650.11289999999</v>
      </c>
      <c r="Q853">
        <v>119.1564389</v>
      </c>
      <c r="R853">
        <v>0.68291317799999995</v>
      </c>
      <c r="S853">
        <v>6.7761796319999998</v>
      </c>
    </row>
    <row r="854" spans="1:19" x14ac:dyDescent="0.25">
      <c r="A854" s="12">
        <v>39022</v>
      </c>
      <c r="B854" t="s">
        <v>1995</v>
      </c>
      <c r="C854" t="s">
        <v>1996</v>
      </c>
      <c r="D854">
        <v>231795.9589</v>
      </c>
      <c r="E854">
        <v>102.95137800000001</v>
      </c>
      <c r="F854">
        <v>0.18215662599999999</v>
      </c>
      <c r="G854">
        <v>6.464528906</v>
      </c>
      <c r="H854">
        <v>144062.90470000001</v>
      </c>
      <c r="I854">
        <v>106.6362469</v>
      </c>
      <c r="J854">
        <v>0.28881045700000002</v>
      </c>
      <c r="K854">
        <v>7.4688010909999996</v>
      </c>
      <c r="L854">
        <v>122881.85159999999</v>
      </c>
      <c r="M854">
        <v>107.0871104</v>
      </c>
      <c r="N854">
        <v>0.19036219800000001</v>
      </c>
      <c r="O854">
        <v>8.7498620230000004</v>
      </c>
      <c r="P854">
        <v>105477.7503</v>
      </c>
      <c r="Q854">
        <v>117.1320312</v>
      </c>
      <c r="R854">
        <v>0.37450390500000003</v>
      </c>
      <c r="S854">
        <v>8.0448881950000004</v>
      </c>
    </row>
    <row r="855" spans="1:19" x14ac:dyDescent="0.25">
      <c r="A855" s="12">
        <v>39022</v>
      </c>
      <c r="B855" t="s">
        <v>1989</v>
      </c>
      <c r="C855" t="s">
        <v>1990</v>
      </c>
      <c r="D855">
        <v>224393.48300000001</v>
      </c>
      <c r="E855">
        <v>97.918433669999999</v>
      </c>
      <c r="F855">
        <v>9.8567151000000006E-2</v>
      </c>
      <c r="G855">
        <v>7.2692304050000001</v>
      </c>
      <c r="H855">
        <v>145143.8431</v>
      </c>
      <c r="I855">
        <v>98.279521500000001</v>
      </c>
      <c r="J855">
        <v>0.377661203</v>
      </c>
      <c r="K855">
        <v>8.8992559910000004</v>
      </c>
      <c r="L855">
        <v>110571.95630000001</v>
      </c>
      <c r="M855">
        <v>101.8142189</v>
      </c>
      <c r="N855">
        <v>0.44437165299999998</v>
      </c>
      <c r="O855">
        <v>10.799271490000001</v>
      </c>
      <c r="P855">
        <v>118362.9993</v>
      </c>
      <c r="Q855">
        <v>108.1303647</v>
      </c>
      <c r="R855">
        <v>0.71232265299999997</v>
      </c>
      <c r="S855">
        <v>9.3710698210000007</v>
      </c>
    </row>
    <row r="856" spans="1:19" x14ac:dyDescent="0.25">
      <c r="A856" s="12">
        <v>39022</v>
      </c>
      <c r="B856" t="s">
        <v>1991</v>
      </c>
      <c r="C856" t="s">
        <v>1992</v>
      </c>
      <c r="D856">
        <v>227005.46040000001</v>
      </c>
      <c r="E856">
        <v>106.2791081</v>
      </c>
      <c r="F856">
        <v>0.44346376399999998</v>
      </c>
      <c r="G856">
        <v>7.4759331060000003</v>
      </c>
      <c r="H856">
        <v>148192.21799999999</v>
      </c>
      <c r="I856">
        <v>108.5540257</v>
      </c>
      <c r="J856">
        <v>0.56610951200000004</v>
      </c>
      <c r="K856">
        <v>8.2579322039999994</v>
      </c>
      <c r="L856">
        <v>106336.2778</v>
      </c>
      <c r="M856">
        <v>109.7956583</v>
      </c>
      <c r="N856">
        <v>0.80735432500000004</v>
      </c>
      <c r="O856">
        <v>9.0277599300000002</v>
      </c>
      <c r="P856">
        <v>106529.3109</v>
      </c>
      <c r="Q856">
        <v>120.1480337</v>
      </c>
      <c r="R856">
        <v>0.83217890100000003</v>
      </c>
      <c r="S856">
        <v>6.9096978389999997</v>
      </c>
    </row>
    <row r="857" spans="1:19" x14ac:dyDescent="0.25">
      <c r="A857" s="12">
        <v>39022</v>
      </c>
      <c r="B857" t="s">
        <v>1999</v>
      </c>
      <c r="C857" t="s">
        <v>2000</v>
      </c>
      <c r="D857">
        <v>226733.14050000001</v>
      </c>
      <c r="E857">
        <v>100.8843097</v>
      </c>
      <c r="F857">
        <v>0.26622885200000002</v>
      </c>
      <c r="G857">
        <v>7.2860925529999996</v>
      </c>
      <c r="H857">
        <v>140358.54620000001</v>
      </c>
      <c r="I857">
        <v>102.4806047</v>
      </c>
      <c r="J857">
        <v>0.223275945</v>
      </c>
      <c r="K857">
        <v>8.0272873160000007</v>
      </c>
      <c r="L857">
        <v>112581.3781</v>
      </c>
      <c r="M857">
        <v>104.35658650000001</v>
      </c>
      <c r="N857">
        <v>0.122681813</v>
      </c>
      <c r="O857">
        <v>9.2211339619999997</v>
      </c>
      <c r="P857">
        <v>111341.51639999999</v>
      </c>
      <c r="Q857">
        <v>113.5588557</v>
      </c>
      <c r="R857">
        <v>-6.9902680999999994E-2</v>
      </c>
      <c r="S857">
        <v>5.5424519500000002</v>
      </c>
    </row>
    <row r="858" spans="1:19" x14ac:dyDescent="0.25">
      <c r="A858" s="12">
        <v>39022</v>
      </c>
      <c r="B858" t="s">
        <v>1993</v>
      </c>
      <c r="C858" t="s">
        <v>1994</v>
      </c>
      <c r="D858">
        <v>191396.90109999999</v>
      </c>
      <c r="E858">
        <v>103.2932823</v>
      </c>
      <c r="F858">
        <v>0.54137010399999996</v>
      </c>
      <c r="G858">
        <v>8.3871479139999998</v>
      </c>
      <c r="H858">
        <v>124920.43180000001</v>
      </c>
      <c r="I858">
        <v>103.8389888</v>
      </c>
      <c r="J858">
        <v>0.60752061999999996</v>
      </c>
      <c r="K858">
        <v>9.1752633810000006</v>
      </c>
      <c r="L858">
        <v>104581.2404</v>
      </c>
      <c r="M858">
        <v>103.77243660000001</v>
      </c>
      <c r="N858">
        <v>0.54685857100000002</v>
      </c>
      <c r="O858">
        <v>10.57082567</v>
      </c>
      <c r="P858">
        <v>100555.30740000001</v>
      </c>
      <c r="Q858">
        <v>112.19495360000001</v>
      </c>
      <c r="R858">
        <v>0.53272415100000003</v>
      </c>
      <c r="S858">
        <v>8.1961927859999992</v>
      </c>
    </row>
    <row r="859" spans="1:19" x14ac:dyDescent="0.25">
      <c r="A859" s="12">
        <v>39022</v>
      </c>
      <c r="B859" t="s">
        <v>1997</v>
      </c>
      <c r="C859" t="s">
        <v>1998</v>
      </c>
      <c r="D859">
        <v>240143.6127</v>
      </c>
      <c r="E859">
        <v>95.613975670000002</v>
      </c>
      <c r="F859">
        <v>0.157475053</v>
      </c>
      <c r="G859">
        <v>4.4098080489999996</v>
      </c>
      <c r="H859">
        <v>147416.45939999999</v>
      </c>
      <c r="I859">
        <v>98.233102059999993</v>
      </c>
      <c r="J859">
        <v>0.352161954</v>
      </c>
      <c r="K859">
        <v>5.2194589770000004</v>
      </c>
      <c r="L859">
        <v>121796.91469999999</v>
      </c>
      <c r="M859">
        <v>98.587573399999997</v>
      </c>
      <c r="N859">
        <v>0.26261962799999999</v>
      </c>
      <c r="O859">
        <v>6.300642699</v>
      </c>
      <c r="P859">
        <v>110124.001</v>
      </c>
      <c r="Q859">
        <v>108.0793504</v>
      </c>
      <c r="R859">
        <v>0.355081535</v>
      </c>
      <c r="S859">
        <v>3.857375411</v>
      </c>
    </row>
    <row r="860" spans="1:19" x14ac:dyDescent="0.25">
      <c r="A860" s="12">
        <v>39052</v>
      </c>
      <c r="B860" t="s">
        <v>1999</v>
      </c>
      <c r="C860" t="s">
        <v>2000</v>
      </c>
      <c r="D860">
        <v>227962.87729999999</v>
      </c>
      <c r="E860">
        <v>101.4314778</v>
      </c>
      <c r="F860">
        <v>0.54237187600000003</v>
      </c>
      <c r="G860">
        <v>8.4561956350000003</v>
      </c>
      <c r="H860">
        <v>141645.7788</v>
      </c>
      <c r="I860">
        <v>103.4204575</v>
      </c>
      <c r="J860">
        <v>0.91710311899999997</v>
      </c>
      <c r="K860">
        <v>9.262495886</v>
      </c>
      <c r="L860">
        <v>113892.60830000001</v>
      </c>
      <c r="M860">
        <v>105.572023</v>
      </c>
      <c r="N860">
        <v>1.1646954700000001</v>
      </c>
      <c r="O860">
        <v>10.460779219999999</v>
      </c>
      <c r="P860">
        <v>112866.29889999999</v>
      </c>
      <c r="Q860">
        <v>115.11400380000001</v>
      </c>
      <c r="R860">
        <v>1.369464413</v>
      </c>
      <c r="S860">
        <v>6.4074531459999999</v>
      </c>
    </row>
    <row r="861" spans="1:19" x14ac:dyDescent="0.25">
      <c r="A861" s="12">
        <v>39052</v>
      </c>
      <c r="B861" t="s">
        <v>1993</v>
      </c>
      <c r="C861" t="s">
        <v>1994</v>
      </c>
      <c r="D861">
        <v>191064.9797</v>
      </c>
      <c r="E861">
        <v>103.1141506</v>
      </c>
      <c r="F861">
        <v>-0.17342047399999999</v>
      </c>
      <c r="G861">
        <v>8.1875666369999998</v>
      </c>
      <c r="H861">
        <v>125158.0876</v>
      </c>
      <c r="I861">
        <v>104.03653799999999</v>
      </c>
      <c r="J861">
        <v>0.19024575499999999</v>
      </c>
      <c r="K861">
        <v>9.0050837129999994</v>
      </c>
      <c r="L861">
        <v>105009.7761</v>
      </c>
      <c r="M861">
        <v>104.19765820000001</v>
      </c>
      <c r="N861">
        <v>0.409763508</v>
      </c>
      <c r="O861">
        <v>10.34321508</v>
      </c>
      <c r="P861">
        <v>100728.34480000001</v>
      </c>
      <c r="Q861">
        <v>112.3880207</v>
      </c>
      <c r="R861">
        <v>0.172081765</v>
      </c>
      <c r="S861">
        <v>7.1849864200000004</v>
      </c>
    </row>
    <row r="862" spans="1:19" x14ac:dyDescent="0.25">
      <c r="A862" s="12">
        <v>39052</v>
      </c>
      <c r="B862" t="s">
        <v>1997</v>
      </c>
      <c r="C862" t="s">
        <v>1998</v>
      </c>
      <c r="D862">
        <v>241093.5828</v>
      </c>
      <c r="E862">
        <v>95.992209419999995</v>
      </c>
      <c r="F862">
        <v>0.39558416800000001</v>
      </c>
      <c r="G862">
        <v>4.9102595070000001</v>
      </c>
      <c r="H862">
        <v>148219.59169999999</v>
      </c>
      <c r="I862">
        <v>98.768280959999998</v>
      </c>
      <c r="J862">
        <v>0.54480505300000004</v>
      </c>
      <c r="K862">
        <v>5.3433176580000001</v>
      </c>
      <c r="L862">
        <v>122704.2972</v>
      </c>
      <c r="M862">
        <v>99.322047170000005</v>
      </c>
      <c r="N862">
        <v>0.74499628799999995</v>
      </c>
      <c r="O862">
        <v>6.3599613740000001</v>
      </c>
      <c r="P862">
        <v>111024.8349</v>
      </c>
      <c r="Q862">
        <v>108.9634587</v>
      </c>
      <c r="R862">
        <v>0.81801781600000001</v>
      </c>
      <c r="S862">
        <v>3.4602452769999998</v>
      </c>
    </row>
    <row r="863" spans="1:19" x14ac:dyDescent="0.25">
      <c r="A863" s="12">
        <v>39052</v>
      </c>
      <c r="B863" t="s">
        <v>1995</v>
      </c>
      <c r="C863" t="s">
        <v>1996</v>
      </c>
      <c r="D863">
        <v>231428.44500000001</v>
      </c>
      <c r="E863">
        <v>102.78814800000001</v>
      </c>
      <c r="F863">
        <v>-0.15855061500000001</v>
      </c>
      <c r="G863">
        <v>6.9611640130000003</v>
      </c>
      <c r="H863">
        <v>144424.02170000001</v>
      </c>
      <c r="I863">
        <v>106.903548</v>
      </c>
      <c r="J863">
        <v>0.250666216</v>
      </c>
      <c r="K863">
        <v>8.0736358300000006</v>
      </c>
      <c r="L863">
        <v>123495.4167</v>
      </c>
      <c r="M863">
        <v>107.62181030000001</v>
      </c>
      <c r="N863">
        <v>0.49931306600000003</v>
      </c>
      <c r="O863">
        <v>9.2659236739999997</v>
      </c>
      <c r="P863">
        <v>106262.10769999999</v>
      </c>
      <c r="Q863">
        <v>118.0030526</v>
      </c>
      <c r="R863">
        <v>0.74362358799999995</v>
      </c>
      <c r="S863">
        <v>7.6210448399999997</v>
      </c>
    </row>
    <row r="864" spans="1:19" x14ac:dyDescent="0.25">
      <c r="A864" s="12">
        <v>39052</v>
      </c>
      <c r="B864" t="s">
        <v>1989</v>
      </c>
      <c r="C864" t="s">
        <v>1990</v>
      </c>
      <c r="D864">
        <v>225008.88130000001</v>
      </c>
      <c r="E864">
        <v>98.186974629999995</v>
      </c>
      <c r="F864">
        <v>0.27424964099999999</v>
      </c>
      <c r="G864">
        <v>7.5746467580000001</v>
      </c>
      <c r="H864">
        <v>145977.79579999999</v>
      </c>
      <c r="I864">
        <v>98.844205939999995</v>
      </c>
      <c r="J864">
        <v>0.57456978400000003</v>
      </c>
      <c r="K864">
        <v>9.0272553940000009</v>
      </c>
      <c r="L864">
        <v>111648.17879999999</v>
      </c>
      <c r="M864">
        <v>102.8052003</v>
      </c>
      <c r="N864">
        <v>0.97332320100000003</v>
      </c>
      <c r="O864">
        <v>11.194521719999999</v>
      </c>
      <c r="P864">
        <v>118933.63039999999</v>
      </c>
      <c r="Q864">
        <v>108.651664</v>
      </c>
      <c r="R864">
        <v>0.48210260900000002</v>
      </c>
      <c r="S864">
        <v>8.3020145309999993</v>
      </c>
    </row>
    <row r="865" spans="1:19" x14ac:dyDescent="0.25">
      <c r="A865" s="12">
        <v>39052</v>
      </c>
      <c r="B865" t="s">
        <v>1991</v>
      </c>
      <c r="C865" t="s">
        <v>1992</v>
      </c>
      <c r="D865">
        <v>226630.05480000001</v>
      </c>
      <c r="E865">
        <v>106.10335120000001</v>
      </c>
      <c r="F865">
        <v>-0.16537294199999999</v>
      </c>
      <c r="G865">
        <v>6.9807041109999997</v>
      </c>
      <c r="H865">
        <v>148590.75469999999</v>
      </c>
      <c r="I865">
        <v>108.8459625</v>
      </c>
      <c r="J865">
        <v>0.26893231200000001</v>
      </c>
      <c r="K865">
        <v>7.7216234879999996</v>
      </c>
      <c r="L865">
        <v>107335.8934</v>
      </c>
      <c r="M865">
        <v>110.82779379999999</v>
      </c>
      <c r="N865">
        <v>0.94005132199999997</v>
      </c>
      <c r="O865">
        <v>8.8873383720000003</v>
      </c>
      <c r="P865">
        <v>107464.424</v>
      </c>
      <c r="Q865">
        <v>121.2026918</v>
      </c>
      <c r="R865">
        <v>0.87779894400000003</v>
      </c>
      <c r="S865">
        <v>6.0015765630000004</v>
      </c>
    </row>
    <row r="866" spans="1:19" x14ac:dyDescent="0.25">
      <c r="A866" s="12">
        <v>39083</v>
      </c>
      <c r="B866" t="s">
        <v>1993</v>
      </c>
      <c r="C866" t="s">
        <v>1994</v>
      </c>
      <c r="D866">
        <v>190074.0564</v>
      </c>
      <c r="E866">
        <v>102.5793681</v>
      </c>
      <c r="F866">
        <v>-0.51863157699999995</v>
      </c>
      <c r="G866">
        <v>7.7840174070000003</v>
      </c>
      <c r="H866">
        <v>124598.87</v>
      </c>
      <c r="I866">
        <v>103.5716934</v>
      </c>
      <c r="J866">
        <v>-0.44680902700000003</v>
      </c>
      <c r="K866">
        <v>8.7637018809999994</v>
      </c>
      <c r="L866">
        <v>104719.98420000001</v>
      </c>
      <c r="M866">
        <v>103.9101074</v>
      </c>
      <c r="N866">
        <v>-0.27596665500000001</v>
      </c>
      <c r="O866">
        <v>10.058917689999999</v>
      </c>
      <c r="P866">
        <v>100161.0671</v>
      </c>
      <c r="Q866">
        <v>111.7550785</v>
      </c>
      <c r="R866">
        <v>-0.56317583199999999</v>
      </c>
      <c r="S866">
        <v>7.3624888049999999</v>
      </c>
    </row>
    <row r="867" spans="1:19" x14ac:dyDescent="0.25">
      <c r="A867" s="12">
        <v>39083</v>
      </c>
      <c r="B867" t="s">
        <v>1997</v>
      </c>
      <c r="C867" t="s">
        <v>1998</v>
      </c>
      <c r="D867">
        <v>241866.7745</v>
      </c>
      <c r="E867">
        <v>96.300058239999998</v>
      </c>
      <c r="F867">
        <v>0.320701874</v>
      </c>
      <c r="G867">
        <v>5.4974268180000001</v>
      </c>
      <c r="H867">
        <v>148731.52849999999</v>
      </c>
      <c r="I867">
        <v>99.109417460000003</v>
      </c>
      <c r="J867">
        <v>0.345390747</v>
      </c>
      <c r="K867">
        <v>5.8373560979999999</v>
      </c>
      <c r="L867">
        <v>123269.7332</v>
      </c>
      <c r="M867">
        <v>99.779734989999994</v>
      </c>
      <c r="N867">
        <v>0.46081191399999999</v>
      </c>
      <c r="O867">
        <v>6.7852558529999998</v>
      </c>
      <c r="P867">
        <v>111317.7594</v>
      </c>
      <c r="Q867">
        <v>109.2509445</v>
      </c>
      <c r="R867">
        <v>0.26383689399999999</v>
      </c>
      <c r="S867">
        <v>4.1700988399999996</v>
      </c>
    </row>
    <row r="868" spans="1:19" x14ac:dyDescent="0.25">
      <c r="A868" s="12">
        <v>39083</v>
      </c>
      <c r="B868" t="s">
        <v>1989</v>
      </c>
      <c r="C868" t="s">
        <v>1990</v>
      </c>
      <c r="D868">
        <v>226293.52669999999</v>
      </c>
      <c r="E868">
        <v>98.747554500000007</v>
      </c>
      <c r="F868">
        <v>0.570930995</v>
      </c>
      <c r="G868">
        <v>7.7326023800000003</v>
      </c>
      <c r="H868">
        <v>146624.4901</v>
      </c>
      <c r="I868">
        <v>99.282094400000005</v>
      </c>
      <c r="J868">
        <v>0.44300873299999999</v>
      </c>
      <c r="K868">
        <v>9.1830414119999997</v>
      </c>
      <c r="L868">
        <v>112287.3803</v>
      </c>
      <c r="M868">
        <v>103.39377450000001</v>
      </c>
      <c r="N868">
        <v>0.57251402699999998</v>
      </c>
      <c r="O868">
        <v>11.123282939999999</v>
      </c>
      <c r="P868">
        <v>118966.8584</v>
      </c>
      <c r="Q868">
        <v>108.6820194</v>
      </c>
      <c r="R868">
        <v>2.7938276000000001E-2</v>
      </c>
      <c r="S868">
        <v>8.1578750709999994</v>
      </c>
    </row>
    <row r="869" spans="1:19" x14ac:dyDescent="0.25">
      <c r="A869" s="12">
        <v>39083</v>
      </c>
      <c r="B869" t="s">
        <v>1991</v>
      </c>
      <c r="C869" t="s">
        <v>1992</v>
      </c>
      <c r="D869">
        <v>225912.40150000001</v>
      </c>
      <c r="E869">
        <v>105.7673613</v>
      </c>
      <c r="F869">
        <v>-0.31666288399999998</v>
      </c>
      <c r="G869">
        <v>6.5007437980000002</v>
      </c>
      <c r="H869">
        <v>148131.44990000001</v>
      </c>
      <c r="I869">
        <v>108.5095118</v>
      </c>
      <c r="J869">
        <v>-0.309107242</v>
      </c>
      <c r="K869">
        <v>7.1962114560000003</v>
      </c>
      <c r="L869">
        <v>107524.6433</v>
      </c>
      <c r="M869">
        <v>111.0226842</v>
      </c>
      <c r="N869">
        <v>0.17584976899999999</v>
      </c>
      <c r="O869">
        <v>8.3867320850000002</v>
      </c>
      <c r="P869">
        <v>107263.5998</v>
      </c>
      <c r="Q869">
        <v>120.97619419999999</v>
      </c>
      <c r="R869">
        <v>-0.18687511000000001</v>
      </c>
      <c r="S869">
        <v>5.3832408239999996</v>
      </c>
    </row>
    <row r="870" spans="1:19" x14ac:dyDescent="0.25">
      <c r="A870" s="12">
        <v>39083</v>
      </c>
      <c r="B870" t="s">
        <v>1995</v>
      </c>
      <c r="C870" t="s">
        <v>1996</v>
      </c>
      <c r="D870">
        <v>232823.58919999999</v>
      </c>
      <c r="E870">
        <v>103.4077965</v>
      </c>
      <c r="F870">
        <v>0.60284042699999996</v>
      </c>
      <c r="G870">
        <v>7.2280134069999997</v>
      </c>
      <c r="H870">
        <v>145359.3512</v>
      </c>
      <c r="I870">
        <v>107.59588460000001</v>
      </c>
      <c r="J870">
        <v>0.64762736700000001</v>
      </c>
      <c r="K870">
        <v>8.5786915350000008</v>
      </c>
      <c r="L870">
        <v>124414.72930000001</v>
      </c>
      <c r="M870">
        <v>108.4229582</v>
      </c>
      <c r="N870">
        <v>0.74441033899999998</v>
      </c>
      <c r="O870">
        <v>9.6524058020000005</v>
      </c>
      <c r="P870">
        <v>106930.289</v>
      </c>
      <c r="Q870">
        <v>118.7450614</v>
      </c>
      <c r="R870">
        <v>0.62880480299999997</v>
      </c>
      <c r="S870">
        <v>7.8963199169999996</v>
      </c>
    </row>
    <row r="871" spans="1:19" x14ac:dyDescent="0.25">
      <c r="A871" s="12">
        <v>39083</v>
      </c>
      <c r="B871" t="s">
        <v>1999</v>
      </c>
      <c r="C871" t="s">
        <v>2000</v>
      </c>
      <c r="D871">
        <v>228225.14910000001</v>
      </c>
      <c r="E871">
        <v>101.54817490000001</v>
      </c>
      <c r="F871">
        <v>0.115050212</v>
      </c>
      <c r="G871">
        <v>8.3779345050000007</v>
      </c>
      <c r="H871">
        <v>142024.51819999999</v>
      </c>
      <c r="I871">
        <v>103.69698820000001</v>
      </c>
      <c r="J871">
        <v>0.26738487999999999</v>
      </c>
      <c r="K871">
        <v>9.3573713049999991</v>
      </c>
      <c r="L871">
        <v>114323.8808</v>
      </c>
      <c r="M871">
        <v>105.9717883</v>
      </c>
      <c r="N871">
        <v>0.37866598200000001</v>
      </c>
      <c r="O871">
        <v>10.624120039999999</v>
      </c>
      <c r="P871">
        <v>112732.3958</v>
      </c>
      <c r="Q871">
        <v>114.9774341</v>
      </c>
      <c r="R871">
        <v>-0.118638666</v>
      </c>
      <c r="S871">
        <v>6.3951612530000004</v>
      </c>
    </row>
    <row r="872" spans="1:19" x14ac:dyDescent="0.25">
      <c r="A872" s="12">
        <v>39114</v>
      </c>
      <c r="B872" t="s">
        <v>1997</v>
      </c>
      <c r="C872" t="s">
        <v>1998</v>
      </c>
      <c r="D872">
        <v>242234.89790000001</v>
      </c>
      <c r="E872">
        <v>96.44662778</v>
      </c>
      <c r="F872">
        <v>0.15220088800000001</v>
      </c>
      <c r="G872">
        <v>5.9227264310000001</v>
      </c>
      <c r="H872">
        <v>148811.11480000001</v>
      </c>
      <c r="I872">
        <v>99.162450989999996</v>
      </c>
      <c r="J872">
        <v>5.3510074999999997E-2</v>
      </c>
      <c r="K872">
        <v>6.047072612</v>
      </c>
      <c r="L872">
        <v>123244.1468</v>
      </c>
      <c r="M872">
        <v>99.759024289999999</v>
      </c>
      <c r="N872">
        <v>-2.0756423E-2</v>
      </c>
      <c r="O872">
        <v>6.6361994590000002</v>
      </c>
      <c r="P872">
        <v>111949.694</v>
      </c>
      <c r="Q872">
        <v>109.8711462</v>
      </c>
      <c r="R872">
        <v>0.56768538199999996</v>
      </c>
      <c r="S872">
        <v>4.3959637459999996</v>
      </c>
    </row>
    <row r="873" spans="1:19" x14ac:dyDescent="0.25">
      <c r="A873" s="12">
        <v>39114</v>
      </c>
      <c r="B873" t="s">
        <v>1993</v>
      </c>
      <c r="C873" t="s">
        <v>1994</v>
      </c>
      <c r="D873">
        <v>188904.81099999999</v>
      </c>
      <c r="E873">
        <v>101.94834849999999</v>
      </c>
      <c r="F873">
        <v>-0.615152543</v>
      </c>
      <c r="G873">
        <v>6.3582315119999997</v>
      </c>
      <c r="H873">
        <v>123943.1519</v>
      </c>
      <c r="I873">
        <v>103.0266336</v>
      </c>
      <c r="J873">
        <v>-0.52626330499999996</v>
      </c>
      <c r="K873">
        <v>7.2369510540000004</v>
      </c>
      <c r="L873">
        <v>104117.4393</v>
      </c>
      <c r="M873">
        <v>103.3122224</v>
      </c>
      <c r="N873">
        <v>-0.575386701</v>
      </c>
      <c r="O873">
        <v>7.9512806449999998</v>
      </c>
      <c r="P873">
        <v>100268.7308</v>
      </c>
      <c r="Q873">
        <v>111.8752047</v>
      </c>
      <c r="R873">
        <v>0.10749056899999999</v>
      </c>
      <c r="S873">
        <v>5.4089100950000004</v>
      </c>
    </row>
    <row r="874" spans="1:19" x14ac:dyDescent="0.25">
      <c r="A874" s="12">
        <v>39114</v>
      </c>
      <c r="B874" t="s">
        <v>1999</v>
      </c>
      <c r="C874" t="s">
        <v>2000</v>
      </c>
      <c r="D874">
        <v>229357.77220000001</v>
      </c>
      <c r="E874">
        <v>102.05213259999999</v>
      </c>
      <c r="F874">
        <v>0.496274457</v>
      </c>
      <c r="G874">
        <v>8.990582495</v>
      </c>
      <c r="H874">
        <v>142723.81409999999</v>
      </c>
      <c r="I874">
        <v>104.2075682</v>
      </c>
      <c r="J874">
        <v>0.49237691099999997</v>
      </c>
      <c r="K874">
        <v>9.7696207879999992</v>
      </c>
      <c r="L874">
        <v>114908.9371</v>
      </c>
      <c r="M874">
        <v>106.51410250000001</v>
      </c>
      <c r="N874">
        <v>0.51175335099999997</v>
      </c>
      <c r="O874">
        <v>10.731185119999999</v>
      </c>
      <c r="P874">
        <v>113917.2902</v>
      </c>
      <c r="Q874">
        <v>116.1859254</v>
      </c>
      <c r="R874">
        <v>1.0510682570000001</v>
      </c>
      <c r="S874">
        <v>6.882079837</v>
      </c>
    </row>
    <row r="875" spans="1:19" x14ac:dyDescent="0.25">
      <c r="A875" s="12">
        <v>39114</v>
      </c>
      <c r="B875" t="s">
        <v>1989</v>
      </c>
      <c r="C875" t="s">
        <v>1990</v>
      </c>
      <c r="D875">
        <v>227705.37940000001</v>
      </c>
      <c r="E875">
        <v>99.363643699999997</v>
      </c>
      <c r="F875">
        <v>0.62390325000000002</v>
      </c>
      <c r="G875">
        <v>8.4904246870000009</v>
      </c>
      <c r="H875">
        <v>147571.3149</v>
      </c>
      <c r="I875">
        <v>99.923206550000003</v>
      </c>
      <c r="J875">
        <v>0.64574801500000001</v>
      </c>
      <c r="K875">
        <v>9.5985087900000003</v>
      </c>
      <c r="L875">
        <v>113041.1685</v>
      </c>
      <c r="M875">
        <v>104.0878597</v>
      </c>
      <c r="N875">
        <v>0.67130270000000003</v>
      </c>
      <c r="O875">
        <v>11.17015164</v>
      </c>
      <c r="P875">
        <v>120718.81140000001</v>
      </c>
      <c r="Q875">
        <v>110.2825137</v>
      </c>
      <c r="R875">
        <v>1.472639485</v>
      </c>
      <c r="S875">
        <v>8.2745087850000001</v>
      </c>
    </row>
    <row r="876" spans="1:19" x14ac:dyDescent="0.25">
      <c r="A876" s="12">
        <v>39114</v>
      </c>
      <c r="B876" t="s">
        <v>1995</v>
      </c>
      <c r="C876" t="s">
        <v>1996</v>
      </c>
      <c r="D876">
        <v>232896.0453</v>
      </c>
      <c r="E876">
        <v>103.43997760000001</v>
      </c>
      <c r="F876">
        <v>3.1120618999999999E-2</v>
      </c>
      <c r="G876">
        <v>7.3105191740000004</v>
      </c>
      <c r="H876">
        <v>145167.91889999999</v>
      </c>
      <c r="I876">
        <v>107.4541852</v>
      </c>
      <c r="J876">
        <v>-0.13169592999999999</v>
      </c>
      <c r="K876">
        <v>8.4608670030000006</v>
      </c>
      <c r="L876">
        <v>124308.1102</v>
      </c>
      <c r="M876">
        <v>108.33004339999999</v>
      </c>
      <c r="N876">
        <v>-8.5696581999999993E-2</v>
      </c>
      <c r="O876">
        <v>9.3124585730000007</v>
      </c>
      <c r="P876">
        <v>107337.3661</v>
      </c>
      <c r="Q876">
        <v>119.1971167</v>
      </c>
      <c r="R876">
        <v>0.38069396599999999</v>
      </c>
      <c r="S876">
        <v>8.1171932160000004</v>
      </c>
    </row>
    <row r="877" spans="1:19" x14ac:dyDescent="0.25">
      <c r="A877" s="12">
        <v>39114</v>
      </c>
      <c r="B877" t="s">
        <v>1991</v>
      </c>
      <c r="C877" t="s">
        <v>1992</v>
      </c>
      <c r="D877">
        <v>225168.8652</v>
      </c>
      <c r="E877">
        <v>105.4192535</v>
      </c>
      <c r="F877">
        <v>-0.32912592899999998</v>
      </c>
      <c r="G877">
        <v>6.1706315150000002</v>
      </c>
      <c r="H877">
        <v>147527.03279999999</v>
      </c>
      <c r="I877">
        <v>108.0667631</v>
      </c>
      <c r="J877">
        <v>-0.408027523</v>
      </c>
      <c r="K877">
        <v>6.5976840110000001</v>
      </c>
      <c r="L877">
        <v>107065.14320000001</v>
      </c>
      <c r="M877">
        <v>110.5482354</v>
      </c>
      <c r="N877">
        <v>-0.427344061</v>
      </c>
      <c r="O877">
        <v>7.3077562770000002</v>
      </c>
      <c r="P877">
        <v>107392.2371</v>
      </c>
      <c r="Q877">
        <v>121.12127649999999</v>
      </c>
      <c r="R877">
        <v>0.11992638899999999</v>
      </c>
      <c r="S877">
        <v>4.6294758680000001</v>
      </c>
    </row>
    <row r="878" spans="1:19" x14ac:dyDescent="0.25">
      <c r="A878" s="12">
        <v>39142</v>
      </c>
      <c r="B878" t="s">
        <v>1989</v>
      </c>
      <c r="C878" t="s">
        <v>1990</v>
      </c>
      <c r="D878">
        <v>228152.49170000001</v>
      </c>
      <c r="E878">
        <v>99.558749770000006</v>
      </c>
      <c r="F878">
        <v>0.196355592</v>
      </c>
      <c r="G878">
        <v>8.5542706899999992</v>
      </c>
      <c r="H878">
        <v>147170.43669999999</v>
      </c>
      <c r="I878">
        <v>99.651764679999999</v>
      </c>
      <c r="J878">
        <v>-0.271650485</v>
      </c>
      <c r="K878">
        <v>9.3201349600000007</v>
      </c>
      <c r="L878">
        <v>112467.5439</v>
      </c>
      <c r="M878">
        <v>103.5596685</v>
      </c>
      <c r="N878">
        <v>-0.50744748500000003</v>
      </c>
      <c r="O878">
        <v>10.84315835</v>
      </c>
      <c r="P878">
        <v>119264.1462</v>
      </c>
      <c r="Q878">
        <v>108.9536062</v>
      </c>
      <c r="R878">
        <v>-1.205002913</v>
      </c>
      <c r="S878">
        <v>7.6934517830000004</v>
      </c>
    </row>
    <row r="879" spans="1:19" x14ac:dyDescent="0.25">
      <c r="A879" s="12">
        <v>39142</v>
      </c>
      <c r="B879" t="s">
        <v>1999</v>
      </c>
      <c r="C879" t="s">
        <v>2000</v>
      </c>
      <c r="D879">
        <v>229389.22229999999</v>
      </c>
      <c r="E879">
        <v>102.06612629999999</v>
      </c>
      <c r="F879">
        <v>1.3712271E-2</v>
      </c>
      <c r="G879">
        <v>8.3828674159999998</v>
      </c>
      <c r="H879">
        <v>142352.31899999999</v>
      </c>
      <c r="I879">
        <v>103.9363268</v>
      </c>
      <c r="J879">
        <v>-0.26028951700000003</v>
      </c>
      <c r="K879">
        <v>8.9740704830000002</v>
      </c>
      <c r="L879">
        <v>114597.4274</v>
      </c>
      <c r="M879">
        <v>106.2253506</v>
      </c>
      <c r="N879">
        <v>-0.27109264500000002</v>
      </c>
      <c r="O879">
        <v>10.07027862</v>
      </c>
      <c r="P879">
        <v>112947.804</v>
      </c>
      <c r="Q879">
        <v>115.1971321</v>
      </c>
      <c r="R879">
        <v>-0.85104398199999998</v>
      </c>
      <c r="S879">
        <v>6.1544728700000002</v>
      </c>
    </row>
    <row r="880" spans="1:19" x14ac:dyDescent="0.25">
      <c r="A880" s="12">
        <v>39142</v>
      </c>
      <c r="B880" t="s">
        <v>1993</v>
      </c>
      <c r="C880" t="s">
        <v>1994</v>
      </c>
      <c r="D880">
        <v>189291.68969999999</v>
      </c>
      <c r="E880">
        <v>102.15713959999999</v>
      </c>
      <c r="F880">
        <v>0.204800862</v>
      </c>
      <c r="G880">
        <v>6.085040234</v>
      </c>
      <c r="H880">
        <v>124089.9831</v>
      </c>
      <c r="I880">
        <v>103.1486857</v>
      </c>
      <c r="J880">
        <v>0.118466607</v>
      </c>
      <c r="K880">
        <v>7.1163480039999998</v>
      </c>
      <c r="L880">
        <v>104264.19160000001</v>
      </c>
      <c r="M880">
        <v>103.45783969999999</v>
      </c>
      <c r="N880">
        <v>0.14094875900000001</v>
      </c>
      <c r="O880">
        <v>8.0750207320000005</v>
      </c>
      <c r="P880">
        <v>100342.52129999999</v>
      </c>
      <c r="Q880">
        <v>111.9575368</v>
      </c>
      <c r="R880">
        <v>7.3592792000000004E-2</v>
      </c>
      <c r="S880">
        <v>6.5224802930000001</v>
      </c>
    </row>
    <row r="881" spans="1:19" x14ac:dyDescent="0.25">
      <c r="A881" s="12">
        <v>39142</v>
      </c>
      <c r="B881" t="s">
        <v>1997</v>
      </c>
      <c r="C881" t="s">
        <v>1998</v>
      </c>
      <c r="D881">
        <v>242758.4093</v>
      </c>
      <c r="E881">
        <v>96.655065609999994</v>
      </c>
      <c r="F881">
        <v>0.216117279</v>
      </c>
      <c r="G881">
        <v>5.5608926829999996</v>
      </c>
      <c r="H881">
        <v>148866.83350000001</v>
      </c>
      <c r="I881">
        <v>99.199579929999999</v>
      </c>
      <c r="J881">
        <v>3.7442545000000001E-2</v>
      </c>
      <c r="K881">
        <v>6.0724059949999996</v>
      </c>
      <c r="L881">
        <v>123218.54790000001</v>
      </c>
      <c r="M881">
        <v>99.738303459999997</v>
      </c>
      <c r="N881">
        <v>-2.0770884999999999E-2</v>
      </c>
      <c r="O881">
        <v>6.7656998450000003</v>
      </c>
      <c r="P881">
        <v>111480.947</v>
      </c>
      <c r="Q881">
        <v>109.4111022</v>
      </c>
      <c r="R881">
        <v>-0.41871225400000001</v>
      </c>
      <c r="S881">
        <v>4.8802344020000001</v>
      </c>
    </row>
    <row r="882" spans="1:19" x14ac:dyDescent="0.25">
      <c r="A882" s="12">
        <v>39142</v>
      </c>
      <c r="B882" t="s">
        <v>1991</v>
      </c>
      <c r="C882" t="s">
        <v>1992</v>
      </c>
      <c r="D882">
        <v>226647.0073</v>
      </c>
      <c r="E882">
        <v>106.111288</v>
      </c>
      <c r="F882">
        <v>0.656459346</v>
      </c>
      <c r="G882">
        <v>7.0375026140000001</v>
      </c>
      <c r="H882">
        <v>148193.13089999999</v>
      </c>
      <c r="I882">
        <v>108.5546944</v>
      </c>
      <c r="J882">
        <v>0.45150915699999999</v>
      </c>
      <c r="K882">
        <v>7.4654529070000004</v>
      </c>
      <c r="L882">
        <v>107359.8269</v>
      </c>
      <c r="M882">
        <v>110.8525058</v>
      </c>
      <c r="N882">
        <v>0.27523775</v>
      </c>
      <c r="O882">
        <v>8.5583616449999997</v>
      </c>
      <c r="P882">
        <v>107131.602</v>
      </c>
      <c r="Q882">
        <v>120.82732179999999</v>
      </c>
      <c r="R882">
        <v>-0.242694559</v>
      </c>
      <c r="S882">
        <v>5.9458659650000003</v>
      </c>
    </row>
    <row r="883" spans="1:19" x14ac:dyDescent="0.25">
      <c r="A883" s="12">
        <v>39142</v>
      </c>
      <c r="B883" t="s">
        <v>1995</v>
      </c>
      <c r="C883" t="s">
        <v>1996</v>
      </c>
      <c r="D883">
        <v>231970.7836</v>
      </c>
      <c r="E883">
        <v>103.0290258</v>
      </c>
      <c r="F883">
        <v>-0.39728528400000002</v>
      </c>
      <c r="G883">
        <v>5.6461964570000003</v>
      </c>
      <c r="H883">
        <v>144204.10949999999</v>
      </c>
      <c r="I883">
        <v>106.7407676</v>
      </c>
      <c r="J883">
        <v>-0.663927249</v>
      </c>
      <c r="K883">
        <v>6.6402664570000001</v>
      </c>
      <c r="L883">
        <v>123589.6979</v>
      </c>
      <c r="M883">
        <v>107.703973</v>
      </c>
      <c r="N883">
        <v>-0.57792875399999999</v>
      </c>
      <c r="O883">
        <v>7.7483003019999996</v>
      </c>
      <c r="P883">
        <v>106120.2424</v>
      </c>
      <c r="Q883">
        <v>117.8455125</v>
      </c>
      <c r="R883">
        <v>-1.1339236049999999</v>
      </c>
      <c r="S883">
        <v>6.7841277780000002</v>
      </c>
    </row>
    <row r="884" spans="1:19" x14ac:dyDescent="0.25">
      <c r="A884" s="12">
        <v>39173</v>
      </c>
      <c r="B884" t="s">
        <v>1999</v>
      </c>
      <c r="C884" t="s">
        <v>2000</v>
      </c>
      <c r="D884">
        <v>230963.80420000001</v>
      </c>
      <c r="E884">
        <v>102.7667323</v>
      </c>
      <c r="F884">
        <v>0.68642363399999995</v>
      </c>
      <c r="G884">
        <v>8.6033143570000004</v>
      </c>
      <c r="H884">
        <v>143680.5895</v>
      </c>
      <c r="I884">
        <v>104.9061428</v>
      </c>
      <c r="J884">
        <v>0.93308663700000005</v>
      </c>
      <c r="K884">
        <v>9.0116006770000006</v>
      </c>
      <c r="L884">
        <v>116016.89449999999</v>
      </c>
      <c r="M884">
        <v>107.5411165</v>
      </c>
      <c r="N884">
        <v>1.238655265</v>
      </c>
      <c r="O884">
        <v>10.265534629999999</v>
      </c>
      <c r="P884">
        <v>113977.3965</v>
      </c>
      <c r="Q884">
        <v>116.24722869999999</v>
      </c>
      <c r="R884">
        <v>0.91156487100000005</v>
      </c>
      <c r="S884">
        <v>6.3501624330000004</v>
      </c>
    </row>
    <row r="885" spans="1:19" x14ac:dyDescent="0.25">
      <c r="A885" s="12">
        <v>39173</v>
      </c>
      <c r="B885" t="s">
        <v>1989</v>
      </c>
      <c r="C885" t="s">
        <v>1990</v>
      </c>
      <c r="D885">
        <v>228760.55360000001</v>
      </c>
      <c r="E885">
        <v>99.824089360000002</v>
      </c>
      <c r="F885">
        <v>0.266515587</v>
      </c>
      <c r="G885">
        <v>8.5661403519999997</v>
      </c>
      <c r="H885">
        <v>148286.06229999999</v>
      </c>
      <c r="I885">
        <v>100.407175</v>
      </c>
      <c r="J885">
        <v>0.758050102</v>
      </c>
      <c r="K885">
        <v>9.2708960840000003</v>
      </c>
      <c r="L885">
        <v>113656.50109999999</v>
      </c>
      <c r="M885">
        <v>104.6544555</v>
      </c>
      <c r="N885">
        <v>1.057155769</v>
      </c>
      <c r="O885">
        <v>11.046691149999999</v>
      </c>
      <c r="P885">
        <v>120614.5729</v>
      </c>
      <c r="Q885">
        <v>110.1872868</v>
      </c>
      <c r="R885">
        <v>1.1322989830000001</v>
      </c>
      <c r="S885">
        <v>8.0547863720000006</v>
      </c>
    </row>
    <row r="886" spans="1:19" x14ac:dyDescent="0.25">
      <c r="A886" s="12">
        <v>39173</v>
      </c>
      <c r="B886" t="s">
        <v>1997</v>
      </c>
      <c r="C886" t="s">
        <v>1998</v>
      </c>
      <c r="D886">
        <v>243265.12289999999</v>
      </c>
      <c r="E886">
        <v>96.85681529</v>
      </c>
      <c r="F886">
        <v>0.20873161100000001</v>
      </c>
      <c r="G886">
        <v>5.477996375</v>
      </c>
      <c r="H886">
        <v>149681.16649999999</v>
      </c>
      <c r="I886">
        <v>99.742222580000004</v>
      </c>
      <c r="J886">
        <v>0.54702111499999995</v>
      </c>
      <c r="K886">
        <v>5.9929306110000002</v>
      </c>
      <c r="L886">
        <v>124337.45269999999</v>
      </c>
      <c r="M886">
        <v>100.64399229999999</v>
      </c>
      <c r="N886">
        <v>0.90806524399999999</v>
      </c>
      <c r="O886">
        <v>7.0294249940000002</v>
      </c>
      <c r="P886">
        <v>112224.9605</v>
      </c>
      <c r="Q886">
        <v>110.14130179999999</v>
      </c>
      <c r="R886">
        <v>0.667390751</v>
      </c>
      <c r="S886">
        <v>4.8841961449999998</v>
      </c>
    </row>
    <row r="887" spans="1:19" x14ac:dyDescent="0.25">
      <c r="A887" s="12">
        <v>39173</v>
      </c>
      <c r="B887" t="s">
        <v>1993</v>
      </c>
      <c r="C887" t="s">
        <v>1994</v>
      </c>
      <c r="D887">
        <v>191267.15839999999</v>
      </c>
      <c r="E887">
        <v>103.2232626</v>
      </c>
      <c r="F887">
        <v>1.043610905</v>
      </c>
      <c r="G887">
        <v>5.7712065560000001</v>
      </c>
      <c r="H887">
        <v>125703.077</v>
      </c>
      <c r="I887">
        <v>104.4895556</v>
      </c>
      <c r="J887">
        <v>1.299938848</v>
      </c>
      <c r="K887">
        <v>6.5988982700000003</v>
      </c>
      <c r="L887">
        <v>105889.7512</v>
      </c>
      <c r="M887">
        <v>105.0708278</v>
      </c>
      <c r="N887">
        <v>1.559077628</v>
      </c>
      <c r="O887">
        <v>7.7092873400000004</v>
      </c>
      <c r="P887">
        <v>101516.2058</v>
      </c>
      <c r="Q887">
        <v>113.26707949999999</v>
      </c>
      <c r="R887">
        <v>1.169678035</v>
      </c>
      <c r="S887">
        <v>5.7735050460000004</v>
      </c>
    </row>
    <row r="888" spans="1:19" x14ac:dyDescent="0.25">
      <c r="A888" s="12">
        <v>39173</v>
      </c>
      <c r="B888" t="s">
        <v>1991</v>
      </c>
      <c r="C888" t="s">
        <v>1992</v>
      </c>
      <c r="D888">
        <v>228353.55420000001</v>
      </c>
      <c r="E888">
        <v>106.9102568</v>
      </c>
      <c r="F888">
        <v>0.75295364300000001</v>
      </c>
      <c r="G888">
        <v>6.2499198810000003</v>
      </c>
      <c r="H888">
        <v>149563.22089999999</v>
      </c>
      <c r="I888">
        <v>109.5583152</v>
      </c>
      <c r="J888">
        <v>0.92453004699999997</v>
      </c>
      <c r="K888">
        <v>6.3643885850000004</v>
      </c>
      <c r="L888">
        <v>108526.42969999999</v>
      </c>
      <c r="M888">
        <v>112.05706120000001</v>
      </c>
      <c r="N888">
        <v>1.0866288820000001</v>
      </c>
      <c r="O888">
        <v>7.312544999</v>
      </c>
      <c r="P888">
        <v>108136.8933</v>
      </c>
      <c r="Q888">
        <v>121.9611297</v>
      </c>
      <c r="R888">
        <v>0.93837043499999995</v>
      </c>
      <c r="S888">
        <v>4.9000768700000004</v>
      </c>
    </row>
    <row r="889" spans="1:19" x14ac:dyDescent="0.25">
      <c r="A889" s="12">
        <v>39173</v>
      </c>
      <c r="B889" t="s">
        <v>1995</v>
      </c>
      <c r="C889" t="s">
        <v>1996</v>
      </c>
      <c r="D889">
        <v>232202.40659999999</v>
      </c>
      <c r="E889">
        <v>103.13190040000001</v>
      </c>
      <c r="F889">
        <v>9.9850054999999993E-2</v>
      </c>
      <c r="G889">
        <v>5.3819201080000001</v>
      </c>
      <c r="H889">
        <v>144790.3462</v>
      </c>
      <c r="I889">
        <v>107.17470350000001</v>
      </c>
      <c r="J889">
        <v>0.40653254599999999</v>
      </c>
      <c r="K889">
        <v>6.0176036479999997</v>
      </c>
      <c r="L889">
        <v>124437.7549</v>
      </c>
      <c r="M889">
        <v>108.4430242</v>
      </c>
      <c r="N889">
        <v>0.68618751499999997</v>
      </c>
      <c r="O889">
        <v>7.2340476269999998</v>
      </c>
      <c r="P889">
        <v>106390.3858</v>
      </c>
      <c r="Q889">
        <v>118.1455041</v>
      </c>
      <c r="R889">
        <v>0.25456347600000001</v>
      </c>
      <c r="S889">
        <v>5.9846513200000002</v>
      </c>
    </row>
    <row r="890" spans="1:19" x14ac:dyDescent="0.25">
      <c r="A890" s="12">
        <v>39203</v>
      </c>
      <c r="B890" t="s">
        <v>1989</v>
      </c>
      <c r="C890" t="s">
        <v>1990</v>
      </c>
      <c r="D890">
        <v>229681.99470000001</v>
      </c>
      <c r="E890">
        <v>100.226178</v>
      </c>
      <c r="F890">
        <v>0.40279719400000003</v>
      </c>
      <c r="G890">
        <v>7.7458110270000002</v>
      </c>
      <c r="H890">
        <v>149062.86910000001</v>
      </c>
      <c r="I890">
        <v>100.93316489999999</v>
      </c>
      <c r="J890">
        <v>0.52385690699999998</v>
      </c>
      <c r="K890">
        <v>8.5021396439999997</v>
      </c>
      <c r="L890">
        <v>114748.6842</v>
      </c>
      <c r="M890">
        <v>105.66013340000001</v>
      </c>
      <c r="N890">
        <v>0.96095086100000005</v>
      </c>
      <c r="O890">
        <v>10.670546570000001</v>
      </c>
      <c r="P890">
        <v>120747.28449999999</v>
      </c>
      <c r="Q890">
        <v>110.3085253</v>
      </c>
      <c r="R890">
        <v>0.11002949200000001</v>
      </c>
      <c r="S890">
        <v>7.5527607410000002</v>
      </c>
    </row>
    <row r="891" spans="1:19" x14ac:dyDescent="0.25">
      <c r="A891" s="12">
        <v>39203</v>
      </c>
      <c r="B891" t="s">
        <v>1997</v>
      </c>
      <c r="C891" t="s">
        <v>1998</v>
      </c>
      <c r="D891">
        <v>243559.21239999999</v>
      </c>
      <c r="E891">
        <v>96.973907999999994</v>
      </c>
      <c r="F891">
        <v>0.12089258899999999</v>
      </c>
      <c r="G891">
        <v>4.4711456939999996</v>
      </c>
      <c r="H891">
        <v>150309.0612</v>
      </c>
      <c r="I891">
        <v>100.1606293</v>
      </c>
      <c r="J891">
        <v>0.41948807300000002</v>
      </c>
      <c r="K891">
        <v>5.1844735210000001</v>
      </c>
      <c r="L891">
        <v>125327.5909</v>
      </c>
      <c r="M891">
        <v>101.445452</v>
      </c>
      <c r="N891">
        <v>0.79633140700000005</v>
      </c>
      <c r="O891">
        <v>6.5604487870000003</v>
      </c>
      <c r="P891">
        <v>112714.74340000001</v>
      </c>
      <c r="Q891">
        <v>110.62199099999999</v>
      </c>
      <c r="R891">
        <v>0.43642953800000001</v>
      </c>
      <c r="S891">
        <v>4.4629685480000001</v>
      </c>
    </row>
    <row r="892" spans="1:19" x14ac:dyDescent="0.25">
      <c r="A892" s="12">
        <v>39203</v>
      </c>
      <c r="B892" t="s">
        <v>1993</v>
      </c>
      <c r="C892" t="s">
        <v>1994</v>
      </c>
      <c r="D892">
        <v>194249.57560000001</v>
      </c>
      <c r="E892">
        <v>104.8328167</v>
      </c>
      <c r="F892">
        <v>1.559293906</v>
      </c>
      <c r="G892">
        <v>7.0204769349999996</v>
      </c>
      <c r="H892">
        <v>127953.802</v>
      </c>
      <c r="I892">
        <v>106.3604505</v>
      </c>
      <c r="J892">
        <v>1.790509065</v>
      </c>
      <c r="K892">
        <v>7.8818166249999999</v>
      </c>
      <c r="L892">
        <v>108127.62390000001</v>
      </c>
      <c r="M892">
        <v>107.2913933</v>
      </c>
      <c r="N892">
        <v>2.1133987599999999</v>
      </c>
      <c r="O892">
        <v>9.5775281640000003</v>
      </c>
      <c r="P892">
        <v>102839.04700000001</v>
      </c>
      <c r="Q892">
        <v>114.7430444</v>
      </c>
      <c r="R892">
        <v>1.3030838039999999</v>
      </c>
      <c r="S892">
        <v>7.2502096900000002</v>
      </c>
    </row>
    <row r="893" spans="1:19" x14ac:dyDescent="0.25">
      <c r="A893" s="12">
        <v>39203</v>
      </c>
      <c r="B893" t="s">
        <v>1999</v>
      </c>
      <c r="C893" t="s">
        <v>2000</v>
      </c>
      <c r="D893">
        <v>232220.65539999999</v>
      </c>
      <c r="E893">
        <v>103.3259649</v>
      </c>
      <c r="F893">
        <v>0.54417671000000001</v>
      </c>
      <c r="G893">
        <v>7.9459121100000001</v>
      </c>
      <c r="H893">
        <v>144929.4008</v>
      </c>
      <c r="I893">
        <v>105.817943</v>
      </c>
      <c r="J893">
        <v>0.86915801299999995</v>
      </c>
      <c r="K893">
        <v>8.6270564620000005</v>
      </c>
      <c r="L893">
        <v>117448.2833</v>
      </c>
      <c r="M893">
        <v>108.8679332</v>
      </c>
      <c r="N893">
        <v>1.2337761709999999</v>
      </c>
      <c r="O893">
        <v>10.476196399999999</v>
      </c>
      <c r="P893">
        <v>114946.21309999999</v>
      </c>
      <c r="Q893">
        <v>117.235339</v>
      </c>
      <c r="R893">
        <v>0.85000769799999998</v>
      </c>
      <c r="S893">
        <v>6.4973480779999999</v>
      </c>
    </row>
    <row r="894" spans="1:19" x14ac:dyDescent="0.25">
      <c r="A894" s="12">
        <v>39203</v>
      </c>
      <c r="B894" t="s">
        <v>1991</v>
      </c>
      <c r="C894" t="s">
        <v>1992</v>
      </c>
      <c r="D894">
        <v>230446.74299999999</v>
      </c>
      <c r="E894">
        <v>107.89024310000001</v>
      </c>
      <c r="F894">
        <v>0.91664384399999999</v>
      </c>
      <c r="G894">
        <v>5.7163039739999997</v>
      </c>
      <c r="H894">
        <v>151372.10649999999</v>
      </c>
      <c r="I894">
        <v>110.8833633</v>
      </c>
      <c r="J894">
        <v>1.209445458</v>
      </c>
      <c r="K894">
        <v>6.0053423490000002</v>
      </c>
      <c r="L894">
        <v>109873.9967</v>
      </c>
      <c r="M894">
        <v>113.4484678</v>
      </c>
      <c r="N894">
        <v>1.241694759</v>
      </c>
      <c r="O894">
        <v>7.5864734289999998</v>
      </c>
      <c r="P894">
        <v>109206.1805</v>
      </c>
      <c r="Q894">
        <v>123.1671147</v>
      </c>
      <c r="R894">
        <v>0.98882739500000005</v>
      </c>
      <c r="S894">
        <v>4.9395612660000001</v>
      </c>
    </row>
    <row r="895" spans="1:19" x14ac:dyDescent="0.25">
      <c r="A895" s="12">
        <v>39203</v>
      </c>
      <c r="B895" t="s">
        <v>1995</v>
      </c>
      <c r="C895" t="s">
        <v>1996</v>
      </c>
      <c r="D895">
        <v>234534.5937</v>
      </c>
      <c r="E895">
        <v>104.1677332</v>
      </c>
      <c r="F895">
        <v>1.004376806</v>
      </c>
      <c r="G895">
        <v>5.5090699089999999</v>
      </c>
      <c r="H895">
        <v>146899.8075</v>
      </c>
      <c r="I895">
        <v>108.7361398</v>
      </c>
      <c r="J895">
        <v>1.4569074339999999</v>
      </c>
      <c r="K895">
        <v>6.311370385</v>
      </c>
      <c r="L895">
        <v>126702.7703</v>
      </c>
      <c r="M895">
        <v>110.4169035</v>
      </c>
      <c r="N895">
        <v>1.820199495</v>
      </c>
      <c r="O895">
        <v>7.9653301809999997</v>
      </c>
      <c r="P895">
        <v>107942.4811</v>
      </c>
      <c r="Q895">
        <v>119.86909110000001</v>
      </c>
      <c r="R895">
        <v>1.4588679849999999</v>
      </c>
      <c r="S895">
        <v>6.5326211660000002</v>
      </c>
    </row>
    <row r="896" spans="1:19" x14ac:dyDescent="0.25">
      <c r="A896" s="12">
        <v>39234</v>
      </c>
      <c r="B896" t="s">
        <v>1999</v>
      </c>
      <c r="C896" t="s">
        <v>2000</v>
      </c>
      <c r="D896">
        <v>235122.0722</v>
      </c>
      <c r="E896">
        <v>104.6169426</v>
      </c>
      <c r="F896">
        <v>1.249422359</v>
      </c>
      <c r="G896">
        <v>8.1295929630000003</v>
      </c>
      <c r="H896">
        <v>146863.04440000001</v>
      </c>
      <c r="I896">
        <v>107.22976269999999</v>
      </c>
      <c r="J896">
        <v>1.3341969199999999</v>
      </c>
      <c r="K896">
        <v>8.5601896839999991</v>
      </c>
      <c r="L896">
        <v>119284.5053</v>
      </c>
      <c r="M896">
        <v>110.5700073</v>
      </c>
      <c r="N896">
        <v>1.563430224</v>
      </c>
      <c r="O896">
        <v>10.3588912</v>
      </c>
      <c r="P896">
        <v>116476.9534</v>
      </c>
      <c r="Q896">
        <v>118.7965636</v>
      </c>
      <c r="R896">
        <v>1.3317013369999999</v>
      </c>
      <c r="S896">
        <v>6.8140991470000003</v>
      </c>
    </row>
    <row r="897" spans="1:19" x14ac:dyDescent="0.25">
      <c r="A897" s="12">
        <v>39234</v>
      </c>
      <c r="B897" t="s">
        <v>1997</v>
      </c>
      <c r="C897" t="s">
        <v>1998</v>
      </c>
      <c r="D897">
        <v>244908.60140000001</v>
      </c>
      <c r="E897">
        <v>97.511171709999999</v>
      </c>
      <c r="F897">
        <v>0.55402913799999998</v>
      </c>
      <c r="G897">
        <v>4.675074307</v>
      </c>
      <c r="H897">
        <v>151155.9246</v>
      </c>
      <c r="I897">
        <v>100.7249491</v>
      </c>
      <c r="J897">
        <v>0.56341478599999995</v>
      </c>
      <c r="K897">
        <v>4.8514865609999998</v>
      </c>
      <c r="L897">
        <v>126256.7729</v>
      </c>
      <c r="M897">
        <v>102.1975712</v>
      </c>
      <c r="N897">
        <v>0.74140256900000001</v>
      </c>
      <c r="O897">
        <v>6.3121114909999996</v>
      </c>
      <c r="P897">
        <v>113710.1927</v>
      </c>
      <c r="Q897">
        <v>111.598958</v>
      </c>
      <c r="R897">
        <v>0.883158047</v>
      </c>
      <c r="S897">
        <v>4.4134691049999999</v>
      </c>
    </row>
    <row r="898" spans="1:19" x14ac:dyDescent="0.25">
      <c r="A898" s="12">
        <v>39234</v>
      </c>
      <c r="B898" t="s">
        <v>1993</v>
      </c>
      <c r="C898" t="s">
        <v>1994</v>
      </c>
      <c r="D898">
        <v>197466.02910000001</v>
      </c>
      <c r="E898">
        <v>106.5686757</v>
      </c>
      <c r="F898">
        <v>1.655835572</v>
      </c>
      <c r="G898">
        <v>8.2119140999999996</v>
      </c>
      <c r="H898">
        <v>130066.76089999999</v>
      </c>
      <c r="I898">
        <v>108.1168287</v>
      </c>
      <c r="J898">
        <v>1.651345155</v>
      </c>
      <c r="K898">
        <v>8.6200656139999996</v>
      </c>
      <c r="L898">
        <v>110243.3756</v>
      </c>
      <c r="M898">
        <v>109.3907823</v>
      </c>
      <c r="N898">
        <v>1.956717058</v>
      </c>
      <c r="O898">
        <v>10.352231809999999</v>
      </c>
      <c r="P898">
        <v>104759.95510000001</v>
      </c>
      <c r="Q898">
        <v>116.8863047</v>
      </c>
      <c r="R898">
        <v>1.867878183</v>
      </c>
      <c r="S898">
        <v>8.0443839910000001</v>
      </c>
    </row>
    <row r="899" spans="1:19" x14ac:dyDescent="0.25">
      <c r="A899" s="12">
        <v>39234</v>
      </c>
      <c r="B899" t="s">
        <v>1991</v>
      </c>
      <c r="C899" t="s">
        <v>1992</v>
      </c>
      <c r="D899">
        <v>231552.07060000001</v>
      </c>
      <c r="E899">
        <v>108.4077339</v>
      </c>
      <c r="F899">
        <v>0.47964557899999999</v>
      </c>
      <c r="G899">
        <v>5.1440339509999999</v>
      </c>
      <c r="H899">
        <v>152160.7353</v>
      </c>
      <c r="I899">
        <v>111.461051</v>
      </c>
      <c r="J899">
        <v>0.52098686699999996</v>
      </c>
      <c r="K899">
        <v>5.0127310999999999</v>
      </c>
      <c r="L899">
        <v>110641.4878</v>
      </c>
      <c r="M899">
        <v>114.2409273</v>
      </c>
      <c r="N899">
        <v>0.69851928699999999</v>
      </c>
      <c r="O899">
        <v>6.3025613270000003</v>
      </c>
      <c r="P899">
        <v>110215.7899</v>
      </c>
      <c r="Q899">
        <v>124.30579280000001</v>
      </c>
      <c r="R899">
        <v>0.92449842800000004</v>
      </c>
      <c r="S899">
        <v>4.0481250170000003</v>
      </c>
    </row>
    <row r="900" spans="1:19" x14ac:dyDescent="0.25">
      <c r="A900" s="12">
        <v>39234</v>
      </c>
      <c r="B900" t="s">
        <v>1995</v>
      </c>
      <c r="C900" t="s">
        <v>1996</v>
      </c>
      <c r="D900">
        <v>238748.26430000001</v>
      </c>
      <c r="E900">
        <v>106.0392205</v>
      </c>
      <c r="F900">
        <v>1.796609406</v>
      </c>
      <c r="G900">
        <v>6.7388449069999998</v>
      </c>
      <c r="H900">
        <v>149725.39069999999</v>
      </c>
      <c r="I900">
        <v>110.82765379999999</v>
      </c>
      <c r="J900">
        <v>1.923476443</v>
      </c>
      <c r="K900">
        <v>7.1841501890000004</v>
      </c>
      <c r="L900">
        <v>129262.0065</v>
      </c>
      <c r="M900">
        <v>112.64718569999999</v>
      </c>
      <c r="N900">
        <v>2.0198738650000001</v>
      </c>
      <c r="O900">
        <v>8.6968320349999999</v>
      </c>
      <c r="P900">
        <v>110630.6986</v>
      </c>
      <c r="Q900">
        <v>122.85433089999999</v>
      </c>
      <c r="R900">
        <v>2.4904166669999999</v>
      </c>
      <c r="S900">
        <v>7.7172874729999998</v>
      </c>
    </row>
    <row r="901" spans="1:19" x14ac:dyDescent="0.25">
      <c r="A901" s="12">
        <v>39234</v>
      </c>
      <c r="B901" t="s">
        <v>1989</v>
      </c>
      <c r="C901" t="s">
        <v>1990</v>
      </c>
      <c r="D901">
        <v>232316.82380000001</v>
      </c>
      <c r="E901">
        <v>101.3759366</v>
      </c>
      <c r="F901">
        <v>1.147163967</v>
      </c>
      <c r="G901">
        <v>7.6298772000000001</v>
      </c>
      <c r="H901">
        <v>151197.94820000001</v>
      </c>
      <c r="I901">
        <v>102.3788656</v>
      </c>
      <c r="J901">
        <v>1.432334623</v>
      </c>
      <c r="K901">
        <v>8.2013362490000006</v>
      </c>
      <c r="L901">
        <v>116792.5819</v>
      </c>
      <c r="M901">
        <v>107.5421463</v>
      </c>
      <c r="N901">
        <v>1.7811949229999999</v>
      </c>
      <c r="O901">
        <v>10.432433980000001</v>
      </c>
      <c r="P901">
        <v>123487.42359999999</v>
      </c>
      <c r="Q901">
        <v>112.8117759</v>
      </c>
      <c r="R901">
        <v>2.2693173760000001</v>
      </c>
      <c r="S901">
        <v>8.1472602970000008</v>
      </c>
    </row>
    <row r="902" spans="1:19" x14ac:dyDescent="0.25">
      <c r="A902" s="12">
        <v>39264</v>
      </c>
      <c r="B902" t="s">
        <v>1999</v>
      </c>
      <c r="C902" t="s">
        <v>2000</v>
      </c>
      <c r="D902">
        <v>237493.25349999999</v>
      </c>
      <c r="E902">
        <v>105.67199340000001</v>
      </c>
      <c r="F902">
        <v>1.0084894499999999</v>
      </c>
      <c r="G902">
        <v>8.1159943739999996</v>
      </c>
      <c r="H902">
        <v>147951.8792</v>
      </c>
      <c r="I902">
        <v>108.0247584</v>
      </c>
      <c r="J902">
        <v>0.74139467199999998</v>
      </c>
      <c r="K902">
        <v>8.379998166</v>
      </c>
      <c r="L902">
        <v>120061.83319999999</v>
      </c>
      <c r="M902">
        <v>111.2905465</v>
      </c>
      <c r="N902">
        <v>0.65165874999999995</v>
      </c>
      <c r="O902">
        <v>9.8786652460000006</v>
      </c>
      <c r="P902">
        <v>117370.7403</v>
      </c>
      <c r="Q902">
        <v>119.70815</v>
      </c>
      <c r="R902">
        <v>0.76735083000000004</v>
      </c>
      <c r="S902">
        <v>7.1433968959999996</v>
      </c>
    </row>
    <row r="903" spans="1:19" x14ac:dyDescent="0.25">
      <c r="A903" s="12">
        <v>39264</v>
      </c>
      <c r="B903" t="s">
        <v>1993</v>
      </c>
      <c r="C903" t="s">
        <v>1994</v>
      </c>
      <c r="D903">
        <v>199235.9878</v>
      </c>
      <c r="E903">
        <v>107.5238889</v>
      </c>
      <c r="F903">
        <v>0.89633579699999999</v>
      </c>
      <c r="G903">
        <v>8.0876256719999997</v>
      </c>
      <c r="H903">
        <v>130944.3428</v>
      </c>
      <c r="I903">
        <v>108.8463107</v>
      </c>
      <c r="J903">
        <v>0.67471646699999999</v>
      </c>
      <c r="K903">
        <v>8.2331475249999997</v>
      </c>
      <c r="L903">
        <v>110946.6436</v>
      </c>
      <c r="M903">
        <v>110.0886115</v>
      </c>
      <c r="N903">
        <v>0.63792317499999995</v>
      </c>
      <c r="O903">
        <v>9.6682135369999997</v>
      </c>
      <c r="P903">
        <v>105540.06690000001</v>
      </c>
      <c r="Q903">
        <v>117.75671730000001</v>
      </c>
      <c r="R903">
        <v>0.74466598399999995</v>
      </c>
      <c r="S903">
        <v>7.9397194850000004</v>
      </c>
    </row>
    <row r="904" spans="1:19" x14ac:dyDescent="0.25">
      <c r="A904" s="12">
        <v>39264</v>
      </c>
      <c r="B904" t="s">
        <v>1991</v>
      </c>
      <c r="C904" t="s">
        <v>1992</v>
      </c>
      <c r="D904">
        <v>233011.0624</v>
      </c>
      <c r="E904">
        <v>109.0908027</v>
      </c>
      <c r="F904">
        <v>0.63009229899999997</v>
      </c>
      <c r="G904">
        <v>5.6399733650000003</v>
      </c>
      <c r="H904">
        <v>152742.12390000001</v>
      </c>
      <c r="I904">
        <v>111.8869308</v>
      </c>
      <c r="J904">
        <v>0.38208847400000001</v>
      </c>
      <c r="K904">
        <v>5.4783822190000002</v>
      </c>
      <c r="L904">
        <v>111478.5003</v>
      </c>
      <c r="M904">
        <v>115.1051698</v>
      </c>
      <c r="N904">
        <v>0.75650871600000003</v>
      </c>
      <c r="O904">
        <v>7.1421108230000003</v>
      </c>
      <c r="P904">
        <v>110754.8841</v>
      </c>
      <c r="Q904">
        <v>124.9138047</v>
      </c>
      <c r="R904">
        <v>0.48912603199999999</v>
      </c>
      <c r="S904">
        <v>5.1648844079999998</v>
      </c>
    </row>
    <row r="905" spans="1:19" x14ac:dyDescent="0.25">
      <c r="A905" s="12">
        <v>39264</v>
      </c>
      <c r="B905" t="s">
        <v>1989</v>
      </c>
      <c r="C905" t="s">
        <v>1990</v>
      </c>
      <c r="D905">
        <v>235306.78510000001</v>
      </c>
      <c r="E905">
        <v>102.68066399999999</v>
      </c>
      <c r="F905">
        <v>1.287018845</v>
      </c>
      <c r="G905">
        <v>7.7412240460000001</v>
      </c>
      <c r="H905">
        <v>152684.4283</v>
      </c>
      <c r="I905">
        <v>103.3853881</v>
      </c>
      <c r="J905">
        <v>0.983135078</v>
      </c>
      <c r="K905">
        <v>8.0347444100000001</v>
      </c>
      <c r="L905">
        <v>117971.1213</v>
      </c>
      <c r="M905">
        <v>108.6273407</v>
      </c>
      <c r="N905">
        <v>1.0090875020000001</v>
      </c>
      <c r="O905">
        <v>9.9289271360000004</v>
      </c>
      <c r="P905">
        <v>125017.7789</v>
      </c>
      <c r="Q905">
        <v>114.20983</v>
      </c>
      <c r="R905">
        <v>1.239280283</v>
      </c>
      <c r="S905">
        <v>8.4714584619999993</v>
      </c>
    </row>
    <row r="906" spans="1:19" x14ac:dyDescent="0.25">
      <c r="A906" s="12">
        <v>39264</v>
      </c>
      <c r="B906" t="s">
        <v>1997</v>
      </c>
      <c r="C906" t="s">
        <v>1998</v>
      </c>
      <c r="D906">
        <v>247147.39720000001</v>
      </c>
      <c r="E906">
        <v>98.40255569</v>
      </c>
      <c r="F906">
        <v>0.91413524499999999</v>
      </c>
      <c r="G906">
        <v>5.1722422210000003</v>
      </c>
      <c r="H906">
        <v>151840.5183</v>
      </c>
      <c r="I906">
        <v>101.181138</v>
      </c>
      <c r="J906">
        <v>0.45290560299999999</v>
      </c>
      <c r="K906">
        <v>4.9220489169999997</v>
      </c>
      <c r="L906">
        <v>126691.0108</v>
      </c>
      <c r="M906">
        <v>102.5490617</v>
      </c>
      <c r="N906">
        <v>0.343932348</v>
      </c>
      <c r="O906">
        <v>5.8250858829999999</v>
      </c>
      <c r="P906">
        <v>114086.4688</v>
      </c>
      <c r="Q906">
        <v>111.96824789999999</v>
      </c>
      <c r="R906">
        <v>0.330908021</v>
      </c>
      <c r="S906">
        <v>4.6449111609999996</v>
      </c>
    </row>
    <row r="907" spans="1:19" x14ac:dyDescent="0.25">
      <c r="A907" s="12">
        <v>39264</v>
      </c>
      <c r="B907" t="s">
        <v>1995</v>
      </c>
      <c r="C907" t="s">
        <v>1996</v>
      </c>
      <c r="D907">
        <v>240906.9106</v>
      </c>
      <c r="E907">
        <v>106.9979759</v>
      </c>
      <c r="F907">
        <v>0.90415161499999996</v>
      </c>
      <c r="G907">
        <v>6.0320570880000002</v>
      </c>
      <c r="H907">
        <v>150565.26670000001</v>
      </c>
      <c r="I907">
        <v>111.44933519999999</v>
      </c>
      <c r="J907">
        <v>0.56094430900000003</v>
      </c>
      <c r="K907">
        <v>6.1552222480000003</v>
      </c>
      <c r="L907">
        <v>129924.3784</v>
      </c>
      <c r="M907">
        <v>113.224419</v>
      </c>
      <c r="N907">
        <v>0.51242580800000004</v>
      </c>
      <c r="O907">
        <v>7.3472910789999997</v>
      </c>
      <c r="P907">
        <v>111345.6231</v>
      </c>
      <c r="Q907">
        <v>123.6482477</v>
      </c>
      <c r="R907">
        <v>0.646226156</v>
      </c>
      <c r="S907">
        <v>7.0960127499999999</v>
      </c>
    </row>
    <row r="908" spans="1:19" x14ac:dyDescent="0.25">
      <c r="A908" s="12">
        <v>39295</v>
      </c>
      <c r="B908" t="s">
        <v>1997</v>
      </c>
      <c r="C908" t="s">
        <v>1998</v>
      </c>
      <c r="D908">
        <v>250808.6482</v>
      </c>
      <c r="E908">
        <v>99.860294890000006</v>
      </c>
      <c r="F908">
        <v>1.4814037980000001</v>
      </c>
      <c r="G908">
        <v>6.0856928730000002</v>
      </c>
      <c r="H908">
        <v>153467.14980000001</v>
      </c>
      <c r="I908">
        <v>102.26506759999999</v>
      </c>
      <c r="J908">
        <v>1.07127631</v>
      </c>
      <c r="K908">
        <v>5.5595324369999997</v>
      </c>
      <c r="L908">
        <v>127999.1829</v>
      </c>
      <c r="M908">
        <v>103.60795160000001</v>
      </c>
      <c r="N908">
        <v>1.0325689950000001</v>
      </c>
      <c r="O908">
        <v>6.2318232480000004</v>
      </c>
      <c r="P908">
        <v>114268.2647</v>
      </c>
      <c r="Q908">
        <v>112.1466684</v>
      </c>
      <c r="R908">
        <v>0.15934920299999999</v>
      </c>
      <c r="S908">
        <v>4.9903884769999998</v>
      </c>
    </row>
    <row r="909" spans="1:19" x14ac:dyDescent="0.25">
      <c r="A909" s="12">
        <v>39295</v>
      </c>
      <c r="B909" t="s">
        <v>1995</v>
      </c>
      <c r="C909" t="s">
        <v>1996</v>
      </c>
      <c r="D909">
        <v>242440.38370000001</v>
      </c>
      <c r="E909">
        <v>107.6790627</v>
      </c>
      <c r="F909">
        <v>0.63654179499999997</v>
      </c>
      <c r="G909">
        <v>5.6801816609999998</v>
      </c>
      <c r="H909">
        <v>150818.9057</v>
      </c>
      <c r="I909">
        <v>111.6370804</v>
      </c>
      <c r="J909">
        <v>0.16845785499999999</v>
      </c>
      <c r="K909">
        <v>5.3720215070000004</v>
      </c>
      <c r="L909">
        <v>130148.6719</v>
      </c>
      <c r="M909">
        <v>113.4198827</v>
      </c>
      <c r="N909">
        <v>0.17263390000000001</v>
      </c>
      <c r="O909">
        <v>6.3128574000000004</v>
      </c>
      <c r="P909">
        <v>110999.999</v>
      </c>
      <c r="Q909">
        <v>123.2644355</v>
      </c>
      <c r="R909">
        <v>-0.310406503</v>
      </c>
      <c r="S909">
        <v>6.117727919</v>
      </c>
    </row>
    <row r="910" spans="1:19" x14ac:dyDescent="0.25">
      <c r="A910" s="12">
        <v>39295</v>
      </c>
      <c r="B910" t="s">
        <v>1991</v>
      </c>
      <c r="C910" t="s">
        <v>1992</v>
      </c>
      <c r="D910">
        <v>234106.55480000001</v>
      </c>
      <c r="E910">
        <v>109.6036888</v>
      </c>
      <c r="F910">
        <v>0.47014611099999998</v>
      </c>
      <c r="G910">
        <v>5.2834592459999996</v>
      </c>
      <c r="H910">
        <v>152851.7641</v>
      </c>
      <c r="I910">
        <v>111.96724469999999</v>
      </c>
      <c r="J910">
        <v>7.1781234999999999E-2</v>
      </c>
      <c r="K910">
        <v>4.8700908409999997</v>
      </c>
      <c r="L910">
        <v>112159.7942</v>
      </c>
      <c r="M910">
        <v>115.8086279</v>
      </c>
      <c r="N910">
        <v>0.61114377799999997</v>
      </c>
      <c r="O910">
        <v>6.9161645089999997</v>
      </c>
      <c r="P910">
        <v>110307.8131</v>
      </c>
      <c r="Q910">
        <v>124.40958019999999</v>
      </c>
      <c r="R910">
        <v>-0.403657973</v>
      </c>
      <c r="S910">
        <v>4.9915259089999999</v>
      </c>
    </row>
    <row r="911" spans="1:19" x14ac:dyDescent="0.25">
      <c r="A911" s="12">
        <v>39295</v>
      </c>
      <c r="B911" t="s">
        <v>1989</v>
      </c>
      <c r="C911" t="s">
        <v>1990</v>
      </c>
      <c r="D911">
        <v>238186.65</v>
      </c>
      <c r="E911">
        <v>103.9373487</v>
      </c>
      <c r="F911">
        <v>1.2238766889999999</v>
      </c>
      <c r="G911">
        <v>7.8594963450000002</v>
      </c>
      <c r="H911">
        <v>154157.43729999999</v>
      </c>
      <c r="I911">
        <v>104.3827891</v>
      </c>
      <c r="J911">
        <v>0.96474081199999995</v>
      </c>
      <c r="K911">
        <v>8.0095229109999995</v>
      </c>
      <c r="L911">
        <v>118985.7726</v>
      </c>
      <c r="M911">
        <v>109.56162759999999</v>
      </c>
      <c r="N911">
        <v>0.86008450800000003</v>
      </c>
      <c r="O911">
        <v>9.5712288339999994</v>
      </c>
      <c r="P911">
        <v>125372.66220000001</v>
      </c>
      <c r="Q911">
        <v>114.5340332</v>
      </c>
      <c r="R911">
        <v>0.283866279</v>
      </c>
      <c r="S911">
        <v>8.4331017920000004</v>
      </c>
    </row>
    <row r="912" spans="1:19" x14ac:dyDescent="0.25">
      <c r="A912" s="12">
        <v>39295</v>
      </c>
      <c r="B912" t="s">
        <v>1993</v>
      </c>
      <c r="C912" t="s">
        <v>1994</v>
      </c>
      <c r="D912">
        <v>201380.53150000001</v>
      </c>
      <c r="E912">
        <v>108.6812585</v>
      </c>
      <c r="F912">
        <v>1.0763836659999999</v>
      </c>
      <c r="G912">
        <v>8.0874149039999992</v>
      </c>
      <c r="H912">
        <v>131741.4921</v>
      </c>
      <c r="I912">
        <v>109.508934</v>
      </c>
      <c r="J912">
        <v>0.60876962300000004</v>
      </c>
      <c r="K912">
        <v>7.8643730239999998</v>
      </c>
      <c r="L912">
        <v>111742.6658</v>
      </c>
      <c r="M912">
        <v>110.87847739999999</v>
      </c>
      <c r="N912">
        <v>0.717481955</v>
      </c>
      <c r="O912">
        <v>9.0874995009999999</v>
      </c>
      <c r="P912">
        <v>105403.3269</v>
      </c>
      <c r="Q912">
        <v>117.6041491</v>
      </c>
      <c r="R912">
        <v>-0.12956215700000001</v>
      </c>
      <c r="S912">
        <v>7.1731679929999999</v>
      </c>
    </row>
    <row r="913" spans="1:19" x14ac:dyDescent="0.25">
      <c r="A913" s="12">
        <v>39295</v>
      </c>
      <c r="B913" t="s">
        <v>1999</v>
      </c>
      <c r="C913" t="s">
        <v>2000</v>
      </c>
      <c r="D913">
        <v>239985.56700000001</v>
      </c>
      <c r="E913">
        <v>106.7809417</v>
      </c>
      <c r="F913">
        <v>1.049424957</v>
      </c>
      <c r="G913">
        <v>7.8707902980000002</v>
      </c>
      <c r="H913">
        <v>148901.51939999999</v>
      </c>
      <c r="I913">
        <v>108.7181234</v>
      </c>
      <c r="J913">
        <v>0.64185743299999998</v>
      </c>
      <c r="K913">
        <v>7.689418871</v>
      </c>
      <c r="L913">
        <v>120882.05319999999</v>
      </c>
      <c r="M913">
        <v>112.0508442</v>
      </c>
      <c r="N913">
        <v>0.68316469099999999</v>
      </c>
      <c r="O913">
        <v>8.8357182460000008</v>
      </c>
      <c r="P913">
        <v>117010.5288</v>
      </c>
      <c r="Q913">
        <v>119.340765</v>
      </c>
      <c r="R913">
        <v>-0.30690060000000002</v>
      </c>
      <c r="S913">
        <v>6.1005652140000004</v>
      </c>
    </row>
    <row r="914" spans="1:19" x14ac:dyDescent="0.25">
      <c r="A914" s="12">
        <v>39326</v>
      </c>
      <c r="B914" t="s">
        <v>1989</v>
      </c>
      <c r="C914" t="s">
        <v>1990</v>
      </c>
      <c r="D914">
        <v>239090.43040000001</v>
      </c>
      <c r="E914">
        <v>104.33173069999999</v>
      </c>
      <c r="F914">
        <v>0.37944208200000001</v>
      </c>
      <c r="G914">
        <v>7.1161451509999996</v>
      </c>
      <c r="H914">
        <v>154344.65220000001</v>
      </c>
      <c r="I914">
        <v>104.5095558</v>
      </c>
      <c r="J914">
        <v>0.12144398200000001</v>
      </c>
      <c r="K914">
        <v>7.138569307</v>
      </c>
      <c r="L914">
        <v>119078.7153</v>
      </c>
      <c r="M914">
        <v>109.6472089</v>
      </c>
      <c r="N914">
        <v>7.8112462999999993E-2</v>
      </c>
      <c r="O914">
        <v>8.4470798360000003</v>
      </c>
      <c r="P914">
        <v>125473.2504</v>
      </c>
      <c r="Q914">
        <v>114.6259254</v>
      </c>
      <c r="R914">
        <v>8.0231403000000007E-2</v>
      </c>
      <c r="S914">
        <v>7.320492593</v>
      </c>
    </row>
    <row r="915" spans="1:19" x14ac:dyDescent="0.25">
      <c r="A915" s="12">
        <v>39326</v>
      </c>
      <c r="B915" t="s">
        <v>1991</v>
      </c>
      <c r="C915" t="s">
        <v>1992</v>
      </c>
      <c r="D915">
        <v>235248.1263</v>
      </c>
      <c r="E915">
        <v>110.1381482</v>
      </c>
      <c r="F915">
        <v>0.48762903000000002</v>
      </c>
      <c r="G915">
        <v>4.8167670060000001</v>
      </c>
      <c r="H915">
        <v>153032.87</v>
      </c>
      <c r="I915">
        <v>112.0999087</v>
      </c>
      <c r="J915">
        <v>0.11848466000000001</v>
      </c>
      <c r="K915">
        <v>4.5269688400000003</v>
      </c>
      <c r="L915">
        <v>112540.83379999999</v>
      </c>
      <c r="M915">
        <v>116.2020637</v>
      </c>
      <c r="N915">
        <v>0.33972924199999999</v>
      </c>
      <c r="O915">
        <v>7.0388147160000001</v>
      </c>
      <c r="P915">
        <v>110481.1056</v>
      </c>
      <c r="Q915">
        <v>124.60502649999999</v>
      </c>
      <c r="R915">
        <v>0.157099024</v>
      </c>
      <c r="S915">
        <v>5.2867740510000001</v>
      </c>
    </row>
    <row r="916" spans="1:19" x14ac:dyDescent="0.25">
      <c r="A916" s="12">
        <v>39326</v>
      </c>
      <c r="B916" t="s">
        <v>1997</v>
      </c>
      <c r="C916" t="s">
        <v>1998</v>
      </c>
      <c r="D916">
        <v>252429.49489999999</v>
      </c>
      <c r="E916">
        <v>100.5056404</v>
      </c>
      <c r="F916">
        <v>0.64624835700000005</v>
      </c>
      <c r="G916">
        <v>6.1814102760000003</v>
      </c>
      <c r="H916">
        <v>154019.86309999999</v>
      </c>
      <c r="I916">
        <v>102.6333762</v>
      </c>
      <c r="J916">
        <v>0.360150892</v>
      </c>
      <c r="K916">
        <v>5.6005717690000001</v>
      </c>
      <c r="L916">
        <v>128243.3815</v>
      </c>
      <c r="M916">
        <v>103.8056162</v>
      </c>
      <c r="N916">
        <v>0.19078139</v>
      </c>
      <c r="O916">
        <v>6.0031862169999997</v>
      </c>
      <c r="P916">
        <v>114375.42329999999</v>
      </c>
      <c r="Q916">
        <v>112.2518374</v>
      </c>
      <c r="R916">
        <v>9.3778077000000001E-2</v>
      </c>
      <c r="S916">
        <v>5.0112394159999996</v>
      </c>
    </row>
    <row r="917" spans="1:19" x14ac:dyDescent="0.25">
      <c r="A917" s="12">
        <v>39326</v>
      </c>
      <c r="B917" t="s">
        <v>1993</v>
      </c>
      <c r="C917" t="s">
        <v>1994</v>
      </c>
      <c r="D917">
        <v>201545.07149999999</v>
      </c>
      <c r="E917">
        <v>108.7700576</v>
      </c>
      <c r="F917">
        <v>8.1706017000000006E-2</v>
      </c>
      <c r="G917">
        <v>6.712261668</v>
      </c>
      <c r="H917">
        <v>131472.8512</v>
      </c>
      <c r="I917">
        <v>109.2856287</v>
      </c>
      <c r="J917">
        <v>-0.203915185</v>
      </c>
      <c r="K917">
        <v>6.4942500450000002</v>
      </c>
      <c r="L917">
        <v>111387.58900000001</v>
      </c>
      <c r="M917">
        <v>110.5261467</v>
      </c>
      <c r="N917">
        <v>-0.31776297999999997</v>
      </c>
      <c r="O917">
        <v>7.6430081870000004</v>
      </c>
      <c r="P917">
        <v>104968.13</v>
      </c>
      <c r="Q917">
        <v>117.1185766</v>
      </c>
      <c r="R917">
        <v>-0.412887214</v>
      </c>
      <c r="S917">
        <v>5.7678572570000002</v>
      </c>
    </row>
    <row r="918" spans="1:19" x14ac:dyDescent="0.25">
      <c r="A918" s="12">
        <v>39326</v>
      </c>
      <c r="B918" t="s">
        <v>1995</v>
      </c>
      <c r="C918" t="s">
        <v>1996</v>
      </c>
      <c r="D918">
        <v>242538.3358</v>
      </c>
      <c r="E918">
        <v>107.72256779999999</v>
      </c>
      <c r="F918">
        <v>4.0402533999999997E-2</v>
      </c>
      <c r="G918">
        <v>4.7116116359999998</v>
      </c>
      <c r="H918">
        <v>150216.43539999999</v>
      </c>
      <c r="I918">
        <v>111.1911281</v>
      </c>
      <c r="J918">
        <v>-0.399466082</v>
      </c>
      <c r="K918">
        <v>4.2776277089999999</v>
      </c>
      <c r="L918">
        <v>129547.19779999999</v>
      </c>
      <c r="M918">
        <v>112.8957197</v>
      </c>
      <c r="N918">
        <v>-0.462143847</v>
      </c>
      <c r="O918">
        <v>5.1815943620000002</v>
      </c>
      <c r="P918">
        <v>110232.3177</v>
      </c>
      <c r="Q918">
        <v>122.41193269999999</v>
      </c>
      <c r="R918">
        <v>-0.69160479699999999</v>
      </c>
      <c r="S918">
        <v>5.085889602</v>
      </c>
    </row>
    <row r="919" spans="1:19" x14ac:dyDescent="0.25">
      <c r="A919" s="12">
        <v>39326</v>
      </c>
      <c r="B919" t="s">
        <v>1999</v>
      </c>
      <c r="C919" t="s">
        <v>2000</v>
      </c>
      <c r="D919">
        <v>241751.0067</v>
      </c>
      <c r="E919">
        <v>107.5664694</v>
      </c>
      <c r="F919">
        <v>0.73564410899999999</v>
      </c>
      <c r="G919">
        <v>7.6866017449999999</v>
      </c>
      <c r="H919">
        <v>149567.587</v>
      </c>
      <c r="I919">
        <v>109.2044423</v>
      </c>
      <c r="J919">
        <v>0.44732093699999997</v>
      </c>
      <c r="K919">
        <v>7.4382411790000003</v>
      </c>
      <c r="L919">
        <v>121339.9192</v>
      </c>
      <c r="M919">
        <v>112.4752601</v>
      </c>
      <c r="N919">
        <v>0.37877080899999999</v>
      </c>
      <c r="O919">
        <v>8.5256183970000006</v>
      </c>
      <c r="P919">
        <v>117348.1725</v>
      </c>
      <c r="Q919">
        <v>119.6851329</v>
      </c>
      <c r="R919">
        <v>0.28855845099999999</v>
      </c>
      <c r="S919">
        <v>6.0728552369999997</v>
      </c>
    </row>
    <row r="920" spans="1:19" x14ac:dyDescent="0.25">
      <c r="A920" s="12">
        <v>39356</v>
      </c>
      <c r="B920" t="s">
        <v>1991</v>
      </c>
      <c r="C920" t="s">
        <v>1992</v>
      </c>
      <c r="D920">
        <v>235175.304</v>
      </c>
      <c r="E920">
        <v>110.1040544</v>
      </c>
      <c r="F920">
        <v>-3.0955541E-2</v>
      </c>
      <c r="G920">
        <v>4.0583873380000002</v>
      </c>
      <c r="H920">
        <v>152345.6827</v>
      </c>
      <c r="I920">
        <v>111.596529</v>
      </c>
      <c r="J920">
        <v>-0.44904555099999999</v>
      </c>
      <c r="K920">
        <v>3.3847311520000001</v>
      </c>
      <c r="L920">
        <v>111861.2271</v>
      </c>
      <c r="M920">
        <v>115.50034770000001</v>
      </c>
      <c r="N920">
        <v>-0.60387571900000003</v>
      </c>
      <c r="O920">
        <v>6.045035436</v>
      </c>
      <c r="P920">
        <v>110240.80130000001</v>
      </c>
      <c r="Q920">
        <v>124.33400159999999</v>
      </c>
      <c r="R920">
        <v>-0.21750719299999999</v>
      </c>
      <c r="S920">
        <v>4.3451807530000002</v>
      </c>
    </row>
    <row r="921" spans="1:19" x14ac:dyDescent="0.25">
      <c r="A921" s="12">
        <v>39356</v>
      </c>
      <c r="B921" t="s">
        <v>1993</v>
      </c>
      <c r="C921" t="s">
        <v>1994</v>
      </c>
      <c r="D921">
        <v>202517.9123</v>
      </c>
      <c r="E921">
        <v>109.2950814</v>
      </c>
      <c r="F921">
        <v>0.48269142900000001</v>
      </c>
      <c r="G921">
        <v>6.3832708279999997</v>
      </c>
      <c r="H921">
        <v>131592.0226</v>
      </c>
      <c r="I921">
        <v>109.38468880000001</v>
      </c>
      <c r="J921">
        <v>9.0643290000000001E-2</v>
      </c>
      <c r="K921">
        <v>5.9806384789999996</v>
      </c>
      <c r="L921">
        <v>111574.861</v>
      </c>
      <c r="M921">
        <v>110.7119704</v>
      </c>
      <c r="N921">
        <v>0.16812650100000001</v>
      </c>
      <c r="O921">
        <v>7.2706895500000002</v>
      </c>
      <c r="P921">
        <v>105360.7251</v>
      </c>
      <c r="Q921">
        <v>117.55661600000001</v>
      </c>
      <c r="R921">
        <v>0.374013543</v>
      </c>
      <c r="S921">
        <v>5.3370625540000001</v>
      </c>
    </row>
    <row r="922" spans="1:19" x14ac:dyDescent="0.25">
      <c r="A922" s="12">
        <v>39356</v>
      </c>
      <c r="B922" t="s">
        <v>1997</v>
      </c>
      <c r="C922" t="s">
        <v>1998</v>
      </c>
      <c r="D922">
        <v>253671.1225</v>
      </c>
      <c r="E922">
        <v>100.9999986</v>
      </c>
      <c r="F922">
        <v>0.49187104700000001</v>
      </c>
      <c r="G922">
        <v>5.799437416</v>
      </c>
      <c r="H922">
        <v>154042.94949999999</v>
      </c>
      <c r="I922">
        <v>102.6487602</v>
      </c>
      <c r="J922">
        <v>1.4989270000000001E-2</v>
      </c>
      <c r="K922">
        <v>4.8630735200000004</v>
      </c>
      <c r="L922">
        <v>128174.1053</v>
      </c>
      <c r="M922">
        <v>103.7495412</v>
      </c>
      <c r="N922">
        <v>-5.4019300999999999E-2</v>
      </c>
      <c r="O922">
        <v>5.5122915050000003</v>
      </c>
      <c r="P922">
        <v>114585.25569999999</v>
      </c>
      <c r="Q922">
        <v>112.45777390000001</v>
      </c>
      <c r="R922">
        <v>0.18345935699999999</v>
      </c>
      <c r="S922">
        <v>4.4205856859999999</v>
      </c>
    </row>
    <row r="923" spans="1:19" x14ac:dyDescent="0.25">
      <c r="A923" s="12">
        <v>39356</v>
      </c>
      <c r="B923" t="s">
        <v>1995</v>
      </c>
      <c r="C923" t="s">
        <v>1996</v>
      </c>
      <c r="D923">
        <v>242361.78510000001</v>
      </c>
      <c r="E923">
        <v>107.64415339999999</v>
      </c>
      <c r="F923">
        <v>-7.2792905000000005E-2</v>
      </c>
      <c r="G923">
        <v>4.748704118</v>
      </c>
      <c r="H923">
        <v>149643.47820000001</v>
      </c>
      <c r="I923">
        <v>110.7670217</v>
      </c>
      <c r="J923">
        <v>-0.381421118</v>
      </c>
      <c r="K923">
        <v>4.1737041660000003</v>
      </c>
      <c r="L923">
        <v>128995.79429999999</v>
      </c>
      <c r="M923">
        <v>112.4151914</v>
      </c>
      <c r="N923">
        <v>-0.42563907600000001</v>
      </c>
      <c r="O923">
        <v>5.1752979730000002</v>
      </c>
      <c r="P923">
        <v>110079.7313</v>
      </c>
      <c r="Q923">
        <v>122.2424869</v>
      </c>
      <c r="R923">
        <v>-0.13842262799999999</v>
      </c>
      <c r="S923">
        <v>4.7538308640000002</v>
      </c>
    </row>
    <row r="924" spans="1:19" x14ac:dyDescent="0.25">
      <c r="A924" s="12">
        <v>39356</v>
      </c>
      <c r="B924" t="s">
        <v>1999</v>
      </c>
      <c r="C924" t="s">
        <v>2000</v>
      </c>
      <c r="D924">
        <v>242728.48699999999</v>
      </c>
      <c r="E924">
        <v>108.0013967</v>
      </c>
      <c r="F924">
        <v>0.40433351499999998</v>
      </c>
      <c r="G924">
        <v>7.3397121050000003</v>
      </c>
      <c r="H924">
        <v>149686.95629999999</v>
      </c>
      <c r="I924">
        <v>109.2915979</v>
      </c>
      <c r="J924">
        <v>7.9809545999999995E-2</v>
      </c>
      <c r="K924">
        <v>6.8842441489999997</v>
      </c>
      <c r="L924">
        <v>121562.1911</v>
      </c>
      <c r="M924">
        <v>112.6812936</v>
      </c>
      <c r="N924">
        <v>0.18318121500000001</v>
      </c>
      <c r="O924">
        <v>8.1096429180000005</v>
      </c>
      <c r="P924">
        <v>117501.701</v>
      </c>
      <c r="Q924">
        <v>119.8417188</v>
      </c>
      <c r="R924">
        <v>0.13083155799999999</v>
      </c>
      <c r="S924">
        <v>5.4589230420000003</v>
      </c>
    </row>
    <row r="925" spans="1:19" x14ac:dyDescent="0.25">
      <c r="A925" s="12">
        <v>39356</v>
      </c>
      <c r="B925" t="s">
        <v>1989</v>
      </c>
      <c r="C925" t="s">
        <v>1990</v>
      </c>
      <c r="D925">
        <v>241174.9952</v>
      </c>
      <c r="E925">
        <v>105.24137090000001</v>
      </c>
      <c r="F925">
        <v>0.87187297900000005</v>
      </c>
      <c r="G925">
        <v>7.5845480619999996</v>
      </c>
      <c r="H925">
        <v>154773.9088</v>
      </c>
      <c r="I925">
        <v>104.8002132</v>
      </c>
      <c r="J925">
        <v>0.27811567100000001</v>
      </c>
      <c r="K925">
        <v>7.0375611820000001</v>
      </c>
      <c r="L925">
        <v>119414.3968</v>
      </c>
      <c r="M925">
        <v>109.95630300000001</v>
      </c>
      <c r="N925">
        <v>0.28189878600000001</v>
      </c>
      <c r="O925">
        <v>8.4769090899999995</v>
      </c>
      <c r="P925">
        <v>125235.82120000001</v>
      </c>
      <c r="Q925">
        <v>114.4090222</v>
      </c>
      <c r="R925">
        <v>-0.189227006</v>
      </c>
      <c r="S925">
        <v>6.560246888</v>
      </c>
    </row>
    <row r="926" spans="1:19" x14ac:dyDescent="0.25">
      <c r="A926" s="12">
        <v>39387</v>
      </c>
      <c r="B926" t="s">
        <v>1989</v>
      </c>
      <c r="C926" t="s">
        <v>1990</v>
      </c>
      <c r="D926">
        <v>241454.96350000001</v>
      </c>
      <c r="E926">
        <v>105.3635405</v>
      </c>
      <c r="F926">
        <v>0.11608513199999999</v>
      </c>
      <c r="G926">
        <v>7.6033761450000004</v>
      </c>
      <c r="H926">
        <v>154500.46739999999</v>
      </c>
      <c r="I926">
        <v>104.615061</v>
      </c>
      <c r="J926">
        <v>-0.176671569</v>
      </c>
      <c r="K926">
        <v>6.4464493020000004</v>
      </c>
      <c r="L926">
        <v>119163.45480000001</v>
      </c>
      <c r="M926">
        <v>109.7252366</v>
      </c>
      <c r="N926">
        <v>-0.21014386199999999</v>
      </c>
      <c r="O926">
        <v>7.7700519630000002</v>
      </c>
      <c r="P926">
        <v>125145.89380000001</v>
      </c>
      <c r="Q926">
        <v>114.3268692</v>
      </c>
      <c r="R926">
        <v>-7.1806401000000006E-2</v>
      </c>
      <c r="S926">
        <v>5.7305868889999996</v>
      </c>
    </row>
    <row r="927" spans="1:19" x14ac:dyDescent="0.25">
      <c r="A927" s="12">
        <v>39387</v>
      </c>
      <c r="B927" t="s">
        <v>1991</v>
      </c>
      <c r="C927" t="s">
        <v>1992</v>
      </c>
      <c r="D927">
        <v>234673.2488</v>
      </c>
      <c r="E927">
        <v>109.8690029</v>
      </c>
      <c r="F927">
        <v>-0.21348125800000001</v>
      </c>
      <c r="G927">
        <v>3.3777991040000002</v>
      </c>
      <c r="H927">
        <v>151675.8137</v>
      </c>
      <c r="I927">
        <v>111.1058354</v>
      </c>
      <c r="J927">
        <v>-0.43970333</v>
      </c>
      <c r="K927">
        <v>2.3507278399999998</v>
      </c>
      <c r="L927">
        <v>111191.9589</v>
      </c>
      <c r="M927">
        <v>114.80930650000001</v>
      </c>
      <c r="N927">
        <v>-0.59830219299999998</v>
      </c>
      <c r="O927">
        <v>4.5663447570000004</v>
      </c>
      <c r="P927">
        <v>110122.60370000001</v>
      </c>
      <c r="Q927">
        <v>124.20069359999999</v>
      </c>
      <c r="R927">
        <v>-0.10721763600000001</v>
      </c>
      <c r="S927">
        <v>3.373055559</v>
      </c>
    </row>
    <row r="928" spans="1:19" x14ac:dyDescent="0.25">
      <c r="A928" s="12">
        <v>39387</v>
      </c>
      <c r="B928" t="s">
        <v>1997</v>
      </c>
      <c r="C928" t="s">
        <v>1998</v>
      </c>
      <c r="D928">
        <v>252687.8548</v>
      </c>
      <c r="E928">
        <v>100.6085073</v>
      </c>
      <c r="F928">
        <v>-0.38761514800000002</v>
      </c>
      <c r="G928">
        <v>5.2236417829999997</v>
      </c>
      <c r="H928">
        <v>153195.81640000001</v>
      </c>
      <c r="I928">
        <v>102.08426059999999</v>
      </c>
      <c r="J928">
        <v>-0.54993309199999996</v>
      </c>
      <c r="K928">
        <v>3.9204285649999999</v>
      </c>
      <c r="L928">
        <v>127305.6376</v>
      </c>
      <c r="M928">
        <v>103.0465667</v>
      </c>
      <c r="N928">
        <v>-0.677568795</v>
      </c>
      <c r="O928">
        <v>4.5228755549999997</v>
      </c>
      <c r="P928">
        <v>114397.4501</v>
      </c>
      <c r="Q928">
        <v>112.2734552</v>
      </c>
      <c r="R928">
        <v>-0.16390037199999999</v>
      </c>
      <c r="S928">
        <v>3.8805792019999998</v>
      </c>
    </row>
    <row r="929" spans="1:19" x14ac:dyDescent="0.25">
      <c r="A929" s="12">
        <v>39387</v>
      </c>
      <c r="B929" t="s">
        <v>1995</v>
      </c>
      <c r="C929" t="s">
        <v>1996</v>
      </c>
      <c r="D929">
        <v>242525.60750000001</v>
      </c>
      <c r="E929">
        <v>107.7169145</v>
      </c>
      <c r="F929">
        <v>6.7594163999999998E-2</v>
      </c>
      <c r="G929">
        <v>4.6289196190000004</v>
      </c>
      <c r="H929">
        <v>149574.26269999999</v>
      </c>
      <c r="I929">
        <v>110.7157879</v>
      </c>
      <c r="J929">
        <v>-4.6253582000000001E-2</v>
      </c>
      <c r="K929">
        <v>3.8256607319999998</v>
      </c>
      <c r="L929">
        <v>128609.16379999999</v>
      </c>
      <c r="M929">
        <v>112.07825680000001</v>
      </c>
      <c r="N929">
        <v>-0.29972333400000001</v>
      </c>
      <c r="O929">
        <v>4.6608284099999997</v>
      </c>
      <c r="P929">
        <v>110337.5634</v>
      </c>
      <c r="Q929">
        <v>122.528807</v>
      </c>
      <c r="R929">
        <v>0.23422306200000001</v>
      </c>
      <c r="S929">
        <v>4.6074295860000003</v>
      </c>
    </row>
    <row r="930" spans="1:19" x14ac:dyDescent="0.25">
      <c r="A930" s="12">
        <v>39387</v>
      </c>
      <c r="B930" t="s">
        <v>1993</v>
      </c>
      <c r="C930" t="s">
        <v>1994</v>
      </c>
      <c r="D930">
        <v>202135.8891</v>
      </c>
      <c r="E930">
        <v>109.0889107</v>
      </c>
      <c r="F930">
        <v>-0.18863671800000001</v>
      </c>
      <c r="G930">
        <v>5.6108473639999996</v>
      </c>
      <c r="H930">
        <v>131236.6545</v>
      </c>
      <c r="I930">
        <v>109.0892922</v>
      </c>
      <c r="J930">
        <v>-0.27005290700000001</v>
      </c>
      <c r="K930">
        <v>5.0561966280000004</v>
      </c>
      <c r="L930">
        <v>110934.6348</v>
      </c>
      <c r="M930">
        <v>110.0766955</v>
      </c>
      <c r="N930">
        <v>-0.57380869700000003</v>
      </c>
      <c r="O930">
        <v>6.0750803360000001</v>
      </c>
      <c r="P930">
        <v>105158.6375</v>
      </c>
      <c r="Q930">
        <v>117.331136</v>
      </c>
      <c r="R930">
        <v>-0.19180544099999999</v>
      </c>
      <c r="S930">
        <v>4.5779085610000001</v>
      </c>
    </row>
    <row r="931" spans="1:19" x14ac:dyDescent="0.25">
      <c r="A931" s="12">
        <v>39387</v>
      </c>
      <c r="B931" t="s">
        <v>1999</v>
      </c>
      <c r="C931" t="s">
        <v>2000</v>
      </c>
      <c r="D931">
        <v>243409.07709999999</v>
      </c>
      <c r="E931">
        <v>108.3042234</v>
      </c>
      <c r="F931">
        <v>0.28039150499999999</v>
      </c>
      <c r="G931">
        <v>7.3548738910000004</v>
      </c>
      <c r="H931">
        <v>149924.9713</v>
      </c>
      <c r="I931">
        <v>109.4653809</v>
      </c>
      <c r="J931">
        <v>0.15900853600000001</v>
      </c>
      <c r="K931">
        <v>6.8157054449999999</v>
      </c>
      <c r="L931">
        <v>121475.204</v>
      </c>
      <c r="M931">
        <v>112.60066140000001</v>
      </c>
      <c r="N931">
        <v>-7.1557721000000005E-2</v>
      </c>
      <c r="O931">
        <v>7.8999085569999998</v>
      </c>
      <c r="P931">
        <v>118142.69560000001</v>
      </c>
      <c r="Q931">
        <v>120.49547870000001</v>
      </c>
      <c r="R931">
        <v>0.545519478</v>
      </c>
      <c r="S931">
        <v>6.1083946219999996</v>
      </c>
    </row>
    <row r="932" spans="1:19" x14ac:dyDescent="0.25">
      <c r="A932" s="12">
        <v>39417</v>
      </c>
      <c r="B932" t="s">
        <v>1993</v>
      </c>
      <c r="C932" t="s">
        <v>1994</v>
      </c>
      <c r="D932">
        <v>201608.3279</v>
      </c>
      <c r="E932">
        <v>108.8041959</v>
      </c>
      <c r="F932">
        <v>-0.260993327</v>
      </c>
      <c r="G932">
        <v>5.5182002619999997</v>
      </c>
      <c r="H932">
        <v>130966.4976</v>
      </c>
      <c r="I932">
        <v>108.8647268</v>
      </c>
      <c r="J932">
        <v>-0.20585473600000001</v>
      </c>
      <c r="K932">
        <v>4.6408586789999999</v>
      </c>
      <c r="L932">
        <v>110787.999</v>
      </c>
      <c r="M932">
        <v>109.93119369999999</v>
      </c>
      <c r="N932">
        <v>-0.13218216599999999</v>
      </c>
      <c r="O932">
        <v>5.5025570180000001</v>
      </c>
      <c r="P932">
        <v>105556.719</v>
      </c>
      <c r="Q932">
        <v>117.7752969</v>
      </c>
      <c r="R932">
        <v>0.37855329799999998</v>
      </c>
      <c r="S932">
        <v>4.7934612449999996</v>
      </c>
    </row>
    <row r="933" spans="1:19" x14ac:dyDescent="0.25">
      <c r="A933" s="12">
        <v>39417</v>
      </c>
      <c r="B933" t="s">
        <v>1989</v>
      </c>
      <c r="C933" t="s">
        <v>1990</v>
      </c>
      <c r="D933">
        <v>242810.8125</v>
      </c>
      <c r="E933">
        <v>105.9551914</v>
      </c>
      <c r="F933">
        <v>0.56153284599999997</v>
      </c>
      <c r="G933">
        <v>7.9116571120000003</v>
      </c>
      <c r="H933">
        <v>155454.40779999999</v>
      </c>
      <c r="I933">
        <v>105.2609913</v>
      </c>
      <c r="J933">
        <v>0.61743530300000005</v>
      </c>
      <c r="K933">
        <v>6.4918174540000004</v>
      </c>
      <c r="L933">
        <v>120018.2553</v>
      </c>
      <c r="M933">
        <v>110.5123335</v>
      </c>
      <c r="N933">
        <v>0.71733443799999996</v>
      </c>
      <c r="O933">
        <v>7.4968320520000002</v>
      </c>
      <c r="P933">
        <v>125992.624</v>
      </c>
      <c r="Q933">
        <v>115.1003985</v>
      </c>
      <c r="R933">
        <v>0.67659448099999997</v>
      </c>
      <c r="S933">
        <v>5.9352376600000003</v>
      </c>
    </row>
    <row r="934" spans="1:19" x14ac:dyDescent="0.25">
      <c r="A934" s="12">
        <v>39417</v>
      </c>
      <c r="B934" t="s">
        <v>1995</v>
      </c>
      <c r="C934" t="s">
        <v>1996</v>
      </c>
      <c r="D934">
        <v>243536.69880000001</v>
      </c>
      <c r="E934">
        <v>108.1659872</v>
      </c>
      <c r="F934">
        <v>0.41690082699999997</v>
      </c>
      <c r="G934">
        <v>5.2319643769999997</v>
      </c>
      <c r="H934">
        <v>150539.8351</v>
      </c>
      <c r="I934">
        <v>111.4305105</v>
      </c>
      <c r="J934">
        <v>0.64554714099999999</v>
      </c>
      <c r="K934">
        <v>4.2346233299999998</v>
      </c>
      <c r="L934">
        <v>129432.3006</v>
      </c>
      <c r="M934">
        <v>112.79559089999999</v>
      </c>
      <c r="N934">
        <v>0.64002963499999999</v>
      </c>
      <c r="O934">
        <v>4.8073718259999998</v>
      </c>
      <c r="P934">
        <v>111346.3469</v>
      </c>
      <c r="Q934">
        <v>123.6490515</v>
      </c>
      <c r="R934">
        <v>0.914270268</v>
      </c>
      <c r="S934">
        <v>4.7846210539999996</v>
      </c>
    </row>
    <row r="935" spans="1:19" x14ac:dyDescent="0.25">
      <c r="A935" s="12">
        <v>39417</v>
      </c>
      <c r="B935" t="s">
        <v>1997</v>
      </c>
      <c r="C935" t="s">
        <v>1998</v>
      </c>
      <c r="D935">
        <v>253284.64550000001</v>
      </c>
      <c r="E935">
        <v>100.8461214</v>
      </c>
      <c r="F935">
        <v>0.23617703400000001</v>
      </c>
      <c r="G935">
        <v>5.0565687060000002</v>
      </c>
      <c r="H935">
        <v>153757.18179999999</v>
      </c>
      <c r="I935">
        <v>102.4583346</v>
      </c>
      <c r="J935">
        <v>0.366436492</v>
      </c>
      <c r="K935">
        <v>3.7360715779999998</v>
      </c>
      <c r="L935">
        <v>127738.0692</v>
      </c>
      <c r="M935">
        <v>103.3965951</v>
      </c>
      <c r="N935">
        <v>0.33967987900000002</v>
      </c>
      <c r="O935">
        <v>4.1023600140000003</v>
      </c>
      <c r="P935">
        <v>115097.5349</v>
      </c>
      <c r="Q935">
        <v>112.96054169999999</v>
      </c>
      <c r="R935">
        <v>0.61197594899999996</v>
      </c>
      <c r="S935">
        <v>3.668278376</v>
      </c>
    </row>
    <row r="936" spans="1:19" x14ac:dyDescent="0.25">
      <c r="A936" s="12">
        <v>39417</v>
      </c>
      <c r="B936" t="s">
        <v>1999</v>
      </c>
      <c r="C936" t="s">
        <v>2000</v>
      </c>
      <c r="D936">
        <v>243459.32149999999</v>
      </c>
      <c r="E936">
        <v>108.3265796</v>
      </c>
      <c r="F936">
        <v>2.0641982E-2</v>
      </c>
      <c r="G936">
        <v>6.7977928719999996</v>
      </c>
      <c r="H936">
        <v>149934.1918</v>
      </c>
      <c r="I936">
        <v>109.4721131</v>
      </c>
      <c r="J936">
        <v>6.1500879999999997E-3</v>
      </c>
      <c r="K936">
        <v>5.8515072300000002</v>
      </c>
      <c r="L936">
        <v>121523.88009999999</v>
      </c>
      <c r="M936">
        <v>112.6457815</v>
      </c>
      <c r="N936">
        <v>4.0070871000000001E-2</v>
      </c>
      <c r="O936">
        <v>6.7004101470000004</v>
      </c>
      <c r="P936">
        <v>118513.652</v>
      </c>
      <c r="Q936">
        <v>120.8738225</v>
      </c>
      <c r="R936">
        <v>0.31399006600000001</v>
      </c>
      <c r="S936">
        <v>5.0035778110000004</v>
      </c>
    </row>
    <row r="937" spans="1:19" x14ac:dyDescent="0.25">
      <c r="A937" s="12">
        <v>39417</v>
      </c>
      <c r="B937" t="s">
        <v>1991</v>
      </c>
      <c r="C937" t="s">
        <v>1992</v>
      </c>
      <c r="D937">
        <v>235321.43470000001</v>
      </c>
      <c r="E937">
        <v>110.17246969999999</v>
      </c>
      <c r="F937">
        <v>0.27620783300000001</v>
      </c>
      <c r="G937">
        <v>3.8350517630000001</v>
      </c>
      <c r="H937">
        <v>152384.61540000001</v>
      </c>
      <c r="I937">
        <v>111.62504800000001</v>
      </c>
      <c r="J937">
        <v>0.467313598</v>
      </c>
      <c r="K937">
        <v>2.5532279419999999</v>
      </c>
      <c r="L937">
        <v>111933.898</v>
      </c>
      <c r="M937">
        <v>115.5753828</v>
      </c>
      <c r="N937">
        <v>0.66725970800000001</v>
      </c>
      <c r="O937">
        <v>4.2837530429999999</v>
      </c>
      <c r="P937">
        <v>111026.5196</v>
      </c>
      <c r="Q937">
        <v>125.22016619999999</v>
      </c>
      <c r="R937">
        <v>0.82082686599999999</v>
      </c>
      <c r="S937">
        <v>3.3146742520000001</v>
      </c>
    </row>
    <row r="938" spans="1:19" x14ac:dyDescent="0.25">
      <c r="A938" s="12">
        <v>39448</v>
      </c>
      <c r="B938" t="s">
        <v>1999</v>
      </c>
      <c r="C938" t="s">
        <v>2000</v>
      </c>
      <c r="D938">
        <v>242897.93900000001</v>
      </c>
      <c r="E938">
        <v>108.0767939</v>
      </c>
      <c r="F938">
        <v>-0.230585757</v>
      </c>
      <c r="G938">
        <v>6.4290854839999998</v>
      </c>
      <c r="H938">
        <v>149426.10819999999</v>
      </c>
      <c r="I938">
        <v>109.1011438</v>
      </c>
      <c r="J938">
        <v>-0.33887106299999997</v>
      </c>
      <c r="K938">
        <v>5.2114874929999999</v>
      </c>
      <c r="L938">
        <v>120933.71769999999</v>
      </c>
      <c r="M938">
        <v>112.0987342</v>
      </c>
      <c r="N938">
        <v>-0.48563495099999998</v>
      </c>
      <c r="O938">
        <v>5.7816764379999999</v>
      </c>
      <c r="P938">
        <v>118376.15519999999</v>
      </c>
      <c r="Q938">
        <v>120.7335875</v>
      </c>
      <c r="R938">
        <v>-0.11601768699999999</v>
      </c>
      <c r="S938">
        <v>5.0063332010000003</v>
      </c>
    </row>
    <row r="939" spans="1:19" x14ac:dyDescent="0.25">
      <c r="A939" s="12">
        <v>39448</v>
      </c>
      <c r="B939" t="s">
        <v>1989</v>
      </c>
      <c r="C939" t="s">
        <v>1990</v>
      </c>
      <c r="D939">
        <v>241391.6943</v>
      </c>
      <c r="E939">
        <v>105.3359317</v>
      </c>
      <c r="F939">
        <v>-0.584454268</v>
      </c>
      <c r="G939">
        <v>6.6719396599999996</v>
      </c>
      <c r="H939">
        <v>154757.6422</v>
      </c>
      <c r="I939">
        <v>104.78919879999999</v>
      </c>
      <c r="J939">
        <v>-0.44821217400000002</v>
      </c>
      <c r="K939">
        <v>5.546926064</v>
      </c>
      <c r="L939">
        <v>119371.06050000001</v>
      </c>
      <c r="M939">
        <v>109.91639910000001</v>
      </c>
      <c r="N939">
        <v>-0.53924696900000002</v>
      </c>
      <c r="O939">
        <v>6.3085274120000001</v>
      </c>
      <c r="P939">
        <v>125769.1661</v>
      </c>
      <c r="Q939">
        <v>114.8962588</v>
      </c>
      <c r="R939">
        <v>-0.177357922</v>
      </c>
      <c r="S939">
        <v>5.7178173880000003</v>
      </c>
    </row>
    <row r="940" spans="1:19" x14ac:dyDescent="0.25">
      <c r="A940" s="12">
        <v>39448</v>
      </c>
      <c r="B940" t="s">
        <v>1997</v>
      </c>
      <c r="C940" t="s">
        <v>1998</v>
      </c>
      <c r="D940">
        <v>251978.12220000001</v>
      </c>
      <c r="E940">
        <v>100.3259248</v>
      </c>
      <c r="F940">
        <v>-0.51583203600000005</v>
      </c>
      <c r="G940">
        <v>4.1805443100000002</v>
      </c>
      <c r="H940">
        <v>153175.24549999999</v>
      </c>
      <c r="I940">
        <v>102.0705529</v>
      </c>
      <c r="J940">
        <v>-0.37847747900000001</v>
      </c>
      <c r="K940">
        <v>2.987743772</v>
      </c>
      <c r="L940">
        <v>127225.5751</v>
      </c>
      <c r="M940">
        <v>102.9817607</v>
      </c>
      <c r="N940">
        <v>-0.40120704800000001</v>
      </c>
      <c r="O940">
        <v>3.2090942070000001</v>
      </c>
      <c r="P940">
        <v>114757.28049999999</v>
      </c>
      <c r="Q940">
        <v>112.6266047</v>
      </c>
      <c r="R940">
        <v>-0.29562269699999999</v>
      </c>
      <c r="S940">
        <v>3.089822431</v>
      </c>
    </row>
    <row r="941" spans="1:19" x14ac:dyDescent="0.25">
      <c r="A941" s="12">
        <v>39448</v>
      </c>
      <c r="B941" t="s">
        <v>1991</v>
      </c>
      <c r="C941" t="s">
        <v>1992</v>
      </c>
      <c r="D941">
        <v>235060.9191</v>
      </c>
      <c r="E941">
        <v>110.05050180000001</v>
      </c>
      <c r="F941">
        <v>-0.110706266</v>
      </c>
      <c r="G941">
        <v>4.0495862760000003</v>
      </c>
      <c r="H941">
        <v>152130.18049999999</v>
      </c>
      <c r="I941">
        <v>111.4386689</v>
      </c>
      <c r="J941">
        <v>-0.16696888400000001</v>
      </c>
      <c r="K941">
        <v>2.6994473910000001</v>
      </c>
      <c r="L941">
        <v>111609.6525</v>
      </c>
      <c r="M941">
        <v>115.2405888</v>
      </c>
      <c r="N941">
        <v>-0.28967586299999998</v>
      </c>
      <c r="O941">
        <v>3.7991376379999999</v>
      </c>
      <c r="P941">
        <v>110843.7447</v>
      </c>
      <c r="Q941">
        <v>125.01402539999999</v>
      </c>
      <c r="R941">
        <v>-0.16462274499999999</v>
      </c>
      <c r="S941">
        <v>3.337707252</v>
      </c>
    </row>
    <row r="942" spans="1:19" x14ac:dyDescent="0.25">
      <c r="A942" s="12">
        <v>39448</v>
      </c>
      <c r="B942" t="s">
        <v>1993</v>
      </c>
      <c r="C942" t="s">
        <v>1994</v>
      </c>
      <c r="D942">
        <v>199951.06969999999</v>
      </c>
      <c r="E942">
        <v>107.9098051</v>
      </c>
      <c r="F942">
        <v>-0.82201871100000001</v>
      </c>
      <c r="G942">
        <v>5.1964026739999998</v>
      </c>
      <c r="H942">
        <v>129844.4567</v>
      </c>
      <c r="I942">
        <v>107.9320403</v>
      </c>
      <c r="J942">
        <v>-0.85673885599999999</v>
      </c>
      <c r="K942">
        <v>4.2099793779999999</v>
      </c>
      <c r="L942">
        <v>109661.4059</v>
      </c>
      <c r="M942">
        <v>108.8133134</v>
      </c>
      <c r="N942">
        <v>-1.0168908940000001</v>
      </c>
      <c r="O942">
        <v>4.718699816</v>
      </c>
      <c r="P942">
        <v>104583.3374</v>
      </c>
      <c r="Q942">
        <v>116.6892429</v>
      </c>
      <c r="R942">
        <v>-0.92214075500000003</v>
      </c>
      <c r="S942">
        <v>4.4151589700000002</v>
      </c>
    </row>
    <row r="943" spans="1:19" x14ac:dyDescent="0.25">
      <c r="A943" s="12">
        <v>39448</v>
      </c>
      <c r="B943" t="s">
        <v>1995</v>
      </c>
      <c r="C943" t="s">
        <v>1996</v>
      </c>
      <c r="D943">
        <v>243191.30100000001</v>
      </c>
      <c r="E943">
        <v>108.01258</v>
      </c>
      <c r="F943">
        <v>-0.14182576899999999</v>
      </c>
      <c r="G943">
        <v>4.4530332230000003</v>
      </c>
      <c r="H943">
        <v>150155.99549999999</v>
      </c>
      <c r="I943">
        <v>111.1463902</v>
      </c>
      <c r="J943">
        <v>-0.25497539299999999</v>
      </c>
      <c r="K943">
        <v>3.299852574</v>
      </c>
      <c r="L943">
        <v>129133.7157</v>
      </c>
      <c r="M943">
        <v>112.5353849</v>
      </c>
      <c r="N943">
        <v>-0.23068807899999999</v>
      </c>
      <c r="O943">
        <v>3.7929482760000002</v>
      </c>
      <c r="P943">
        <v>111056.6361</v>
      </c>
      <c r="Q943">
        <v>123.32733039999999</v>
      </c>
      <c r="R943">
        <v>-0.26018891</v>
      </c>
      <c r="S943">
        <v>3.858913255</v>
      </c>
    </row>
    <row r="944" spans="1:19" x14ac:dyDescent="0.25">
      <c r="A944" s="12">
        <v>39479</v>
      </c>
      <c r="B944" t="s">
        <v>1993</v>
      </c>
      <c r="C944" t="s">
        <v>1994</v>
      </c>
      <c r="D944">
        <v>198516.74770000001</v>
      </c>
      <c r="E944">
        <v>107.1357287</v>
      </c>
      <c r="F944">
        <v>-0.71733649899999996</v>
      </c>
      <c r="G944">
        <v>5.0882434849999996</v>
      </c>
      <c r="H944">
        <v>128749.1415</v>
      </c>
      <c r="I944">
        <v>107.0215694</v>
      </c>
      <c r="J944">
        <v>-0.84355946599999998</v>
      </c>
      <c r="K944">
        <v>3.877575797</v>
      </c>
      <c r="L944">
        <v>108811.11350000001</v>
      </c>
      <c r="M944">
        <v>107.96959699999999</v>
      </c>
      <c r="N944">
        <v>-0.77537977999999996</v>
      </c>
      <c r="O944">
        <v>4.5080576570000002</v>
      </c>
      <c r="P944">
        <v>104250.3695</v>
      </c>
      <c r="Q944">
        <v>116.3177326</v>
      </c>
      <c r="R944">
        <v>-0.318375727</v>
      </c>
      <c r="S944">
        <v>3.9709674640000001</v>
      </c>
    </row>
    <row r="945" spans="1:19" x14ac:dyDescent="0.25">
      <c r="A945" s="12">
        <v>39479</v>
      </c>
      <c r="B945" t="s">
        <v>1995</v>
      </c>
      <c r="C945" t="s">
        <v>1996</v>
      </c>
      <c r="D945">
        <v>241981.59700000001</v>
      </c>
      <c r="E945">
        <v>107.4752941</v>
      </c>
      <c r="F945">
        <v>-0.49742898200000002</v>
      </c>
      <c r="G945">
        <v>3.9011188909999999</v>
      </c>
      <c r="H945">
        <v>149192.95619999999</v>
      </c>
      <c r="I945">
        <v>110.4335425</v>
      </c>
      <c r="J945">
        <v>-0.64135925199999999</v>
      </c>
      <c r="K945">
        <v>2.7726768449999999</v>
      </c>
      <c r="L945">
        <v>128296.60980000001</v>
      </c>
      <c r="M945">
        <v>111.8058772</v>
      </c>
      <c r="N945">
        <v>-0.64824737799999999</v>
      </c>
      <c r="O945">
        <v>3.2085594180000001</v>
      </c>
      <c r="P945">
        <v>109868.9789</v>
      </c>
      <c r="Q945">
        <v>122.00844840000001</v>
      </c>
      <c r="R945">
        <v>-1.069415784</v>
      </c>
      <c r="S945">
        <v>2.358556793</v>
      </c>
    </row>
    <row r="946" spans="1:19" x14ac:dyDescent="0.25">
      <c r="A946" s="12">
        <v>39479</v>
      </c>
      <c r="B946" t="s">
        <v>1991</v>
      </c>
      <c r="C946" t="s">
        <v>1992</v>
      </c>
      <c r="D946">
        <v>234289.58480000001</v>
      </c>
      <c r="E946">
        <v>109.6893796</v>
      </c>
      <c r="F946">
        <v>-0.32814232300000001</v>
      </c>
      <c r="G946">
        <v>4.0506130929999999</v>
      </c>
      <c r="H946">
        <v>151652.59090000001</v>
      </c>
      <c r="I946">
        <v>111.0888242</v>
      </c>
      <c r="J946">
        <v>-0.31393477800000003</v>
      </c>
      <c r="K946">
        <v>2.7964760239999999</v>
      </c>
      <c r="L946">
        <v>110850.70419999999</v>
      </c>
      <c r="M946">
        <v>114.45695000000001</v>
      </c>
      <c r="N946">
        <v>-0.68000241100000003</v>
      </c>
      <c r="O946">
        <v>3.5357548990000001</v>
      </c>
      <c r="P946">
        <v>110117.26300000001</v>
      </c>
      <c r="Q946">
        <v>124.1946701</v>
      </c>
      <c r="R946">
        <v>-0.65541064199999999</v>
      </c>
      <c r="S946">
        <v>2.5374514590000001</v>
      </c>
    </row>
    <row r="947" spans="1:19" x14ac:dyDescent="0.25">
      <c r="A947" s="12">
        <v>39479</v>
      </c>
      <c r="B947" t="s">
        <v>1997</v>
      </c>
      <c r="C947" t="s">
        <v>1998</v>
      </c>
      <c r="D947">
        <v>251014.59909999999</v>
      </c>
      <c r="E947">
        <v>99.942294959999998</v>
      </c>
      <c r="F947">
        <v>-0.38238360300000002</v>
      </c>
      <c r="G947">
        <v>3.6244576469999998</v>
      </c>
      <c r="H947">
        <v>152562.4307</v>
      </c>
      <c r="I947">
        <v>101.6621949</v>
      </c>
      <c r="J947">
        <v>-0.40007430199999999</v>
      </c>
      <c r="K947">
        <v>2.5208572880000002</v>
      </c>
      <c r="L947">
        <v>126563.289</v>
      </c>
      <c r="M947">
        <v>102.4456783</v>
      </c>
      <c r="N947">
        <v>-0.520560472</v>
      </c>
      <c r="O947">
        <v>2.6931438820000002</v>
      </c>
      <c r="P947">
        <v>114399.70940000001</v>
      </c>
      <c r="Q947">
        <v>112.27567259999999</v>
      </c>
      <c r="R947">
        <v>-0.31158904399999998</v>
      </c>
      <c r="S947">
        <v>2.1884966810000002</v>
      </c>
    </row>
    <row r="948" spans="1:19" x14ac:dyDescent="0.25">
      <c r="A948" s="12">
        <v>39479</v>
      </c>
      <c r="B948" t="s">
        <v>1989</v>
      </c>
      <c r="C948" t="s">
        <v>1990</v>
      </c>
      <c r="D948">
        <v>240463.2586</v>
      </c>
      <c r="E948">
        <v>104.93079090000001</v>
      </c>
      <c r="F948">
        <v>-0.38461791400000001</v>
      </c>
      <c r="G948">
        <v>5.602800963</v>
      </c>
      <c r="H948">
        <v>154064.739</v>
      </c>
      <c r="I948">
        <v>104.3200215</v>
      </c>
      <c r="J948">
        <v>-0.44773441600000002</v>
      </c>
      <c r="K948">
        <v>4.4001939710000002</v>
      </c>
      <c r="L948">
        <v>118729.82769999999</v>
      </c>
      <c r="M948">
        <v>109.32595449999999</v>
      </c>
      <c r="N948">
        <v>-0.53717607199999995</v>
      </c>
      <c r="O948">
        <v>5.0323782499999998</v>
      </c>
      <c r="P948">
        <v>125233.90790000001</v>
      </c>
      <c r="Q948">
        <v>114.4072743</v>
      </c>
      <c r="R948">
        <v>-0.42558781699999998</v>
      </c>
      <c r="S948">
        <v>3.7401764370000001</v>
      </c>
    </row>
    <row r="949" spans="1:19" x14ac:dyDescent="0.25">
      <c r="A949" s="12">
        <v>39479</v>
      </c>
      <c r="B949" t="s">
        <v>1999</v>
      </c>
      <c r="C949" t="s">
        <v>2000</v>
      </c>
      <c r="D949">
        <v>240968.8829</v>
      </c>
      <c r="E949">
        <v>107.21846549999999</v>
      </c>
      <c r="F949">
        <v>-0.79418382700000001</v>
      </c>
      <c r="G949">
        <v>5.0624448219999998</v>
      </c>
      <c r="H949">
        <v>148012.41099999999</v>
      </c>
      <c r="I949">
        <v>108.06895470000001</v>
      </c>
      <c r="J949">
        <v>-0.94608450799999999</v>
      </c>
      <c r="K949">
        <v>3.7054760899999999</v>
      </c>
      <c r="L949">
        <v>119943.0511</v>
      </c>
      <c r="M949">
        <v>111.18044209999999</v>
      </c>
      <c r="N949">
        <v>-0.81918149600000001</v>
      </c>
      <c r="O949">
        <v>4.3809594599999997</v>
      </c>
      <c r="P949">
        <v>117465.70849999999</v>
      </c>
      <c r="Q949">
        <v>119.8050095</v>
      </c>
      <c r="R949">
        <v>-0.76911322400000004</v>
      </c>
      <c r="S949">
        <v>3.1149075439999998</v>
      </c>
    </row>
    <row r="950" spans="1:19" x14ac:dyDescent="0.25">
      <c r="A950" s="12">
        <v>39508</v>
      </c>
      <c r="B950" t="s">
        <v>1995</v>
      </c>
      <c r="C950" t="s">
        <v>1996</v>
      </c>
      <c r="D950">
        <v>238028.04139999999</v>
      </c>
      <c r="E950">
        <v>105.719336</v>
      </c>
      <c r="F950">
        <v>-1.6338248820000001</v>
      </c>
      <c r="G950">
        <v>2.6112158179999998</v>
      </c>
      <c r="H950">
        <v>146551.57990000001</v>
      </c>
      <c r="I950">
        <v>108.4783796</v>
      </c>
      <c r="J950">
        <v>-1.770442987</v>
      </c>
      <c r="K950">
        <v>1.627880386</v>
      </c>
      <c r="L950">
        <v>125659.5811</v>
      </c>
      <c r="M950">
        <v>109.5078017</v>
      </c>
      <c r="N950">
        <v>-2.055415692</v>
      </c>
      <c r="O950">
        <v>1.6748024100000001</v>
      </c>
      <c r="P950">
        <v>106803.7216</v>
      </c>
      <c r="Q950">
        <v>118.6045096</v>
      </c>
      <c r="R950">
        <v>-2.789920564</v>
      </c>
      <c r="S950">
        <v>0.64406113499999995</v>
      </c>
    </row>
    <row r="951" spans="1:19" x14ac:dyDescent="0.25">
      <c r="A951" s="12">
        <v>39508</v>
      </c>
      <c r="B951" t="s">
        <v>1989</v>
      </c>
      <c r="C951" t="s">
        <v>1990</v>
      </c>
      <c r="D951">
        <v>237321.0748</v>
      </c>
      <c r="E951">
        <v>103.55963819999999</v>
      </c>
      <c r="F951">
        <v>-1.3067209790000001</v>
      </c>
      <c r="G951">
        <v>4.0186206289999999</v>
      </c>
      <c r="H951">
        <v>151657.63930000001</v>
      </c>
      <c r="I951">
        <v>102.6901307</v>
      </c>
      <c r="J951">
        <v>-1.5623949539999999</v>
      </c>
      <c r="K951">
        <v>3.0489836719999999</v>
      </c>
      <c r="L951">
        <v>116244.74460000001</v>
      </c>
      <c r="M951">
        <v>107.0376998</v>
      </c>
      <c r="N951">
        <v>-2.0930571310000001</v>
      </c>
      <c r="O951">
        <v>3.358480578</v>
      </c>
      <c r="P951">
        <v>122092.1507</v>
      </c>
      <c r="Q951">
        <v>111.53712609999999</v>
      </c>
      <c r="R951">
        <v>-2.5087113090000002</v>
      </c>
      <c r="S951">
        <v>2.3712109739999998</v>
      </c>
    </row>
    <row r="952" spans="1:19" x14ac:dyDescent="0.25">
      <c r="A952" s="12">
        <v>39508</v>
      </c>
      <c r="B952" t="s">
        <v>1999</v>
      </c>
      <c r="C952" t="s">
        <v>2000</v>
      </c>
      <c r="D952">
        <v>237944.23939999999</v>
      </c>
      <c r="E952">
        <v>105.87265840000001</v>
      </c>
      <c r="F952">
        <v>-1.2552008379999999</v>
      </c>
      <c r="G952">
        <v>3.7294764680000001</v>
      </c>
      <c r="H952">
        <v>146134.04749999999</v>
      </c>
      <c r="I952">
        <v>106.6974969</v>
      </c>
      <c r="J952">
        <v>-1.2690580730000001</v>
      </c>
      <c r="K952">
        <v>2.6565977360000002</v>
      </c>
      <c r="L952">
        <v>118092.54399999999</v>
      </c>
      <c r="M952">
        <v>109.4651265</v>
      </c>
      <c r="N952">
        <v>-1.542821419</v>
      </c>
      <c r="O952">
        <v>3.049908383</v>
      </c>
      <c r="P952">
        <v>115249.3906</v>
      </c>
      <c r="Q952">
        <v>117.54455419999999</v>
      </c>
      <c r="R952">
        <v>-1.8867786879999999</v>
      </c>
      <c r="S952">
        <v>2.0377435199999998</v>
      </c>
    </row>
    <row r="953" spans="1:19" x14ac:dyDescent="0.25">
      <c r="A953" s="12">
        <v>39508</v>
      </c>
      <c r="B953" t="s">
        <v>1991</v>
      </c>
      <c r="C953" t="s">
        <v>1992</v>
      </c>
      <c r="D953">
        <v>231410.34179999999</v>
      </c>
      <c r="E953">
        <v>108.3413795</v>
      </c>
      <c r="F953">
        <v>-1.2289248479999999</v>
      </c>
      <c r="G953">
        <v>2.1016534079999998</v>
      </c>
      <c r="H953">
        <v>149675.64120000001</v>
      </c>
      <c r="I953">
        <v>109.6406655</v>
      </c>
      <c r="J953">
        <v>-1.30360436</v>
      </c>
      <c r="K953">
        <v>1.0003906680000001</v>
      </c>
      <c r="L953">
        <v>108768.2111</v>
      </c>
      <c r="M953">
        <v>112.3067083</v>
      </c>
      <c r="N953">
        <v>-1.8786466850000001</v>
      </c>
      <c r="O953">
        <v>1.311835455</v>
      </c>
      <c r="P953">
        <v>107474.87059999999</v>
      </c>
      <c r="Q953">
        <v>121.2144739</v>
      </c>
      <c r="R953">
        <v>-2.3996168299999998</v>
      </c>
      <c r="S953">
        <v>0.32041771200000002</v>
      </c>
    </row>
    <row r="954" spans="1:19" x14ac:dyDescent="0.25">
      <c r="A954" s="12">
        <v>39508</v>
      </c>
      <c r="B954" t="s">
        <v>1997</v>
      </c>
      <c r="C954" t="s">
        <v>1998</v>
      </c>
      <c r="D954">
        <v>248019.08360000001</v>
      </c>
      <c r="E954">
        <v>98.74962051</v>
      </c>
      <c r="F954">
        <v>-1.1933630799999999</v>
      </c>
      <c r="G954">
        <v>2.1670409980000001</v>
      </c>
      <c r="H954">
        <v>150521.61410000001</v>
      </c>
      <c r="I954">
        <v>100.30226709999999</v>
      </c>
      <c r="J954">
        <v>-1.3376927139999999</v>
      </c>
      <c r="K954">
        <v>1.1115844989999999</v>
      </c>
      <c r="L954">
        <v>124750.91989999999</v>
      </c>
      <c r="M954">
        <v>100.9786701</v>
      </c>
      <c r="N954">
        <v>-1.4319864390000001</v>
      </c>
      <c r="O954">
        <v>1.243621184</v>
      </c>
      <c r="P954">
        <v>112175.5086</v>
      </c>
      <c r="Q954">
        <v>110.0927681</v>
      </c>
      <c r="R954">
        <v>-1.9442364089999999</v>
      </c>
      <c r="S954">
        <v>0.62303168600000003</v>
      </c>
    </row>
    <row r="955" spans="1:19" x14ac:dyDescent="0.25">
      <c r="A955" s="12">
        <v>39508</v>
      </c>
      <c r="B955" t="s">
        <v>1993</v>
      </c>
      <c r="C955" t="s">
        <v>1994</v>
      </c>
      <c r="D955">
        <v>196845.19260000001</v>
      </c>
      <c r="E955">
        <v>106.233622</v>
      </c>
      <c r="F955">
        <v>-0.84202223700000001</v>
      </c>
      <c r="G955">
        <v>3.9904038630000001</v>
      </c>
      <c r="H955">
        <v>127788.6704</v>
      </c>
      <c r="I955">
        <v>106.2231864</v>
      </c>
      <c r="J955">
        <v>-0.74600196900000004</v>
      </c>
      <c r="K955">
        <v>2.9806493550000002</v>
      </c>
      <c r="L955">
        <v>107782.18769999999</v>
      </c>
      <c r="M955">
        <v>106.94862860000001</v>
      </c>
      <c r="N955">
        <v>-0.94560727</v>
      </c>
      <c r="O955">
        <v>3.3741173309999999</v>
      </c>
      <c r="P955">
        <v>103017.7886</v>
      </c>
      <c r="Q955">
        <v>114.942476</v>
      </c>
      <c r="R955">
        <v>-1.182327589</v>
      </c>
      <c r="S955">
        <v>2.6661351560000002</v>
      </c>
    </row>
    <row r="956" spans="1:19" x14ac:dyDescent="0.25">
      <c r="A956" s="12">
        <v>39539</v>
      </c>
      <c r="B956" t="s">
        <v>1997</v>
      </c>
      <c r="C956" t="s">
        <v>1998</v>
      </c>
      <c r="D956">
        <v>246282.6085</v>
      </c>
      <c r="E956">
        <v>98.058237210000001</v>
      </c>
      <c r="F956">
        <v>-0.70013767599999999</v>
      </c>
      <c r="G956">
        <v>1.2404103120000001</v>
      </c>
      <c r="H956">
        <v>149415.92540000001</v>
      </c>
      <c r="I956">
        <v>99.565475320000004</v>
      </c>
      <c r="J956">
        <v>-0.73457140099999996</v>
      </c>
      <c r="K956">
        <v>-0.177204055</v>
      </c>
      <c r="L956">
        <v>124074.39720000001</v>
      </c>
      <c r="M956">
        <v>100.4310641</v>
      </c>
      <c r="N956">
        <v>-0.54229870300000005</v>
      </c>
      <c r="O956">
        <v>-0.21156575</v>
      </c>
      <c r="P956">
        <v>110739.09020000001</v>
      </c>
      <c r="Q956">
        <v>108.68301940000001</v>
      </c>
      <c r="R956">
        <v>-1.280509787</v>
      </c>
      <c r="S956">
        <v>-1.3240105099999999</v>
      </c>
    </row>
    <row r="957" spans="1:19" x14ac:dyDescent="0.25">
      <c r="A957" s="12">
        <v>39539</v>
      </c>
      <c r="B957" t="s">
        <v>1999</v>
      </c>
      <c r="C957" t="s">
        <v>2000</v>
      </c>
      <c r="D957">
        <v>237314.2666</v>
      </c>
      <c r="E957">
        <v>105.5923537</v>
      </c>
      <c r="F957">
        <v>-0.26475647000000002</v>
      </c>
      <c r="G957">
        <v>2.74954878</v>
      </c>
      <c r="H957">
        <v>145490.33600000001</v>
      </c>
      <c r="I957">
        <v>106.227501</v>
      </c>
      <c r="J957">
        <v>-0.440493835</v>
      </c>
      <c r="K957">
        <v>1.2595623069999999</v>
      </c>
      <c r="L957">
        <v>117715.586</v>
      </c>
      <c r="M957">
        <v>109.1157077</v>
      </c>
      <c r="N957">
        <v>-0.31920556500000002</v>
      </c>
      <c r="O957">
        <v>1.4641759839999999</v>
      </c>
      <c r="P957">
        <v>114174.45970000001</v>
      </c>
      <c r="Q957">
        <v>116.4482163</v>
      </c>
      <c r="R957">
        <v>-0.93269981899999999</v>
      </c>
      <c r="S957">
        <v>0.172896735</v>
      </c>
    </row>
    <row r="958" spans="1:19" x14ac:dyDescent="0.25">
      <c r="A958" s="12">
        <v>39539</v>
      </c>
      <c r="B958" t="s">
        <v>1989</v>
      </c>
      <c r="C958" t="s">
        <v>1990</v>
      </c>
      <c r="D958">
        <v>236036.64300000001</v>
      </c>
      <c r="E958">
        <v>102.9991516</v>
      </c>
      <c r="F958">
        <v>-0.54122111799999995</v>
      </c>
      <c r="G958">
        <v>3.180657353</v>
      </c>
      <c r="H958">
        <v>150492.7273</v>
      </c>
      <c r="I958">
        <v>101.9013478</v>
      </c>
      <c r="J958">
        <v>-0.76811951899999997</v>
      </c>
      <c r="K958">
        <v>1.4881135670000001</v>
      </c>
      <c r="L958">
        <v>115429.4535</v>
      </c>
      <c r="M958">
        <v>106.28698300000001</v>
      </c>
      <c r="N958">
        <v>-0.70135737200000003</v>
      </c>
      <c r="O958">
        <v>1.5599216840000001</v>
      </c>
      <c r="P958">
        <v>120671.9702</v>
      </c>
      <c r="Q958">
        <v>110.23972209999999</v>
      </c>
      <c r="R958">
        <v>-1.1632037529999999</v>
      </c>
      <c r="S958">
        <v>4.7587391999999999E-2</v>
      </c>
    </row>
    <row r="959" spans="1:19" x14ac:dyDescent="0.25">
      <c r="A959" s="12">
        <v>39539</v>
      </c>
      <c r="B959" t="s">
        <v>1991</v>
      </c>
      <c r="C959" t="s">
        <v>1992</v>
      </c>
      <c r="D959">
        <v>231244.0975</v>
      </c>
      <c r="E959">
        <v>108.26354739999999</v>
      </c>
      <c r="F959">
        <v>-7.1839648000000006E-2</v>
      </c>
      <c r="G959">
        <v>1.265819265</v>
      </c>
      <c r="H959">
        <v>149542.0986</v>
      </c>
      <c r="I959">
        <v>109.5428426</v>
      </c>
      <c r="J959">
        <v>-8.9221286999999996E-2</v>
      </c>
      <c r="K959">
        <v>-1.412266E-2</v>
      </c>
      <c r="L959">
        <v>108973.0481</v>
      </c>
      <c r="M959">
        <v>112.5182092</v>
      </c>
      <c r="N959">
        <v>0.18832431699999999</v>
      </c>
      <c r="O959">
        <v>0.41152959700000002</v>
      </c>
      <c r="P959">
        <v>106760.9963</v>
      </c>
      <c r="Q959">
        <v>120.40933769999999</v>
      </c>
      <c r="R959">
        <v>-0.66422447100000004</v>
      </c>
      <c r="S959">
        <v>-1.27236598</v>
      </c>
    </row>
    <row r="960" spans="1:19" x14ac:dyDescent="0.25">
      <c r="A960" s="12">
        <v>39539</v>
      </c>
      <c r="B960" t="s">
        <v>1993</v>
      </c>
      <c r="C960" t="s">
        <v>1994</v>
      </c>
      <c r="D960">
        <v>196455.37090000001</v>
      </c>
      <c r="E960">
        <v>106.0232427</v>
      </c>
      <c r="F960">
        <v>-0.19803462799999999</v>
      </c>
      <c r="G960">
        <v>2.7125475059999999</v>
      </c>
      <c r="H960">
        <v>127341.61289999999</v>
      </c>
      <c r="I960">
        <v>105.85157390000001</v>
      </c>
      <c r="J960">
        <v>-0.349841244</v>
      </c>
      <c r="K960">
        <v>1.303497058</v>
      </c>
      <c r="L960">
        <v>107614.9209</v>
      </c>
      <c r="M960">
        <v>106.7826554</v>
      </c>
      <c r="N960">
        <v>-0.15518964800000001</v>
      </c>
      <c r="O960">
        <v>1.629213077</v>
      </c>
      <c r="P960">
        <v>102176.0514</v>
      </c>
      <c r="Q960">
        <v>114.00330460000001</v>
      </c>
      <c r="R960">
        <v>-0.81707947299999995</v>
      </c>
      <c r="S960">
        <v>0.64999041000000002</v>
      </c>
    </row>
    <row r="961" spans="1:19" x14ac:dyDescent="0.25">
      <c r="A961" s="12">
        <v>39539</v>
      </c>
      <c r="B961" t="s">
        <v>1995</v>
      </c>
      <c r="C961" t="s">
        <v>1996</v>
      </c>
      <c r="D961">
        <v>237680.02230000001</v>
      </c>
      <c r="E961">
        <v>105.5647645</v>
      </c>
      <c r="F961">
        <v>-0.146209319</v>
      </c>
      <c r="G961">
        <v>2.3589831569999999</v>
      </c>
      <c r="H961">
        <v>146080.34080000001</v>
      </c>
      <c r="I961">
        <v>108.1295655</v>
      </c>
      <c r="J961">
        <v>-0.32155171799999999</v>
      </c>
      <c r="K961">
        <v>0.89093968499999998</v>
      </c>
      <c r="L961">
        <v>125312.9139</v>
      </c>
      <c r="M961">
        <v>109.2056937</v>
      </c>
      <c r="N961">
        <v>-0.27587802299999997</v>
      </c>
      <c r="O961">
        <v>0.703290568</v>
      </c>
      <c r="P961">
        <v>105702.40210000001</v>
      </c>
      <c r="Q961">
        <v>117.3815049</v>
      </c>
      <c r="R961">
        <v>-1.0311621179999999</v>
      </c>
      <c r="S961">
        <v>-0.64665961400000005</v>
      </c>
    </row>
    <row r="962" spans="1:19" x14ac:dyDescent="0.25">
      <c r="A962" s="12">
        <v>39569</v>
      </c>
      <c r="B962" t="s">
        <v>1995</v>
      </c>
      <c r="C962" t="s">
        <v>1996</v>
      </c>
      <c r="D962">
        <v>237619.84969999999</v>
      </c>
      <c r="E962">
        <v>105.53803910000001</v>
      </c>
      <c r="F962">
        <v>-2.5316603999999999E-2</v>
      </c>
      <c r="G962">
        <v>1.315480156</v>
      </c>
      <c r="H962">
        <v>146415.5716</v>
      </c>
      <c r="I962">
        <v>108.3777054</v>
      </c>
      <c r="J962">
        <v>0.229483837</v>
      </c>
      <c r="K962">
        <v>-0.32963684599999998</v>
      </c>
      <c r="L962">
        <v>125699.4878</v>
      </c>
      <c r="M962">
        <v>109.5425789</v>
      </c>
      <c r="N962">
        <v>0.30848684100000001</v>
      </c>
      <c r="O962">
        <v>-0.79183946900000002</v>
      </c>
      <c r="P962">
        <v>105575.4866</v>
      </c>
      <c r="Q962">
        <v>117.24056640000001</v>
      </c>
      <c r="R962">
        <v>-0.120068719</v>
      </c>
      <c r="S962">
        <v>-2.1928293970000001</v>
      </c>
    </row>
    <row r="963" spans="1:19" x14ac:dyDescent="0.25">
      <c r="A963" s="12">
        <v>39569</v>
      </c>
      <c r="B963" t="s">
        <v>1999</v>
      </c>
      <c r="C963" t="s">
        <v>2000</v>
      </c>
      <c r="D963">
        <v>236194.32370000001</v>
      </c>
      <c r="E963">
        <v>105.094038</v>
      </c>
      <c r="F963">
        <v>-0.47192400200000001</v>
      </c>
      <c r="G963">
        <v>1.7111605510000001</v>
      </c>
      <c r="H963">
        <v>145269.61050000001</v>
      </c>
      <c r="I963">
        <v>106.0663417</v>
      </c>
      <c r="J963">
        <v>-0.15171148500000001</v>
      </c>
      <c r="K963">
        <v>0.23474163200000001</v>
      </c>
      <c r="L963">
        <v>117525.0338</v>
      </c>
      <c r="M963">
        <v>108.9390765</v>
      </c>
      <c r="N963">
        <v>-0.16187510399999999</v>
      </c>
      <c r="O963">
        <v>6.5348320000000001E-2</v>
      </c>
      <c r="P963">
        <v>113673.7178</v>
      </c>
      <c r="Q963">
        <v>115.93750230000001</v>
      </c>
      <c r="R963">
        <v>-0.43857607999999998</v>
      </c>
      <c r="S963">
        <v>-1.10703544</v>
      </c>
    </row>
    <row r="964" spans="1:19" x14ac:dyDescent="0.25">
      <c r="A964" s="12">
        <v>39569</v>
      </c>
      <c r="B964" t="s">
        <v>1991</v>
      </c>
      <c r="C964" t="s">
        <v>1992</v>
      </c>
      <c r="D964">
        <v>229513.30850000001</v>
      </c>
      <c r="E964">
        <v>107.45322899999999</v>
      </c>
      <c r="F964">
        <v>-0.74846839200000004</v>
      </c>
      <c r="G964">
        <v>-0.40505432299999999</v>
      </c>
      <c r="H964">
        <v>148670.46580000001</v>
      </c>
      <c r="I964">
        <v>108.9043526</v>
      </c>
      <c r="J964">
        <v>-0.58286785399999996</v>
      </c>
      <c r="K964">
        <v>-1.784767862</v>
      </c>
      <c r="L964">
        <v>108426.44409999999</v>
      </c>
      <c r="M964">
        <v>111.9538227</v>
      </c>
      <c r="N964">
        <v>-0.50159563299999999</v>
      </c>
      <c r="O964">
        <v>-1.3174661030000001</v>
      </c>
      <c r="P964">
        <v>106097.51880000001</v>
      </c>
      <c r="Q964">
        <v>119.6610412</v>
      </c>
      <c r="R964">
        <v>-0.62146054299999998</v>
      </c>
      <c r="S964">
        <v>-2.846598717</v>
      </c>
    </row>
    <row r="965" spans="1:19" x14ac:dyDescent="0.25">
      <c r="A965" s="12">
        <v>39569</v>
      </c>
      <c r="B965" t="s">
        <v>1993</v>
      </c>
      <c r="C965" t="s">
        <v>1994</v>
      </c>
      <c r="D965">
        <v>196126.6336</v>
      </c>
      <c r="E965">
        <v>105.8458294</v>
      </c>
      <c r="F965">
        <v>-0.167334339</v>
      </c>
      <c r="G965">
        <v>0.96631258399999997</v>
      </c>
      <c r="H965">
        <v>127643.5088</v>
      </c>
      <c r="I965">
        <v>106.1025221</v>
      </c>
      <c r="J965">
        <v>0.237075595</v>
      </c>
      <c r="K965">
        <v>-0.24250408100000001</v>
      </c>
      <c r="L965">
        <v>107916.8245</v>
      </c>
      <c r="M965">
        <v>107.0822241</v>
      </c>
      <c r="N965">
        <v>0.280540597</v>
      </c>
      <c r="O965">
        <v>-0.19495431899999999</v>
      </c>
      <c r="P965">
        <v>102318.65919999999</v>
      </c>
      <c r="Q965">
        <v>114.1624199</v>
      </c>
      <c r="R965">
        <v>0.13957072500000001</v>
      </c>
      <c r="S965">
        <v>-0.50602158799999997</v>
      </c>
    </row>
    <row r="966" spans="1:19" x14ac:dyDescent="0.25">
      <c r="A966" s="12">
        <v>39569</v>
      </c>
      <c r="B966" t="s">
        <v>1989</v>
      </c>
      <c r="C966" t="s">
        <v>1990</v>
      </c>
      <c r="D966">
        <v>235025.7634</v>
      </c>
      <c r="E966">
        <v>102.5580348</v>
      </c>
      <c r="F966">
        <v>-0.42827229900000002</v>
      </c>
      <c r="G966">
        <v>2.3265945280000002</v>
      </c>
      <c r="H966">
        <v>150035.5191</v>
      </c>
      <c r="I966">
        <v>101.5917638</v>
      </c>
      <c r="J966">
        <v>-0.30380751</v>
      </c>
      <c r="K966">
        <v>0.65250993000000002</v>
      </c>
      <c r="L966">
        <v>114801.2038</v>
      </c>
      <c r="M966">
        <v>105.70849320000001</v>
      </c>
      <c r="N966">
        <v>-0.54427156600000004</v>
      </c>
      <c r="O966">
        <v>4.5769226000000003E-2</v>
      </c>
      <c r="P966">
        <v>119698.7368</v>
      </c>
      <c r="Q966">
        <v>109.3506259</v>
      </c>
      <c r="R966">
        <v>-0.80651160200000005</v>
      </c>
      <c r="S966">
        <v>-0.868382023</v>
      </c>
    </row>
    <row r="967" spans="1:19" x14ac:dyDescent="0.25">
      <c r="A967" s="12">
        <v>39569</v>
      </c>
      <c r="B967" t="s">
        <v>1997</v>
      </c>
      <c r="C967" t="s">
        <v>1998</v>
      </c>
      <c r="D967">
        <v>245773.41829999999</v>
      </c>
      <c r="E967">
        <v>97.855501439999998</v>
      </c>
      <c r="F967">
        <v>-0.20675037800000001</v>
      </c>
      <c r="G967">
        <v>0.90910375300000001</v>
      </c>
      <c r="H967">
        <v>149302.85130000001</v>
      </c>
      <c r="I967">
        <v>99.490126770000003</v>
      </c>
      <c r="J967">
        <v>-7.5677387999999998E-2</v>
      </c>
      <c r="K967">
        <v>-0.66942724499999995</v>
      </c>
      <c r="L967">
        <v>124103.74490000001</v>
      </c>
      <c r="M967">
        <v>100.4548193</v>
      </c>
      <c r="N967">
        <v>2.3653253999999999E-2</v>
      </c>
      <c r="O967">
        <v>-0.97651762799999997</v>
      </c>
      <c r="P967">
        <v>110356.3722</v>
      </c>
      <c r="Q967">
        <v>108.30740729999999</v>
      </c>
      <c r="R967">
        <v>-0.34560332599999999</v>
      </c>
      <c r="S967">
        <v>-2.0923359779999999</v>
      </c>
    </row>
    <row r="968" spans="1:19" x14ac:dyDescent="0.25">
      <c r="A968" s="12">
        <v>39600</v>
      </c>
      <c r="B968" t="s">
        <v>1995</v>
      </c>
      <c r="C968" t="s">
        <v>1996</v>
      </c>
      <c r="D968">
        <v>238311.33840000001</v>
      </c>
      <c r="E968">
        <v>105.84516139999999</v>
      </c>
      <c r="F968">
        <v>0.29100626200000002</v>
      </c>
      <c r="G968">
        <v>-0.18300693900000001</v>
      </c>
      <c r="H968">
        <v>146946.761</v>
      </c>
      <c r="I968">
        <v>108.7708951</v>
      </c>
      <c r="J968">
        <v>0.36279571999999999</v>
      </c>
      <c r="K968">
        <v>-1.8558172690000001</v>
      </c>
      <c r="L968">
        <v>126483.2746</v>
      </c>
      <c r="M968">
        <v>110.2256209</v>
      </c>
      <c r="N968">
        <v>0.62354015900000004</v>
      </c>
      <c r="O968">
        <v>-2.1496895939999998</v>
      </c>
      <c r="P968">
        <v>106016.0425</v>
      </c>
      <c r="Q968">
        <v>117.7297995</v>
      </c>
      <c r="R968">
        <v>0.41728995200000002</v>
      </c>
      <c r="S968">
        <v>-4.1712256700000001</v>
      </c>
    </row>
    <row r="969" spans="1:19" x14ac:dyDescent="0.25">
      <c r="A969" s="12">
        <v>39600</v>
      </c>
      <c r="B969" t="s">
        <v>1993</v>
      </c>
      <c r="C969" t="s">
        <v>1994</v>
      </c>
      <c r="D969">
        <v>196113.1054</v>
      </c>
      <c r="E969">
        <v>105.8385284</v>
      </c>
      <c r="F969">
        <v>-6.897724E-3</v>
      </c>
      <c r="G969">
        <v>-0.68514253199999997</v>
      </c>
      <c r="H969">
        <v>127562.3982</v>
      </c>
      <c r="I969">
        <v>106.0350997</v>
      </c>
      <c r="J969">
        <v>-6.3544608000000002E-2</v>
      </c>
      <c r="K969">
        <v>-1.92544402</v>
      </c>
      <c r="L969">
        <v>107923.9025</v>
      </c>
      <c r="M969">
        <v>107.0892475</v>
      </c>
      <c r="N969">
        <v>6.5588069999999998E-3</v>
      </c>
      <c r="O969">
        <v>-2.1039568740000001</v>
      </c>
      <c r="P969">
        <v>101983.7181</v>
      </c>
      <c r="Q969">
        <v>113.78870809999999</v>
      </c>
      <c r="R969">
        <v>-0.32735093599999998</v>
      </c>
      <c r="S969">
        <v>-2.6500937179999999</v>
      </c>
    </row>
    <row r="970" spans="1:19" x14ac:dyDescent="0.25">
      <c r="A970" s="12">
        <v>39600</v>
      </c>
      <c r="B970" t="s">
        <v>1991</v>
      </c>
      <c r="C970" t="s">
        <v>1992</v>
      </c>
      <c r="D970">
        <v>229490.71710000001</v>
      </c>
      <c r="E970">
        <v>107.4426522</v>
      </c>
      <c r="F970">
        <v>-9.8431790000000005E-3</v>
      </c>
      <c r="G970">
        <v>-0.89023324599999998</v>
      </c>
      <c r="H970">
        <v>148685.27780000001</v>
      </c>
      <c r="I970">
        <v>108.9152028</v>
      </c>
      <c r="J970">
        <v>9.9629899999999997E-3</v>
      </c>
      <c r="K970">
        <v>-2.2840698509999999</v>
      </c>
      <c r="L970">
        <v>108414.6514</v>
      </c>
      <c r="M970">
        <v>111.9416464</v>
      </c>
      <c r="N970">
        <v>-1.0876188E-2</v>
      </c>
      <c r="O970">
        <v>-2.0126594720000002</v>
      </c>
      <c r="P970">
        <v>106207.77469999999</v>
      </c>
      <c r="Q970">
        <v>119.7853923</v>
      </c>
      <c r="R970">
        <v>0.103919409</v>
      </c>
      <c r="S970">
        <v>-3.6365163680000001</v>
      </c>
    </row>
    <row r="971" spans="1:19" x14ac:dyDescent="0.25">
      <c r="A971" s="12">
        <v>39600</v>
      </c>
      <c r="B971" t="s">
        <v>1989</v>
      </c>
      <c r="C971" t="s">
        <v>1990</v>
      </c>
      <c r="D971">
        <v>234817.84950000001</v>
      </c>
      <c r="E971">
        <v>102.4673075</v>
      </c>
      <c r="F971">
        <v>-8.8464314000000002E-2</v>
      </c>
      <c r="G971">
        <v>1.076558154</v>
      </c>
      <c r="H971">
        <v>150211.4846</v>
      </c>
      <c r="I971">
        <v>101.7109133</v>
      </c>
      <c r="J971">
        <v>0.117282568</v>
      </c>
      <c r="K971">
        <v>-0.65243183699999996</v>
      </c>
      <c r="L971">
        <v>115237.67660000001</v>
      </c>
      <c r="M971">
        <v>106.1103956</v>
      </c>
      <c r="N971">
        <v>0.38019879000000001</v>
      </c>
      <c r="O971">
        <v>-1.3313391480000001</v>
      </c>
      <c r="P971">
        <v>120272.07</v>
      </c>
      <c r="Q971">
        <v>109.87439380000001</v>
      </c>
      <c r="R971">
        <v>0.478980185</v>
      </c>
      <c r="S971">
        <v>-2.6037903259999999</v>
      </c>
    </row>
    <row r="972" spans="1:19" x14ac:dyDescent="0.25">
      <c r="A972" s="12">
        <v>39600</v>
      </c>
      <c r="B972" t="s">
        <v>1999</v>
      </c>
      <c r="C972" t="s">
        <v>2000</v>
      </c>
      <c r="D972">
        <v>236024.26310000001</v>
      </c>
      <c r="E972">
        <v>105.0183701</v>
      </c>
      <c r="F972">
        <v>-7.2000276000000002E-2</v>
      </c>
      <c r="G972">
        <v>0.38371169599999999</v>
      </c>
      <c r="H972">
        <v>145149.57190000001</v>
      </c>
      <c r="I972">
        <v>105.9786975</v>
      </c>
      <c r="J972">
        <v>-8.2631564000000005E-2</v>
      </c>
      <c r="K972">
        <v>-1.166714553</v>
      </c>
      <c r="L972">
        <v>117575.6326</v>
      </c>
      <c r="M972">
        <v>108.9859788</v>
      </c>
      <c r="N972">
        <v>4.3053670000000002E-2</v>
      </c>
      <c r="O972">
        <v>-1.432602361</v>
      </c>
      <c r="P972">
        <v>113684.4351</v>
      </c>
      <c r="Q972">
        <v>115.94843299999999</v>
      </c>
      <c r="R972">
        <v>9.4281420000000005E-3</v>
      </c>
      <c r="S972">
        <v>-2.3974856600000001</v>
      </c>
    </row>
    <row r="973" spans="1:19" x14ac:dyDescent="0.25">
      <c r="A973" s="12">
        <v>39600</v>
      </c>
      <c r="B973" t="s">
        <v>1997</v>
      </c>
      <c r="C973" t="s">
        <v>1998</v>
      </c>
      <c r="D973">
        <v>245021.7697</v>
      </c>
      <c r="E973">
        <v>97.556230040000003</v>
      </c>
      <c r="F973">
        <v>-0.30582990999999998</v>
      </c>
      <c r="G973">
        <v>4.6208385999999997E-2</v>
      </c>
      <c r="H973">
        <v>148997.6415</v>
      </c>
      <c r="I973">
        <v>99.286745730000007</v>
      </c>
      <c r="J973">
        <v>-0.20442333800000001</v>
      </c>
      <c r="K973">
        <v>-1.4278521740000001</v>
      </c>
      <c r="L973">
        <v>124046.7248</v>
      </c>
      <c r="M973">
        <v>100.4086648</v>
      </c>
      <c r="N973">
        <v>-4.5945530999999998E-2</v>
      </c>
      <c r="O973">
        <v>-1.7504392600000001</v>
      </c>
      <c r="P973">
        <v>110179.72010000001</v>
      </c>
      <c r="Q973">
        <v>108.134035</v>
      </c>
      <c r="R973">
        <v>-0.160074246</v>
      </c>
      <c r="S973">
        <v>-3.104798701</v>
      </c>
    </row>
    <row r="974" spans="1:19" x14ac:dyDescent="0.25">
      <c r="A974" s="12">
        <v>39630</v>
      </c>
      <c r="B974" t="s">
        <v>1991</v>
      </c>
      <c r="C974" t="s">
        <v>1992</v>
      </c>
      <c r="D974">
        <v>227617.91089999999</v>
      </c>
      <c r="E974">
        <v>106.56584429999999</v>
      </c>
      <c r="F974">
        <v>-0.81607056200000005</v>
      </c>
      <c r="G974">
        <v>-2.31454739</v>
      </c>
      <c r="H974">
        <v>147815.40530000001</v>
      </c>
      <c r="I974">
        <v>108.2780022</v>
      </c>
      <c r="J974">
        <v>-0.58504282100000005</v>
      </c>
      <c r="K974">
        <v>-3.225514043</v>
      </c>
      <c r="L974">
        <v>107255.432</v>
      </c>
      <c r="M974">
        <v>110.7447148</v>
      </c>
      <c r="N974">
        <v>-1.069246055</v>
      </c>
      <c r="O974">
        <v>-3.7882356279999998</v>
      </c>
      <c r="P974">
        <v>105511.77830000001</v>
      </c>
      <c r="Q974">
        <v>119.0004196</v>
      </c>
      <c r="R974">
        <v>-0.65531583500000001</v>
      </c>
      <c r="S974">
        <v>-4.7339724759999999</v>
      </c>
    </row>
    <row r="975" spans="1:19" x14ac:dyDescent="0.25">
      <c r="A975" s="12">
        <v>39630</v>
      </c>
      <c r="B975" t="s">
        <v>1995</v>
      </c>
      <c r="C975" t="s">
        <v>1996</v>
      </c>
      <c r="D975">
        <v>237143.7096</v>
      </c>
      <c r="E975">
        <v>105.3265631</v>
      </c>
      <c r="F975">
        <v>-0.48995939500000002</v>
      </c>
      <c r="G975">
        <v>-1.5620975589999999</v>
      </c>
      <c r="H975">
        <v>146550.69510000001</v>
      </c>
      <c r="I975">
        <v>108.4777246</v>
      </c>
      <c r="J975">
        <v>-0.26953020999999999</v>
      </c>
      <c r="K975">
        <v>-2.6663331559999999</v>
      </c>
      <c r="L975">
        <v>125918.43640000001</v>
      </c>
      <c r="M975">
        <v>109.7333847</v>
      </c>
      <c r="N975">
        <v>-0.44657144599999998</v>
      </c>
      <c r="O975">
        <v>-3.0832873890000001</v>
      </c>
      <c r="P975">
        <v>105566.1226</v>
      </c>
      <c r="Q975">
        <v>117.2301678</v>
      </c>
      <c r="R975">
        <v>-0.424388502</v>
      </c>
      <c r="S975">
        <v>-5.1905951420000003</v>
      </c>
    </row>
    <row r="976" spans="1:19" x14ac:dyDescent="0.25">
      <c r="A976" s="12">
        <v>39630</v>
      </c>
      <c r="B976" t="s">
        <v>1999</v>
      </c>
      <c r="C976" t="s">
        <v>2000</v>
      </c>
      <c r="D976">
        <v>233667.53880000001</v>
      </c>
      <c r="E976">
        <v>103.9697518</v>
      </c>
      <c r="F976">
        <v>-0.99850931700000001</v>
      </c>
      <c r="G976">
        <v>-1.610872984</v>
      </c>
      <c r="H976">
        <v>144042.22690000001</v>
      </c>
      <c r="I976">
        <v>105.1701867</v>
      </c>
      <c r="J976">
        <v>-0.76289930800000005</v>
      </c>
      <c r="K976">
        <v>-2.6425162019999999</v>
      </c>
      <c r="L976">
        <v>116533.9443</v>
      </c>
      <c r="M976">
        <v>108.02039240000001</v>
      </c>
      <c r="N976">
        <v>-0.88597300000000001</v>
      </c>
      <c r="O976">
        <v>-2.9383933440000001</v>
      </c>
      <c r="P976">
        <v>112575.6453</v>
      </c>
      <c r="Q976">
        <v>114.8175619</v>
      </c>
      <c r="R976">
        <v>-0.97532248499999996</v>
      </c>
      <c r="S976">
        <v>-4.0854262060000002</v>
      </c>
    </row>
    <row r="977" spans="1:19" x14ac:dyDescent="0.25">
      <c r="A977" s="12">
        <v>39630</v>
      </c>
      <c r="B977" t="s">
        <v>1997</v>
      </c>
      <c r="C977" t="s">
        <v>1998</v>
      </c>
      <c r="D977">
        <v>243553.51259999999</v>
      </c>
      <c r="E977">
        <v>96.971638609999999</v>
      </c>
      <c r="F977">
        <v>-0.59923536399999999</v>
      </c>
      <c r="G977">
        <v>-1.4541462570000001</v>
      </c>
      <c r="H977">
        <v>148128.41089999999</v>
      </c>
      <c r="I977">
        <v>98.707521279999995</v>
      </c>
      <c r="J977">
        <v>-0.58338546499999999</v>
      </c>
      <c r="K977">
        <v>-2.4447409910000002</v>
      </c>
      <c r="L977">
        <v>122840.0975</v>
      </c>
      <c r="M977">
        <v>99.431969679999995</v>
      </c>
      <c r="N977">
        <v>-0.97271998000000004</v>
      </c>
      <c r="O977">
        <v>-3.0396105119999999</v>
      </c>
      <c r="P977">
        <v>109207.7267</v>
      </c>
      <c r="Q977">
        <v>107.1800884</v>
      </c>
      <c r="R977">
        <v>-0.88218906100000005</v>
      </c>
      <c r="S977">
        <v>-4.2763547879999999</v>
      </c>
    </row>
    <row r="978" spans="1:19" x14ac:dyDescent="0.25">
      <c r="A978" s="12">
        <v>39630</v>
      </c>
      <c r="B978" t="s">
        <v>1989</v>
      </c>
      <c r="C978" t="s">
        <v>1990</v>
      </c>
      <c r="D978">
        <v>232557.43340000001</v>
      </c>
      <c r="E978">
        <v>101.4809312</v>
      </c>
      <c r="F978">
        <v>-0.96262533100000003</v>
      </c>
      <c r="G978">
        <v>-1.1684115660000001</v>
      </c>
      <c r="H978">
        <v>149207.95110000001</v>
      </c>
      <c r="I978">
        <v>101.0314025</v>
      </c>
      <c r="J978">
        <v>-0.66808043699999997</v>
      </c>
      <c r="K978">
        <v>-2.2769035450000001</v>
      </c>
      <c r="L978">
        <v>114008.0719</v>
      </c>
      <c r="M978">
        <v>104.9781806</v>
      </c>
      <c r="N978">
        <v>-1.0670161499999999</v>
      </c>
      <c r="O978">
        <v>-3.3593385310000001</v>
      </c>
      <c r="P978">
        <v>119176.03109999999</v>
      </c>
      <c r="Q978">
        <v>108.8731088</v>
      </c>
      <c r="R978">
        <v>-0.91129963899999999</v>
      </c>
      <c r="S978">
        <v>-4.6727336490000004</v>
      </c>
    </row>
    <row r="979" spans="1:19" x14ac:dyDescent="0.25">
      <c r="A979" s="12">
        <v>39630</v>
      </c>
      <c r="B979" t="s">
        <v>1993</v>
      </c>
      <c r="C979" t="s">
        <v>1994</v>
      </c>
      <c r="D979">
        <v>195942.3112</v>
      </c>
      <c r="E979">
        <v>105.7463541</v>
      </c>
      <c r="F979">
        <v>-8.7089607999999999E-2</v>
      </c>
      <c r="G979">
        <v>-1.6531534429999999</v>
      </c>
      <c r="H979">
        <v>127777.4869</v>
      </c>
      <c r="I979">
        <v>106.21389019999999</v>
      </c>
      <c r="J979">
        <v>0.16861446099999999</v>
      </c>
      <c r="K979">
        <v>-2.4184747560000002</v>
      </c>
      <c r="L979">
        <v>107716.6528</v>
      </c>
      <c r="M979">
        <v>106.8836005</v>
      </c>
      <c r="N979">
        <v>-0.19203319999999999</v>
      </c>
      <c r="O979">
        <v>-2.9113010880000001</v>
      </c>
      <c r="P979">
        <v>101924.06080000001</v>
      </c>
      <c r="Q979">
        <v>113.7221452</v>
      </c>
      <c r="R979">
        <v>-5.8496943000000003E-2</v>
      </c>
      <c r="S979">
        <v>-3.4261927289999998</v>
      </c>
    </row>
    <row r="980" spans="1:19" x14ac:dyDescent="0.25">
      <c r="A980" s="12">
        <v>39661</v>
      </c>
      <c r="B980" t="s">
        <v>1989</v>
      </c>
      <c r="C980" t="s">
        <v>1990</v>
      </c>
      <c r="D980">
        <v>230288.76639999999</v>
      </c>
      <c r="E980">
        <v>100.4909545</v>
      </c>
      <c r="F980">
        <v>-0.97552978400000001</v>
      </c>
      <c r="G980">
        <v>-3.3158380680000001</v>
      </c>
      <c r="H980">
        <v>147655.26980000001</v>
      </c>
      <c r="I980">
        <v>99.980053949999999</v>
      </c>
      <c r="J980">
        <v>-1.0406156600000001</v>
      </c>
      <c r="K980">
        <v>-4.2178746440000001</v>
      </c>
      <c r="L980">
        <v>113151.3342</v>
      </c>
      <c r="M980">
        <v>104.1892998</v>
      </c>
      <c r="N980">
        <v>-0.75147114999999998</v>
      </c>
      <c r="O980">
        <v>-4.903475695</v>
      </c>
      <c r="P980">
        <v>118133.3268</v>
      </c>
      <c r="Q980">
        <v>107.9205477</v>
      </c>
      <c r="R980">
        <v>-0.87492779899999995</v>
      </c>
      <c r="S980">
        <v>-5.7742535229999996</v>
      </c>
    </row>
    <row r="981" spans="1:19" x14ac:dyDescent="0.25">
      <c r="A981" s="12">
        <v>39661</v>
      </c>
      <c r="B981" t="s">
        <v>1991</v>
      </c>
      <c r="C981" t="s">
        <v>1992</v>
      </c>
      <c r="D981">
        <v>226385.66529999999</v>
      </c>
      <c r="E981">
        <v>105.9889333</v>
      </c>
      <c r="F981">
        <v>-0.541365816</v>
      </c>
      <c r="G981">
        <v>-3.2980236189999999</v>
      </c>
      <c r="H981">
        <v>146880.36679999999</v>
      </c>
      <c r="I981">
        <v>107.5930661</v>
      </c>
      <c r="J981">
        <v>-0.63257172900000003</v>
      </c>
      <c r="K981">
        <v>-3.9066590689999998</v>
      </c>
      <c r="L981">
        <v>106903.6268</v>
      </c>
      <c r="M981">
        <v>110.38146450000001</v>
      </c>
      <c r="N981">
        <v>-0.32800688500000003</v>
      </c>
      <c r="O981">
        <v>-4.6863204620000003</v>
      </c>
      <c r="P981">
        <v>104974.6</v>
      </c>
      <c r="Q981">
        <v>118.3945683</v>
      </c>
      <c r="R981">
        <v>-0.50911694799999996</v>
      </c>
      <c r="S981">
        <v>-4.8348462369999998</v>
      </c>
    </row>
    <row r="982" spans="1:19" x14ac:dyDescent="0.25">
      <c r="A982" s="12">
        <v>39661</v>
      </c>
      <c r="B982" t="s">
        <v>1999</v>
      </c>
      <c r="C982" t="s">
        <v>2000</v>
      </c>
      <c r="D982">
        <v>231122.63939999999</v>
      </c>
      <c r="E982">
        <v>102.8374056</v>
      </c>
      <c r="F982">
        <v>-1.0891112620000001</v>
      </c>
      <c r="G982">
        <v>-3.693108601</v>
      </c>
      <c r="H982">
        <v>141945.30160000001</v>
      </c>
      <c r="I982">
        <v>103.63914939999999</v>
      </c>
      <c r="J982">
        <v>-1.4557712279999999</v>
      </c>
      <c r="K982">
        <v>-4.6716902810000001</v>
      </c>
      <c r="L982">
        <v>114725.56449999999</v>
      </c>
      <c r="M982">
        <v>106.34412639999999</v>
      </c>
      <c r="N982">
        <v>-1.55180516</v>
      </c>
      <c r="O982">
        <v>-5.0929716709999999</v>
      </c>
      <c r="P982">
        <v>110617.3395</v>
      </c>
      <c r="Q982">
        <v>112.820257</v>
      </c>
      <c r="R982">
        <v>-1.7395465539999999</v>
      </c>
      <c r="S982">
        <v>-5.4637726190000002</v>
      </c>
    </row>
    <row r="983" spans="1:19" x14ac:dyDescent="0.25">
      <c r="A983" s="12">
        <v>39661</v>
      </c>
      <c r="B983" t="s">
        <v>1993</v>
      </c>
      <c r="C983" t="s">
        <v>1994</v>
      </c>
      <c r="D983">
        <v>194619.33240000001</v>
      </c>
      <c r="E983">
        <v>105.0323674</v>
      </c>
      <c r="F983">
        <v>-0.67518794900000001</v>
      </c>
      <c r="G983">
        <v>-3.3574243969999999</v>
      </c>
      <c r="H983">
        <v>126455.84849999999</v>
      </c>
      <c r="I983">
        <v>105.1152901</v>
      </c>
      <c r="J983">
        <v>-1.0343280690000001</v>
      </c>
      <c r="K983">
        <v>-4.0121328390000004</v>
      </c>
      <c r="L983">
        <v>106660.7062</v>
      </c>
      <c r="M983">
        <v>105.8358204</v>
      </c>
      <c r="N983">
        <v>-0.98030020900000003</v>
      </c>
      <c r="O983">
        <v>-4.5479133049999998</v>
      </c>
      <c r="P983">
        <v>100352.9627</v>
      </c>
      <c r="Q983">
        <v>111.96918669999999</v>
      </c>
      <c r="R983">
        <v>-1.5414398659999999</v>
      </c>
      <c r="S983">
        <v>-4.7914656640000004</v>
      </c>
    </row>
    <row r="984" spans="1:19" x14ac:dyDescent="0.25">
      <c r="A984" s="12">
        <v>39661</v>
      </c>
      <c r="B984" t="s">
        <v>1995</v>
      </c>
      <c r="C984" t="s">
        <v>1996</v>
      </c>
      <c r="D984">
        <v>233123.99059999999</v>
      </c>
      <c r="E984">
        <v>103.5412187</v>
      </c>
      <c r="F984">
        <v>-1.6950561369999999</v>
      </c>
      <c r="G984">
        <v>-3.842756311</v>
      </c>
      <c r="H984">
        <v>143707.6305</v>
      </c>
      <c r="I984">
        <v>106.3732708</v>
      </c>
      <c r="J984">
        <v>-1.939987106</v>
      </c>
      <c r="K984">
        <v>-4.7151086260000001</v>
      </c>
      <c r="L984">
        <v>123548.90919999999</v>
      </c>
      <c r="M984">
        <v>107.6684271</v>
      </c>
      <c r="N984">
        <v>-1.8817953009999999</v>
      </c>
      <c r="O984">
        <v>-5.0709412690000004</v>
      </c>
      <c r="P984">
        <v>103717.5724</v>
      </c>
      <c r="Q984">
        <v>115.17737049999999</v>
      </c>
      <c r="R984">
        <v>-1.7510827689999999</v>
      </c>
      <c r="S984">
        <v>-6.5607447690000003</v>
      </c>
    </row>
    <row r="985" spans="1:19" x14ac:dyDescent="0.25">
      <c r="A985" s="12">
        <v>39661</v>
      </c>
      <c r="B985" t="s">
        <v>1997</v>
      </c>
      <c r="C985" t="s">
        <v>1998</v>
      </c>
      <c r="D985">
        <v>239932.44409999999</v>
      </c>
      <c r="E985">
        <v>95.529898189999997</v>
      </c>
      <c r="F985">
        <v>-1.4867650400000001</v>
      </c>
      <c r="G985">
        <v>-4.3364549480000001</v>
      </c>
      <c r="H985">
        <v>145328.54139999999</v>
      </c>
      <c r="I985">
        <v>96.841787519999997</v>
      </c>
      <c r="J985">
        <v>-1.890163729</v>
      </c>
      <c r="K985">
        <v>-5.3031599260000002</v>
      </c>
      <c r="L985">
        <v>120296.67909999999</v>
      </c>
      <c r="M985">
        <v>97.373219270000007</v>
      </c>
      <c r="N985">
        <v>-2.070511539</v>
      </c>
      <c r="O985">
        <v>-6.0176194880000002</v>
      </c>
      <c r="P985">
        <v>106917.7816</v>
      </c>
      <c r="Q985">
        <v>104.93266029999999</v>
      </c>
      <c r="R985">
        <v>-2.0968709059999999</v>
      </c>
      <c r="S985">
        <v>-6.4326548729999997</v>
      </c>
    </row>
    <row r="986" spans="1:19" x14ac:dyDescent="0.25">
      <c r="A986" s="12">
        <v>39692</v>
      </c>
      <c r="B986" t="s">
        <v>1995</v>
      </c>
      <c r="C986" t="s">
        <v>1996</v>
      </c>
      <c r="D986">
        <v>232119.5552</v>
      </c>
      <c r="E986">
        <v>103.0951022</v>
      </c>
      <c r="F986">
        <v>-0.430858876</v>
      </c>
      <c r="G986">
        <v>-4.2957252820000003</v>
      </c>
      <c r="H986">
        <v>141495.22440000001</v>
      </c>
      <c r="I986">
        <v>104.73563420000001</v>
      </c>
      <c r="J986">
        <v>-1.5395188550000001</v>
      </c>
      <c r="K986">
        <v>-5.8057634690000004</v>
      </c>
      <c r="L986">
        <v>121573.0073</v>
      </c>
      <c r="M986">
        <v>105.9464997</v>
      </c>
      <c r="N986">
        <v>-1.5992871900000001</v>
      </c>
      <c r="O986">
        <v>-6.1554326509999999</v>
      </c>
      <c r="P986">
        <v>102646.1557</v>
      </c>
      <c r="Q986">
        <v>113.9875725</v>
      </c>
      <c r="R986">
        <v>-1.0330137109999999</v>
      </c>
      <c r="S986">
        <v>-6.8819763690000002</v>
      </c>
    </row>
    <row r="987" spans="1:19" x14ac:dyDescent="0.25">
      <c r="A987" s="12">
        <v>39692</v>
      </c>
      <c r="B987" t="s">
        <v>1997</v>
      </c>
      <c r="C987" t="s">
        <v>1998</v>
      </c>
      <c r="D987">
        <v>237864.49720000001</v>
      </c>
      <c r="E987">
        <v>94.706538269999996</v>
      </c>
      <c r="F987">
        <v>-0.86188716099999996</v>
      </c>
      <c r="G987">
        <v>-5.7699270580000004</v>
      </c>
      <c r="H987">
        <v>142797.13440000001</v>
      </c>
      <c r="I987">
        <v>95.154947669999999</v>
      </c>
      <c r="J987">
        <v>-1.741851212</v>
      </c>
      <c r="K987">
        <v>-7.2865463129999997</v>
      </c>
      <c r="L987">
        <v>117987.9461</v>
      </c>
      <c r="M987">
        <v>95.504433180000007</v>
      </c>
      <c r="N987">
        <v>-1.9191992490000001</v>
      </c>
      <c r="O987">
        <v>-7.9968535100000002</v>
      </c>
      <c r="P987">
        <v>105075.5439</v>
      </c>
      <c r="Q987">
        <v>103.124627</v>
      </c>
      <c r="R987">
        <v>-1.7230414469999999</v>
      </c>
      <c r="S987">
        <v>-8.1310119800000002</v>
      </c>
    </row>
    <row r="988" spans="1:19" x14ac:dyDescent="0.25">
      <c r="A988" s="12">
        <v>39692</v>
      </c>
      <c r="B988" t="s">
        <v>1993</v>
      </c>
      <c r="C988" t="s">
        <v>1994</v>
      </c>
      <c r="D988">
        <v>192828.182</v>
      </c>
      <c r="E988">
        <v>104.06571750000001</v>
      </c>
      <c r="F988">
        <v>-0.92033527100000001</v>
      </c>
      <c r="G988">
        <v>-4.3250323120000003</v>
      </c>
      <c r="H988">
        <v>123813.0621</v>
      </c>
      <c r="I988">
        <v>102.91849759999999</v>
      </c>
      <c r="J988">
        <v>-2.0898886000000001</v>
      </c>
      <c r="K988">
        <v>-5.8261375260000001</v>
      </c>
      <c r="L988">
        <v>104382.0506</v>
      </c>
      <c r="M988">
        <v>103.5747873</v>
      </c>
      <c r="N988">
        <v>-2.1363590559999999</v>
      </c>
      <c r="O988">
        <v>-6.2893348009999999</v>
      </c>
      <c r="P988">
        <v>97611.932060000006</v>
      </c>
      <c r="Q988">
        <v>108.9108717</v>
      </c>
      <c r="R988">
        <v>-2.731389842</v>
      </c>
      <c r="S988">
        <v>-7.0080299459999997</v>
      </c>
    </row>
    <row r="989" spans="1:19" x14ac:dyDescent="0.25">
      <c r="A989" s="12">
        <v>39692</v>
      </c>
      <c r="B989" t="s">
        <v>1991</v>
      </c>
      <c r="C989" t="s">
        <v>1992</v>
      </c>
      <c r="D989">
        <v>224911.0374</v>
      </c>
      <c r="E989">
        <v>105.29854400000001</v>
      </c>
      <c r="F989">
        <v>-0.65137868300000001</v>
      </c>
      <c r="G989">
        <v>-4.3941216949999999</v>
      </c>
      <c r="H989">
        <v>144548.13709999999</v>
      </c>
      <c r="I989">
        <v>105.8846571</v>
      </c>
      <c r="J989">
        <v>-1.5878430450000001</v>
      </c>
      <c r="K989">
        <v>-5.5443859120000001</v>
      </c>
      <c r="L989">
        <v>105523.31020000001</v>
      </c>
      <c r="M989">
        <v>108.9562428</v>
      </c>
      <c r="N989">
        <v>-1.291178511</v>
      </c>
      <c r="O989">
        <v>-6.2355355149999996</v>
      </c>
      <c r="P989">
        <v>103769.925</v>
      </c>
      <c r="Q989">
        <v>117.0358875</v>
      </c>
      <c r="R989">
        <v>-1.147587125</v>
      </c>
      <c r="S989">
        <v>-6.0745053230000003</v>
      </c>
    </row>
    <row r="990" spans="1:19" x14ac:dyDescent="0.25">
      <c r="A990" s="12">
        <v>39692</v>
      </c>
      <c r="B990" t="s">
        <v>1999</v>
      </c>
      <c r="C990" t="s">
        <v>2000</v>
      </c>
      <c r="D990">
        <v>229560.66959999999</v>
      </c>
      <c r="E990">
        <v>102.14241130000001</v>
      </c>
      <c r="F990">
        <v>-0.67581859099999997</v>
      </c>
      <c r="G990">
        <v>-5.0425176030000003</v>
      </c>
      <c r="H990">
        <v>139649.99410000001</v>
      </c>
      <c r="I990">
        <v>101.96326639999999</v>
      </c>
      <c r="J990">
        <v>-1.6170365719999999</v>
      </c>
      <c r="K990">
        <v>-6.6308436970000004</v>
      </c>
      <c r="L990">
        <v>113018.8239</v>
      </c>
      <c r="M990">
        <v>104.7620742</v>
      </c>
      <c r="N990">
        <v>-1.4876724459999999</v>
      </c>
      <c r="O990">
        <v>-6.8576733259999996</v>
      </c>
      <c r="P990">
        <v>108949.6844</v>
      </c>
      <c r="Q990">
        <v>111.1193909</v>
      </c>
      <c r="R990">
        <v>-1.5075892129999999</v>
      </c>
      <c r="S990">
        <v>-7.1568972049999999</v>
      </c>
    </row>
    <row r="991" spans="1:19" x14ac:dyDescent="0.25">
      <c r="A991" s="12">
        <v>39692</v>
      </c>
      <c r="B991" t="s">
        <v>1989</v>
      </c>
      <c r="C991" t="s">
        <v>1990</v>
      </c>
      <c r="D991">
        <v>227971.5056</v>
      </c>
      <c r="E991">
        <v>99.479773019999996</v>
      </c>
      <c r="F991">
        <v>-1.0062413189999999</v>
      </c>
      <c r="G991">
        <v>-4.6505101440000001</v>
      </c>
      <c r="H991">
        <v>144637.42499999999</v>
      </c>
      <c r="I991">
        <v>97.936616619999995</v>
      </c>
      <c r="J991">
        <v>-2.0438449900000002</v>
      </c>
      <c r="K991">
        <v>-6.289318798</v>
      </c>
      <c r="L991">
        <v>110633.81020000001</v>
      </c>
      <c r="M991">
        <v>101.8711737</v>
      </c>
      <c r="N991">
        <v>-2.2249176319999999</v>
      </c>
      <c r="O991">
        <v>-7.091867862</v>
      </c>
      <c r="P991">
        <v>115711.8346</v>
      </c>
      <c r="Q991">
        <v>105.7083966</v>
      </c>
      <c r="R991">
        <v>-2.0497960380000002</v>
      </c>
      <c r="S991">
        <v>-7.779678799</v>
      </c>
    </row>
    <row r="992" spans="1:19" x14ac:dyDescent="0.25">
      <c r="A992" s="12">
        <v>39722</v>
      </c>
      <c r="B992" t="s">
        <v>1991</v>
      </c>
      <c r="C992" t="s">
        <v>1992</v>
      </c>
      <c r="D992">
        <v>221144.9227</v>
      </c>
      <c r="E992">
        <v>103.5353295</v>
      </c>
      <c r="F992">
        <v>-1.674490805</v>
      </c>
      <c r="G992">
        <v>-5.9659245800000003</v>
      </c>
      <c r="H992">
        <v>141791.96830000001</v>
      </c>
      <c r="I992">
        <v>103.8657035</v>
      </c>
      <c r="J992">
        <v>-1.9067480910000001</v>
      </c>
      <c r="K992">
        <v>-6.9274785139999997</v>
      </c>
      <c r="L992">
        <v>103344.65700000001</v>
      </c>
      <c r="M992">
        <v>106.7067126</v>
      </c>
      <c r="N992">
        <v>-2.064617954</v>
      </c>
      <c r="O992">
        <v>-7.6135139260000004</v>
      </c>
      <c r="P992">
        <v>101627.1188</v>
      </c>
      <c r="Q992">
        <v>114.6191446</v>
      </c>
      <c r="R992">
        <v>-2.064958845</v>
      </c>
      <c r="S992">
        <v>-7.8135158990000004</v>
      </c>
    </row>
    <row r="993" spans="1:19" x14ac:dyDescent="0.25">
      <c r="A993" s="12">
        <v>39722</v>
      </c>
      <c r="B993" t="s">
        <v>1993</v>
      </c>
      <c r="C993" t="s">
        <v>1994</v>
      </c>
      <c r="D993">
        <v>189825.4442</v>
      </c>
      <c r="E993">
        <v>102.44519680000001</v>
      </c>
      <c r="F993">
        <v>-1.557208991</v>
      </c>
      <c r="G993">
        <v>-6.26733107</v>
      </c>
      <c r="H993">
        <v>121537.5809</v>
      </c>
      <c r="I993">
        <v>101.02702429999999</v>
      </c>
      <c r="J993">
        <v>-1.8378361489999999</v>
      </c>
      <c r="K993">
        <v>-7.6406163969999996</v>
      </c>
      <c r="L993">
        <v>102361.4944</v>
      </c>
      <c r="M993">
        <v>101.56985760000001</v>
      </c>
      <c r="N993">
        <v>-1.935731425</v>
      </c>
      <c r="O993">
        <v>-8.2575649420000001</v>
      </c>
      <c r="P993">
        <v>95456.111180000007</v>
      </c>
      <c r="Q993">
        <v>106.5055067</v>
      </c>
      <c r="R993">
        <v>-2.2085628590000002</v>
      </c>
      <c r="S993">
        <v>-9.4006698229999994</v>
      </c>
    </row>
    <row r="994" spans="1:19" x14ac:dyDescent="0.25">
      <c r="A994" s="12">
        <v>39722</v>
      </c>
      <c r="B994" t="s">
        <v>1989</v>
      </c>
      <c r="C994" t="s">
        <v>1990</v>
      </c>
      <c r="D994">
        <v>224611.1599</v>
      </c>
      <c r="E994">
        <v>98.013421199999996</v>
      </c>
      <c r="F994">
        <v>-1.474020077</v>
      </c>
      <c r="G994">
        <v>-6.867973739</v>
      </c>
      <c r="H994">
        <v>142103.8811</v>
      </c>
      <c r="I994">
        <v>96.221108240000007</v>
      </c>
      <c r="J994">
        <v>-1.7516516769999999</v>
      </c>
      <c r="K994">
        <v>-8.1861522149999999</v>
      </c>
      <c r="L994">
        <v>108690.20819999999</v>
      </c>
      <c r="M994">
        <v>100.0815127</v>
      </c>
      <c r="N994">
        <v>-1.756788426</v>
      </c>
      <c r="O994">
        <v>-8.9806496179999993</v>
      </c>
      <c r="P994">
        <v>113871.8654</v>
      </c>
      <c r="Q994">
        <v>104.0274952</v>
      </c>
      <c r="R994">
        <v>-1.590130466</v>
      </c>
      <c r="S994">
        <v>-9.0740457610000007</v>
      </c>
    </row>
    <row r="995" spans="1:19" x14ac:dyDescent="0.25">
      <c r="A995" s="12">
        <v>39722</v>
      </c>
      <c r="B995" t="s">
        <v>1997</v>
      </c>
      <c r="C995" t="s">
        <v>1998</v>
      </c>
      <c r="D995">
        <v>235246.0882</v>
      </c>
      <c r="E995">
        <v>93.664010059999995</v>
      </c>
      <c r="F995">
        <v>-1.100798559</v>
      </c>
      <c r="G995">
        <v>-7.2633550500000004</v>
      </c>
      <c r="H995">
        <v>140733.4247</v>
      </c>
      <c r="I995">
        <v>93.77976468</v>
      </c>
      <c r="J995">
        <v>-1.445203872</v>
      </c>
      <c r="K995">
        <v>-8.6401389119999994</v>
      </c>
      <c r="L995">
        <v>116406.65210000001</v>
      </c>
      <c r="M995">
        <v>94.224466949999993</v>
      </c>
      <c r="N995">
        <v>-1.340216565</v>
      </c>
      <c r="O995">
        <v>-9.180835042</v>
      </c>
      <c r="P995">
        <v>103998.6079</v>
      </c>
      <c r="Q995">
        <v>102.06768630000001</v>
      </c>
      <c r="R995">
        <v>-1.024915955</v>
      </c>
      <c r="S995">
        <v>-9.2391012569999997</v>
      </c>
    </row>
    <row r="996" spans="1:19" x14ac:dyDescent="0.25">
      <c r="A996" s="12">
        <v>39722</v>
      </c>
      <c r="B996" t="s">
        <v>1995</v>
      </c>
      <c r="C996" t="s">
        <v>1996</v>
      </c>
      <c r="D996">
        <v>224931.22070000001</v>
      </c>
      <c r="E996">
        <v>99.902428130000004</v>
      </c>
      <c r="F996">
        <v>-3.096824179</v>
      </c>
      <c r="G996">
        <v>-7.1919607340000002</v>
      </c>
      <c r="H996">
        <v>137025.3468</v>
      </c>
      <c r="I996">
        <v>101.4270033</v>
      </c>
      <c r="J996">
        <v>-3.1590307750000002</v>
      </c>
      <c r="K996">
        <v>-8.4321291919999997</v>
      </c>
      <c r="L996">
        <v>117519.5766</v>
      </c>
      <c r="M996">
        <v>102.4140807</v>
      </c>
      <c r="N996">
        <v>-3.3341535370000002</v>
      </c>
      <c r="O996">
        <v>-8.8965828689999995</v>
      </c>
      <c r="P996">
        <v>99433.327139999994</v>
      </c>
      <c r="Q996">
        <v>110.41975720000001</v>
      </c>
      <c r="R996">
        <v>-3.1300037610000002</v>
      </c>
      <c r="S996">
        <v>-9.6715389819999995</v>
      </c>
    </row>
    <row r="997" spans="1:19" x14ac:dyDescent="0.25">
      <c r="A997" s="12">
        <v>39722</v>
      </c>
      <c r="B997" t="s">
        <v>1999</v>
      </c>
      <c r="C997" t="s">
        <v>2000</v>
      </c>
      <c r="D997">
        <v>225610.5496</v>
      </c>
      <c r="E997">
        <v>100.3848158</v>
      </c>
      <c r="F997">
        <v>-1.720730316</v>
      </c>
      <c r="G997">
        <v>-7.0522984979999999</v>
      </c>
      <c r="H997">
        <v>136839.769</v>
      </c>
      <c r="I997">
        <v>99.911424339999996</v>
      </c>
      <c r="J997">
        <v>-2.0123346099999999</v>
      </c>
      <c r="K997">
        <v>-8.582703274</v>
      </c>
      <c r="L997">
        <v>110519.94349999999</v>
      </c>
      <c r="M997">
        <v>102.445753</v>
      </c>
      <c r="N997">
        <v>-2.2110302229999999</v>
      </c>
      <c r="O997">
        <v>-9.0836200490000003</v>
      </c>
      <c r="P997">
        <v>106735.69379999999</v>
      </c>
      <c r="Q997">
        <v>108.86130919999999</v>
      </c>
      <c r="R997">
        <v>-2.0321221409999999</v>
      </c>
      <c r="S997">
        <v>-9.162426666</v>
      </c>
    </row>
    <row r="998" spans="1:19" x14ac:dyDescent="0.25">
      <c r="A998" s="12">
        <v>39753</v>
      </c>
      <c r="B998" t="s">
        <v>1997</v>
      </c>
      <c r="C998" t="s">
        <v>1998</v>
      </c>
      <c r="D998">
        <v>231106.35930000001</v>
      </c>
      <c r="E998">
        <v>92.01576326</v>
      </c>
      <c r="F998">
        <v>-1.7597440040000001</v>
      </c>
      <c r="G998">
        <v>-8.5407727799999993</v>
      </c>
      <c r="H998">
        <v>138394.38449999999</v>
      </c>
      <c r="I998">
        <v>92.221111190000002</v>
      </c>
      <c r="J998">
        <v>-1.6620360460000001</v>
      </c>
      <c r="K998">
        <v>-9.6617729289999996</v>
      </c>
      <c r="L998">
        <v>114388.9532</v>
      </c>
      <c r="M998">
        <v>92.591256119999997</v>
      </c>
      <c r="N998">
        <v>-1.7333192500000001</v>
      </c>
      <c r="O998">
        <v>-10.1461998</v>
      </c>
      <c r="P998">
        <v>102315.4853</v>
      </c>
      <c r="Q998">
        <v>100.4158139</v>
      </c>
      <c r="R998">
        <v>-1.618408812</v>
      </c>
      <c r="S998">
        <v>-10.561393430000001</v>
      </c>
    </row>
    <row r="999" spans="1:19" x14ac:dyDescent="0.25">
      <c r="A999" s="12">
        <v>39753</v>
      </c>
      <c r="B999" t="s">
        <v>1999</v>
      </c>
      <c r="C999" t="s">
        <v>2000</v>
      </c>
      <c r="D999">
        <v>219520.53020000001</v>
      </c>
      <c r="E999">
        <v>97.67507784</v>
      </c>
      <c r="F999">
        <v>-2.6993504530000001</v>
      </c>
      <c r="G999">
        <v>-9.814156144</v>
      </c>
      <c r="H999">
        <v>133091.03640000001</v>
      </c>
      <c r="I999">
        <v>97.17434566</v>
      </c>
      <c r="J999">
        <v>-2.7395052149999999</v>
      </c>
      <c r="K999">
        <v>-11.22823956</v>
      </c>
      <c r="L999">
        <v>107233.68550000001</v>
      </c>
      <c r="M999">
        <v>99.399577239999999</v>
      </c>
      <c r="N999">
        <v>-2.9734524879999999</v>
      </c>
      <c r="O999">
        <v>-11.723806980000001</v>
      </c>
      <c r="P999">
        <v>103998.65820000001</v>
      </c>
      <c r="Q999">
        <v>106.0697662</v>
      </c>
      <c r="R999">
        <v>-2.56431144</v>
      </c>
      <c r="S999">
        <v>-11.971994860000001</v>
      </c>
    </row>
    <row r="1000" spans="1:19" x14ac:dyDescent="0.25">
      <c r="A1000" s="12">
        <v>39753</v>
      </c>
      <c r="B1000" t="s">
        <v>1991</v>
      </c>
      <c r="C1000" t="s">
        <v>1992</v>
      </c>
      <c r="D1000">
        <v>217756.8964</v>
      </c>
      <c r="E1000">
        <v>101.949128</v>
      </c>
      <c r="F1000">
        <v>-1.5320389510000001</v>
      </c>
      <c r="G1000">
        <v>-7.2084707180000001</v>
      </c>
      <c r="H1000">
        <v>139272.61960000001</v>
      </c>
      <c r="I1000">
        <v>102.0202257</v>
      </c>
      <c r="J1000">
        <v>-1.7767922119999999</v>
      </c>
      <c r="K1000">
        <v>-8.1774369599999996</v>
      </c>
      <c r="L1000">
        <v>101216.7592</v>
      </c>
      <c r="M1000">
        <v>104.5095891</v>
      </c>
      <c r="N1000">
        <v>-2.0590302729999999</v>
      </c>
      <c r="O1000">
        <v>-8.9711520480000004</v>
      </c>
      <c r="P1000">
        <v>99573.704320000004</v>
      </c>
      <c r="Q1000">
        <v>112.3032213</v>
      </c>
      <c r="R1000">
        <v>-2.0205378789999999</v>
      </c>
      <c r="S1000">
        <v>-9.5792317199999992</v>
      </c>
    </row>
    <row r="1001" spans="1:19" x14ac:dyDescent="0.25">
      <c r="A1001" s="12">
        <v>39753</v>
      </c>
      <c r="B1001" t="s">
        <v>1995</v>
      </c>
      <c r="C1001" t="s">
        <v>1996</v>
      </c>
      <c r="D1001">
        <v>220771.6489</v>
      </c>
      <c r="E1001">
        <v>98.054968630000005</v>
      </c>
      <c r="F1001">
        <v>-1.8492638640000001</v>
      </c>
      <c r="G1001">
        <v>-8.9697573980000005</v>
      </c>
      <c r="H1001">
        <v>134286.1121</v>
      </c>
      <c r="I1001">
        <v>99.399404970000006</v>
      </c>
      <c r="J1001">
        <v>-1.999071499</v>
      </c>
      <c r="K1001">
        <v>-10.221110449999999</v>
      </c>
      <c r="L1001">
        <v>114885.42630000001</v>
      </c>
      <c r="M1001">
        <v>100.1185136</v>
      </c>
      <c r="N1001">
        <v>-2.2414565959999999</v>
      </c>
      <c r="O1001">
        <v>-10.67088622</v>
      </c>
      <c r="P1001">
        <v>97460.679640000002</v>
      </c>
      <c r="Q1001">
        <v>108.229151</v>
      </c>
      <c r="R1001">
        <v>-1.9838896589999999</v>
      </c>
      <c r="S1001">
        <v>-11.67044417</v>
      </c>
    </row>
    <row r="1002" spans="1:19" x14ac:dyDescent="0.25">
      <c r="A1002" s="12">
        <v>39753</v>
      </c>
      <c r="B1002" t="s">
        <v>1989</v>
      </c>
      <c r="C1002" t="s">
        <v>1990</v>
      </c>
      <c r="D1002">
        <v>219588.15460000001</v>
      </c>
      <c r="E1002">
        <v>95.821535740000002</v>
      </c>
      <c r="F1002">
        <v>-2.2363115470000001</v>
      </c>
      <c r="G1002">
        <v>-9.0562681479999991</v>
      </c>
      <c r="H1002">
        <v>138677.5564</v>
      </c>
      <c r="I1002">
        <v>93.901081849999997</v>
      </c>
      <c r="J1002">
        <v>-2.4111407900000001</v>
      </c>
      <c r="K1002">
        <v>-10.24133531</v>
      </c>
      <c r="L1002">
        <v>105759.6237</v>
      </c>
      <c r="M1002">
        <v>97.383042160000002</v>
      </c>
      <c r="N1002">
        <v>-2.6962727559999999</v>
      </c>
      <c r="O1002">
        <v>-11.248273259999999</v>
      </c>
      <c r="P1002">
        <v>111258.4472</v>
      </c>
      <c r="Q1002">
        <v>101.6400103</v>
      </c>
      <c r="R1002">
        <v>-2.2950517910000001</v>
      </c>
      <c r="S1002">
        <v>-11.09700546</v>
      </c>
    </row>
    <row r="1003" spans="1:19" x14ac:dyDescent="0.25">
      <c r="A1003" s="12">
        <v>39753</v>
      </c>
      <c r="B1003" t="s">
        <v>1993</v>
      </c>
      <c r="C1003" t="s">
        <v>1994</v>
      </c>
      <c r="D1003">
        <v>186042.74729999999</v>
      </c>
      <c r="E1003">
        <v>100.4037469</v>
      </c>
      <c r="F1003">
        <v>-1.992723858</v>
      </c>
      <c r="G1003">
        <v>-7.961546008</v>
      </c>
      <c r="H1003">
        <v>119111.3985</v>
      </c>
      <c r="I1003">
        <v>99.01028196</v>
      </c>
      <c r="J1003">
        <v>-1.996240459</v>
      </c>
      <c r="K1003">
        <v>-9.2392296819999995</v>
      </c>
      <c r="L1003">
        <v>100095.54029999999</v>
      </c>
      <c r="M1003">
        <v>99.321427740000004</v>
      </c>
      <c r="N1003">
        <v>-2.2136782130000001</v>
      </c>
      <c r="O1003">
        <v>-9.7707036909999996</v>
      </c>
      <c r="P1003">
        <v>93462.15191</v>
      </c>
      <c r="Q1003">
        <v>104.28073929999999</v>
      </c>
      <c r="R1003">
        <v>-2.0888754450000002</v>
      </c>
      <c r="S1003">
        <v>-11.1227055</v>
      </c>
    </row>
    <row r="1004" spans="1:19" x14ac:dyDescent="0.25">
      <c r="A1004" s="12">
        <v>39783</v>
      </c>
      <c r="B1004" t="s">
        <v>1997</v>
      </c>
      <c r="C1004" t="s">
        <v>1998</v>
      </c>
      <c r="D1004">
        <v>224687.59359999999</v>
      </c>
      <c r="E1004">
        <v>89.460110389999997</v>
      </c>
      <c r="F1004">
        <v>-2.7774076679999999</v>
      </c>
      <c r="G1004">
        <v>-11.290479879999999</v>
      </c>
      <c r="H1004">
        <v>135323.76869999999</v>
      </c>
      <c r="I1004">
        <v>90.174961699999997</v>
      </c>
      <c r="J1004">
        <v>-2.2187430419999998</v>
      </c>
      <c r="K1004">
        <v>-11.988651750000001</v>
      </c>
      <c r="L1004">
        <v>111641.78690000001</v>
      </c>
      <c r="M1004">
        <v>90.367583499999995</v>
      </c>
      <c r="N1004">
        <v>-2.4016010940000001</v>
      </c>
      <c r="O1004">
        <v>-12.601006440000001</v>
      </c>
      <c r="P1004">
        <v>99776.765950000001</v>
      </c>
      <c r="Q1004">
        <v>97.924230420000001</v>
      </c>
      <c r="R1004">
        <v>-2.4812659859999999</v>
      </c>
      <c r="S1004">
        <v>-13.311118260000001</v>
      </c>
    </row>
    <row r="1005" spans="1:19" x14ac:dyDescent="0.25">
      <c r="A1005" s="12">
        <v>39783</v>
      </c>
      <c r="B1005" t="s">
        <v>1989</v>
      </c>
      <c r="C1005" t="s">
        <v>1990</v>
      </c>
      <c r="D1005">
        <v>215241.87109999999</v>
      </c>
      <c r="E1005">
        <v>93.924950920000001</v>
      </c>
      <c r="F1005">
        <v>-1.9792886890000001</v>
      </c>
      <c r="G1005">
        <v>-11.35408309</v>
      </c>
      <c r="H1005">
        <v>136775.82329999999</v>
      </c>
      <c r="I1005">
        <v>92.613383949999999</v>
      </c>
      <c r="J1005">
        <v>-1.3713344649999999</v>
      </c>
      <c r="K1005">
        <v>-12.015474340000001</v>
      </c>
      <c r="L1005">
        <v>104548.94</v>
      </c>
      <c r="M1005">
        <v>96.268249359999999</v>
      </c>
      <c r="N1005">
        <v>-1.1447504390000001</v>
      </c>
      <c r="O1005">
        <v>-12.889135270000001</v>
      </c>
      <c r="P1005">
        <v>108973.78939999999</v>
      </c>
      <c r="Q1005">
        <v>99.552864119999995</v>
      </c>
      <c r="R1005">
        <v>-2.0534690649999998</v>
      </c>
      <c r="S1005">
        <v>-13.50780239</v>
      </c>
    </row>
    <row r="1006" spans="1:19" x14ac:dyDescent="0.25">
      <c r="A1006" s="12">
        <v>39783</v>
      </c>
      <c r="B1006" t="s">
        <v>1991</v>
      </c>
      <c r="C1006" t="s">
        <v>1992</v>
      </c>
      <c r="D1006">
        <v>212022.7916</v>
      </c>
      <c r="E1006">
        <v>99.264542599999999</v>
      </c>
      <c r="F1006">
        <v>-2.633259765</v>
      </c>
      <c r="G1006">
        <v>-9.9007738449999998</v>
      </c>
      <c r="H1006">
        <v>136521.05979999999</v>
      </c>
      <c r="I1006">
        <v>100.00464820000001</v>
      </c>
      <c r="J1006">
        <v>-1.9756646099999999</v>
      </c>
      <c r="K1006">
        <v>-10.41020812</v>
      </c>
      <c r="L1006">
        <v>99257.885800000004</v>
      </c>
      <c r="M1006">
        <v>102.4869887</v>
      </c>
      <c r="N1006">
        <v>-1.9353251389999999</v>
      </c>
      <c r="O1006">
        <v>-11.32455176</v>
      </c>
      <c r="P1006">
        <v>97287.8649</v>
      </c>
      <c r="Q1006">
        <v>109.72515989999999</v>
      </c>
      <c r="R1006">
        <v>-2.2956255720000001</v>
      </c>
      <c r="S1006">
        <v>-12.37421002</v>
      </c>
    </row>
    <row r="1007" spans="1:19" x14ac:dyDescent="0.25">
      <c r="A1007" s="12">
        <v>39783</v>
      </c>
      <c r="B1007" t="s">
        <v>1993</v>
      </c>
      <c r="C1007" t="s">
        <v>1994</v>
      </c>
      <c r="D1007">
        <v>182554.66450000001</v>
      </c>
      <c r="E1007">
        <v>98.521294699999999</v>
      </c>
      <c r="F1007">
        <v>-1.874882425</v>
      </c>
      <c r="G1007">
        <v>-9.4508315189999994</v>
      </c>
      <c r="H1007">
        <v>117764.38129999999</v>
      </c>
      <c r="I1007">
        <v>97.890585950000002</v>
      </c>
      <c r="J1007">
        <v>-1.130888624</v>
      </c>
      <c r="K1007">
        <v>-10.08052942</v>
      </c>
      <c r="L1007">
        <v>98924.583929999993</v>
      </c>
      <c r="M1007">
        <v>98.159527240000003</v>
      </c>
      <c r="N1007">
        <v>-1.1698387020000001</v>
      </c>
      <c r="O1007">
        <v>-10.7082131</v>
      </c>
      <c r="P1007">
        <v>91918.503049999999</v>
      </c>
      <c r="Q1007">
        <v>102.55840739999999</v>
      </c>
      <c r="R1007">
        <v>-1.6516299139999999</v>
      </c>
      <c r="S1007">
        <v>-12.92027266</v>
      </c>
    </row>
    <row r="1008" spans="1:19" x14ac:dyDescent="0.25">
      <c r="A1008" s="12">
        <v>39783</v>
      </c>
      <c r="B1008" t="s">
        <v>1999</v>
      </c>
      <c r="C1008" t="s">
        <v>2000</v>
      </c>
      <c r="D1008">
        <v>214050.93030000001</v>
      </c>
      <c r="E1008">
        <v>95.241393880000004</v>
      </c>
      <c r="F1008">
        <v>-2.4916120020000001</v>
      </c>
      <c r="G1008">
        <v>-12.07938601</v>
      </c>
      <c r="H1008">
        <v>130560.8466</v>
      </c>
      <c r="I1008">
        <v>95.326967060000001</v>
      </c>
      <c r="J1008">
        <v>-1.9010970250000001</v>
      </c>
      <c r="K1008">
        <v>-12.92123228</v>
      </c>
      <c r="L1008">
        <v>105053.84970000001</v>
      </c>
      <c r="M1008">
        <v>97.378992420000003</v>
      </c>
      <c r="N1008">
        <v>-2.0327901549999998</v>
      </c>
      <c r="O1008">
        <v>-13.55291684</v>
      </c>
      <c r="P1008">
        <v>101290.4991</v>
      </c>
      <c r="Q1008">
        <v>103.3076748</v>
      </c>
      <c r="R1008">
        <v>-2.6040327319999999</v>
      </c>
      <c r="S1008">
        <v>-14.53263198</v>
      </c>
    </row>
    <row r="1009" spans="1:19" x14ac:dyDescent="0.25">
      <c r="A1009" s="12">
        <v>39783</v>
      </c>
      <c r="B1009" t="s">
        <v>1995</v>
      </c>
      <c r="C1009" t="s">
        <v>1996</v>
      </c>
      <c r="D1009">
        <v>213946.73920000001</v>
      </c>
      <c r="E1009">
        <v>95.023708470000003</v>
      </c>
      <c r="F1009">
        <v>-3.0913886399999999</v>
      </c>
      <c r="G1009">
        <v>-12.15010292</v>
      </c>
      <c r="H1009">
        <v>131377.98509999999</v>
      </c>
      <c r="I1009">
        <v>97.246791520000002</v>
      </c>
      <c r="J1009">
        <v>-2.1656200540000001</v>
      </c>
      <c r="K1009">
        <v>-12.728757099999999</v>
      </c>
      <c r="L1009">
        <v>112381.1811</v>
      </c>
      <c r="M1009">
        <v>97.936154009999996</v>
      </c>
      <c r="N1009">
        <v>-2.179776226</v>
      </c>
      <c r="O1009">
        <v>-13.17377458</v>
      </c>
      <c r="P1009">
        <v>94536.289420000001</v>
      </c>
      <c r="Q1009">
        <v>104.98164370000001</v>
      </c>
      <c r="R1009">
        <v>-3.000584677</v>
      </c>
      <c r="S1009">
        <v>-15.09708936</v>
      </c>
    </row>
    <row r="1010" spans="1:19" x14ac:dyDescent="0.25">
      <c r="A1010" s="12">
        <v>39814</v>
      </c>
      <c r="B1010" t="s">
        <v>1997</v>
      </c>
      <c r="C1010" t="s">
        <v>1998</v>
      </c>
      <c r="D1010">
        <v>220362.5699</v>
      </c>
      <c r="E1010">
        <v>87.738087890000003</v>
      </c>
      <c r="F1010">
        <v>-1.924905404</v>
      </c>
      <c r="G1010">
        <v>-12.546943349999999</v>
      </c>
      <c r="H1010">
        <v>132141.72150000001</v>
      </c>
      <c r="I1010">
        <v>88.054558249999999</v>
      </c>
      <c r="J1010">
        <v>-2.3514326109999999</v>
      </c>
      <c r="K1010">
        <v>-13.731673109999999</v>
      </c>
      <c r="L1010">
        <v>108775.18489999999</v>
      </c>
      <c r="M1010">
        <v>88.047234630000005</v>
      </c>
      <c r="N1010">
        <v>-2.5676783470000002</v>
      </c>
      <c r="O1010">
        <v>-14.502107909999999</v>
      </c>
      <c r="P1010">
        <v>97699.506129999994</v>
      </c>
      <c r="Q1010">
        <v>95.885538679999996</v>
      </c>
      <c r="R1010">
        <v>-2.0819073399999999</v>
      </c>
      <c r="S1010">
        <v>-14.864219759999999</v>
      </c>
    </row>
    <row r="1011" spans="1:19" x14ac:dyDescent="0.25">
      <c r="A1011" s="12">
        <v>39814</v>
      </c>
      <c r="B1011" t="s">
        <v>1993</v>
      </c>
      <c r="C1011" t="s">
        <v>1994</v>
      </c>
      <c r="D1011">
        <v>178832.8995</v>
      </c>
      <c r="E1011">
        <v>96.512728620000004</v>
      </c>
      <c r="F1011">
        <v>-2.0387126329999998</v>
      </c>
      <c r="G1011">
        <v>-10.56166904</v>
      </c>
      <c r="H1011">
        <v>114958.2608</v>
      </c>
      <c r="I1011">
        <v>95.558023449999993</v>
      </c>
      <c r="J1011">
        <v>-2.3828261660000001</v>
      </c>
      <c r="K1011">
        <v>-11.46463724</v>
      </c>
      <c r="L1011">
        <v>96554.62659</v>
      </c>
      <c r="M1011">
        <v>95.807898519999995</v>
      </c>
      <c r="N1011">
        <v>-2.395721317</v>
      </c>
      <c r="O1011">
        <v>-11.952043829999999</v>
      </c>
      <c r="P1011">
        <v>90042.272389999998</v>
      </c>
      <c r="Q1011">
        <v>100.46499609999999</v>
      </c>
      <c r="R1011">
        <v>-2.0411893189999999</v>
      </c>
      <c r="S1011">
        <v>-13.90380667</v>
      </c>
    </row>
    <row r="1012" spans="1:19" x14ac:dyDescent="0.25">
      <c r="A1012" s="12">
        <v>39814</v>
      </c>
      <c r="B1012" t="s">
        <v>1999</v>
      </c>
      <c r="C1012" t="s">
        <v>2000</v>
      </c>
      <c r="D1012">
        <v>210528.01920000001</v>
      </c>
      <c r="E1012">
        <v>93.673883919999994</v>
      </c>
      <c r="F1012">
        <v>-1.645828453</v>
      </c>
      <c r="G1012">
        <v>-13.32655186</v>
      </c>
      <c r="H1012">
        <v>127775.7825</v>
      </c>
      <c r="I1012">
        <v>93.293495930000006</v>
      </c>
      <c r="J1012">
        <v>-2.1331541299999999</v>
      </c>
      <c r="K1012">
        <v>-14.488984520000001</v>
      </c>
      <c r="L1012">
        <v>102687.0815</v>
      </c>
      <c r="M1012">
        <v>95.18513179</v>
      </c>
      <c r="N1012">
        <v>-2.2529095579999998</v>
      </c>
      <c r="O1012">
        <v>-15.08812972</v>
      </c>
      <c r="P1012">
        <v>99352.406820000004</v>
      </c>
      <c r="Q1012">
        <v>101.3309859</v>
      </c>
      <c r="R1012">
        <v>-1.9133998539999999</v>
      </c>
      <c r="S1012">
        <v>-16.07059151</v>
      </c>
    </row>
    <row r="1013" spans="1:19" x14ac:dyDescent="0.25">
      <c r="A1013" s="12">
        <v>39814</v>
      </c>
      <c r="B1013" t="s">
        <v>1989</v>
      </c>
      <c r="C1013" t="s">
        <v>1990</v>
      </c>
      <c r="D1013">
        <v>211126.68229999999</v>
      </c>
      <c r="E1013">
        <v>92.129208759999997</v>
      </c>
      <c r="F1013">
        <v>-1.911890442</v>
      </c>
      <c r="G1013">
        <v>-12.53771886</v>
      </c>
      <c r="H1013">
        <v>133450.08919999999</v>
      </c>
      <c r="I1013">
        <v>90.361469209999996</v>
      </c>
      <c r="J1013">
        <v>-2.4315219319999999</v>
      </c>
      <c r="K1013">
        <v>-13.76833656</v>
      </c>
      <c r="L1013">
        <v>101823.2475</v>
      </c>
      <c r="M1013">
        <v>93.758442509999995</v>
      </c>
      <c r="N1013">
        <v>-2.6070972179999998</v>
      </c>
      <c r="O1013">
        <v>-14.70022374</v>
      </c>
      <c r="P1013">
        <v>106480.74219999999</v>
      </c>
      <c r="Q1013">
        <v>97.275344090000004</v>
      </c>
      <c r="R1013">
        <v>-2.2877493750000002</v>
      </c>
      <c r="S1013">
        <v>-15.33636944</v>
      </c>
    </row>
    <row r="1014" spans="1:19" x14ac:dyDescent="0.25">
      <c r="A1014" s="12">
        <v>39814</v>
      </c>
      <c r="B1014" t="s">
        <v>1991</v>
      </c>
      <c r="C1014" t="s">
        <v>1992</v>
      </c>
      <c r="D1014">
        <v>209092.5502</v>
      </c>
      <c r="E1014">
        <v>97.892666120000001</v>
      </c>
      <c r="F1014">
        <v>-1.382040801</v>
      </c>
      <c r="G1014">
        <v>-11.04750593</v>
      </c>
      <c r="H1014">
        <v>134060.3358</v>
      </c>
      <c r="I1014">
        <v>98.202114359999996</v>
      </c>
      <c r="J1014">
        <v>-1.8024500800000001</v>
      </c>
      <c r="K1014">
        <v>-11.87788288</v>
      </c>
      <c r="L1014">
        <v>97583.309410000002</v>
      </c>
      <c r="M1014">
        <v>100.7579343</v>
      </c>
      <c r="N1014">
        <v>-1.6870965689999999</v>
      </c>
      <c r="O1014">
        <v>-12.567320840000001</v>
      </c>
      <c r="P1014">
        <v>96126.200070000006</v>
      </c>
      <c r="Q1014">
        <v>108.4149876</v>
      </c>
      <c r="R1014">
        <v>-1.1940490500000001</v>
      </c>
      <c r="S1014">
        <v>-13.27774037</v>
      </c>
    </row>
    <row r="1015" spans="1:19" x14ac:dyDescent="0.25">
      <c r="A1015" s="12">
        <v>39814</v>
      </c>
      <c r="B1015" t="s">
        <v>1995</v>
      </c>
      <c r="C1015" t="s">
        <v>1996</v>
      </c>
      <c r="D1015">
        <v>212657.9749</v>
      </c>
      <c r="E1015">
        <v>94.451308240000003</v>
      </c>
      <c r="F1015">
        <v>-0.60237622400000002</v>
      </c>
      <c r="G1015">
        <v>-12.55527066</v>
      </c>
      <c r="H1015">
        <v>129620.34570000001</v>
      </c>
      <c r="I1015">
        <v>95.945775979999993</v>
      </c>
      <c r="J1015">
        <v>-1.3378493170000001</v>
      </c>
      <c r="K1015">
        <v>-13.6762104</v>
      </c>
      <c r="L1015">
        <v>110954.7412</v>
      </c>
      <c r="M1015">
        <v>96.693063019999997</v>
      </c>
      <c r="N1015">
        <v>-1.269287123</v>
      </c>
      <c r="O1015">
        <v>-14.077636030000001</v>
      </c>
      <c r="P1015">
        <v>93257.115309999994</v>
      </c>
      <c r="Q1015">
        <v>103.56113310000001</v>
      </c>
      <c r="R1015">
        <v>-1.353103792</v>
      </c>
      <c r="S1015">
        <v>-16.02742653</v>
      </c>
    </row>
    <row r="1016" spans="1:19" x14ac:dyDescent="0.25">
      <c r="A1016" s="12">
        <v>39845</v>
      </c>
      <c r="B1016" t="s">
        <v>1997</v>
      </c>
      <c r="C1016" t="s">
        <v>1998</v>
      </c>
      <c r="D1016">
        <v>218598.15909999999</v>
      </c>
      <c r="E1016">
        <v>87.035581870000001</v>
      </c>
      <c r="F1016">
        <v>-0.80068536199999996</v>
      </c>
      <c r="G1016">
        <v>-12.914165219999999</v>
      </c>
      <c r="H1016">
        <v>130560.96950000001</v>
      </c>
      <c r="I1016">
        <v>87.001201159999994</v>
      </c>
      <c r="J1016">
        <v>-1.196255034</v>
      </c>
      <c r="K1016">
        <v>-14.421283860000001</v>
      </c>
      <c r="L1016">
        <v>107223.7438</v>
      </c>
      <c r="M1016">
        <v>86.791432650000004</v>
      </c>
      <c r="N1016">
        <v>-1.426282133</v>
      </c>
      <c r="O1016">
        <v>-15.280533009999999</v>
      </c>
      <c r="P1016">
        <v>97088.471739999994</v>
      </c>
      <c r="Q1016">
        <v>95.285849249999998</v>
      </c>
      <c r="R1016">
        <v>-0.62542218800000005</v>
      </c>
      <c r="S1016">
        <v>-15.132239179999999</v>
      </c>
    </row>
    <row r="1017" spans="1:19" x14ac:dyDescent="0.25">
      <c r="A1017" s="12">
        <v>39845</v>
      </c>
      <c r="B1017" t="s">
        <v>1999</v>
      </c>
      <c r="C1017" t="s">
        <v>2000</v>
      </c>
      <c r="D1017">
        <v>209028.45439999999</v>
      </c>
      <c r="E1017">
        <v>93.006656570000004</v>
      </c>
      <c r="F1017">
        <v>-0.71228749099999999</v>
      </c>
      <c r="G1017">
        <v>-13.25500124</v>
      </c>
      <c r="H1017">
        <v>126880.8192</v>
      </c>
      <c r="I1017">
        <v>92.640052370000006</v>
      </c>
      <c r="J1017">
        <v>-0.70041705099999996</v>
      </c>
      <c r="K1017">
        <v>-14.276905340000001</v>
      </c>
      <c r="L1017">
        <v>101930.8714</v>
      </c>
      <c r="M1017">
        <v>94.484167670000005</v>
      </c>
      <c r="N1017">
        <v>-0.73642186600000004</v>
      </c>
      <c r="O1017">
        <v>-15.01727655</v>
      </c>
      <c r="P1017">
        <v>98641.835030000002</v>
      </c>
      <c r="Q1017">
        <v>100.6062632</v>
      </c>
      <c r="R1017">
        <v>-0.71520340400000004</v>
      </c>
      <c r="S1017">
        <v>-16.024994629999998</v>
      </c>
    </row>
    <row r="1018" spans="1:19" x14ac:dyDescent="0.25">
      <c r="A1018" s="12">
        <v>39845</v>
      </c>
      <c r="B1018" t="s">
        <v>1989</v>
      </c>
      <c r="C1018" t="s">
        <v>1990</v>
      </c>
      <c r="D1018">
        <v>207536.64060000001</v>
      </c>
      <c r="E1018">
        <v>90.562624659999997</v>
      </c>
      <c r="F1018">
        <v>-1.7004206690000001</v>
      </c>
      <c r="G1018">
        <v>-13.692993359999999</v>
      </c>
      <c r="H1018">
        <v>131261.48370000001</v>
      </c>
      <c r="I1018">
        <v>88.879524849999996</v>
      </c>
      <c r="J1018">
        <v>-1.640017998</v>
      </c>
      <c r="K1018">
        <v>-14.8010865</v>
      </c>
      <c r="L1018">
        <v>100106.58590000001</v>
      </c>
      <c r="M1018">
        <v>92.177747350000004</v>
      </c>
      <c r="N1018">
        <v>-1.685923015</v>
      </c>
      <c r="O1018">
        <v>-15.68539442</v>
      </c>
      <c r="P1018">
        <v>104889.2219</v>
      </c>
      <c r="Q1018">
        <v>95.821412789999997</v>
      </c>
      <c r="R1018">
        <v>-1.4946555290000001</v>
      </c>
      <c r="S1018">
        <v>-16.245349489999999</v>
      </c>
    </row>
    <row r="1019" spans="1:19" x14ac:dyDescent="0.25">
      <c r="A1019" s="12">
        <v>39845</v>
      </c>
      <c r="B1019" t="s">
        <v>1995</v>
      </c>
      <c r="C1019" t="s">
        <v>1996</v>
      </c>
      <c r="D1019">
        <v>210637.48250000001</v>
      </c>
      <c r="E1019">
        <v>93.553913480000006</v>
      </c>
      <c r="F1019">
        <v>-0.95011363599999998</v>
      </c>
      <c r="G1019">
        <v>-12.95309844</v>
      </c>
      <c r="H1019">
        <v>128180.6136</v>
      </c>
      <c r="I1019">
        <v>94.880077510000007</v>
      </c>
      <c r="J1019">
        <v>-1.110729955</v>
      </c>
      <c r="K1019">
        <v>-14.08400441</v>
      </c>
      <c r="L1019">
        <v>109763.66160000001</v>
      </c>
      <c r="M1019">
        <v>95.655080060000003</v>
      </c>
      <c r="N1019">
        <v>-1.073482346</v>
      </c>
      <c r="O1019">
        <v>-14.44539193</v>
      </c>
      <c r="P1019">
        <v>92334.693700000003</v>
      </c>
      <c r="Q1019">
        <v>102.53679270000001</v>
      </c>
      <c r="R1019">
        <v>-0.98911660199999996</v>
      </c>
      <c r="S1019">
        <v>-15.95926835</v>
      </c>
    </row>
    <row r="1020" spans="1:19" x14ac:dyDescent="0.25">
      <c r="A1020" s="12">
        <v>39845</v>
      </c>
      <c r="B1020" t="s">
        <v>1993</v>
      </c>
      <c r="C1020" t="s">
        <v>1994</v>
      </c>
      <c r="D1020">
        <v>175774.62119999999</v>
      </c>
      <c r="E1020">
        <v>94.862233739999994</v>
      </c>
      <c r="F1020">
        <v>-1.7101318249999999</v>
      </c>
      <c r="G1020">
        <v>-11.456024149999999</v>
      </c>
      <c r="H1020">
        <v>112823.4247</v>
      </c>
      <c r="I1020">
        <v>93.783460099999999</v>
      </c>
      <c r="J1020">
        <v>-1.857053222</v>
      </c>
      <c r="K1020">
        <v>-12.36957127</v>
      </c>
      <c r="L1020">
        <v>94703.517940000005</v>
      </c>
      <c r="M1020">
        <v>93.971105859999994</v>
      </c>
      <c r="N1020">
        <v>-1.9171620359999999</v>
      </c>
      <c r="O1020">
        <v>-12.9652157</v>
      </c>
      <c r="P1020">
        <v>88724.196970000005</v>
      </c>
      <c r="Q1020">
        <v>98.99434866</v>
      </c>
      <c r="R1020">
        <v>-1.463840679</v>
      </c>
      <c r="S1020">
        <v>-14.89315824</v>
      </c>
    </row>
    <row r="1021" spans="1:19" x14ac:dyDescent="0.25">
      <c r="A1021" s="12">
        <v>39845</v>
      </c>
      <c r="B1021" t="s">
        <v>1991</v>
      </c>
      <c r="C1021" t="s">
        <v>1992</v>
      </c>
      <c r="D1021">
        <v>206633.3505</v>
      </c>
      <c r="E1021">
        <v>96.741321369999994</v>
      </c>
      <c r="F1021">
        <v>-1.17612973</v>
      </c>
      <c r="G1021">
        <v>-11.80429522</v>
      </c>
      <c r="H1021">
        <v>132612.6526</v>
      </c>
      <c r="I1021">
        <v>97.141654869999996</v>
      </c>
      <c r="J1021">
        <v>-1.0798744060000001</v>
      </c>
      <c r="K1021">
        <v>-12.554970709999999</v>
      </c>
      <c r="L1021">
        <v>96732.608059999999</v>
      </c>
      <c r="M1021">
        <v>99.879557509999998</v>
      </c>
      <c r="N1021">
        <v>-0.87176932100000004</v>
      </c>
      <c r="O1021">
        <v>-12.736135730000001</v>
      </c>
      <c r="P1021">
        <v>95971.591880000007</v>
      </c>
      <c r="Q1021">
        <v>108.2406143</v>
      </c>
      <c r="R1021">
        <v>-0.160838764</v>
      </c>
      <c r="S1021">
        <v>-12.846006839999999</v>
      </c>
    </row>
    <row r="1022" spans="1:19" x14ac:dyDescent="0.25">
      <c r="A1022" s="12">
        <v>39873</v>
      </c>
      <c r="B1022" t="s">
        <v>1995</v>
      </c>
      <c r="C1022" t="s">
        <v>1996</v>
      </c>
      <c r="D1022">
        <v>210087.57639999999</v>
      </c>
      <c r="E1022">
        <v>93.309674569999999</v>
      </c>
      <c r="F1022">
        <v>-0.26106755599999998</v>
      </c>
      <c r="G1022">
        <v>-11.73830817</v>
      </c>
      <c r="H1022">
        <v>126926.4645</v>
      </c>
      <c r="I1022">
        <v>93.951748629999997</v>
      </c>
      <c r="J1022">
        <v>-0.978423406</v>
      </c>
      <c r="K1022">
        <v>-13.3912684</v>
      </c>
      <c r="L1022">
        <v>108758.5203</v>
      </c>
      <c r="M1022">
        <v>94.77913556</v>
      </c>
      <c r="N1022">
        <v>-0.91573233700000001</v>
      </c>
      <c r="O1022">
        <v>-13.44987836</v>
      </c>
      <c r="P1022">
        <v>92344.978520000004</v>
      </c>
      <c r="Q1022">
        <v>102.54821389999999</v>
      </c>
      <c r="R1022">
        <v>1.1138631E-2</v>
      </c>
      <c r="S1022">
        <v>-13.537677240000001</v>
      </c>
    </row>
    <row r="1023" spans="1:19" x14ac:dyDescent="0.25">
      <c r="A1023" s="12">
        <v>39873</v>
      </c>
      <c r="B1023" t="s">
        <v>1993</v>
      </c>
      <c r="C1023" t="s">
        <v>1994</v>
      </c>
      <c r="D1023">
        <v>173629.9595</v>
      </c>
      <c r="E1023">
        <v>93.704800430000006</v>
      </c>
      <c r="F1023">
        <v>-1.2201202280000001</v>
      </c>
      <c r="G1023">
        <v>-11.793650019999999</v>
      </c>
      <c r="H1023">
        <v>111271.8884</v>
      </c>
      <c r="I1023">
        <v>92.493759460000007</v>
      </c>
      <c r="J1023">
        <v>-1.3751898600000001</v>
      </c>
      <c r="K1023">
        <v>-12.92507539</v>
      </c>
      <c r="L1023">
        <v>93299.192750000002</v>
      </c>
      <c r="M1023">
        <v>92.577641349999993</v>
      </c>
      <c r="N1023">
        <v>-1.482864867</v>
      </c>
      <c r="O1023">
        <v>-13.43728057</v>
      </c>
      <c r="P1023">
        <v>88605.236480000007</v>
      </c>
      <c r="Q1023">
        <v>98.861618050000004</v>
      </c>
      <c r="R1023">
        <v>-0.13407897199999999</v>
      </c>
      <c r="S1023">
        <v>-13.990352830000001</v>
      </c>
    </row>
    <row r="1024" spans="1:19" x14ac:dyDescent="0.25">
      <c r="A1024" s="12">
        <v>39873</v>
      </c>
      <c r="B1024" t="s">
        <v>1997</v>
      </c>
      <c r="C1024" t="s">
        <v>1998</v>
      </c>
      <c r="D1024">
        <v>217303.78</v>
      </c>
      <c r="E1024">
        <v>86.520220539999997</v>
      </c>
      <c r="F1024">
        <v>-0.59212716899999995</v>
      </c>
      <c r="G1024">
        <v>-12.38425009</v>
      </c>
      <c r="H1024">
        <v>129508.0578</v>
      </c>
      <c r="I1024">
        <v>86.299578159999996</v>
      </c>
      <c r="J1024">
        <v>-0.80645208499999999</v>
      </c>
      <c r="K1024">
        <v>-13.96049096</v>
      </c>
      <c r="L1024">
        <v>106687.19469999999</v>
      </c>
      <c r="M1024">
        <v>86.3571271</v>
      </c>
      <c r="N1024">
        <v>-0.50040141000000005</v>
      </c>
      <c r="O1024">
        <v>-14.479833230000001</v>
      </c>
      <c r="P1024">
        <v>97170.344509999995</v>
      </c>
      <c r="Q1024">
        <v>95.366201899999993</v>
      </c>
      <c r="R1024">
        <v>8.4327997000000002E-2</v>
      </c>
      <c r="S1024">
        <v>-13.376506389999999</v>
      </c>
    </row>
    <row r="1025" spans="1:19" x14ac:dyDescent="0.25">
      <c r="A1025" s="12">
        <v>39873</v>
      </c>
      <c r="B1025" t="s">
        <v>1991</v>
      </c>
      <c r="C1025" t="s">
        <v>1992</v>
      </c>
      <c r="D1025">
        <v>203471.359</v>
      </c>
      <c r="E1025">
        <v>95.260944460000005</v>
      </c>
      <c r="F1025">
        <v>-1.5302426</v>
      </c>
      <c r="G1025">
        <v>-12.07335103</v>
      </c>
      <c r="H1025">
        <v>130356.8426</v>
      </c>
      <c r="I1025">
        <v>95.489224930000006</v>
      </c>
      <c r="J1025">
        <v>-1.701051866</v>
      </c>
      <c r="K1025">
        <v>-12.907109289999999</v>
      </c>
      <c r="L1025">
        <v>94290.833840000007</v>
      </c>
      <c r="M1025">
        <v>97.35834638</v>
      </c>
      <c r="N1025">
        <v>-2.5242514040000001</v>
      </c>
      <c r="O1025">
        <v>-13.31030191</v>
      </c>
      <c r="P1025">
        <v>94655.944229999994</v>
      </c>
      <c r="Q1025">
        <v>106.7567741</v>
      </c>
      <c r="R1025">
        <v>-1.370871972</v>
      </c>
      <c r="S1025">
        <v>-11.927370870000001</v>
      </c>
    </row>
    <row r="1026" spans="1:19" x14ac:dyDescent="0.25">
      <c r="A1026" s="12">
        <v>39873</v>
      </c>
      <c r="B1026" t="s">
        <v>1999</v>
      </c>
      <c r="C1026" t="s">
        <v>2000</v>
      </c>
      <c r="D1026">
        <v>205226.8811</v>
      </c>
      <c r="E1026">
        <v>91.315156599999995</v>
      </c>
      <c r="F1026">
        <v>-1.818686995</v>
      </c>
      <c r="G1026">
        <v>-13.75001067</v>
      </c>
      <c r="H1026">
        <v>124358.67720000001</v>
      </c>
      <c r="I1026">
        <v>90.798549750000006</v>
      </c>
      <c r="J1026">
        <v>-1.987803953</v>
      </c>
      <c r="K1026">
        <v>-14.900956109999999</v>
      </c>
      <c r="L1026">
        <v>99716.339819999994</v>
      </c>
      <c r="M1026">
        <v>92.431421819999997</v>
      </c>
      <c r="N1026">
        <v>-2.1725818110000001</v>
      </c>
      <c r="O1026">
        <v>-15.560850459999999</v>
      </c>
      <c r="P1026">
        <v>97539.332829999999</v>
      </c>
      <c r="Q1026">
        <v>99.481804940000004</v>
      </c>
      <c r="R1026">
        <v>-1.11768216</v>
      </c>
      <c r="S1026">
        <v>-15.3667257</v>
      </c>
    </row>
    <row r="1027" spans="1:19" x14ac:dyDescent="0.25">
      <c r="A1027" s="12">
        <v>39873</v>
      </c>
      <c r="B1027" t="s">
        <v>1989</v>
      </c>
      <c r="C1027" t="s">
        <v>1990</v>
      </c>
      <c r="D1027">
        <v>202648.55129999999</v>
      </c>
      <c r="E1027">
        <v>88.429612430000006</v>
      </c>
      <c r="F1027">
        <v>-2.3552897650000002</v>
      </c>
      <c r="G1027">
        <v>-14.60996394</v>
      </c>
      <c r="H1027">
        <v>128125.2929</v>
      </c>
      <c r="I1027">
        <v>86.755953340000005</v>
      </c>
      <c r="J1027">
        <v>-2.3892696440000001</v>
      </c>
      <c r="K1027">
        <v>-15.516756340000001</v>
      </c>
      <c r="L1027">
        <v>97276.496859999999</v>
      </c>
      <c r="M1027">
        <v>89.571812570000006</v>
      </c>
      <c r="N1027">
        <v>-2.827075792</v>
      </c>
      <c r="O1027">
        <v>-16.31750989</v>
      </c>
      <c r="P1027">
        <v>103851.91710000001</v>
      </c>
      <c r="Q1027">
        <v>94.873784330000007</v>
      </c>
      <c r="R1027">
        <v>-0.98895270400000002</v>
      </c>
      <c r="S1027">
        <v>-14.939726670000001</v>
      </c>
    </row>
    <row r="1028" spans="1:19" x14ac:dyDescent="0.25">
      <c r="A1028" s="12">
        <v>39904</v>
      </c>
      <c r="B1028" t="s">
        <v>1995</v>
      </c>
      <c r="C1028" t="s">
        <v>1996</v>
      </c>
      <c r="D1028">
        <v>209272.48209999999</v>
      </c>
      <c r="E1028">
        <v>92.947653259999996</v>
      </c>
      <c r="F1028">
        <v>-0.38797831599999999</v>
      </c>
      <c r="G1028">
        <v>-11.95201003</v>
      </c>
      <c r="H1028">
        <v>127356.7461</v>
      </c>
      <c r="I1028">
        <v>94.27024566</v>
      </c>
      <c r="J1028">
        <v>0.33900065099999999</v>
      </c>
      <c r="K1028">
        <v>-12.817326850000001</v>
      </c>
      <c r="L1028">
        <v>109160.8346</v>
      </c>
      <c r="M1028">
        <v>95.129738020000005</v>
      </c>
      <c r="N1028">
        <v>0.36991523700000001</v>
      </c>
      <c r="O1028">
        <v>-12.88939727</v>
      </c>
      <c r="P1028">
        <v>92631.216</v>
      </c>
      <c r="Q1028">
        <v>102.86607789999999</v>
      </c>
      <c r="R1028">
        <v>0.30996540299999997</v>
      </c>
      <c r="S1028">
        <v>-12.366025609999999</v>
      </c>
    </row>
    <row r="1029" spans="1:19" x14ac:dyDescent="0.25">
      <c r="A1029" s="12">
        <v>39904</v>
      </c>
      <c r="B1029" t="s">
        <v>1997</v>
      </c>
      <c r="C1029" t="s">
        <v>1998</v>
      </c>
      <c r="D1029">
        <v>214598.28150000001</v>
      </c>
      <c r="E1029">
        <v>85.443017319999996</v>
      </c>
      <c r="F1029">
        <v>-1.2450305930000001</v>
      </c>
      <c r="G1029">
        <v>-12.865028219999999</v>
      </c>
      <c r="H1029">
        <v>128928.4844</v>
      </c>
      <c r="I1029">
        <v>85.913370990000004</v>
      </c>
      <c r="J1029">
        <v>-0.44751918699999998</v>
      </c>
      <c r="K1029">
        <v>-13.711684979999999</v>
      </c>
      <c r="L1029">
        <v>106240.79369999999</v>
      </c>
      <c r="M1029">
        <v>85.995791240000003</v>
      </c>
      <c r="N1029">
        <v>-0.41842043099999998</v>
      </c>
      <c r="O1029">
        <v>-14.373314669999999</v>
      </c>
      <c r="P1029">
        <v>96410.209740000006</v>
      </c>
      <c r="Q1029">
        <v>94.620180399999995</v>
      </c>
      <c r="R1029">
        <v>-0.78227032399999996</v>
      </c>
      <c r="S1029">
        <v>-12.939315690000001</v>
      </c>
    </row>
    <row r="1030" spans="1:19" x14ac:dyDescent="0.25">
      <c r="A1030" s="12">
        <v>39904</v>
      </c>
      <c r="B1030" t="s">
        <v>1991</v>
      </c>
      <c r="C1030" t="s">
        <v>1992</v>
      </c>
      <c r="D1030">
        <v>201969.61850000001</v>
      </c>
      <c r="E1030">
        <v>94.557861630000005</v>
      </c>
      <c r="F1030">
        <v>-0.73805989599999999</v>
      </c>
      <c r="G1030">
        <v>-12.659557299999999</v>
      </c>
      <c r="H1030">
        <v>130431.31269999999</v>
      </c>
      <c r="I1030">
        <v>95.543775940000003</v>
      </c>
      <c r="J1030">
        <v>5.7127919999999999E-2</v>
      </c>
      <c r="K1030">
        <v>-12.77953572</v>
      </c>
      <c r="L1030">
        <v>94312.168430000005</v>
      </c>
      <c r="M1030">
        <v>97.380375029999996</v>
      </c>
      <c r="N1030">
        <v>2.2626364E-2</v>
      </c>
      <c r="O1030">
        <v>-13.453674960000001</v>
      </c>
      <c r="P1030">
        <v>94175.79333</v>
      </c>
      <c r="Q1030">
        <v>106.2152406</v>
      </c>
      <c r="R1030">
        <v>-0.50725911000000001</v>
      </c>
      <c r="S1030">
        <v>-11.78820296</v>
      </c>
    </row>
    <row r="1031" spans="1:19" x14ac:dyDescent="0.25">
      <c r="A1031" s="12">
        <v>39904</v>
      </c>
      <c r="B1031" t="s">
        <v>1993</v>
      </c>
      <c r="C1031" t="s">
        <v>1994</v>
      </c>
      <c r="D1031">
        <v>171138.0717</v>
      </c>
      <c r="E1031">
        <v>92.359975809999995</v>
      </c>
      <c r="F1031">
        <v>-1.435171532</v>
      </c>
      <c r="G1031">
        <v>-12.88704864</v>
      </c>
      <c r="H1031">
        <v>110560.2772</v>
      </c>
      <c r="I1031">
        <v>91.902239039999998</v>
      </c>
      <c r="J1031">
        <v>-0.63952468200000001</v>
      </c>
      <c r="K1031">
        <v>-13.178202560000001</v>
      </c>
      <c r="L1031">
        <v>92677.253840000005</v>
      </c>
      <c r="M1031">
        <v>91.960512350000002</v>
      </c>
      <c r="N1031">
        <v>-0.666606959</v>
      </c>
      <c r="O1031">
        <v>-13.88066538</v>
      </c>
      <c r="P1031">
        <v>87958.316940000004</v>
      </c>
      <c r="Q1031">
        <v>98.139815200000001</v>
      </c>
      <c r="R1031">
        <v>-0.73011433999999997</v>
      </c>
      <c r="S1031">
        <v>-13.914938230000001</v>
      </c>
    </row>
    <row r="1032" spans="1:19" x14ac:dyDescent="0.25">
      <c r="A1032" s="12">
        <v>39904</v>
      </c>
      <c r="B1032" t="s">
        <v>1999</v>
      </c>
      <c r="C1032" t="s">
        <v>2000</v>
      </c>
      <c r="D1032">
        <v>204304.1225</v>
      </c>
      <c r="E1032">
        <v>90.904577579999994</v>
      </c>
      <c r="F1032">
        <v>-0.44962855099999999</v>
      </c>
      <c r="G1032">
        <v>-13.9098861</v>
      </c>
      <c r="H1032">
        <v>124911.905</v>
      </c>
      <c r="I1032">
        <v>91.202480390000005</v>
      </c>
      <c r="J1032">
        <v>0.44486463999999998</v>
      </c>
      <c r="K1032">
        <v>-14.14419101</v>
      </c>
      <c r="L1032">
        <v>100229.8199</v>
      </c>
      <c r="M1032">
        <v>92.907388859999998</v>
      </c>
      <c r="N1032">
        <v>0.51494073200000001</v>
      </c>
      <c r="O1032">
        <v>-14.854248910000001</v>
      </c>
      <c r="P1032">
        <v>97743.44485</v>
      </c>
      <c r="Q1032">
        <v>99.689981799999998</v>
      </c>
      <c r="R1032">
        <v>0.20926123999999999</v>
      </c>
      <c r="S1032">
        <v>-14.39114745</v>
      </c>
    </row>
    <row r="1033" spans="1:19" x14ac:dyDescent="0.25">
      <c r="A1033" s="12">
        <v>39904</v>
      </c>
      <c r="B1033" t="s">
        <v>1989</v>
      </c>
      <c r="C1033" t="s">
        <v>1990</v>
      </c>
      <c r="D1033">
        <v>201374.34599999999</v>
      </c>
      <c r="E1033">
        <v>87.873588310000002</v>
      </c>
      <c r="F1033">
        <v>-0.62877592699999996</v>
      </c>
      <c r="G1033">
        <v>-14.685133860000001</v>
      </c>
      <c r="H1033">
        <v>128301.0269</v>
      </c>
      <c r="I1033">
        <v>86.874946039999998</v>
      </c>
      <c r="J1033">
        <v>0.137157959</v>
      </c>
      <c r="K1033">
        <v>-14.74602846</v>
      </c>
      <c r="L1033">
        <v>97619.195519999994</v>
      </c>
      <c r="M1033">
        <v>89.887368129999999</v>
      </c>
      <c r="N1033">
        <v>0.35229338100000002</v>
      </c>
      <c r="O1033">
        <v>-15.42956101</v>
      </c>
      <c r="P1033">
        <v>103818.258</v>
      </c>
      <c r="Q1033">
        <v>94.843035099999994</v>
      </c>
      <c r="R1033">
        <v>-3.2410678999999998E-2</v>
      </c>
      <c r="S1033">
        <v>-13.966550979999999</v>
      </c>
    </row>
    <row r="1034" spans="1:19" x14ac:dyDescent="0.25">
      <c r="A1034" s="12">
        <v>39934</v>
      </c>
      <c r="B1034" t="s">
        <v>1995</v>
      </c>
      <c r="C1034" t="s">
        <v>1996</v>
      </c>
      <c r="D1034">
        <v>209558.95749999999</v>
      </c>
      <c r="E1034">
        <v>93.074890289999999</v>
      </c>
      <c r="F1034">
        <v>0.13689105600000001</v>
      </c>
      <c r="G1034">
        <v>-11.80915328</v>
      </c>
      <c r="H1034">
        <v>128087.55469999999</v>
      </c>
      <c r="I1034">
        <v>94.811194709999995</v>
      </c>
      <c r="J1034">
        <v>0.57382797500000005</v>
      </c>
      <c r="K1034">
        <v>-12.51780578</v>
      </c>
      <c r="L1034">
        <v>109954.1388</v>
      </c>
      <c r="M1034">
        <v>95.821074089999996</v>
      </c>
      <c r="N1034">
        <v>0.72672970599999998</v>
      </c>
      <c r="O1034">
        <v>-12.526183850000001</v>
      </c>
      <c r="P1034">
        <v>92505.251149999996</v>
      </c>
      <c r="Q1034">
        <v>102.7261951</v>
      </c>
      <c r="R1034">
        <v>-0.135985315</v>
      </c>
      <c r="S1034">
        <v>-12.37999072</v>
      </c>
    </row>
    <row r="1035" spans="1:19" x14ac:dyDescent="0.25">
      <c r="A1035" s="12">
        <v>39934</v>
      </c>
      <c r="B1035" t="s">
        <v>1989</v>
      </c>
      <c r="C1035" t="s">
        <v>1990</v>
      </c>
      <c r="D1035">
        <v>201645.08749999999</v>
      </c>
      <c r="E1035">
        <v>87.991731619999996</v>
      </c>
      <c r="F1035">
        <v>0.13444688599999999</v>
      </c>
      <c r="G1035">
        <v>-14.202985829999999</v>
      </c>
      <c r="H1035">
        <v>128955.6879</v>
      </c>
      <c r="I1035">
        <v>87.318228820000002</v>
      </c>
      <c r="J1035">
        <v>0.51025388100000002</v>
      </c>
      <c r="K1035">
        <v>-14.049893880000001</v>
      </c>
      <c r="L1035">
        <v>98079.582439999998</v>
      </c>
      <c r="M1035">
        <v>90.311290580000005</v>
      </c>
      <c r="N1035">
        <v>0.47161515399999998</v>
      </c>
      <c r="O1035">
        <v>-14.565719509999999</v>
      </c>
      <c r="P1035">
        <v>103991.8545</v>
      </c>
      <c r="Q1035">
        <v>95.001624000000007</v>
      </c>
      <c r="R1035">
        <v>0.16721197099999999</v>
      </c>
      <c r="S1035">
        <v>-13.1220117</v>
      </c>
    </row>
    <row r="1036" spans="1:19" x14ac:dyDescent="0.25">
      <c r="A1036" s="12">
        <v>39934</v>
      </c>
      <c r="B1036" t="s">
        <v>1997</v>
      </c>
      <c r="C1036" t="s">
        <v>1998</v>
      </c>
      <c r="D1036">
        <v>212721.19839999999</v>
      </c>
      <c r="E1036">
        <v>84.695650490000006</v>
      </c>
      <c r="F1036">
        <v>-0.87469621200000003</v>
      </c>
      <c r="G1036">
        <v>-13.44824844</v>
      </c>
      <c r="H1036">
        <v>128462.69469999999</v>
      </c>
      <c r="I1036">
        <v>85.602985270000005</v>
      </c>
      <c r="J1036">
        <v>-0.36127754200000001</v>
      </c>
      <c r="K1036">
        <v>-13.95831119</v>
      </c>
      <c r="L1036">
        <v>106247.3578</v>
      </c>
      <c r="M1036">
        <v>86.001104499999997</v>
      </c>
      <c r="N1036">
        <v>6.1785190000000004E-3</v>
      </c>
      <c r="O1036">
        <v>-14.388274170000001</v>
      </c>
      <c r="P1036">
        <v>95534.977970000007</v>
      </c>
      <c r="Q1036">
        <v>93.761198890000003</v>
      </c>
      <c r="R1036">
        <v>-0.90782062600000002</v>
      </c>
      <c r="S1036">
        <v>-13.430483410000001</v>
      </c>
    </row>
    <row r="1037" spans="1:19" x14ac:dyDescent="0.25">
      <c r="A1037" s="12">
        <v>39934</v>
      </c>
      <c r="B1037" t="s">
        <v>1991</v>
      </c>
      <c r="C1037" t="s">
        <v>1992</v>
      </c>
      <c r="D1037">
        <v>199981.89079999999</v>
      </c>
      <c r="E1037">
        <v>93.627249980000002</v>
      </c>
      <c r="F1037">
        <v>-0.98417163200000002</v>
      </c>
      <c r="G1037">
        <v>-12.866974000000001</v>
      </c>
      <c r="H1037">
        <v>129436.59209999999</v>
      </c>
      <c r="I1037">
        <v>94.815121439999999</v>
      </c>
      <c r="J1037">
        <v>-0.76263941999999996</v>
      </c>
      <c r="K1037">
        <v>-12.93725259</v>
      </c>
      <c r="L1037">
        <v>93047.709300000002</v>
      </c>
      <c r="M1037">
        <v>96.074779939999999</v>
      </c>
      <c r="N1037">
        <v>-1.340716843</v>
      </c>
      <c r="O1037">
        <v>-14.183564629999999</v>
      </c>
      <c r="P1037">
        <v>92701.687959999996</v>
      </c>
      <c r="Q1037">
        <v>104.5526854</v>
      </c>
      <c r="R1037">
        <v>-1.5652699240000001</v>
      </c>
      <c r="S1037">
        <v>-12.625960510000001</v>
      </c>
    </row>
    <row r="1038" spans="1:19" x14ac:dyDescent="0.25">
      <c r="A1038" s="12">
        <v>39934</v>
      </c>
      <c r="B1038" t="s">
        <v>1999</v>
      </c>
      <c r="C1038" t="s">
        <v>2000</v>
      </c>
      <c r="D1038">
        <v>203279.2096</v>
      </c>
      <c r="E1038">
        <v>90.448545319999994</v>
      </c>
      <c r="F1038">
        <v>-0.50166039900000003</v>
      </c>
      <c r="G1038">
        <v>-13.935607579999999</v>
      </c>
      <c r="H1038">
        <v>124686.6428</v>
      </c>
      <c r="I1038">
        <v>91.038008669999996</v>
      </c>
      <c r="J1038">
        <v>-0.180336893</v>
      </c>
      <c r="K1038">
        <v>-14.16880493</v>
      </c>
      <c r="L1038">
        <v>100121.9615</v>
      </c>
      <c r="M1038">
        <v>92.807410239999996</v>
      </c>
      <c r="N1038">
        <v>-0.107611057</v>
      </c>
      <c r="O1038">
        <v>-14.80797046</v>
      </c>
      <c r="P1038">
        <v>97297.917960000006</v>
      </c>
      <c r="Q1038">
        <v>99.235582350000001</v>
      </c>
      <c r="R1038">
        <v>-0.45581255700000001</v>
      </c>
      <c r="S1038">
        <v>-14.405968400000001</v>
      </c>
    </row>
    <row r="1039" spans="1:19" x14ac:dyDescent="0.25">
      <c r="A1039" s="12">
        <v>39934</v>
      </c>
      <c r="B1039" t="s">
        <v>1993</v>
      </c>
      <c r="C1039" t="s">
        <v>1994</v>
      </c>
      <c r="D1039">
        <v>171036.1905</v>
      </c>
      <c r="E1039">
        <v>92.304992429999999</v>
      </c>
      <c r="F1039">
        <v>-5.9531610999999998E-2</v>
      </c>
      <c r="G1039">
        <v>-12.79298109</v>
      </c>
      <c r="H1039">
        <v>110735.19749999999</v>
      </c>
      <c r="I1039">
        <v>92.047639919999995</v>
      </c>
      <c r="J1039">
        <v>0.15821255400000001</v>
      </c>
      <c r="K1039">
        <v>-13.246510929999999</v>
      </c>
      <c r="L1039">
        <v>92973.207290000006</v>
      </c>
      <c r="M1039">
        <v>92.254176979999997</v>
      </c>
      <c r="N1039">
        <v>0.319337749</v>
      </c>
      <c r="O1039">
        <v>-13.84734701</v>
      </c>
      <c r="P1039">
        <v>87584.254979999998</v>
      </c>
      <c r="Q1039">
        <v>97.722454189999993</v>
      </c>
      <c r="R1039">
        <v>-0.42527185499999998</v>
      </c>
      <c r="S1039">
        <v>-14.400505600000001</v>
      </c>
    </row>
    <row r="1040" spans="1:19" x14ac:dyDescent="0.25">
      <c r="A1040" s="12">
        <v>39965</v>
      </c>
      <c r="B1040" t="s">
        <v>1997</v>
      </c>
      <c r="C1040" t="s">
        <v>1998</v>
      </c>
      <c r="D1040">
        <v>212483.4601</v>
      </c>
      <c r="E1040">
        <v>84.600994200000002</v>
      </c>
      <c r="F1040">
        <v>-0.111760507</v>
      </c>
      <c r="G1040">
        <v>-13.279762699999999</v>
      </c>
      <c r="H1040">
        <v>128579.7279</v>
      </c>
      <c r="I1040">
        <v>85.680971999999997</v>
      </c>
      <c r="J1040">
        <v>9.1102806999999994E-2</v>
      </c>
      <c r="K1040">
        <v>-13.70351464</v>
      </c>
      <c r="L1040">
        <v>106319.26949999999</v>
      </c>
      <c r="M1040">
        <v>86.059312860000006</v>
      </c>
      <c r="N1040">
        <v>6.7683267000000005E-2</v>
      </c>
      <c r="O1040">
        <v>-14.290949879999999</v>
      </c>
      <c r="P1040">
        <v>94728.382589999994</v>
      </c>
      <c r="Q1040">
        <v>92.969579409999994</v>
      </c>
      <c r="R1040">
        <v>-0.84429325399999999</v>
      </c>
      <c r="S1040">
        <v>-14.02375818</v>
      </c>
    </row>
    <row r="1041" spans="1:19" x14ac:dyDescent="0.25">
      <c r="A1041" s="12">
        <v>39965</v>
      </c>
      <c r="B1041" t="s">
        <v>1993</v>
      </c>
      <c r="C1041" t="s">
        <v>1994</v>
      </c>
      <c r="D1041">
        <v>171030.9877</v>
      </c>
      <c r="E1041">
        <v>92.302184589999996</v>
      </c>
      <c r="F1041">
        <v>-3.0419230000000002E-3</v>
      </c>
      <c r="G1041">
        <v>-12.78961833</v>
      </c>
      <c r="H1041">
        <v>110959.9249</v>
      </c>
      <c r="I1041">
        <v>92.23444259</v>
      </c>
      <c r="J1041">
        <v>0.202941287</v>
      </c>
      <c r="K1041">
        <v>-13.01517812</v>
      </c>
      <c r="L1041">
        <v>93275.136110000007</v>
      </c>
      <c r="M1041">
        <v>92.553770760000006</v>
      </c>
      <c r="N1041">
        <v>0.32474819599999999</v>
      </c>
      <c r="O1041">
        <v>-13.573236380000001</v>
      </c>
      <c r="P1041">
        <v>86977.938039999994</v>
      </c>
      <c r="Q1041">
        <v>97.045953839999996</v>
      </c>
      <c r="R1041">
        <v>-0.69226705399999999</v>
      </c>
      <c r="S1041">
        <v>-14.71389785</v>
      </c>
    </row>
    <row r="1042" spans="1:19" x14ac:dyDescent="0.25">
      <c r="A1042" s="12">
        <v>39965</v>
      </c>
      <c r="B1042" t="s">
        <v>1989</v>
      </c>
      <c r="C1042" t="s">
        <v>1990</v>
      </c>
      <c r="D1042">
        <v>204361.31450000001</v>
      </c>
      <c r="E1042">
        <v>89.177009729999995</v>
      </c>
      <c r="F1042">
        <v>1.347033514</v>
      </c>
      <c r="G1042">
        <v>-12.970281050000001</v>
      </c>
      <c r="H1042">
        <v>131149.68609999999</v>
      </c>
      <c r="I1042">
        <v>88.803824710000001</v>
      </c>
      <c r="J1042">
        <v>1.70135825</v>
      </c>
      <c r="K1042">
        <v>-12.689974100000001</v>
      </c>
      <c r="L1042">
        <v>99900.607780000006</v>
      </c>
      <c r="M1042">
        <v>91.988083489999994</v>
      </c>
      <c r="N1042">
        <v>1.8566813689999999</v>
      </c>
      <c r="O1042">
        <v>-13.309074989999999</v>
      </c>
      <c r="P1042">
        <v>104750.5261</v>
      </c>
      <c r="Q1042">
        <v>95.694707480000005</v>
      </c>
      <c r="R1042">
        <v>0.72954907899999999</v>
      </c>
      <c r="S1042">
        <v>-12.905360200000001</v>
      </c>
    </row>
    <row r="1043" spans="1:19" x14ac:dyDescent="0.25">
      <c r="A1043" s="12">
        <v>39965</v>
      </c>
      <c r="B1043" t="s">
        <v>1995</v>
      </c>
      <c r="C1043" t="s">
        <v>1996</v>
      </c>
      <c r="D1043">
        <v>211091.91029999999</v>
      </c>
      <c r="E1043">
        <v>93.755746009999996</v>
      </c>
      <c r="F1043">
        <v>0.73151385800000002</v>
      </c>
      <c r="G1043">
        <v>-11.421793149999999</v>
      </c>
      <c r="H1043">
        <v>129462.06789999999</v>
      </c>
      <c r="I1043">
        <v>95.828617809999997</v>
      </c>
      <c r="J1043">
        <v>1.0731044059999999</v>
      </c>
      <c r="K1043">
        <v>-11.8986584</v>
      </c>
      <c r="L1043">
        <v>111186.04859999999</v>
      </c>
      <c r="M1043">
        <v>96.894639130000002</v>
      </c>
      <c r="N1043">
        <v>1.1203851060000001</v>
      </c>
      <c r="O1043">
        <v>-12.09426779</v>
      </c>
      <c r="P1043">
        <v>92967.842720000001</v>
      </c>
      <c r="Q1043">
        <v>103.2398987</v>
      </c>
      <c r="R1043">
        <v>0.50007060299999995</v>
      </c>
      <c r="S1043">
        <v>-12.30775972</v>
      </c>
    </row>
    <row r="1044" spans="1:19" x14ac:dyDescent="0.25">
      <c r="A1044" s="12">
        <v>39965</v>
      </c>
      <c r="B1044" t="s">
        <v>1999</v>
      </c>
      <c r="C1044" t="s">
        <v>2000</v>
      </c>
      <c r="D1044">
        <v>205184.80970000001</v>
      </c>
      <c r="E1044">
        <v>91.296437030000007</v>
      </c>
      <c r="F1044">
        <v>0.93742990699999995</v>
      </c>
      <c r="G1044">
        <v>-13.066221669999999</v>
      </c>
      <c r="H1044">
        <v>126354.6826</v>
      </c>
      <c r="I1044">
        <v>92.255902000000006</v>
      </c>
      <c r="J1044">
        <v>1.3377855510000001</v>
      </c>
      <c r="K1044">
        <v>-12.948635700000001</v>
      </c>
      <c r="L1044">
        <v>101434.3906</v>
      </c>
      <c r="M1044">
        <v>94.023957980000006</v>
      </c>
      <c r="N1044">
        <v>1.3108303859999999</v>
      </c>
      <c r="O1044">
        <v>-13.72839055</v>
      </c>
      <c r="P1044">
        <v>97920.007920000004</v>
      </c>
      <c r="Q1044">
        <v>99.870061079999999</v>
      </c>
      <c r="R1044">
        <v>0.63936616199999996</v>
      </c>
      <c r="S1044">
        <v>-13.866829879999999</v>
      </c>
    </row>
    <row r="1045" spans="1:19" x14ac:dyDescent="0.25">
      <c r="A1045" s="12">
        <v>39965</v>
      </c>
      <c r="B1045" t="s">
        <v>1991</v>
      </c>
      <c r="C1045" t="s">
        <v>1992</v>
      </c>
      <c r="D1045">
        <v>201593.91099999999</v>
      </c>
      <c r="E1045">
        <v>94.381963400000004</v>
      </c>
      <c r="F1045">
        <v>0.80608308500000003</v>
      </c>
      <c r="G1045">
        <v>-12.15596277</v>
      </c>
      <c r="H1045">
        <v>130673.4532</v>
      </c>
      <c r="I1045">
        <v>95.721149139999994</v>
      </c>
      <c r="J1045">
        <v>0.95557299699999998</v>
      </c>
      <c r="K1045">
        <v>-12.11406055</v>
      </c>
      <c r="L1045">
        <v>94321.993990000003</v>
      </c>
      <c r="M1045">
        <v>97.390520230000007</v>
      </c>
      <c r="N1045">
        <v>1.369496029</v>
      </c>
      <c r="O1045">
        <v>-12.99884954</v>
      </c>
      <c r="P1045">
        <v>93136.06899</v>
      </c>
      <c r="Q1045">
        <v>105.0425978</v>
      </c>
      <c r="R1045">
        <v>0.468579415</v>
      </c>
      <c r="S1045">
        <v>-12.307673100000001</v>
      </c>
    </row>
    <row r="1046" spans="1:19" x14ac:dyDescent="0.25">
      <c r="A1046" s="12">
        <v>39995</v>
      </c>
      <c r="B1046" t="s">
        <v>1999</v>
      </c>
      <c r="C1046" t="s">
        <v>2000</v>
      </c>
      <c r="D1046">
        <v>207650.14559999999</v>
      </c>
      <c r="E1046">
        <v>92.39338171</v>
      </c>
      <c r="F1046">
        <v>1.2015197070000001</v>
      </c>
      <c r="G1046">
        <v>-11.13436353</v>
      </c>
      <c r="H1046">
        <v>127692.83319999999</v>
      </c>
      <c r="I1046">
        <v>93.232931800000003</v>
      </c>
      <c r="J1046">
        <v>1.0590431389999999</v>
      </c>
      <c r="K1046">
        <v>-11.35041715</v>
      </c>
      <c r="L1046">
        <v>102485.2227</v>
      </c>
      <c r="M1046">
        <v>94.998020019999998</v>
      </c>
      <c r="N1046">
        <v>1.035972176</v>
      </c>
      <c r="O1046">
        <v>-12.055475939999999</v>
      </c>
      <c r="P1046">
        <v>98211.530910000001</v>
      </c>
      <c r="Q1046">
        <v>100.1673897</v>
      </c>
      <c r="R1046">
        <v>0.29771544500000002</v>
      </c>
      <c r="S1046">
        <v>-12.759522130000001</v>
      </c>
    </row>
    <row r="1047" spans="1:19" x14ac:dyDescent="0.25">
      <c r="A1047" s="12">
        <v>39995</v>
      </c>
      <c r="B1047" t="s">
        <v>1995</v>
      </c>
      <c r="C1047" t="s">
        <v>1996</v>
      </c>
      <c r="D1047">
        <v>212626.6048</v>
      </c>
      <c r="E1047">
        <v>94.437375290000006</v>
      </c>
      <c r="F1047">
        <v>0.72702667700000001</v>
      </c>
      <c r="G1047">
        <v>-10.33850101</v>
      </c>
      <c r="H1047">
        <v>130318.7163</v>
      </c>
      <c r="I1047">
        <v>96.462714259999998</v>
      </c>
      <c r="J1047">
        <v>0.66169841600000001</v>
      </c>
      <c r="K1047">
        <v>-11.07601622</v>
      </c>
      <c r="L1047">
        <v>112205.391</v>
      </c>
      <c r="M1047">
        <v>97.782959289999994</v>
      </c>
      <c r="N1047">
        <v>0.91678979000000005</v>
      </c>
      <c r="O1047">
        <v>-10.89041907</v>
      </c>
      <c r="P1047">
        <v>93301.919890000005</v>
      </c>
      <c r="Q1047">
        <v>103.6108881</v>
      </c>
      <c r="R1047">
        <v>0.35934701800000002</v>
      </c>
      <c r="S1047">
        <v>-11.617555339999999</v>
      </c>
    </row>
    <row r="1048" spans="1:19" x14ac:dyDescent="0.25">
      <c r="A1048" s="12">
        <v>39995</v>
      </c>
      <c r="B1048" t="s">
        <v>1991</v>
      </c>
      <c r="C1048" t="s">
        <v>1992</v>
      </c>
      <c r="D1048">
        <v>203177.85209999999</v>
      </c>
      <c r="E1048">
        <v>95.123530799999997</v>
      </c>
      <c r="F1048">
        <v>0.78570880200000004</v>
      </c>
      <c r="G1048">
        <v>-10.73731796</v>
      </c>
      <c r="H1048">
        <v>131619.03450000001</v>
      </c>
      <c r="I1048">
        <v>96.413807980000001</v>
      </c>
      <c r="J1048">
        <v>0.72362152199999996</v>
      </c>
      <c r="K1048">
        <v>-10.95716024</v>
      </c>
      <c r="L1048">
        <v>95050.269459999996</v>
      </c>
      <c r="M1048">
        <v>98.142488299999997</v>
      </c>
      <c r="N1048">
        <v>0.77211628499999996</v>
      </c>
      <c r="O1048">
        <v>-11.3795286</v>
      </c>
      <c r="P1048">
        <v>93357.207769999994</v>
      </c>
      <c r="Q1048">
        <v>105.292007</v>
      </c>
      <c r="R1048">
        <v>0.23743623999999999</v>
      </c>
      <c r="S1048">
        <v>-11.519633880000001</v>
      </c>
    </row>
    <row r="1049" spans="1:19" x14ac:dyDescent="0.25">
      <c r="A1049" s="12">
        <v>39995</v>
      </c>
      <c r="B1049" t="s">
        <v>1989</v>
      </c>
      <c r="C1049" t="s">
        <v>1990</v>
      </c>
      <c r="D1049">
        <v>206275.12479999999</v>
      </c>
      <c r="E1049">
        <v>90.012137850000002</v>
      </c>
      <c r="F1049">
        <v>0.936483658</v>
      </c>
      <c r="G1049">
        <v>-11.30142702</v>
      </c>
      <c r="H1049">
        <v>132634.8976</v>
      </c>
      <c r="I1049">
        <v>89.809488279999997</v>
      </c>
      <c r="J1049">
        <v>1.1324552450000001</v>
      </c>
      <c r="K1049">
        <v>-11.10735274</v>
      </c>
      <c r="L1049">
        <v>100983.3435</v>
      </c>
      <c r="M1049">
        <v>92.985062290000002</v>
      </c>
      <c r="N1049">
        <v>1.083812988</v>
      </c>
      <c r="O1049">
        <v>-11.42439143</v>
      </c>
      <c r="P1049">
        <v>105000.11259999999</v>
      </c>
      <c r="Q1049">
        <v>95.922716879999996</v>
      </c>
      <c r="R1049">
        <v>0.23826751199999999</v>
      </c>
      <c r="S1049">
        <v>-11.89494088</v>
      </c>
    </row>
    <row r="1050" spans="1:19" x14ac:dyDescent="0.25">
      <c r="A1050" s="12">
        <v>39995</v>
      </c>
      <c r="B1050" t="s">
        <v>1993</v>
      </c>
      <c r="C1050" t="s">
        <v>1994</v>
      </c>
      <c r="D1050">
        <v>174224.1017</v>
      </c>
      <c r="E1050">
        <v>94.025447709999995</v>
      </c>
      <c r="F1050">
        <v>1.8669797809999999</v>
      </c>
      <c r="G1050">
        <v>-11.083981530000001</v>
      </c>
      <c r="H1050">
        <v>112796.7219</v>
      </c>
      <c r="I1050">
        <v>93.761263589999999</v>
      </c>
      <c r="J1050">
        <v>1.655369686</v>
      </c>
      <c r="K1050">
        <v>-11.72410367</v>
      </c>
      <c r="L1050">
        <v>94998.869349999994</v>
      </c>
      <c r="M1050">
        <v>94.264173099999994</v>
      </c>
      <c r="N1050">
        <v>1.8480093550000001</v>
      </c>
      <c r="O1050">
        <v>-11.806701289999999</v>
      </c>
      <c r="P1050">
        <v>87708.021980000005</v>
      </c>
      <c r="Q1050">
        <v>97.860547679999996</v>
      </c>
      <c r="R1050">
        <v>0.83938980600000002</v>
      </c>
      <c r="S1050">
        <v>-13.94767702</v>
      </c>
    </row>
    <row r="1051" spans="1:19" x14ac:dyDescent="0.25">
      <c r="A1051" s="12">
        <v>39995</v>
      </c>
      <c r="B1051" t="s">
        <v>1997</v>
      </c>
      <c r="C1051" t="s">
        <v>1998</v>
      </c>
      <c r="D1051">
        <v>215547.28659999999</v>
      </c>
      <c r="E1051">
        <v>85.820866870000003</v>
      </c>
      <c r="F1051">
        <v>1.4419129260000001</v>
      </c>
      <c r="G1051">
        <v>-11.49900311</v>
      </c>
      <c r="H1051">
        <v>130388.3075</v>
      </c>
      <c r="I1051">
        <v>86.886145369999994</v>
      </c>
      <c r="J1051">
        <v>1.4065822800000001</v>
      </c>
      <c r="K1051">
        <v>-11.976165310000001</v>
      </c>
      <c r="L1051">
        <v>107975.9237</v>
      </c>
      <c r="M1051">
        <v>87.400278850000007</v>
      </c>
      <c r="N1051">
        <v>1.5581881209999999</v>
      </c>
      <c r="O1051">
        <v>-12.100424909999999</v>
      </c>
      <c r="P1051">
        <v>95401.69773</v>
      </c>
      <c r="Q1051">
        <v>93.630393240000004</v>
      </c>
      <c r="R1051">
        <v>0.71078500200000005</v>
      </c>
      <c r="S1051">
        <v>-12.641989130000001</v>
      </c>
    </row>
    <row r="1052" spans="1:19" x14ac:dyDescent="0.25">
      <c r="A1052" s="12">
        <v>40026</v>
      </c>
      <c r="B1052" t="s">
        <v>1991</v>
      </c>
      <c r="C1052" t="s">
        <v>1992</v>
      </c>
      <c r="D1052">
        <v>208276.01569999999</v>
      </c>
      <c r="E1052">
        <v>97.510382109999995</v>
      </c>
      <c r="F1052">
        <v>2.5092122720000001</v>
      </c>
      <c r="G1052">
        <v>-7.9994683640000002</v>
      </c>
      <c r="H1052">
        <v>134596.32010000001</v>
      </c>
      <c r="I1052">
        <v>98.594734520000003</v>
      </c>
      <c r="J1052">
        <v>2.2620479229999999</v>
      </c>
      <c r="K1052">
        <v>-8.363300679</v>
      </c>
      <c r="L1052">
        <v>97836.999160000007</v>
      </c>
      <c r="M1052">
        <v>101.0198772</v>
      </c>
      <c r="N1052">
        <v>2.9318482829999999</v>
      </c>
      <c r="O1052">
        <v>-8.481122611</v>
      </c>
      <c r="P1052">
        <v>94870.180659999998</v>
      </c>
      <c r="Q1052">
        <v>106.99839849999999</v>
      </c>
      <c r="R1052">
        <v>1.620627829</v>
      </c>
      <c r="S1052">
        <v>-9.6255849829999995</v>
      </c>
    </row>
    <row r="1053" spans="1:19" x14ac:dyDescent="0.25">
      <c r="A1053" s="12">
        <v>40026</v>
      </c>
      <c r="B1053" t="s">
        <v>1989</v>
      </c>
      <c r="C1053" t="s">
        <v>1990</v>
      </c>
      <c r="D1053">
        <v>208126.85870000001</v>
      </c>
      <c r="E1053">
        <v>90.820177749999999</v>
      </c>
      <c r="F1053">
        <v>0.89770103700000003</v>
      </c>
      <c r="G1053">
        <v>-9.6235296290000001</v>
      </c>
      <c r="H1053">
        <v>133360.88039999999</v>
      </c>
      <c r="I1053">
        <v>90.301064319999995</v>
      </c>
      <c r="J1053">
        <v>0.54735423999999999</v>
      </c>
      <c r="K1053">
        <v>-9.6809205859999992</v>
      </c>
      <c r="L1053">
        <v>101491.8967</v>
      </c>
      <c r="M1053">
        <v>93.453336010000001</v>
      </c>
      <c r="N1053">
        <v>0.50360101599999996</v>
      </c>
      <c r="O1053">
        <v>-10.304286360000001</v>
      </c>
      <c r="P1053">
        <v>104728.9449</v>
      </c>
      <c r="Q1053">
        <v>95.674991989999995</v>
      </c>
      <c r="R1053">
        <v>-0.25825466400000002</v>
      </c>
      <c r="S1053">
        <v>-11.346825040000001</v>
      </c>
    </row>
    <row r="1054" spans="1:19" x14ac:dyDescent="0.25">
      <c r="A1054" s="12">
        <v>40026</v>
      </c>
      <c r="B1054" t="s">
        <v>1995</v>
      </c>
      <c r="C1054" t="s">
        <v>1996</v>
      </c>
      <c r="D1054">
        <v>216202.1722</v>
      </c>
      <c r="E1054">
        <v>96.025451279999999</v>
      </c>
      <c r="F1054">
        <v>1.6816180860000001</v>
      </c>
      <c r="G1054">
        <v>-7.2587202780000002</v>
      </c>
      <c r="H1054">
        <v>132022.6637</v>
      </c>
      <c r="I1054">
        <v>97.723986530000005</v>
      </c>
      <c r="J1054">
        <v>1.3075231</v>
      </c>
      <c r="K1054">
        <v>-8.1310691740000003</v>
      </c>
      <c r="L1054">
        <v>113740.037</v>
      </c>
      <c r="M1054">
        <v>99.120348030000002</v>
      </c>
      <c r="N1054">
        <v>1.3677114589999999</v>
      </c>
      <c r="O1054">
        <v>-7.9392624840000003</v>
      </c>
      <c r="P1054">
        <v>94126.340320000003</v>
      </c>
      <c r="Q1054">
        <v>104.52639910000001</v>
      </c>
      <c r="R1054">
        <v>0.88360500200000003</v>
      </c>
      <c r="S1054">
        <v>-9.2474513930000004</v>
      </c>
    </row>
    <row r="1055" spans="1:19" x14ac:dyDescent="0.25">
      <c r="A1055" s="12">
        <v>40026</v>
      </c>
      <c r="B1055" t="s">
        <v>1997</v>
      </c>
      <c r="C1055" t="s">
        <v>1998</v>
      </c>
      <c r="D1055">
        <v>219239.60269999999</v>
      </c>
      <c r="E1055">
        <v>87.290974779999999</v>
      </c>
      <c r="F1055">
        <v>1.712995872</v>
      </c>
      <c r="G1055">
        <v>-8.6244448820000006</v>
      </c>
      <c r="H1055">
        <v>132305.36060000001</v>
      </c>
      <c r="I1055">
        <v>88.163601569999997</v>
      </c>
      <c r="J1055">
        <v>1.470264566</v>
      </c>
      <c r="K1055">
        <v>-8.9611996729999994</v>
      </c>
      <c r="L1055">
        <v>109812.39260000001</v>
      </c>
      <c r="M1055">
        <v>88.886794440000003</v>
      </c>
      <c r="N1055">
        <v>1.700813323</v>
      </c>
      <c r="O1055">
        <v>-8.7153581859999996</v>
      </c>
      <c r="P1055">
        <v>95993.808919999996</v>
      </c>
      <c r="Q1055">
        <v>94.211510809999993</v>
      </c>
      <c r="R1055">
        <v>0.62065057999999995</v>
      </c>
      <c r="S1055">
        <v>-10.21717112</v>
      </c>
    </row>
    <row r="1056" spans="1:19" x14ac:dyDescent="0.25">
      <c r="A1056" s="12">
        <v>40026</v>
      </c>
      <c r="B1056" t="s">
        <v>1993</v>
      </c>
      <c r="C1056" t="s">
        <v>1994</v>
      </c>
      <c r="D1056">
        <v>176866.89569999999</v>
      </c>
      <c r="E1056">
        <v>95.451713609999999</v>
      </c>
      <c r="F1056">
        <v>1.516893499</v>
      </c>
      <c r="G1056">
        <v>-9.1216203569999994</v>
      </c>
      <c r="H1056">
        <v>114445.16439999999</v>
      </c>
      <c r="I1056">
        <v>95.13151671</v>
      </c>
      <c r="J1056">
        <v>1.4614277410000001</v>
      </c>
      <c r="K1056">
        <v>-9.4979268920000006</v>
      </c>
      <c r="L1056">
        <v>96434.635739999998</v>
      </c>
      <c r="M1056">
        <v>95.688835659999995</v>
      </c>
      <c r="N1056">
        <v>1.511351036</v>
      </c>
      <c r="O1056">
        <v>-9.5874768069999998</v>
      </c>
      <c r="P1056">
        <v>88747.840190000003</v>
      </c>
      <c r="Q1056">
        <v>99.020728660000003</v>
      </c>
      <c r="R1056">
        <v>1.1855451539999999</v>
      </c>
      <c r="S1056">
        <v>-11.56430482</v>
      </c>
    </row>
    <row r="1057" spans="1:19" x14ac:dyDescent="0.25">
      <c r="A1057" s="12">
        <v>40026</v>
      </c>
      <c r="B1057" t="s">
        <v>1999</v>
      </c>
      <c r="C1057" t="s">
        <v>2000</v>
      </c>
      <c r="D1057">
        <v>211850.66269999999</v>
      </c>
      <c r="E1057">
        <v>94.262390659999994</v>
      </c>
      <c r="F1057">
        <v>2.0228818479999999</v>
      </c>
      <c r="G1057">
        <v>-8.3384201089999994</v>
      </c>
      <c r="H1057">
        <v>130016.2485</v>
      </c>
      <c r="I1057">
        <v>94.92933721</v>
      </c>
      <c r="J1057">
        <v>1.8195345549999999</v>
      </c>
      <c r="K1057">
        <v>-8.4039788299999998</v>
      </c>
      <c r="L1057">
        <v>104438.43799999999</v>
      </c>
      <c r="M1057">
        <v>96.808540460000003</v>
      </c>
      <c r="N1057">
        <v>1.905850716</v>
      </c>
      <c r="O1057">
        <v>-8.9667255489999995</v>
      </c>
      <c r="P1057">
        <v>99387.168520000007</v>
      </c>
      <c r="Q1057">
        <v>101.36643979999999</v>
      </c>
      <c r="R1057">
        <v>1.197046421</v>
      </c>
      <c r="S1057">
        <v>-10.15227003</v>
      </c>
    </row>
    <row r="1058" spans="1:19" x14ac:dyDescent="0.25">
      <c r="A1058" s="12">
        <v>40057</v>
      </c>
      <c r="B1058" t="s">
        <v>1995</v>
      </c>
      <c r="C1058" t="s">
        <v>1996</v>
      </c>
      <c r="D1058">
        <v>217865.65669999999</v>
      </c>
      <c r="E1058">
        <v>96.764282199999997</v>
      </c>
      <c r="F1058">
        <v>0.76941156600000005</v>
      </c>
      <c r="G1058">
        <v>-6.1407572679999998</v>
      </c>
      <c r="H1058">
        <v>132858.74369999999</v>
      </c>
      <c r="I1058">
        <v>98.342858089999993</v>
      </c>
      <c r="J1058">
        <v>0.63328521800000004</v>
      </c>
      <c r="K1058">
        <v>-6.1037259710000002</v>
      </c>
      <c r="L1058">
        <v>114517.07490000001</v>
      </c>
      <c r="M1058">
        <v>99.797508609999994</v>
      </c>
      <c r="N1058">
        <v>0.68317009699999998</v>
      </c>
      <c r="O1058">
        <v>-5.803864323</v>
      </c>
      <c r="P1058">
        <v>94224.875140000004</v>
      </c>
      <c r="Q1058">
        <v>104.6358211</v>
      </c>
      <c r="R1058">
        <v>0.104683578</v>
      </c>
      <c r="S1058">
        <v>-8.2041850230000009</v>
      </c>
    </row>
    <row r="1059" spans="1:19" x14ac:dyDescent="0.25">
      <c r="A1059" s="12">
        <v>40057</v>
      </c>
      <c r="B1059" t="s">
        <v>1989</v>
      </c>
      <c r="C1059" t="s">
        <v>1990</v>
      </c>
      <c r="D1059">
        <v>209502.37390000001</v>
      </c>
      <c r="E1059">
        <v>91.420410410000002</v>
      </c>
      <c r="F1059">
        <v>0.66090232299999996</v>
      </c>
      <c r="G1059">
        <v>-8.1015088479999999</v>
      </c>
      <c r="H1059">
        <v>134082.45269999999</v>
      </c>
      <c r="I1059">
        <v>90.78965402</v>
      </c>
      <c r="J1059">
        <v>0.54106748400000004</v>
      </c>
      <c r="K1059">
        <v>-7.2975388069999996</v>
      </c>
      <c r="L1059">
        <v>102004.86689999999</v>
      </c>
      <c r="M1059">
        <v>93.925676969999998</v>
      </c>
      <c r="N1059">
        <v>0.50542975300000004</v>
      </c>
      <c r="O1059">
        <v>-7.7995535460000003</v>
      </c>
      <c r="P1059">
        <v>104881.5338</v>
      </c>
      <c r="Q1059">
        <v>95.814389320000004</v>
      </c>
      <c r="R1059">
        <v>0.14569881800000001</v>
      </c>
      <c r="S1059">
        <v>-9.3597174879999994</v>
      </c>
    </row>
    <row r="1060" spans="1:19" x14ac:dyDescent="0.25">
      <c r="A1060" s="12">
        <v>40057</v>
      </c>
      <c r="B1060" t="s">
        <v>1991</v>
      </c>
      <c r="C1060" t="s">
        <v>1992</v>
      </c>
      <c r="D1060">
        <v>212818.7132</v>
      </c>
      <c r="E1060">
        <v>99.637176089999997</v>
      </c>
      <c r="F1060">
        <v>2.1810949119999998</v>
      </c>
      <c r="G1060">
        <v>-5.3764920900000002</v>
      </c>
      <c r="H1060">
        <v>137345.33619999999</v>
      </c>
      <c r="I1060">
        <v>100.6084487</v>
      </c>
      <c r="J1060">
        <v>2.0424155179999999</v>
      </c>
      <c r="K1060">
        <v>-4.9829773250000002</v>
      </c>
      <c r="L1060">
        <v>99669.823470000003</v>
      </c>
      <c r="M1060">
        <v>102.9123278</v>
      </c>
      <c r="N1060">
        <v>1.8733447750000001</v>
      </c>
      <c r="O1060">
        <v>-5.5471029940000003</v>
      </c>
      <c r="P1060">
        <v>96310.875790000006</v>
      </c>
      <c r="Q1060">
        <v>108.6232723</v>
      </c>
      <c r="R1060">
        <v>1.518596388</v>
      </c>
      <c r="S1060">
        <v>-7.1880645599999999</v>
      </c>
    </row>
    <row r="1061" spans="1:19" x14ac:dyDescent="0.25">
      <c r="A1061" s="12">
        <v>40057</v>
      </c>
      <c r="B1061" t="s">
        <v>1993</v>
      </c>
      <c r="C1061" t="s">
        <v>1994</v>
      </c>
      <c r="D1061">
        <v>178444.85459999999</v>
      </c>
      <c r="E1061">
        <v>96.303308150000007</v>
      </c>
      <c r="F1061">
        <v>0.89217312599999998</v>
      </c>
      <c r="G1061">
        <v>-7.4591417179999997</v>
      </c>
      <c r="H1061">
        <v>115436.4659</v>
      </c>
      <c r="I1061">
        <v>95.955527169999996</v>
      </c>
      <c r="J1061">
        <v>0.86618030499999998</v>
      </c>
      <c r="K1061">
        <v>-6.7655189690000004</v>
      </c>
      <c r="L1061">
        <v>97390.088099999994</v>
      </c>
      <c r="M1061">
        <v>96.636898799999997</v>
      </c>
      <c r="N1061">
        <v>0.99077717300000001</v>
      </c>
      <c r="O1061">
        <v>-6.6984337050000002</v>
      </c>
      <c r="P1061">
        <v>89605.201509999999</v>
      </c>
      <c r="Q1061">
        <v>99.977332700000005</v>
      </c>
      <c r="R1061">
        <v>0.966064433</v>
      </c>
      <c r="S1061">
        <v>-8.2026145580000005</v>
      </c>
    </row>
    <row r="1062" spans="1:19" x14ac:dyDescent="0.25">
      <c r="A1062" s="12">
        <v>40057</v>
      </c>
      <c r="B1062" t="s">
        <v>1997</v>
      </c>
      <c r="C1062" t="s">
        <v>1998</v>
      </c>
      <c r="D1062">
        <v>224555.1085</v>
      </c>
      <c r="E1062">
        <v>89.407361019999996</v>
      </c>
      <c r="F1062">
        <v>2.4245189730000001</v>
      </c>
      <c r="G1062">
        <v>-5.5953657909999999</v>
      </c>
      <c r="H1062">
        <v>135185.88690000001</v>
      </c>
      <c r="I1062">
        <v>90.083082129999994</v>
      </c>
      <c r="J1062">
        <v>2.177180291</v>
      </c>
      <c r="K1062">
        <v>-5.3301122679999997</v>
      </c>
      <c r="L1062">
        <v>112023.32950000001</v>
      </c>
      <c r="M1062">
        <v>90.676420269999994</v>
      </c>
      <c r="N1062">
        <v>2.0133765010000002</v>
      </c>
      <c r="O1062">
        <v>-5.0552762329999998</v>
      </c>
      <c r="P1062">
        <v>97673.244569999995</v>
      </c>
      <c r="Q1062">
        <v>95.859764720000001</v>
      </c>
      <c r="R1062">
        <v>1.7495249639999999</v>
      </c>
      <c r="S1062">
        <v>-7.044740462</v>
      </c>
    </row>
    <row r="1063" spans="1:19" x14ac:dyDescent="0.25">
      <c r="A1063" s="12">
        <v>40057</v>
      </c>
      <c r="B1063" t="s">
        <v>1999</v>
      </c>
      <c r="C1063" t="s">
        <v>2000</v>
      </c>
      <c r="D1063">
        <v>214663.49189999999</v>
      </c>
      <c r="E1063">
        <v>95.51395153</v>
      </c>
      <c r="F1063">
        <v>1.3277414869999999</v>
      </c>
      <c r="G1063">
        <v>-6.4894294659999998</v>
      </c>
      <c r="H1063">
        <v>131519.59210000001</v>
      </c>
      <c r="I1063">
        <v>96.02698015</v>
      </c>
      <c r="J1063">
        <v>1.156273678</v>
      </c>
      <c r="K1063">
        <v>-5.8219852049999998</v>
      </c>
      <c r="L1063">
        <v>105670.7781</v>
      </c>
      <c r="M1063">
        <v>97.950850209999999</v>
      </c>
      <c r="N1063">
        <v>1.1799679489999999</v>
      </c>
      <c r="O1063">
        <v>-6.5016123370000001</v>
      </c>
      <c r="P1063">
        <v>100185.80560000001</v>
      </c>
      <c r="Q1063">
        <v>102.1809816</v>
      </c>
      <c r="R1063">
        <v>0.80356153200000002</v>
      </c>
      <c r="S1063">
        <v>-8.0439690259999992</v>
      </c>
    </row>
    <row r="1064" spans="1:19" x14ac:dyDescent="0.25">
      <c r="A1064" s="12">
        <v>40087</v>
      </c>
      <c r="B1064" t="s">
        <v>1999</v>
      </c>
      <c r="C1064" t="s">
        <v>2000</v>
      </c>
      <c r="D1064">
        <v>215463.80859999999</v>
      </c>
      <c r="E1064">
        <v>95.870050329999998</v>
      </c>
      <c r="F1064">
        <v>0.37282386299999998</v>
      </c>
      <c r="G1064">
        <v>-4.4974585620000003</v>
      </c>
      <c r="H1064">
        <v>132164.57670000001</v>
      </c>
      <c r="I1064">
        <v>96.497905599999996</v>
      </c>
      <c r="J1064">
        <v>0.49040951900000002</v>
      </c>
      <c r="K1064">
        <v>-3.4165449620000001</v>
      </c>
      <c r="L1064">
        <v>106034.97410000001</v>
      </c>
      <c r="M1064">
        <v>98.288439359999998</v>
      </c>
      <c r="N1064">
        <v>0.34465157000000002</v>
      </c>
      <c r="O1064">
        <v>-4.0580634619999998</v>
      </c>
      <c r="P1064">
        <v>100229.83349999999</v>
      </c>
      <c r="Q1064">
        <v>102.2258863</v>
      </c>
      <c r="R1064">
        <v>4.3946249999999999E-2</v>
      </c>
      <c r="S1064">
        <v>-6.0952995909999999</v>
      </c>
    </row>
    <row r="1065" spans="1:19" x14ac:dyDescent="0.25">
      <c r="A1065" s="12">
        <v>40087</v>
      </c>
      <c r="B1065" t="s">
        <v>1991</v>
      </c>
      <c r="C1065" t="s">
        <v>1992</v>
      </c>
      <c r="D1065">
        <v>213988.32380000001</v>
      </c>
      <c r="E1065">
        <v>100.1847628</v>
      </c>
      <c r="F1065">
        <v>0.54958068199999999</v>
      </c>
      <c r="G1065">
        <v>-3.2361579319999998</v>
      </c>
      <c r="H1065">
        <v>137804.1355</v>
      </c>
      <c r="I1065">
        <v>100.94452920000001</v>
      </c>
      <c r="J1065">
        <v>0.33404797200000003</v>
      </c>
      <c r="K1065">
        <v>-2.8124531940000002</v>
      </c>
      <c r="L1065">
        <v>99387.566260000007</v>
      </c>
      <c r="M1065">
        <v>102.62088799999999</v>
      </c>
      <c r="N1065">
        <v>-0.28319224100000001</v>
      </c>
      <c r="O1065">
        <v>-3.8290230119999999</v>
      </c>
      <c r="P1065">
        <v>95910.590389999998</v>
      </c>
      <c r="Q1065">
        <v>108.1718144</v>
      </c>
      <c r="R1065">
        <v>-0.41561806499999998</v>
      </c>
      <c r="S1065">
        <v>-5.6250028800000003</v>
      </c>
    </row>
    <row r="1066" spans="1:19" x14ac:dyDescent="0.25">
      <c r="A1066" s="12">
        <v>40087</v>
      </c>
      <c r="B1066" t="s">
        <v>1989</v>
      </c>
      <c r="C1066" t="s">
        <v>1990</v>
      </c>
      <c r="D1066">
        <v>210463.23819999999</v>
      </c>
      <c r="E1066">
        <v>91.839702099999997</v>
      </c>
      <c r="F1066">
        <v>0.45864122699999998</v>
      </c>
      <c r="G1066">
        <v>-6.2988507279999997</v>
      </c>
      <c r="H1066">
        <v>134494.98699999999</v>
      </c>
      <c r="I1066">
        <v>91.068988390000001</v>
      </c>
      <c r="J1066">
        <v>0.30767203300000001</v>
      </c>
      <c r="K1066">
        <v>-5.3544590550000004</v>
      </c>
      <c r="L1066">
        <v>102016.92359999999</v>
      </c>
      <c r="M1066">
        <v>93.936778720000007</v>
      </c>
      <c r="N1066">
        <v>1.1819715999999999E-2</v>
      </c>
      <c r="O1066">
        <v>-6.139729343</v>
      </c>
      <c r="P1066">
        <v>104188.3705</v>
      </c>
      <c r="Q1066">
        <v>95.181150919999993</v>
      </c>
      <c r="R1066">
        <v>-0.66090114499999997</v>
      </c>
      <c r="S1066">
        <v>-8.5038520280000007</v>
      </c>
    </row>
    <row r="1067" spans="1:19" x14ac:dyDescent="0.25">
      <c r="A1067" s="12">
        <v>40087</v>
      </c>
      <c r="B1067" t="s">
        <v>1993</v>
      </c>
      <c r="C1067" t="s">
        <v>1994</v>
      </c>
      <c r="D1067">
        <v>179442.9743</v>
      </c>
      <c r="E1067">
        <v>96.841974449999995</v>
      </c>
      <c r="F1067">
        <v>0.55934350099999997</v>
      </c>
      <c r="G1067">
        <v>-5.4694827259999999</v>
      </c>
      <c r="H1067">
        <v>116230.535</v>
      </c>
      <c r="I1067">
        <v>96.615589999999997</v>
      </c>
      <c r="J1067">
        <v>0.68788411800000004</v>
      </c>
      <c r="K1067">
        <v>-4.3665883719999998</v>
      </c>
      <c r="L1067">
        <v>97837.547619999998</v>
      </c>
      <c r="M1067">
        <v>97.080897780000001</v>
      </c>
      <c r="N1067">
        <v>0.45945077899999998</v>
      </c>
      <c r="O1067">
        <v>-4.4195786799999999</v>
      </c>
      <c r="P1067">
        <v>90052.182339999999</v>
      </c>
      <c r="Q1067">
        <v>100.4760532</v>
      </c>
      <c r="R1067">
        <v>0.49883358</v>
      </c>
      <c r="S1067">
        <v>-5.6611659220000004</v>
      </c>
    </row>
    <row r="1068" spans="1:19" x14ac:dyDescent="0.25">
      <c r="A1068" s="12">
        <v>40087</v>
      </c>
      <c r="B1068" t="s">
        <v>1997</v>
      </c>
      <c r="C1068" t="s">
        <v>1998</v>
      </c>
      <c r="D1068">
        <v>227572.20680000001</v>
      </c>
      <c r="E1068">
        <v>90.608628719999999</v>
      </c>
      <c r="F1068">
        <v>1.3435892549999999</v>
      </c>
      <c r="G1068">
        <v>-3.26206548</v>
      </c>
      <c r="H1068">
        <v>136968.79730000001</v>
      </c>
      <c r="I1068">
        <v>91.271150410000004</v>
      </c>
      <c r="J1068">
        <v>1.3188583819999999</v>
      </c>
      <c r="K1068">
        <v>-2.6750059359999998</v>
      </c>
      <c r="L1068">
        <v>113204.5135</v>
      </c>
      <c r="M1068">
        <v>91.632520510000006</v>
      </c>
      <c r="N1068">
        <v>1.054408899</v>
      </c>
      <c r="O1068">
        <v>-2.7508210100000001</v>
      </c>
      <c r="P1068">
        <v>98350.199850000005</v>
      </c>
      <c r="Q1068">
        <v>96.524151090000004</v>
      </c>
      <c r="R1068">
        <v>0.693081587</v>
      </c>
      <c r="S1068">
        <v>-5.4312343050000003</v>
      </c>
    </row>
    <row r="1069" spans="1:19" x14ac:dyDescent="0.25">
      <c r="A1069" s="12">
        <v>40087</v>
      </c>
      <c r="B1069" t="s">
        <v>1995</v>
      </c>
      <c r="C1069" t="s">
        <v>1996</v>
      </c>
      <c r="D1069">
        <v>218112.00690000001</v>
      </c>
      <c r="E1069">
        <v>96.873697780000001</v>
      </c>
      <c r="F1069">
        <v>0.113074338</v>
      </c>
      <c r="G1069">
        <v>-3.0316884320000002</v>
      </c>
      <c r="H1069">
        <v>133091.2665</v>
      </c>
      <c r="I1069">
        <v>98.514972889999996</v>
      </c>
      <c r="J1069">
        <v>0.17501504700000001</v>
      </c>
      <c r="K1069">
        <v>-2.8710602660000002</v>
      </c>
      <c r="L1069">
        <v>114542.0019</v>
      </c>
      <c r="M1069">
        <v>99.819231610000003</v>
      </c>
      <c r="N1069">
        <v>2.1767083999999999E-2</v>
      </c>
      <c r="O1069">
        <v>-2.5336839470000001</v>
      </c>
      <c r="P1069">
        <v>93829.089049999995</v>
      </c>
      <c r="Q1069">
        <v>104.1963045</v>
      </c>
      <c r="R1069">
        <v>-0.42004416500000002</v>
      </c>
      <c r="S1069">
        <v>-5.6361767709999997</v>
      </c>
    </row>
    <row r="1070" spans="1:19" x14ac:dyDescent="0.25">
      <c r="A1070" s="12">
        <v>40118</v>
      </c>
      <c r="B1070" t="s">
        <v>1989</v>
      </c>
      <c r="C1070" t="s">
        <v>1990</v>
      </c>
      <c r="D1070">
        <v>212183.4007</v>
      </c>
      <c r="E1070">
        <v>92.590328260000007</v>
      </c>
      <c r="F1070">
        <v>0.81732207000000001</v>
      </c>
      <c r="G1070">
        <v>-3.3721098920000001</v>
      </c>
      <c r="H1070">
        <v>135415.88219999999</v>
      </c>
      <c r="I1070">
        <v>91.692543229999998</v>
      </c>
      <c r="J1070">
        <v>0.68470600500000001</v>
      </c>
      <c r="K1070">
        <v>-2.3519842130000002</v>
      </c>
      <c r="L1070">
        <v>102863.4633</v>
      </c>
      <c r="M1070">
        <v>94.716269130000001</v>
      </c>
      <c r="N1070">
        <v>0.82980321800000001</v>
      </c>
      <c r="O1070">
        <v>-2.738436766</v>
      </c>
      <c r="P1070">
        <v>104344.2068</v>
      </c>
      <c r="Q1070">
        <v>95.323514979999999</v>
      </c>
      <c r="R1070">
        <v>0.14957169300000001</v>
      </c>
      <c r="S1070">
        <v>-6.2145756289999996</v>
      </c>
    </row>
    <row r="1071" spans="1:19" x14ac:dyDescent="0.25">
      <c r="A1071" s="12">
        <v>40118</v>
      </c>
      <c r="B1071" t="s">
        <v>1997</v>
      </c>
      <c r="C1071" t="s">
        <v>1998</v>
      </c>
      <c r="D1071">
        <v>228914.6508</v>
      </c>
      <c r="E1071">
        <v>91.143127250000006</v>
      </c>
      <c r="F1071">
        <v>0.58989805299999998</v>
      </c>
      <c r="G1071">
        <v>-0.94835490200000006</v>
      </c>
      <c r="H1071">
        <v>137638.5809</v>
      </c>
      <c r="I1071">
        <v>91.717470489999997</v>
      </c>
      <c r="J1071">
        <v>0.48900455599999998</v>
      </c>
      <c r="K1071">
        <v>-0.54612299600000003</v>
      </c>
      <c r="L1071">
        <v>113779.05070000001</v>
      </c>
      <c r="M1071">
        <v>92.097575239999998</v>
      </c>
      <c r="N1071">
        <v>0.50752147999999997</v>
      </c>
      <c r="O1071">
        <v>-0.53318305200000005</v>
      </c>
      <c r="P1071">
        <v>98650.963740000007</v>
      </c>
      <c r="Q1071">
        <v>96.819330769999993</v>
      </c>
      <c r="R1071">
        <v>0.30580913500000001</v>
      </c>
      <c r="S1071">
        <v>-3.5815903420000001</v>
      </c>
    </row>
    <row r="1072" spans="1:19" x14ac:dyDescent="0.25">
      <c r="A1072" s="12">
        <v>40118</v>
      </c>
      <c r="B1072" t="s">
        <v>1995</v>
      </c>
      <c r="C1072" t="s">
        <v>1996</v>
      </c>
      <c r="D1072">
        <v>218256.41329999999</v>
      </c>
      <c r="E1072">
        <v>96.937835399999997</v>
      </c>
      <c r="F1072">
        <v>6.6207470000000004E-2</v>
      </c>
      <c r="G1072">
        <v>-1.1392928330000001</v>
      </c>
      <c r="H1072">
        <v>132892.9564</v>
      </c>
      <c r="I1072">
        <v>98.368182529999999</v>
      </c>
      <c r="J1072">
        <v>-0.149003105</v>
      </c>
      <c r="K1072">
        <v>-1.0374533370000001</v>
      </c>
      <c r="L1072">
        <v>114657.4733</v>
      </c>
      <c r="M1072">
        <v>99.919860779999993</v>
      </c>
      <c r="N1072">
        <v>0.10081140099999999</v>
      </c>
      <c r="O1072">
        <v>-0.19841763800000001</v>
      </c>
      <c r="P1072">
        <v>93814.761989999999</v>
      </c>
      <c r="Q1072">
        <v>104.1803944</v>
      </c>
      <c r="R1072">
        <v>-1.5269318E-2</v>
      </c>
      <c r="S1072">
        <v>-3.7409113789999999</v>
      </c>
    </row>
    <row r="1073" spans="1:19" x14ac:dyDescent="0.25">
      <c r="A1073" s="12">
        <v>40118</v>
      </c>
      <c r="B1073" t="s">
        <v>1993</v>
      </c>
      <c r="C1073" t="s">
        <v>1994</v>
      </c>
      <c r="D1073">
        <v>179497.3089</v>
      </c>
      <c r="E1073">
        <v>96.871297799999994</v>
      </c>
      <c r="F1073">
        <v>3.0279592000000001E-2</v>
      </c>
      <c r="G1073">
        <v>-3.5182443069999998</v>
      </c>
      <c r="H1073">
        <v>116003.7264</v>
      </c>
      <c r="I1073">
        <v>96.427057390000002</v>
      </c>
      <c r="J1073">
        <v>-0.19513683700000001</v>
      </c>
      <c r="K1073">
        <v>-2.6090467749999999</v>
      </c>
      <c r="L1073">
        <v>97781.831659999996</v>
      </c>
      <c r="M1073">
        <v>97.025612710000004</v>
      </c>
      <c r="N1073">
        <v>-5.6947419999999999E-2</v>
      </c>
      <c r="O1073">
        <v>-2.3115002279999999</v>
      </c>
      <c r="P1073">
        <v>89405.012900000002</v>
      </c>
      <c r="Q1073">
        <v>99.753971530000001</v>
      </c>
      <c r="R1073">
        <v>-0.71866047600000005</v>
      </c>
      <c r="S1073">
        <v>-4.3409432890000001</v>
      </c>
    </row>
    <row r="1074" spans="1:19" x14ac:dyDescent="0.25">
      <c r="A1074" s="12">
        <v>40118</v>
      </c>
      <c r="B1074" t="s">
        <v>1999</v>
      </c>
      <c r="C1074" t="s">
        <v>2000</v>
      </c>
      <c r="D1074">
        <v>216768.41130000001</v>
      </c>
      <c r="E1074">
        <v>96.450529860000003</v>
      </c>
      <c r="F1074">
        <v>0.60548578900000005</v>
      </c>
      <c r="G1074">
        <v>-1.2536954259999999</v>
      </c>
      <c r="H1074">
        <v>132725.26149999999</v>
      </c>
      <c r="I1074">
        <v>96.907280819999997</v>
      </c>
      <c r="J1074">
        <v>0.42423223599999998</v>
      </c>
      <c r="K1074">
        <v>-0.27483059500000001</v>
      </c>
      <c r="L1074">
        <v>106575.3288</v>
      </c>
      <c r="M1074">
        <v>98.789317699999998</v>
      </c>
      <c r="N1074">
        <v>0.50960046800000003</v>
      </c>
      <c r="O1074">
        <v>-0.61394580300000001</v>
      </c>
      <c r="P1074">
        <v>100255.5539</v>
      </c>
      <c r="Q1074">
        <v>102.2521189</v>
      </c>
      <c r="R1074">
        <v>2.5661468E-2</v>
      </c>
      <c r="S1074">
        <v>-3.5991851430000001</v>
      </c>
    </row>
    <row r="1075" spans="1:19" x14ac:dyDescent="0.25">
      <c r="A1075" s="12">
        <v>40118</v>
      </c>
      <c r="B1075" t="s">
        <v>1991</v>
      </c>
      <c r="C1075" t="s">
        <v>1992</v>
      </c>
      <c r="D1075">
        <v>214239.88370000001</v>
      </c>
      <c r="E1075">
        <v>100.3025378</v>
      </c>
      <c r="F1075">
        <v>0.117557788</v>
      </c>
      <c r="G1075">
        <v>-1.6151096570000001</v>
      </c>
      <c r="H1075">
        <v>137827.09179999999</v>
      </c>
      <c r="I1075">
        <v>100.9613451</v>
      </c>
      <c r="J1075">
        <v>1.6658639999999999E-2</v>
      </c>
      <c r="K1075">
        <v>-1.0379124049999999</v>
      </c>
      <c r="L1075">
        <v>98937.310729999997</v>
      </c>
      <c r="M1075">
        <v>102.1559846</v>
      </c>
      <c r="N1075">
        <v>-0.45303003800000002</v>
      </c>
      <c r="O1075">
        <v>-2.2520464709999999</v>
      </c>
      <c r="P1075">
        <v>95618.176760000002</v>
      </c>
      <c r="Q1075">
        <v>107.8420186</v>
      </c>
      <c r="R1075">
        <v>-0.30488148700000001</v>
      </c>
      <c r="S1075">
        <v>-3.9724619950000002</v>
      </c>
    </row>
    <row r="1076" spans="1:19" x14ac:dyDescent="0.25">
      <c r="A1076" s="12">
        <v>40148</v>
      </c>
      <c r="B1076" t="s">
        <v>1993</v>
      </c>
      <c r="C1076" t="s">
        <v>1994</v>
      </c>
      <c r="D1076">
        <v>180309.68229999999</v>
      </c>
      <c r="E1076">
        <v>97.309720330000005</v>
      </c>
      <c r="F1076">
        <v>0.45258249</v>
      </c>
      <c r="G1076">
        <v>-1.2297588829999999</v>
      </c>
      <c r="H1076">
        <v>117301.14079999999</v>
      </c>
      <c r="I1076">
        <v>97.505521439999995</v>
      </c>
      <c r="J1076">
        <v>1.118424721</v>
      </c>
      <c r="K1076">
        <v>-0.39336214200000003</v>
      </c>
      <c r="L1076">
        <v>98748.598580000005</v>
      </c>
      <c r="M1076">
        <v>97.984902910000002</v>
      </c>
      <c r="N1076">
        <v>0.98869790499999999</v>
      </c>
      <c r="O1076">
        <v>-0.17789850099999999</v>
      </c>
      <c r="P1076">
        <v>89439.743789999993</v>
      </c>
      <c r="Q1076">
        <v>99.792722650000002</v>
      </c>
      <c r="R1076">
        <v>3.8846691000000003E-2</v>
      </c>
      <c r="S1076">
        <v>-2.6966923739999999</v>
      </c>
    </row>
    <row r="1077" spans="1:19" x14ac:dyDescent="0.25">
      <c r="A1077" s="12">
        <v>40148</v>
      </c>
      <c r="B1077" t="s">
        <v>1989</v>
      </c>
      <c r="C1077" t="s">
        <v>1990</v>
      </c>
      <c r="D1077">
        <v>213359.05309999999</v>
      </c>
      <c r="E1077">
        <v>93.103346900000005</v>
      </c>
      <c r="F1077">
        <v>0.55407368400000001</v>
      </c>
      <c r="G1077">
        <v>-0.87474522499999996</v>
      </c>
      <c r="H1077">
        <v>137044.59020000001</v>
      </c>
      <c r="I1077">
        <v>92.795370879999993</v>
      </c>
      <c r="J1077">
        <v>1.202745186</v>
      </c>
      <c r="K1077">
        <v>0.196501757</v>
      </c>
      <c r="L1077">
        <v>104440.45329999999</v>
      </c>
      <c r="M1077">
        <v>96.168355259999998</v>
      </c>
      <c r="N1077">
        <v>1.5330904990000001</v>
      </c>
      <c r="O1077">
        <v>-0.103766409</v>
      </c>
      <c r="P1077">
        <v>104889.8484</v>
      </c>
      <c r="Q1077">
        <v>95.821985139999995</v>
      </c>
      <c r="R1077">
        <v>0.52292465700000001</v>
      </c>
      <c r="S1077">
        <v>-3.7476360020000001</v>
      </c>
    </row>
    <row r="1078" spans="1:19" x14ac:dyDescent="0.25">
      <c r="A1078" s="12">
        <v>40148</v>
      </c>
      <c r="B1078" t="s">
        <v>1991</v>
      </c>
      <c r="C1078" t="s">
        <v>1992</v>
      </c>
      <c r="D1078">
        <v>213143.6795</v>
      </c>
      <c r="E1078">
        <v>99.789318370000004</v>
      </c>
      <c r="F1078">
        <v>-0.51167138400000001</v>
      </c>
      <c r="G1078">
        <v>0.52866387100000001</v>
      </c>
      <c r="H1078">
        <v>138102.6286</v>
      </c>
      <c r="I1078">
        <v>101.1631818</v>
      </c>
      <c r="J1078">
        <v>0.19991479500000001</v>
      </c>
      <c r="K1078">
        <v>1.1584797330000001</v>
      </c>
      <c r="L1078">
        <v>99719.882110000006</v>
      </c>
      <c r="M1078">
        <v>102.9640149</v>
      </c>
      <c r="N1078">
        <v>0.79097700699999995</v>
      </c>
      <c r="O1078">
        <v>0.465450486</v>
      </c>
      <c r="P1078">
        <v>95653.127680000005</v>
      </c>
      <c r="Q1078">
        <v>107.8814376</v>
      </c>
      <c r="R1078">
        <v>3.6552589000000003E-2</v>
      </c>
      <c r="S1078">
        <v>-1.6803094860000001</v>
      </c>
    </row>
    <row r="1079" spans="1:19" x14ac:dyDescent="0.25">
      <c r="A1079" s="12">
        <v>40148</v>
      </c>
      <c r="B1079" t="s">
        <v>1999</v>
      </c>
      <c r="C1079" t="s">
        <v>2000</v>
      </c>
      <c r="D1079">
        <v>217735.0833</v>
      </c>
      <c r="E1079">
        <v>96.880647980000006</v>
      </c>
      <c r="F1079">
        <v>0.44594687100000002</v>
      </c>
      <c r="G1079">
        <v>1.72115719</v>
      </c>
      <c r="H1079">
        <v>134163.54730000001</v>
      </c>
      <c r="I1079">
        <v>97.957422840000007</v>
      </c>
      <c r="J1079">
        <v>1.083656468</v>
      </c>
      <c r="K1079">
        <v>2.759403619</v>
      </c>
      <c r="L1079">
        <v>107961.5304</v>
      </c>
      <c r="M1079">
        <v>100.0742484</v>
      </c>
      <c r="N1079">
        <v>1.30067778</v>
      </c>
      <c r="O1079">
        <v>2.7678002460000002</v>
      </c>
      <c r="P1079">
        <v>100748.69130000001</v>
      </c>
      <c r="Q1079">
        <v>102.755077</v>
      </c>
      <c r="R1079">
        <v>0.49188031199999999</v>
      </c>
      <c r="S1079">
        <v>-0.53490488000000003</v>
      </c>
    </row>
    <row r="1080" spans="1:19" x14ac:dyDescent="0.25">
      <c r="A1080" s="12">
        <v>40148</v>
      </c>
      <c r="B1080" t="s">
        <v>1997</v>
      </c>
      <c r="C1080" t="s">
        <v>1998</v>
      </c>
      <c r="D1080">
        <v>229106.82500000001</v>
      </c>
      <c r="E1080">
        <v>91.219642050000004</v>
      </c>
      <c r="F1080">
        <v>8.3950153E-2</v>
      </c>
      <c r="G1080">
        <v>1.9668337650000001</v>
      </c>
      <c r="H1080">
        <v>138717.2347</v>
      </c>
      <c r="I1080">
        <v>92.436247109999996</v>
      </c>
      <c r="J1080">
        <v>0.78368561199999998</v>
      </c>
      <c r="K1080">
        <v>2.507664401</v>
      </c>
      <c r="L1080">
        <v>114971.2868</v>
      </c>
      <c r="M1080">
        <v>93.062621519999993</v>
      </c>
      <c r="N1080">
        <v>1.0478520010000001</v>
      </c>
      <c r="O1080">
        <v>2.9823061709999998</v>
      </c>
      <c r="P1080">
        <v>99093.094360000003</v>
      </c>
      <c r="Q1080">
        <v>97.253252430000003</v>
      </c>
      <c r="R1080">
        <v>0.44817668300000002</v>
      </c>
      <c r="S1080">
        <v>-0.68520119099999999</v>
      </c>
    </row>
    <row r="1081" spans="1:19" x14ac:dyDescent="0.25">
      <c r="A1081" s="12">
        <v>40148</v>
      </c>
      <c r="B1081" t="s">
        <v>1995</v>
      </c>
      <c r="C1081" t="s">
        <v>1996</v>
      </c>
      <c r="D1081">
        <v>218030.2132</v>
      </c>
      <c r="E1081">
        <v>96.8373694</v>
      </c>
      <c r="F1081">
        <v>-0.103639617</v>
      </c>
      <c r="G1081">
        <v>1.9086404429999999</v>
      </c>
      <c r="H1081">
        <v>133785.24340000001</v>
      </c>
      <c r="I1081">
        <v>99.028658879999995</v>
      </c>
      <c r="J1081">
        <v>0.67143291900000002</v>
      </c>
      <c r="K1081">
        <v>1.832314811</v>
      </c>
      <c r="L1081">
        <v>115600.58349999999</v>
      </c>
      <c r="M1081">
        <v>100.74174739999999</v>
      </c>
      <c r="N1081">
        <v>0.82254578099999998</v>
      </c>
      <c r="O1081">
        <v>2.8647167069999999</v>
      </c>
      <c r="P1081">
        <v>94319.793380000003</v>
      </c>
      <c r="Q1081">
        <v>104.7412269</v>
      </c>
      <c r="R1081">
        <v>0.53832827400000005</v>
      </c>
      <c r="S1081">
        <v>-0.229008402</v>
      </c>
    </row>
    <row r="1082" spans="1:19" x14ac:dyDescent="0.25">
      <c r="A1082" s="12">
        <v>40179</v>
      </c>
      <c r="B1082" t="s">
        <v>1989</v>
      </c>
      <c r="C1082" t="s">
        <v>1990</v>
      </c>
      <c r="D1082">
        <v>213812.38010000001</v>
      </c>
      <c r="E1082">
        <v>93.301164889999995</v>
      </c>
      <c r="F1082">
        <v>0.212471402</v>
      </c>
      <c r="G1082">
        <v>1.272078788</v>
      </c>
      <c r="H1082">
        <v>136940.07190000001</v>
      </c>
      <c r="I1082">
        <v>92.724599670000003</v>
      </c>
      <c r="J1082">
        <v>-7.6265884000000006E-2</v>
      </c>
      <c r="K1082">
        <v>2.6151970310000001</v>
      </c>
      <c r="L1082">
        <v>104077.86440000001</v>
      </c>
      <c r="M1082">
        <v>95.834484799999998</v>
      </c>
      <c r="N1082">
        <v>-0.34717288699999999</v>
      </c>
      <c r="O1082">
        <v>2.2142457100000001</v>
      </c>
      <c r="P1082">
        <v>103815.143</v>
      </c>
      <c r="Q1082">
        <v>94.840189460000005</v>
      </c>
      <c r="R1082">
        <v>-1.0246037779999999</v>
      </c>
      <c r="S1082">
        <v>-2.503362648</v>
      </c>
    </row>
    <row r="1083" spans="1:19" x14ac:dyDescent="0.25">
      <c r="A1083" s="12">
        <v>40179</v>
      </c>
      <c r="B1083" t="s">
        <v>1991</v>
      </c>
      <c r="C1083" t="s">
        <v>1992</v>
      </c>
      <c r="D1083">
        <v>213116.17249999999</v>
      </c>
      <c r="E1083">
        <v>99.776440160000007</v>
      </c>
      <c r="F1083">
        <v>-1.2905395E-2</v>
      </c>
      <c r="G1083">
        <v>1.924326022</v>
      </c>
      <c r="H1083">
        <v>137706.11979999999</v>
      </c>
      <c r="I1083">
        <v>100.8727305</v>
      </c>
      <c r="J1083">
        <v>-0.28711165199999999</v>
      </c>
      <c r="K1083">
        <v>2.719509838</v>
      </c>
      <c r="L1083">
        <v>99279.596430000005</v>
      </c>
      <c r="M1083">
        <v>102.5094057</v>
      </c>
      <c r="N1083">
        <v>-0.441522464</v>
      </c>
      <c r="O1083">
        <v>1.738296259</v>
      </c>
      <c r="P1083">
        <v>94779.579559999998</v>
      </c>
      <c r="Q1083">
        <v>106.896215</v>
      </c>
      <c r="R1083">
        <v>-0.913245741</v>
      </c>
      <c r="S1083">
        <v>-1.4008881129999999</v>
      </c>
    </row>
    <row r="1084" spans="1:19" x14ac:dyDescent="0.25">
      <c r="A1084" s="12">
        <v>40179</v>
      </c>
      <c r="B1084" t="s">
        <v>1997</v>
      </c>
      <c r="C1084" t="s">
        <v>1998</v>
      </c>
      <c r="D1084">
        <v>228377.79819999999</v>
      </c>
      <c r="E1084">
        <v>90.929377599999995</v>
      </c>
      <c r="F1084">
        <v>-0.31820388399999999</v>
      </c>
      <c r="G1084">
        <v>3.6372911569999999</v>
      </c>
      <c r="H1084">
        <v>137829.03760000001</v>
      </c>
      <c r="I1084">
        <v>91.844384079999998</v>
      </c>
      <c r="J1084">
        <v>-0.64029322899999996</v>
      </c>
      <c r="K1084">
        <v>4.303951906</v>
      </c>
      <c r="L1084">
        <v>114400.6722</v>
      </c>
      <c r="M1084">
        <v>92.600741940000006</v>
      </c>
      <c r="N1084">
        <v>-0.49631052199999998</v>
      </c>
      <c r="O1084">
        <v>5.1716641980000002</v>
      </c>
      <c r="P1084">
        <v>97452.85385</v>
      </c>
      <c r="Q1084">
        <v>95.643465950000007</v>
      </c>
      <c r="R1084">
        <v>-1.6552520799999999</v>
      </c>
      <c r="S1084">
        <v>-0.25246010899999999</v>
      </c>
    </row>
    <row r="1085" spans="1:19" x14ac:dyDescent="0.25">
      <c r="A1085" s="12">
        <v>40179</v>
      </c>
      <c r="B1085" t="s">
        <v>1999</v>
      </c>
      <c r="C1085" t="s">
        <v>2000</v>
      </c>
      <c r="D1085">
        <v>218033.3383</v>
      </c>
      <c r="E1085">
        <v>97.013355779999998</v>
      </c>
      <c r="F1085">
        <v>0.13698070600000001</v>
      </c>
      <c r="G1085">
        <v>3.5649977499999999</v>
      </c>
      <c r="H1085">
        <v>133785.96400000001</v>
      </c>
      <c r="I1085">
        <v>97.681736270000002</v>
      </c>
      <c r="J1085">
        <v>-0.28143509900000002</v>
      </c>
      <c r="K1085">
        <v>4.703693758</v>
      </c>
      <c r="L1085">
        <v>107487.28969999999</v>
      </c>
      <c r="M1085">
        <v>99.634653999999998</v>
      </c>
      <c r="N1085">
        <v>-0.43926825600000002</v>
      </c>
      <c r="O1085">
        <v>4.6745979440000003</v>
      </c>
      <c r="P1085">
        <v>99529.818440000003</v>
      </c>
      <c r="Q1085">
        <v>101.5119306</v>
      </c>
      <c r="R1085">
        <v>-1.2098150430000001</v>
      </c>
      <c r="S1085">
        <v>0.17856801</v>
      </c>
    </row>
    <row r="1086" spans="1:19" x14ac:dyDescent="0.25">
      <c r="A1086" s="12">
        <v>40179</v>
      </c>
      <c r="B1086" t="s">
        <v>1995</v>
      </c>
      <c r="C1086" t="s">
        <v>1996</v>
      </c>
      <c r="D1086">
        <v>218222.47769999999</v>
      </c>
      <c r="E1086">
        <v>96.922763009999997</v>
      </c>
      <c r="F1086">
        <v>8.8182498999999998E-2</v>
      </c>
      <c r="G1086">
        <v>2.616644296</v>
      </c>
      <c r="H1086">
        <v>133377.1458</v>
      </c>
      <c r="I1086">
        <v>98.726582550000003</v>
      </c>
      <c r="J1086">
        <v>-0.30503931000000001</v>
      </c>
      <c r="K1086">
        <v>2.8983105650000001</v>
      </c>
      <c r="L1086">
        <v>115218.14449999999</v>
      </c>
      <c r="M1086">
        <v>100.40846550000001</v>
      </c>
      <c r="N1086">
        <v>-0.330827967</v>
      </c>
      <c r="O1086">
        <v>3.842470563</v>
      </c>
      <c r="P1086">
        <v>93158.436589999998</v>
      </c>
      <c r="Q1086">
        <v>103.45155130000001</v>
      </c>
      <c r="R1086">
        <v>-1.2312969970000001</v>
      </c>
      <c r="S1086">
        <v>-0.10581360200000001</v>
      </c>
    </row>
    <row r="1087" spans="1:19" x14ac:dyDescent="0.25">
      <c r="A1087" s="12">
        <v>40179</v>
      </c>
      <c r="B1087" t="s">
        <v>1993</v>
      </c>
      <c r="C1087" t="s">
        <v>1994</v>
      </c>
      <c r="D1087">
        <v>180365.33499999999</v>
      </c>
      <c r="E1087">
        <v>97.339755010000005</v>
      </c>
      <c r="F1087">
        <v>3.0865033E-2</v>
      </c>
      <c r="G1087">
        <v>0.85690913199999996</v>
      </c>
      <c r="H1087">
        <v>116658.9788</v>
      </c>
      <c r="I1087">
        <v>96.971730019999995</v>
      </c>
      <c r="J1087">
        <v>-0.54744737300000001</v>
      </c>
      <c r="K1087">
        <v>1.479422161</v>
      </c>
      <c r="L1087">
        <v>98326.678050000002</v>
      </c>
      <c r="M1087">
        <v>97.566245409999993</v>
      </c>
      <c r="N1087">
        <v>-0.42726735999999998</v>
      </c>
      <c r="O1087">
        <v>1.8352838440000001</v>
      </c>
      <c r="P1087">
        <v>88253.581059999997</v>
      </c>
      <c r="Q1087">
        <v>98.469257220000003</v>
      </c>
      <c r="R1087">
        <v>-1.326214368</v>
      </c>
      <c r="S1087">
        <v>-1.9865017629999999</v>
      </c>
    </row>
    <row r="1088" spans="1:19" x14ac:dyDescent="0.25">
      <c r="A1088" s="12">
        <v>40210</v>
      </c>
      <c r="B1088" t="s">
        <v>1997</v>
      </c>
      <c r="C1088" t="s">
        <v>1998</v>
      </c>
      <c r="D1088">
        <v>228402.5681</v>
      </c>
      <c r="E1088">
        <v>90.939239830000005</v>
      </c>
      <c r="F1088">
        <v>1.0846023999999999E-2</v>
      </c>
      <c r="G1088">
        <v>4.4851288150000004</v>
      </c>
      <c r="H1088">
        <v>138003.26749999999</v>
      </c>
      <c r="I1088">
        <v>91.960484710000003</v>
      </c>
      <c r="J1088">
        <v>0.126410151</v>
      </c>
      <c r="K1088">
        <v>5.7002472170000003</v>
      </c>
      <c r="L1088">
        <v>114046.0825</v>
      </c>
      <c r="M1088">
        <v>92.313722069999997</v>
      </c>
      <c r="N1088">
        <v>-0.30995418299999999</v>
      </c>
      <c r="O1088">
        <v>6.3627125920000003</v>
      </c>
      <c r="P1088">
        <v>96849.067110000004</v>
      </c>
      <c r="Q1088">
        <v>95.050889589999997</v>
      </c>
      <c r="R1088">
        <v>-0.61956805000000004</v>
      </c>
      <c r="S1088">
        <v>-0.246583999</v>
      </c>
    </row>
    <row r="1089" spans="1:19" x14ac:dyDescent="0.25">
      <c r="A1089" s="12">
        <v>40210</v>
      </c>
      <c r="B1089" t="s">
        <v>1995</v>
      </c>
      <c r="C1089" t="s">
        <v>1996</v>
      </c>
      <c r="D1089">
        <v>216681.4803</v>
      </c>
      <c r="E1089">
        <v>96.238334309999999</v>
      </c>
      <c r="F1089">
        <v>-0.70615888599999999</v>
      </c>
      <c r="G1089">
        <v>2.8693837860000002</v>
      </c>
      <c r="H1089">
        <v>132747.73759999999</v>
      </c>
      <c r="I1089">
        <v>98.260690729999993</v>
      </c>
      <c r="J1089">
        <v>-0.47190108400000003</v>
      </c>
      <c r="K1089">
        <v>3.5630380069999998</v>
      </c>
      <c r="L1089">
        <v>114267.44070000001</v>
      </c>
      <c r="M1089">
        <v>99.579961389999994</v>
      </c>
      <c r="N1089">
        <v>-0.82513372399999996</v>
      </c>
      <c r="O1089">
        <v>4.103160366</v>
      </c>
      <c r="P1089">
        <v>91983.254350000003</v>
      </c>
      <c r="Q1089">
        <v>102.14652270000001</v>
      </c>
      <c r="R1089">
        <v>-1.261487727</v>
      </c>
      <c r="S1089">
        <v>-0.38061462400000001</v>
      </c>
    </row>
    <row r="1090" spans="1:19" x14ac:dyDescent="0.25">
      <c r="A1090" s="12">
        <v>40210</v>
      </c>
      <c r="B1090" t="s">
        <v>1993</v>
      </c>
      <c r="C1090" t="s">
        <v>1994</v>
      </c>
      <c r="D1090">
        <v>180139.40160000001</v>
      </c>
      <c r="E1090">
        <v>97.217823069999994</v>
      </c>
      <c r="F1090">
        <v>-0.12526427700000001</v>
      </c>
      <c r="G1090">
        <v>2.4831687379999998</v>
      </c>
      <c r="H1090">
        <v>116540.4711</v>
      </c>
      <c r="I1090">
        <v>96.873221580000006</v>
      </c>
      <c r="J1090">
        <v>-0.101584704</v>
      </c>
      <c r="K1090">
        <v>3.2945697250000001</v>
      </c>
      <c r="L1090">
        <v>97766.569109999997</v>
      </c>
      <c r="M1090">
        <v>97.010468200000005</v>
      </c>
      <c r="N1090">
        <v>-0.56964086899999999</v>
      </c>
      <c r="O1090">
        <v>3.2343583749999998</v>
      </c>
      <c r="P1090">
        <v>87290.415680000006</v>
      </c>
      <c r="Q1090">
        <v>97.394601919999999</v>
      </c>
      <c r="R1090">
        <v>-1.091361236</v>
      </c>
      <c r="S1090">
        <v>-1.6159980469999999</v>
      </c>
    </row>
    <row r="1091" spans="1:19" x14ac:dyDescent="0.25">
      <c r="A1091" s="12">
        <v>40210</v>
      </c>
      <c r="B1091" t="s">
        <v>1991</v>
      </c>
      <c r="C1091" t="s">
        <v>1992</v>
      </c>
      <c r="D1091">
        <v>213865.29810000001</v>
      </c>
      <c r="E1091">
        <v>100.12716469999999</v>
      </c>
      <c r="F1091">
        <v>0.35151041900000002</v>
      </c>
      <c r="G1091">
        <v>3.4998936669999998</v>
      </c>
      <c r="H1091">
        <v>138154.6918</v>
      </c>
      <c r="I1091">
        <v>101.20131929999999</v>
      </c>
      <c r="J1091">
        <v>0.32574584600000001</v>
      </c>
      <c r="K1091">
        <v>4.1791180069999996</v>
      </c>
      <c r="L1091">
        <v>99131.013529999997</v>
      </c>
      <c r="M1091">
        <v>102.35598899999999</v>
      </c>
      <c r="N1091">
        <v>-0.14966106900000001</v>
      </c>
      <c r="O1091">
        <v>2.4794177620000002</v>
      </c>
      <c r="P1091">
        <v>94086.931559999997</v>
      </c>
      <c r="Q1091">
        <v>106.11501869999999</v>
      </c>
      <c r="R1091">
        <v>-0.73079877000000004</v>
      </c>
      <c r="S1091">
        <v>-1.9637689469999999</v>
      </c>
    </row>
    <row r="1092" spans="1:19" x14ac:dyDescent="0.25">
      <c r="A1092" s="12">
        <v>40210</v>
      </c>
      <c r="B1092" t="s">
        <v>1989</v>
      </c>
      <c r="C1092" t="s">
        <v>1990</v>
      </c>
      <c r="D1092">
        <v>213254.14170000001</v>
      </c>
      <c r="E1092">
        <v>93.057566789999996</v>
      </c>
      <c r="F1092">
        <v>-0.26108794800000001</v>
      </c>
      <c r="G1092">
        <v>2.7549357620000001</v>
      </c>
      <c r="H1092">
        <v>136817.59330000001</v>
      </c>
      <c r="I1092">
        <v>92.641667190000007</v>
      </c>
      <c r="J1092">
        <v>-8.9439559000000002E-2</v>
      </c>
      <c r="K1092">
        <v>4.2328560499999996</v>
      </c>
      <c r="L1092">
        <v>103492.5762</v>
      </c>
      <c r="M1092">
        <v>95.295553810000001</v>
      </c>
      <c r="N1092">
        <v>-0.56235601099999999</v>
      </c>
      <c r="O1092">
        <v>3.38238518</v>
      </c>
      <c r="P1092">
        <v>102866.77860000001</v>
      </c>
      <c r="Q1092">
        <v>93.973812350000003</v>
      </c>
      <c r="R1092">
        <v>-0.91351263599999999</v>
      </c>
      <c r="S1092">
        <v>-1.9281707320000001</v>
      </c>
    </row>
    <row r="1093" spans="1:19" x14ac:dyDescent="0.25">
      <c r="A1093" s="12">
        <v>40210</v>
      </c>
      <c r="B1093" t="s">
        <v>1999</v>
      </c>
      <c r="C1093" t="s">
        <v>2000</v>
      </c>
      <c r="D1093">
        <v>218117.897</v>
      </c>
      <c r="E1093">
        <v>97.050979960000006</v>
      </c>
      <c r="F1093">
        <v>3.8782472999999998E-2</v>
      </c>
      <c r="G1093">
        <v>4.3484235849999999</v>
      </c>
      <c r="H1093">
        <v>133913.3947</v>
      </c>
      <c r="I1093">
        <v>97.774777790000002</v>
      </c>
      <c r="J1093">
        <v>9.5249652000000004E-2</v>
      </c>
      <c r="K1093">
        <v>5.5426624670000004</v>
      </c>
      <c r="L1093">
        <v>107106.4581</v>
      </c>
      <c r="M1093">
        <v>99.281644619999994</v>
      </c>
      <c r="N1093">
        <v>-0.35430382100000002</v>
      </c>
      <c r="O1093">
        <v>5.0775458670000004</v>
      </c>
      <c r="P1093">
        <v>98871.836899999995</v>
      </c>
      <c r="Q1093">
        <v>100.8408455</v>
      </c>
      <c r="R1093">
        <v>-0.66108986199999997</v>
      </c>
      <c r="S1093">
        <v>0.23316868800000001</v>
      </c>
    </row>
    <row r="1094" spans="1:19" x14ac:dyDescent="0.25">
      <c r="A1094" s="12">
        <v>40238</v>
      </c>
      <c r="B1094" t="s">
        <v>1993</v>
      </c>
      <c r="C1094" t="s">
        <v>1994</v>
      </c>
      <c r="D1094">
        <v>181377.65280000001</v>
      </c>
      <c r="E1094">
        <v>97.886083780000007</v>
      </c>
      <c r="F1094">
        <v>0.68738497799999998</v>
      </c>
      <c r="G1094">
        <v>4.4621869179999996</v>
      </c>
      <c r="H1094">
        <v>116319.13619999999</v>
      </c>
      <c r="I1094">
        <v>96.689238919999994</v>
      </c>
      <c r="J1094">
        <v>-0.189921072</v>
      </c>
      <c r="K1094">
        <v>4.5359594860000003</v>
      </c>
      <c r="L1094">
        <v>97310.402000000002</v>
      </c>
      <c r="M1094">
        <v>96.557828959999995</v>
      </c>
      <c r="N1094">
        <v>-0.46658803100000001</v>
      </c>
      <c r="O1094">
        <v>4.2992968439999997</v>
      </c>
      <c r="P1094">
        <v>87482.367589999994</v>
      </c>
      <c r="Q1094">
        <v>97.608772970000004</v>
      </c>
      <c r="R1094">
        <v>0.21990032600000001</v>
      </c>
      <c r="S1094">
        <v>-1.2672714780000001</v>
      </c>
    </row>
    <row r="1095" spans="1:19" x14ac:dyDescent="0.25">
      <c r="A1095" s="12">
        <v>40238</v>
      </c>
      <c r="B1095" t="s">
        <v>1991</v>
      </c>
      <c r="C1095" t="s">
        <v>1992</v>
      </c>
      <c r="D1095">
        <v>214756.90349999999</v>
      </c>
      <c r="E1095">
        <v>100.54459540000001</v>
      </c>
      <c r="F1095">
        <v>0.41690049299999998</v>
      </c>
      <c r="G1095">
        <v>5.546502781</v>
      </c>
      <c r="H1095">
        <v>137160.99160000001</v>
      </c>
      <c r="I1095">
        <v>100.4734122</v>
      </c>
      <c r="J1095">
        <v>-0.71926636399999999</v>
      </c>
      <c r="K1095">
        <v>5.2196331870000003</v>
      </c>
      <c r="L1095">
        <v>97379.432910000003</v>
      </c>
      <c r="M1095">
        <v>100.54742520000001</v>
      </c>
      <c r="N1095">
        <v>-1.7669350399999999</v>
      </c>
      <c r="O1095">
        <v>3.2756090310000001</v>
      </c>
      <c r="P1095">
        <v>92927.099660000007</v>
      </c>
      <c r="Q1095">
        <v>104.8069138</v>
      </c>
      <c r="R1095">
        <v>-1.2327237010000001</v>
      </c>
      <c r="S1095">
        <v>-1.8264511379999999</v>
      </c>
    </row>
    <row r="1096" spans="1:19" x14ac:dyDescent="0.25">
      <c r="A1096" s="12">
        <v>40238</v>
      </c>
      <c r="B1096" t="s">
        <v>1989</v>
      </c>
      <c r="C1096" t="s">
        <v>1990</v>
      </c>
      <c r="D1096">
        <v>212757.12890000001</v>
      </c>
      <c r="E1096">
        <v>92.840685629999996</v>
      </c>
      <c r="F1096">
        <v>-0.233061289</v>
      </c>
      <c r="G1096">
        <v>4.9882308399999999</v>
      </c>
      <c r="H1096">
        <v>135228.19270000001</v>
      </c>
      <c r="I1096">
        <v>91.565455279999995</v>
      </c>
      <c r="J1096">
        <v>-1.161693165</v>
      </c>
      <c r="K1096">
        <v>5.543714005</v>
      </c>
      <c r="L1096">
        <v>101314.7056</v>
      </c>
      <c r="M1096">
        <v>93.290179170000002</v>
      </c>
      <c r="N1096">
        <v>-2.1043737770000002</v>
      </c>
      <c r="O1096">
        <v>4.1512686800000003</v>
      </c>
      <c r="P1096">
        <v>101683.93</v>
      </c>
      <c r="Q1096">
        <v>92.89322258</v>
      </c>
      <c r="R1096">
        <v>-1.149883931</v>
      </c>
      <c r="S1096">
        <v>-2.0875753669999999</v>
      </c>
    </row>
    <row r="1097" spans="1:19" x14ac:dyDescent="0.25">
      <c r="A1097" s="12">
        <v>40238</v>
      </c>
      <c r="B1097" t="s">
        <v>1999</v>
      </c>
      <c r="C1097" t="s">
        <v>2000</v>
      </c>
      <c r="D1097">
        <v>217364.69080000001</v>
      </c>
      <c r="E1097">
        <v>96.715842839999993</v>
      </c>
      <c r="F1097">
        <v>-0.34532068700000002</v>
      </c>
      <c r="G1097">
        <v>5.9143371670000002</v>
      </c>
      <c r="H1097">
        <v>132157.3561</v>
      </c>
      <c r="I1097">
        <v>96.492633560000002</v>
      </c>
      <c r="J1097">
        <v>-1.311324098</v>
      </c>
      <c r="K1097">
        <v>6.2711175749999999</v>
      </c>
      <c r="L1097">
        <v>105195.9065</v>
      </c>
      <c r="M1097">
        <v>97.510671040000005</v>
      </c>
      <c r="N1097">
        <v>-1.7837875139999999</v>
      </c>
      <c r="O1097">
        <v>5.4951542570000003</v>
      </c>
      <c r="P1097">
        <v>97504.418510000003</v>
      </c>
      <c r="Q1097">
        <v>99.446195309999993</v>
      </c>
      <c r="R1097">
        <v>-1.3830211269999999</v>
      </c>
      <c r="S1097">
        <v>-3.5795127000000003E-2</v>
      </c>
    </row>
    <row r="1098" spans="1:19" x14ac:dyDescent="0.25">
      <c r="A1098" s="12">
        <v>40238</v>
      </c>
      <c r="B1098" t="s">
        <v>1995</v>
      </c>
      <c r="C1098" t="s">
        <v>1996</v>
      </c>
      <c r="D1098">
        <v>216774.98560000001</v>
      </c>
      <c r="E1098">
        <v>96.279864349999997</v>
      </c>
      <c r="F1098">
        <v>4.3153329999999997E-2</v>
      </c>
      <c r="G1098">
        <v>3.1831530859999999</v>
      </c>
      <c r="H1098">
        <v>131316.5883</v>
      </c>
      <c r="I1098">
        <v>97.201345189999998</v>
      </c>
      <c r="J1098">
        <v>-1.0780969869999999</v>
      </c>
      <c r="K1098">
        <v>3.4587930610000002</v>
      </c>
      <c r="L1098">
        <v>112696.56050000001</v>
      </c>
      <c r="M1098">
        <v>98.21099581</v>
      </c>
      <c r="N1098">
        <v>-1.374740026</v>
      </c>
      <c r="O1098">
        <v>3.6209026660000001</v>
      </c>
      <c r="P1098">
        <v>90788.772649999999</v>
      </c>
      <c r="Q1098">
        <v>100.8200622</v>
      </c>
      <c r="R1098">
        <v>-1.2985860380000001</v>
      </c>
      <c r="S1098">
        <v>-1.6852089750000001</v>
      </c>
    </row>
    <row r="1099" spans="1:19" x14ac:dyDescent="0.25">
      <c r="A1099" s="12">
        <v>40238</v>
      </c>
      <c r="B1099" t="s">
        <v>1997</v>
      </c>
      <c r="C1099" t="s">
        <v>1998</v>
      </c>
      <c r="D1099">
        <v>229656.89120000001</v>
      </c>
      <c r="E1099">
        <v>91.438652730000001</v>
      </c>
      <c r="F1099">
        <v>0.54917206900000004</v>
      </c>
      <c r="G1099">
        <v>5.6847198990000001</v>
      </c>
      <c r="H1099">
        <v>137306.484</v>
      </c>
      <c r="I1099">
        <v>91.496172900000005</v>
      </c>
      <c r="J1099">
        <v>-0.50490360899999998</v>
      </c>
      <c r="K1099">
        <v>6.0215760649999996</v>
      </c>
      <c r="L1099">
        <v>113122.4218</v>
      </c>
      <c r="M1099">
        <v>91.566072009999999</v>
      </c>
      <c r="N1099">
        <v>-0.80990131899999995</v>
      </c>
      <c r="O1099">
        <v>6.0318645249999996</v>
      </c>
      <c r="P1099">
        <v>96200.071559999997</v>
      </c>
      <c r="Q1099">
        <v>94.413943810000006</v>
      </c>
      <c r="R1099">
        <v>-0.67011027400000001</v>
      </c>
      <c r="S1099">
        <v>-0.99852784699999997</v>
      </c>
    </row>
    <row r="1100" spans="1:19" x14ac:dyDescent="0.25">
      <c r="A1100" s="12">
        <v>40269</v>
      </c>
      <c r="B1100" t="s">
        <v>1997</v>
      </c>
      <c r="C1100" t="s">
        <v>1998</v>
      </c>
      <c r="D1100">
        <v>231249.05100000001</v>
      </c>
      <c r="E1100">
        <v>92.072576420000004</v>
      </c>
      <c r="F1100">
        <v>0.69327759200000005</v>
      </c>
      <c r="G1100">
        <v>7.7590414130000003</v>
      </c>
      <c r="H1100">
        <v>138641.32800000001</v>
      </c>
      <c r="I1100">
        <v>92.385665590000002</v>
      </c>
      <c r="J1100">
        <v>0.97216381799999996</v>
      </c>
      <c r="K1100">
        <v>7.5335125669999998</v>
      </c>
      <c r="L1100">
        <v>114280.3983</v>
      </c>
      <c r="M1100">
        <v>92.503387219999993</v>
      </c>
      <c r="N1100">
        <v>1.023649032</v>
      </c>
      <c r="O1100">
        <v>7.5673424169999999</v>
      </c>
      <c r="P1100">
        <v>97693.341459999996</v>
      </c>
      <c r="Q1100">
        <v>95.879488469999998</v>
      </c>
      <c r="R1100">
        <v>1.552254464</v>
      </c>
      <c r="S1100">
        <v>1.33090855</v>
      </c>
    </row>
    <row r="1101" spans="1:19" x14ac:dyDescent="0.25">
      <c r="A1101" s="12">
        <v>40269</v>
      </c>
      <c r="B1101" t="s">
        <v>1999</v>
      </c>
      <c r="C1101" t="s">
        <v>2000</v>
      </c>
      <c r="D1101">
        <v>218056.63250000001</v>
      </c>
      <c r="E1101">
        <v>97.023720470000001</v>
      </c>
      <c r="F1101">
        <v>0.31833215500000001</v>
      </c>
      <c r="G1101">
        <v>6.7313913669999996</v>
      </c>
      <c r="H1101">
        <v>133079.6703</v>
      </c>
      <c r="I1101">
        <v>97.166046899999998</v>
      </c>
      <c r="J1101">
        <v>0.69789092500000005</v>
      </c>
      <c r="K1101">
        <v>6.5388205189999997</v>
      </c>
      <c r="L1101">
        <v>105987.4081</v>
      </c>
      <c r="M1101">
        <v>98.244348410000001</v>
      </c>
      <c r="N1101">
        <v>0.75240726300000005</v>
      </c>
      <c r="O1101">
        <v>5.744386542</v>
      </c>
      <c r="P1101">
        <v>98481.197329999995</v>
      </c>
      <c r="Q1101">
        <v>100.4424264</v>
      </c>
      <c r="R1101">
        <v>1.0017790360000001</v>
      </c>
      <c r="S1101">
        <v>0.75478460999999997</v>
      </c>
    </row>
    <row r="1102" spans="1:19" x14ac:dyDescent="0.25">
      <c r="A1102" s="12">
        <v>40269</v>
      </c>
      <c r="B1102" t="s">
        <v>1993</v>
      </c>
      <c r="C1102" t="s">
        <v>1994</v>
      </c>
      <c r="D1102">
        <v>180982.50769999999</v>
      </c>
      <c r="E1102">
        <v>97.672831419999994</v>
      </c>
      <c r="F1102">
        <v>-0.21785768899999999</v>
      </c>
      <c r="G1102">
        <v>5.752335424</v>
      </c>
      <c r="H1102">
        <v>116613.9087</v>
      </c>
      <c r="I1102">
        <v>96.934265920000001</v>
      </c>
      <c r="J1102">
        <v>0.25341703199999999</v>
      </c>
      <c r="K1102">
        <v>5.4754127099999996</v>
      </c>
      <c r="L1102">
        <v>97206.406289999999</v>
      </c>
      <c r="M1102">
        <v>96.454637539999993</v>
      </c>
      <c r="N1102">
        <v>-0.10687007699999999</v>
      </c>
      <c r="O1102">
        <v>4.8870162539999997</v>
      </c>
      <c r="P1102">
        <v>87517.563089999996</v>
      </c>
      <c r="Q1102">
        <v>97.648042480000001</v>
      </c>
      <c r="R1102">
        <v>4.0231537999999997E-2</v>
      </c>
      <c r="S1102">
        <v>-0.50109400100000001</v>
      </c>
    </row>
    <row r="1103" spans="1:19" x14ac:dyDescent="0.25">
      <c r="A1103" s="12">
        <v>40269</v>
      </c>
      <c r="B1103" t="s">
        <v>1991</v>
      </c>
      <c r="C1103" t="s">
        <v>1992</v>
      </c>
      <c r="D1103">
        <v>217170.58259999999</v>
      </c>
      <c r="E1103">
        <v>101.6746284</v>
      </c>
      <c r="F1103">
        <v>1.12391222</v>
      </c>
      <c r="G1103">
        <v>7.526361777</v>
      </c>
      <c r="H1103">
        <v>139023.552</v>
      </c>
      <c r="I1103">
        <v>101.8377782</v>
      </c>
      <c r="J1103">
        <v>1.357937379</v>
      </c>
      <c r="K1103">
        <v>6.5875586610000001</v>
      </c>
      <c r="L1103">
        <v>98851.003840000005</v>
      </c>
      <c r="M1103">
        <v>102.0668699</v>
      </c>
      <c r="N1103">
        <v>1.51117221</v>
      </c>
      <c r="O1103">
        <v>4.8125660620000001</v>
      </c>
      <c r="P1103">
        <v>94230.354860000007</v>
      </c>
      <c r="Q1103">
        <v>106.27677730000001</v>
      </c>
      <c r="R1103">
        <v>1.402449026</v>
      </c>
      <c r="S1103">
        <v>5.7935836999999997E-2</v>
      </c>
    </row>
    <row r="1104" spans="1:19" x14ac:dyDescent="0.25">
      <c r="A1104" s="12">
        <v>40269</v>
      </c>
      <c r="B1104" t="s">
        <v>1995</v>
      </c>
      <c r="C1104" t="s">
        <v>1996</v>
      </c>
      <c r="D1104">
        <v>219380.8523</v>
      </c>
      <c r="E1104">
        <v>97.437251099999997</v>
      </c>
      <c r="F1104">
        <v>1.202106745</v>
      </c>
      <c r="G1104">
        <v>4.8302433420000002</v>
      </c>
      <c r="H1104">
        <v>133462.3713</v>
      </c>
      <c r="I1104">
        <v>98.789666990000001</v>
      </c>
      <c r="J1104">
        <v>1.634053312</v>
      </c>
      <c r="K1104">
        <v>4.7941121740000003</v>
      </c>
      <c r="L1104">
        <v>114506.5278</v>
      </c>
      <c r="M1104">
        <v>99.788317160000005</v>
      </c>
      <c r="N1104">
        <v>1.606053723</v>
      </c>
      <c r="O1104">
        <v>4.8970797509999997</v>
      </c>
      <c r="P1104">
        <v>92614.070940000005</v>
      </c>
      <c r="Q1104">
        <v>102.8470385</v>
      </c>
      <c r="R1104">
        <v>2.0104890050000002</v>
      </c>
      <c r="S1104">
        <v>-1.8508943999999999E-2</v>
      </c>
    </row>
    <row r="1105" spans="1:19" x14ac:dyDescent="0.25">
      <c r="A1105" s="12">
        <v>40269</v>
      </c>
      <c r="B1105" t="s">
        <v>1989</v>
      </c>
      <c r="C1105" t="s">
        <v>1990</v>
      </c>
      <c r="D1105">
        <v>211543.71599999999</v>
      </c>
      <c r="E1105">
        <v>92.311189459999994</v>
      </c>
      <c r="F1105">
        <v>-0.57032772300000001</v>
      </c>
      <c r="G1105">
        <v>5.0499828569999998</v>
      </c>
      <c r="H1105">
        <v>135471.10889999999</v>
      </c>
      <c r="I1105">
        <v>91.729938219999994</v>
      </c>
      <c r="J1105">
        <v>0.17963427200000001</v>
      </c>
      <c r="K1105">
        <v>5.5884836780000002</v>
      </c>
      <c r="L1105">
        <v>101562.45269999999</v>
      </c>
      <c r="M1105">
        <v>93.51830373</v>
      </c>
      <c r="N1105">
        <v>0.24453223099999999</v>
      </c>
      <c r="O1105">
        <v>4.0394280819999997</v>
      </c>
      <c r="P1105">
        <v>103163.35950000001</v>
      </c>
      <c r="Q1105">
        <v>94.244753410000001</v>
      </c>
      <c r="R1105">
        <v>1.454929428</v>
      </c>
      <c r="S1105">
        <v>-0.63081245900000005</v>
      </c>
    </row>
    <row r="1106" spans="1:19" x14ac:dyDescent="0.25">
      <c r="A1106" s="12">
        <v>40299</v>
      </c>
      <c r="B1106" t="s">
        <v>1989</v>
      </c>
      <c r="C1106" t="s">
        <v>1990</v>
      </c>
      <c r="D1106">
        <v>213773.22959999999</v>
      </c>
      <c r="E1106">
        <v>93.284080829999994</v>
      </c>
      <c r="F1106">
        <v>1.0539257209999999</v>
      </c>
      <c r="G1106">
        <v>6.0145983190000001</v>
      </c>
      <c r="H1106">
        <v>136793.1752</v>
      </c>
      <c r="I1106">
        <v>92.625133230000003</v>
      </c>
      <c r="J1106">
        <v>0.975902771</v>
      </c>
      <c r="K1106">
        <v>6.0776592440000003</v>
      </c>
      <c r="L1106">
        <v>102486.75780000001</v>
      </c>
      <c r="M1106">
        <v>94.369400159999998</v>
      </c>
      <c r="N1106">
        <v>0.91008540800000004</v>
      </c>
      <c r="O1106">
        <v>4.4934687020000004</v>
      </c>
      <c r="P1106">
        <v>104360.192</v>
      </c>
      <c r="Q1106">
        <v>95.338118260000002</v>
      </c>
      <c r="R1106">
        <v>1.1601333869999999</v>
      </c>
      <c r="S1106">
        <v>0.35419842899999998</v>
      </c>
    </row>
    <row r="1107" spans="1:19" x14ac:dyDescent="0.25">
      <c r="A1107" s="12">
        <v>40299</v>
      </c>
      <c r="B1107" t="s">
        <v>1999</v>
      </c>
      <c r="C1107" t="s">
        <v>2000</v>
      </c>
      <c r="D1107">
        <v>217598.3407</v>
      </c>
      <c r="E1107">
        <v>96.819804750000003</v>
      </c>
      <c r="F1107">
        <v>-0.210171001</v>
      </c>
      <c r="G1107">
        <v>7.0440706459999998</v>
      </c>
      <c r="H1107">
        <v>132874.99239999999</v>
      </c>
      <c r="I1107">
        <v>97.016604549999997</v>
      </c>
      <c r="J1107">
        <v>-0.153800994</v>
      </c>
      <c r="K1107">
        <v>6.567142628</v>
      </c>
      <c r="L1107">
        <v>106130.1879</v>
      </c>
      <c r="M1107">
        <v>98.376697219999997</v>
      </c>
      <c r="N1107">
        <v>0.13471392400000001</v>
      </c>
      <c r="O1107">
        <v>6.0009076500000003</v>
      </c>
      <c r="P1107">
        <v>98794.566760000002</v>
      </c>
      <c r="Q1107">
        <v>100.76203649999999</v>
      </c>
      <c r="R1107">
        <v>0.31820229100000003</v>
      </c>
      <c r="S1107">
        <v>1.538212565</v>
      </c>
    </row>
    <row r="1108" spans="1:19" x14ac:dyDescent="0.25">
      <c r="A1108" s="12">
        <v>40299</v>
      </c>
      <c r="B1108" t="s">
        <v>1995</v>
      </c>
      <c r="C1108" t="s">
        <v>1996</v>
      </c>
      <c r="D1108">
        <v>220280.42929999999</v>
      </c>
      <c r="E1108">
        <v>97.836795140000007</v>
      </c>
      <c r="F1108">
        <v>0.41005266299999998</v>
      </c>
      <c r="G1108">
        <v>5.1162078590000002</v>
      </c>
      <c r="H1108">
        <v>133938.29089999999</v>
      </c>
      <c r="I1108">
        <v>99.1419456</v>
      </c>
      <c r="J1108">
        <v>0.35659459799999998</v>
      </c>
      <c r="K1108">
        <v>4.5677632389999996</v>
      </c>
      <c r="L1108">
        <v>115109.0961</v>
      </c>
      <c r="M1108">
        <v>100.3134338</v>
      </c>
      <c r="N1108">
        <v>0.52623059999999999</v>
      </c>
      <c r="O1108">
        <v>4.6882794580000002</v>
      </c>
      <c r="P1108">
        <v>93292.56684</v>
      </c>
      <c r="Q1108">
        <v>103.6005017</v>
      </c>
      <c r="R1108">
        <v>0.73260563000000001</v>
      </c>
      <c r="S1108">
        <v>0.85110377999999998</v>
      </c>
    </row>
    <row r="1109" spans="1:19" x14ac:dyDescent="0.25">
      <c r="A1109" s="12">
        <v>40299</v>
      </c>
      <c r="B1109" t="s">
        <v>1997</v>
      </c>
      <c r="C1109" t="s">
        <v>1998</v>
      </c>
      <c r="D1109">
        <v>232231.3138</v>
      </c>
      <c r="E1109">
        <v>92.463667630000003</v>
      </c>
      <c r="F1109">
        <v>0.424764054</v>
      </c>
      <c r="G1109">
        <v>9.1716836659999998</v>
      </c>
      <c r="H1109">
        <v>139078.20559999999</v>
      </c>
      <c r="I1109">
        <v>92.676785319999993</v>
      </c>
      <c r="J1109">
        <v>0.315113527</v>
      </c>
      <c r="K1109">
        <v>8.2634969120000008</v>
      </c>
      <c r="L1109">
        <v>114887.96189999999</v>
      </c>
      <c r="M1109">
        <v>92.995174840000004</v>
      </c>
      <c r="N1109">
        <v>0.53164281700000005</v>
      </c>
      <c r="O1109">
        <v>8.1325354769999993</v>
      </c>
      <c r="P1109">
        <v>98397.675310000006</v>
      </c>
      <c r="Q1109">
        <v>96.570745090000003</v>
      </c>
      <c r="R1109">
        <v>0.72096402900000001</v>
      </c>
      <c r="S1109">
        <v>2.9964913430000002</v>
      </c>
    </row>
    <row r="1110" spans="1:19" x14ac:dyDescent="0.25">
      <c r="A1110" s="12">
        <v>40299</v>
      </c>
      <c r="B1110" t="s">
        <v>1993</v>
      </c>
      <c r="C1110" t="s">
        <v>1994</v>
      </c>
      <c r="D1110">
        <v>181866.734</v>
      </c>
      <c r="E1110">
        <v>98.150031619999993</v>
      </c>
      <c r="F1110">
        <v>0.48857004500000001</v>
      </c>
      <c r="G1110">
        <v>6.3323109950000003</v>
      </c>
      <c r="H1110">
        <v>117038.9175</v>
      </c>
      <c r="I1110">
        <v>97.287550690000003</v>
      </c>
      <c r="J1110">
        <v>0.36445808699999999</v>
      </c>
      <c r="K1110">
        <v>5.6926074079999998</v>
      </c>
      <c r="L1110">
        <v>97734.556049999999</v>
      </c>
      <c r="M1110">
        <v>96.978702720000001</v>
      </c>
      <c r="N1110">
        <v>0.54332813499999999</v>
      </c>
      <c r="O1110">
        <v>5.1212052320000003</v>
      </c>
      <c r="P1110">
        <v>88249.235379999998</v>
      </c>
      <c r="Q1110">
        <v>98.464408509999998</v>
      </c>
      <c r="R1110">
        <v>0.83602908499999995</v>
      </c>
      <c r="S1110">
        <v>0.75924650800000004</v>
      </c>
    </row>
    <row r="1111" spans="1:19" x14ac:dyDescent="0.25">
      <c r="A1111" s="12">
        <v>40299</v>
      </c>
      <c r="B1111" t="s">
        <v>1991</v>
      </c>
      <c r="C1111" t="s">
        <v>1992</v>
      </c>
      <c r="D1111">
        <v>215614.0416</v>
      </c>
      <c r="E1111">
        <v>100.9458891</v>
      </c>
      <c r="F1111">
        <v>-0.716736606</v>
      </c>
      <c r="G1111">
        <v>7.8167831750000003</v>
      </c>
      <c r="H1111">
        <v>137876.26930000001</v>
      </c>
      <c r="I1111">
        <v>100.9973687</v>
      </c>
      <c r="J1111">
        <v>-0.82524339000000002</v>
      </c>
      <c r="K1111">
        <v>6.520317812</v>
      </c>
      <c r="L1111">
        <v>98244.815969999996</v>
      </c>
      <c r="M1111">
        <v>101.4409613</v>
      </c>
      <c r="N1111">
        <v>-0.613233904</v>
      </c>
      <c r="O1111">
        <v>5.5854214000000004</v>
      </c>
      <c r="P1111">
        <v>93862.431859999997</v>
      </c>
      <c r="Q1111">
        <v>105.861819</v>
      </c>
      <c r="R1111">
        <v>-0.390450619</v>
      </c>
      <c r="S1111">
        <v>1.252128116</v>
      </c>
    </row>
    <row r="1112" spans="1:19" x14ac:dyDescent="0.25">
      <c r="A1112" s="12">
        <v>40330</v>
      </c>
      <c r="B1112" t="s">
        <v>1993</v>
      </c>
      <c r="C1112" t="s">
        <v>1994</v>
      </c>
      <c r="D1112">
        <v>182255.95939999999</v>
      </c>
      <c r="E1112">
        <v>98.360089209999998</v>
      </c>
      <c r="F1112">
        <v>0.21401683599999999</v>
      </c>
      <c r="G1112">
        <v>6.5631216109999997</v>
      </c>
      <c r="H1112">
        <v>117648.7001</v>
      </c>
      <c r="I1112">
        <v>97.794427029999994</v>
      </c>
      <c r="J1112">
        <v>0.52100843399999996</v>
      </c>
      <c r="K1112">
        <v>6.0281000159999998</v>
      </c>
      <c r="L1112">
        <v>98209.850479999994</v>
      </c>
      <c r="M1112">
        <v>97.450321349999996</v>
      </c>
      <c r="N1112">
        <v>0.48631155100000001</v>
      </c>
      <c r="O1112">
        <v>5.2904928189999998</v>
      </c>
      <c r="P1112">
        <v>87976.456390000007</v>
      </c>
      <c r="Q1112">
        <v>98.160054349999996</v>
      </c>
      <c r="R1112">
        <v>-0.30910068200000002</v>
      </c>
      <c r="S1112">
        <v>1.1480133619999999</v>
      </c>
    </row>
    <row r="1113" spans="1:19" x14ac:dyDescent="0.25">
      <c r="A1113" s="12">
        <v>40330</v>
      </c>
      <c r="B1113" t="s">
        <v>1991</v>
      </c>
      <c r="C1113" t="s">
        <v>1992</v>
      </c>
      <c r="D1113">
        <v>215871.4087</v>
      </c>
      <c r="E1113">
        <v>101.06638289999999</v>
      </c>
      <c r="F1113">
        <v>0.11936474699999999</v>
      </c>
      <c r="G1113">
        <v>7.0823060489999996</v>
      </c>
      <c r="H1113">
        <v>138487.23449999999</v>
      </c>
      <c r="I1113">
        <v>101.444914</v>
      </c>
      <c r="J1113">
        <v>0.44312575399999998</v>
      </c>
      <c r="K1113">
        <v>5.9796241029999999</v>
      </c>
      <c r="L1113">
        <v>98715.560559999998</v>
      </c>
      <c r="M1113">
        <v>101.9270203</v>
      </c>
      <c r="N1113">
        <v>0.479154633</v>
      </c>
      <c r="O1113">
        <v>4.6580509860000001</v>
      </c>
      <c r="P1113">
        <v>93791.185419999994</v>
      </c>
      <c r="Q1113">
        <v>105.7814644</v>
      </c>
      <c r="R1113">
        <v>-7.5905164999999997E-2</v>
      </c>
      <c r="S1113">
        <v>0.70339713199999998</v>
      </c>
    </row>
    <row r="1114" spans="1:19" x14ac:dyDescent="0.25">
      <c r="A1114" s="12">
        <v>40330</v>
      </c>
      <c r="B1114" t="s">
        <v>1997</v>
      </c>
      <c r="C1114" t="s">
        <v>1998</v>
      </c>
      <c r="D1114">
        <v>233384.58259999999</v>
      </c>
      <c r="E1114">
        <v>92.922845429999995</v>
      </c>
      <c r="F1114">
        <v>0.49660348999999998</v>
      </c>
      <c r="G1114">
        <v>9.8365879839999995</v>
      </c>
      <c r="H1114">
        <v>140194.15599999999</v>
      </c>
      <c r="I1114">
        <v>93.420415120000001</v>
      </c>
      <c r="J1114">
        <v>0.80239058900000004</v>
      </c>
      <c r="K1114">
        <v>9.0328610250000008</v>
      </c>
      <c r="L1114">
        <v>115920.6355</v>
      </c>
      <c r="M1114">
        <v>93.831064519999998</v>
      </c>
      <c r="N1114">
        <v>0.89885274699999995</v>
      </c>
      <c r="O1114">
        <v>9.0306922079999996</v>
      </c>
      <c r="P1114">
        <v>98763.336060000001</v>
      </c>
      <c r="Q1114">
        <v>96.929616690000003</v>
      </c>
      <c r="R1114">
        <v>0.37161523000000002</v>
      </c>
      <c r="S1114">
        <v>4.2594978990000003</v>
      </c>
    </row>
    <row r="1115" spans="1:19" x14ac:dyDescent="0.25">
      <c r="A1115" s="12">
        <v>40330</v>
      </c>
      <c r="B1115" t="s">
        <v>1989</v>
      </c>
      <c r="C1115" t="s">
        <v>1990</v>
      </c>
      <c r="D1115">
        <v>215166.48689999999</v>
      </c>
      <c r="E1115">
        <v>93.892055560000003</v>
      </c>
      <c r="F1115">
        <v>0.65174543399999996</v>
      </c>
      <c r="G1115">
        <v>5.2872885610000004</v>
      </c>
      <c r="H1115">
        <v>138128.2758</v>
      </c>
      <c r="I1115">
        <v>93.529154000000005</v>
      </c>
      <c r="J1115">
        <v>0.97599943300000003</v>
      </c>
      <c r="K1115">
        <v>5.3210875839999998</v>
      </c>
      <c r="L1115">
        <v>104041.26609999999</v>
      </c>
      <c r="M1115">
        <v>95.800785300000001</v>
      </c>
      <c r="N1115">
        <v>1.516789481</v>
      </c>
      <c r="O1115">
        <v>4.1447779550000003</v>
      </c>
      <c r="P1115">
        <v>104613.1427</v>
      </c>
      <c r="Q1115">
        <v>95.56920101</v>
      </c>
      <c r="R1115">
        <v>0.24238232000000001</v>
      </c>
      <c r="S1115">
        <v>-0.131152991</v>
      </c>
    </row>
    <row r="1116" spans="1:19" x14ac:dyDescent="0.25">
      <c r="A1116" s="12">
        <v>40330</v>
      </c>
      <c r="B1116" t="s">
        <v>1995</v>
      </c>
      <c r="C1116" t="s">
        <v>1996</v>
      </c>
      <c r="D1116">
        <v>221270.48670000001</v>
      </c>
      <c r="E1116">
        <v>98.276525699999993</v>
      </c>
      <c r="F1116">
        <v>0.44945315699999999</v>
      </c>
      <c r="G1116">
        <v>4.8218694729999996</v>
      </c>
      <c r="H1116">
        <v>135146.92869999999</v>
      </c>
      <c r="I1116">
        <v>100.0365867</v>
      </c>
      <c r="J1116">
        <v>0.90238401499999998</v>
      </c>
      <c r="K1116">
        <v>4.3911400949999999</v>
      </c>
      <c r="L1116">
        <v>116295.462</v>
      </c>
      <c r="M1116">
        <v>101.347309</v>
      </c>
      <c r="N1116">
        <v>1.0306447519999999</v>
      </c>
      <c r="O1116">
        <v>4.595372738</v>
      </c>
      <c r="P1116">
        <v>93517.381609999997</v>
      </c>
      <c r="Q1116">
        <v>103.85015629999999</v>
      </c>
      <c r="R1116">
        <v>0.24097822299999999</v>
      </c>
      <c r="S1116">
        <v>0.59110642499999999</v>
      </c>
    </row>
    <row r="1117" spans="1:19" x14ac:dyDescent="0.25">
      <c r="A1117" s="12">
        <v>40330</v>
      </c>
      <c r="B1117" t="s">
        <v>1999</v>
      </c>
      <c r="C1117" t="s">
        <v>2000</v>
      </c>
      <c r="D1117">
        <v>218264.56779999999</v>
      </c>
      <c r="E1117">
        <v>97.116240730000001</v>
      </c>
      <c r="F1117">
        <v>0.30617287599999998</v>
      </c>
      <c r="G1117">
        <v>6.3746230260000001</v>
      </c>
      <c r="H1117">
        <v>133771.13159999999</v>
      </c>
      <c r="I1117">
        <v>97.670906630000005</v>
      </c>
      <c r="J1117">
        <v>0.67442278</v>
      </c>
      <c r="K1117">
        <v>5.8695481950000001</v>
      </c>
      <c r="L1117">
        <v>106993.5699</v>
      </c>
      <c r="M1117">
        <v>99.177003560000003</v>
      </c>
      <c r="N1117">
        <v>0.81351210200000001</v>
      </c>
      <c r="O1117">
        <v>5.4805665450000003</v>
      </c>
      <c r="P1117">
        <v>98960.435549999995</v>
      </c>
      <c r="Q1117">
        <v>100.93120860000001</v>
      </c>
      <c r="R1117">
        <v>0.16789262799999999</v>
      </c>
      <c r="S1117">
        <v>1.0625281310000001</v>
      </c>
    </row>
    <row r="1118" spans="1:19" x14ac:dyDescent="0.25">
      <c r="A1118" s="12">
        <v>40360</v>
      </c>
      <c r="B1118" t="s">
        <v>1989</v>
      </c>
      <c r="C1118" t="s">
        <v>1990</v>
      </c>
      <c r="D1118">
        <v>217781.5287</v>
      </c>
      <c r="E1118">
        <v>95.033179619999999</v>
      </c>
      <c r="F1118">
        <v>1.2153574140000001</v>
      </c>
      <c r="G1118">
        <v>5.5781829979999999</v>
      </c>
      <c r="H1118">
        <v>138761.2537</v>
      </c>
      <c r="I1118">
        <v>93.957754780000002</v>
      </c>
      <c r="J1118">
        <v>0.45825366699999998</v>
      </c>
      <c r="K1118">
        <v>4.6189624020000002</v>
      </c>
      <c r="L1118">
        <v>104665.2145</v>
      </c>
      <c r="M1118">
        <v>96.37531448</v>
      </c>
      <c r="N1118">
        <v>0.59971239899999995</v>
      </c>
      <c r="O1118">
        <v>3.6460180960000002</v>
      </c>
      <c r="P1118">
        <v>103842.7193</v>
      </c>
      <c r="Q1118">
        <v>94.865381729999996</v>
      </c>
      <c r="R1118">
        <v>-0.73644989100000002</v>
      </c>
      <c r="S1118">
        <v>-1.102278147</v>
      </c>
    </row>
    <row r="1119" spans="1:19" x14ac:dyDescent="0.25">
      <c r="A1119" s="12">
        <v>40360</v>
      </c>
      <c r="B1119" t="s">
        <v>1997</v>
      </c>
      <c r="C1119" t="s">
        <v>1998</v>
      </c>
      <c r="D1119">
        <v>235665.23360000001</v>
      </c>
      <c r="E1119">
        <v>93.830894169999993</v>
      </c>
      <c r="F1119">
        <v>0.97720720500000002</v>
      </c>
      <c r="G1119">
        <v>9.3334262310000007</v>
      </c>
      <c r="H1119">
        <v>141003.0765</v>
      </c>
      <c r="I1119">
        <v>93.959451099999995</v>
      </c>
      <c r="J1119">
        <v>0.57700019199999997</v>
      </c>
      <c r="K1119">
        <v>8.1408902429999994</v>
      </c>
      <c r="L1119">
        <v>116565.7818</v>
      </c>
      <c r="M1119">
        <v>94.353273200000004</v>
      </c>
      <c r="N1119">
        <v>0.55654135999999998</v>
      </c>
      <c r="O1119">
        <v>7.9553457319999996</v>
      </c>
      <c r="P1119">
        <v>98830.476739999998</v>
      </c>
      <c r="Q1119">
        <v>96.995510789999997</v>
      </c>
      <c r="R1119">
        <v>6.7981386000000005E-2</v>
      </c>
      <c r="S1119">
        <v>3.5940440219999998</v>
      </c>
    </row>
    <row r="1120" spans="1:19" x14ac:dyDescent="0.25">
      <c r="A1120" s="12">
        <v>40360</v>
      </c>
      <c r="B1120" t="s">
        <v>1995</v>
      </c>
      <c r="C1120" t="s">
        <v>1996</v>
      </c>
      <c r="D1120">
        <v>221815.00930000001</v>
      </c>
      <c r="E1120">
        <v>98.518373569999994</v>
      </c>
      <c r="F1120">
        <v>0.24608915100000001</v>
      </c>
      <c r="G1120">
        <v>4.3213804549999999</v>
      </c>
      <c r="H1120">
        <v>135056.9933</v>
      </c>
      <c r="I1120">
        <v>99.970015979999999</v>
      </c>
      <c r="J1120">
        <v>-6.6546350000000004E-2</v>
      </c>
      <c r="K1120">
        <v>3.6359143980000002</v>
      </c>
      <c r="L1120">
        <v>116286.0693</v>
      </c>
      <c r="M1120">
        <v>101.3391235</v>
      </c>
      <c r="N1120">
        <v>-8.0765969999999996E-3</v>
      </c>
      <c r="O1120">
        <v>3.636793451</v>
      </c>
      <c r="P1120">
        <v>93197.848169999997</v>
      </c>
      <c r="Q1120">
        <v>103.4953175</v>
      </c>
      <c r="R1120">
        <v>-0.34168347399999999</v>
      </c>
      <c r="S1120">
        <v>-0.111542953</v>
      </c>
    </row>
    <row r="1121" spans="1:19" x14ac:dyDescent="0.25">
      <c r="A1121" s="12">
        <v>40360</v>
      </c>
      <c r="B1121" t="s">
        <v>1991</v>
      </c>
      <c r="C1121" t="s">
        <v>1992</v>
      </c>
      <c r="D1121">
        <v>215202.64360000001</v>
      </c>
      <c r="E1121">
        <v>100.75328140000001</v>
      </c>
      <c r="F1121">
        <v>-0.30979789800000002</v>
      </c>
      <c r="G1121">
        <v>5.918357458</v>
      </c>
      <c r="H1121">
        <v>137685.94289999999</v>
      </c>
      <c r="I1121">
        <v>100.8579505</v>
      </c>
      <c r="J1121">
        <v>-0.578603266</v>
      </c>
      <c r="K1121">
        <v>4.6094460719999999</v>
      </c>
      <c r="L1121">
        <v>98502.45753</v>
      </c>
      <c r="M1121">
        <v>101.7069845</v>
      </c>
      <c r="N1121">
        <v>-0.215875819</v>
      </c>
      <c r="O1121">
        <v>3.631960319</v>
      </c>
      <c r="P1121">
        <v>93326.871929999994</v>
      </c>
      <c r="Q1121">
        <v>105.25779300000001</v>
      </c>
      <c r="R1121">
        <v>-0.495050241</v>
      </c>
      <c r="S1121">
        <v>-3.2494363999999998E-2</v>
      </c>
    </row>
    <row r="1122" spans="1:19" x14ac:dyDescent="0.25">
      <c r="A1122" s="12">
        <v>40360</v>
      </c>
      <c r="B1122" t="s">
        <v>1999</v>
      </c>
      <c r="C1122" t="s">
        <v>2000</v>
      </c>
      <c r="D1122">
        <v>221594.99059999999</v>
      </c>
      <c r="E1122">
        <v>98.598103510000001</v>
      </c>
      <c r="F1122">
        <v>1.5258650570000001</v>
      </c>
      <c r="G1122">
        <v>6.7155478899999999</v>
      </c>
      <c r="H1122">
        <v>135084.23879999999</v>
      </c>
      <c r="I1122">
        <v>98.629651370000005</v>
      </c>
      <c r="J1122">
        <v>0.98160729499999999</v>
      </c>
      <c r="K1122">
        <v>5.7884263320000002</v>
      </c>
      <c r="L1122">
        <v>108139.22100000001</v>
      </c>
      <c r="M1122">
        <v>100.23895760000001</v>
      </c>
      <c r="N1122">
        <v>1.070766385</v>
      </c>
      <c r="O1122">
        <v>5.5168913589999997</v>
      </c>
      <c r="P1122">
        <v>99272.723159999994</v>
      </c>
      <c r="Q1122">
        <v>101.24971530000001</v>
      </c>
      <c r="R1122">
        <v>0.31556814399999999</v>
      </c>
      <c r="S1122">
        <v>1.080516963</v>
      </c>
    </row>
    <row r="1123" spans="1:19" x14ac:dyDescent="0.25">
      <c r="A1123" s="12">
        <v>40360</v>
      </c>
      <c r="B1123" t="s">
        <v>1993</v>
      </c>
      <c r="C1123" t="s">
        <v>1994</v>
      </c>
      <c r="D1123">
        <v>183192.30859999999</v>
      </c>
      <c r="E1123">
        <v>98.865419160000002</v>
      </c>
      <c r="F1123">
        <v>0.51375507200000003</v>
      </c>
      <c r="G1123">
        <v>5.147512259</v>
      </c>
      <c r="H1123">
        <v>117806.06110000001</v>
      </c>
      <c r="I1123">
        <v>97.925231879999998</v>
      </c>
      <c r="J1123">
        <v>0.13375490500000001</v>
      </c>
      <c r="K1123">
        <v>4.4410326060000003</v>
      </c>
      <c r="L1123">
        <v>98317.114119999998</v>
      </c>
      <c r="M1123">
        <v>97.556755449999997</v>
      </c>
      <c r="N1123">
        <v>0.10921882099999999</v>
      </c>
      <c r="O1123">
        <v>3.4929308109999999</v>
      </c>
      <c r="P1123">
        <v>87504.383730000001</v>
      </c>
      <c r="Q1123">
        <v>97.633337549999993</v>
      </c>
      <c r="R1123">
        <v>-0.536589765</v>
      </c>
      <c r="S1123">
        <v>-0.232177457</v>
      </c>
    </row>
    <row r="1124" spans="1:19" x14ac:dyDescent="0.25">
      <c r="A1124" s="12">
        <v>40391</v>
      </c>
      <c r="B1124" t="s">
        <v>1993</v>
      </c>
      <c r="C1124" t="s">
        <v>1994</v>
      </c>
      <c r="D1124">
        <v>183204.13089999999</v>
      </c>
      <c r="E1124">
        <v>98.871799390000007</v>
      </c>
      <c r="F1124">
        <v>6.4534500000000003E-3</v>
      </c>
      <c r="G1124">
        <v>3.5830532989999999</v>
      </c>
      <c r="H1124">
        <v>117919.5107</v>
      </c>
      <c r="I1124">
        <v>98.019535869999999</v>
      </c>
      <c r="J1124">
        <v>9.6302035999999994E-2</v>
      </c>
      <c r="K1124">
        <v>3.0358174280000001</v>
      </c>
      <c r="L1124">
        <v>98147.379650000003</v>
      </c>
      <c r="M1124">
        <v>97.388333660000001</v>
      </c>
      <c r="N1124">
        <v>-0.17263980200000001</v>
      </c>
      <c r="O1124">
        <v>1.7760671750000001</v>
      </c>
      <c r="P1124">
        <v>87201.770709999997</v>
      </c>
      <c r="Q1124">
        <v>97.295695969999997</v>
      </c>
      <c r="R1124">
        <v>-0.34582611800000002</v>
      </c>
      <c r="S1124">
        <v>-1.7420925060000001</v>
      </c>
    </row>
    <row r="1125" spans="1:19" x14ac:dyDescent="0.25">
      <c r="A1125" s="12">
        <v>40391</v>
      </c>
      <c r="B1125" t="s">
        <v>1997</v>
      </c>
      <c r="C1125" t="s">
        <v>1998</v>
      </c>
      <c r="D1125">
        <v>238141.77340000001</v>
      </c>
      <c r="E1125">
        <v>94.816936709999993</v>
      </c>
      <c r="F1125">
        <v>1.050871941</v>
      </c>
      <c r="G1125">
        <v>8.6216953719999996</v>
      </c>
      <c r="H1125">
        <v>142152.3412</v>
      </c>
      <c r="I1125">
        <v>94.725280290000001</v>
      </c>
      <c r="J1125">
        <v>0.81506350299999997</v>
      </c>
      <c r="K1125">
        <v>7.4426164530000003</v>
      </c>
      <c r="L1125">
        <v>117120.4939</v>
      </c>
      <c r="M1125">
        <v>94.802280640000006</v>
      </c>
      <c r="N1125">
        <v>0.47587902900000001</v>
      </c>
      <c r="O1125">
        <v>6.6550787939999996</v>
      </c>
      <c r="P1125">
        <v>98791.144560000001</v>
      </c>
      <c r="Q1125">
        <v>96.95690888</v>
      </c>
      <c r="R1125">
        <v>-3.9797623999999997E-2</v>
      </c>
      <c r="S1125">
        <v>2.9140792250000001</v>
      </c>
    </row>
    <row r="1126" spans="1:19" x14ac:dyDescent="0.25">
      <c r="A1126" s="12">
        <v>40391</v>
      </c>
      <c r="B1126" t="s">
        <v>1989</v>
      </c>
      <c r="C1126" t="s">
        <v>1990</v>
      </c>
      <c r="D1126">
        <v>218258.01949999999</v>
      </c>
      <c r="E1126">
        <v>95.241105579999996</v>
      </c>
      <c r="F1126">
        <v>0.21879301500000001</v>
      </c>
      <c r="G1126">
        <v>4.867781527</v>
      </c>
      <c r="H1126">
        <v>139222.48149999999</v>
      </c>
      <c r="I1126">
        <v>94.270060459999996</v>
      </c>
      <c r="J1126">
        <v>0.33238946699999999</v>
      </c>
      <c r="K1126">
        <v>4.3952927529999997</v>
      </c>
      <c r="L1126">
        <v>104849.5134</v>
      </c>
      <c r="M1126">
        <v>96.545016140000001</v>
      </c>
      <c r="N1126">
        <v>0.17608415399999999</v>
      </c>
      <c r="O1126">
        <v>3.3082608590000002</v>
      </c>
      <c r="P1126">
        <v>103945.48579999999</v>
      </c>
      <c r="Q1126">
        <v>94.959263919999998</v>
      </c>
      <c r="R1126">
        <v>9.8963590000000004E-2</v>
      </c>
      <c r="S1126">
        <v>-0.74808270499999996</v>
      </c>
    </row>
    <row r="1127" spans="1:19" x14ac:dyDescent="0.25">
      <c r="A1127" s="12">
        <v>40391</v>
      </c>
      <c r="B1127" t="s">
        <v>1995</v>
      </c>
      <c r="C1127" t="s">
        <v>1996</v>
      </c>
      <c r="D1127">
        <v>224388.0992</v>
      </c>
      <c r="E1127">
        <v>99.661202619999997</v>
      </c>
      <c r="F1127">
        <v>1.1600161529999999</v>
      </c>
      <c r="G1127">
        <v>3.786237184</v>
      </c>
      <c r="H1127">
        <v>136450.80790000001</v>
      </c>
      <c r="I1127">
        <v>101.0017261</v>
      </c>
      <c r="J1127">
        <v>1.0320195329999999</v>
      </c>
      <c r="K1127">
        <v>3.354078822</v>
      </c>
      <c r="L1127">
        <v>117103.6661</v>
      </c>
      <c r="M1127">
        <v>102.05162970000001</v>
      </c>
      <c r="N1127">
        <v>0.703090942</v>
      </c>
      <c r="O1127">
        <v>2.9572956279999998</v>
      </c>
      <c r="P1127">
        <v>93493.376170000003</v>
      </c>
      <c r="Q1127">
        <v>103.8234985</v>
      </c>
      <c r="R1127">
        <v>0.31709744499999998</v>
      </c>
      <c r="S1127">
        <v>-0.67246229999999996</v>
      </c>
    </row>
    <row r="1128" spans="1:19" x14ac:dyDescent="0.25">
      <c r="A1128" s="12">
        <v>40391</v>
      </c>
      <c r="B1128" t="s">
        <v>1991</v>
      </c>
      <c r="C1128" t="s">
        <v>1992</v>
      </c>
      <c r="D1128">
        <v>216766.2309</v>
      </c>
      <c r="E1128">
        <v>101.4853195</v>
      </c>
      <c r="F1128">
        <v>0.72656507599999998</v>
      </c>
      <c r="G1128">
        <v>4.0764248289999996</v>
      </c>
      <c r="H1128">
        <v>138597.4755</v>
      </c>
      <c r="I1128">
        <v>101.5256679</v>
      </c>
      <c r="J1128">
        <v>0.66203752599999999</v>
      </c>
      <c r="K1128">
        <v>2.972707861</v>
      </c>
      <c r="L1128">
        <v>98606.982990000004</v>
      </c>
      <c r="M1128">
        <v>101.8149105</v>
      </c>
      <c r="N1128">
        <v>0.106114572</v>
      </c>
      <c r="O1128">
        <v>0.78700680199999995</v>
      </c>
      <c r="P1128">
        <v>92938.467650000006</v>
      </c>
      <c r="Q1128">
        <v>104.81973499999999</v>
      </c>
      <c r="R1128">
        <v>-0.41617625699999999</v>
      </c>
      <c r="S1128">
        <v>-2.0361645670000001</v>
      </c>
    </row>
    <row r="1129" spans="1:19" x14ac:dyDescent="0.25">
      <c r="A1129" s="12">
        <v>40391</v>
      </c>
      <c r="B1129" t="s">
        <v>1999</v>
      </c>
      <c r="C1129" t="s">
        <v>2000</v>
      </c>
      <c r="D1129">
        <v>225371.13329999999</v>
      </c>
      <c r="E1129">
        <v>100.27828820000001</v>
      </c>
      <c r="F1129">
        <v>1.7040740190000001</v>
      </c>
      <c r="G1129">
        <v>6.3820761089999998</v>
      </c>
      <c r="H1129">
        <v>137037.71160000001</v>
      </c>
      <c r="I1129">
        <v>100.05594910000001</v>
      </c>
      <c r="J1129">
        <v>1.4461145310000001</v>
      </c>
      <c r="K1129">
        <v>5.4004505189999996</v>
      </c>
      <c r="L1129">
        <v>109165.9044</v>
      </c>
      <c r="M1129">
        <v>101.1906352</v>
      </c>
      <c r="N1129">
        <v>0.94940890899999997</v>
      </c>
      <c r="O1129">
        <v>4.526557972</v>
      </c>
      <c r="P1129">
        <v>99859.888519999993</v>
      </c>
      <c r="Q1129">
        <v>101.84857390000001</v>
      </c>
      <c r="R1129">
        <v>0.59146696399999998</v>
      </c>
      <c r="S1129">
        <v>0.475634838</v>
      </c>
    </row>
    <row r="1130" spans="1:19" x14ac:dyDescent="0.25">
      <c r="A1130" s="12">
        <v>40422</v>
      </c>
      <c r="B1130" t="s">
        <v>1989</v>
      </c>
      <c r="C1130" t="s">
        <v>1990</v>
      </c>
      <c r="D1130">
        <v>218201.01149999999</v>
      </c>
      <c r="E1130">
        <v>95.216229049999995</v>
      </c>
      <c r="F1130">
        <v>-2.6119527999999999E-2</v>
      </c>
      <c r="G1130">
        <v>4.1520472579999996</v>
      </c>
      <c r="H1130">
        <v>138437.82879999999</v>
      </c>
      <c r="I1130">
        <v>93.738757919999998</v>
      </c>
      <c r="J1130">
        <v>-0.56359625899999999</v>
      </c>
      <c r="K1130">
        <v>3.2482819059999999</v>
      </c>
      <c r="L1130">
        <v>104012.1192</v>
      </c>
      <c r="M1130">
        <v>95.773946879999997</v>
      </c>
      <c r="N1130">
        <v>-0.79866294199999999</v>
      </c>
      <c r="O1130">
        <v>1.967800462</v>
      </c>
      <c r="P1130">
        <v>103275.9633</v>
      </c>
      <c r="Q1130">
        <v>94.347622520000002</v>
      </c>
      <c r="R1130">
        <v>-0.64410924000000003</v>
      </c>
      <c r="S1130">
        <v>-1.5308418749999999</v>
      </c>
    </row>
    <row r="1131" spans="1:19" x14ac:dyDescent="0.25">
      <c r="A1131" s="12">
        <v>40422</v>
      </c>
      <c r="B1131" t="s">
        <v>1993</v>
      </c>
      <c r="C1131" t="s">
        <v>1994</v>
      </c>
      <c r="D1131">
        <v>183539.2579</v>
      </c>
      <c r="E1131">
        <v>99.052661110000003</v>
      </c>
      <c r="F1131">
        <v>0.182925488</v>
      </c>
      <c r="G1131">
        <v>2.8548894229999999</v>
      </c>
      <c r="H1131">
        <v>117388.7838</v>
      </c>
      <c r="I1131">
        <v>97.578373880000001</v>
      </c>
      <c r="J1131">
        <v>-0.45007557799999998</v>
      </c>
      <c r="K1131">
        <v>1.6912488080000001</v>
      </c>
      <c r="L1131">
        <v>97601.868319999994</v>
      </c>
      <c r="M1131">
        <v>96.847041160000003</v>
      </c>
      <c r="N1131">
        <v>-0.55580835200000001</v>
      </c>
      <c r="O1131">
        <v>0.21745561899999999</v>
      </c>
      <c r="P1131">
        <v>86497.978310000006</v>
      </c>
      <c r="Q1131">
        <v>96.510437010000004</v>
      </c>
      <c r="R1131">
        <v>-0.80708499199999995</v>
      </c>
      <c r="S1131">
        <v>-3.4676817240000002</v>
      </c>
    </row>
    <row r="1132" spans="1:19" x14ac:dyDescent="0.25">
      <c r="A1132" s="12">
        <v>40422</v>
      </c>
      <c r="B1132" t="s">
        <v>1991</v>
      </c>
      <c r="C1132" t="s">
        <v>1992</v>
      </c>
      <c r="D1132">
        <v>218614.0491</v>
      </c>
      <c r="E1132">
        <v>102.3504286</v>
      </c>
      <c r="F1132">
        <v>0.85244747700000001</v>
      </c>
      <c r="G1132">
        <v>2.7231326660000001</v>
      </c>
      <c r="H1132">
        <v>139149.6012</v>
      </c>
      <c r="I1132">
        <v>101.93011199999999</v>
      </c>
      <c r="J1132">
        <v>0.39836635500000001</v>
      </c>
      <c r="K1132">
        <v>1.3136703590000001</v>
      </c>
      <c r="L1132">
        <v>99430.623699999996</v>
      </c>
      <c r="M1132">
        <v>102.6653462</v>
      </c>
      <c r="N1132">
        <v>0.83527624499999997</v>
      </c>
      <c r="O1132">
        <v>-0.23999216700000001</v>
      </c>
      <c r="P1132">
        <v>93465.545190000004</v>
      </c>
      <c r="Q1132">
        <v>105.41419430000001</v>
      </c>
      <c r="R1132">
        <v>0.56712527499999998</v>
      </c>
      <c r="S1132">
        <v>-2.9543191009999998</v>
      </c>
    </row>
    <row r="1133" spans="1:19" x14ac:dyDescent="0.25">
      <c r="A1133" s="12">
        <v>40422</v>
      </c>
      <c r="B1133" t="s">
        <v>1997</v>
      </c>
      <c r="C1133" t="s">
        <v>1998</v>
      </c>
      <c r="D1133">
        <v>239573.14060000001</v>
      </c>
      <c r="E1133">
        <v>95.386840309999997</v>
      </c>
      <c r="F1133">
        <v>0.60105674899999995</v>
      </c>
      <c r="G1133">
        <v>6.6879049070000001</v>
      </c>
      <c r="H1133">
        <v>142240.8921</v>
      </c>
      <c r="I1133">
        <v>94.784287480000003</v>
      </c>
      <c r="J1133">
        <v>6.2292974000000001E-2</v>
      </c>
      <c r="K1133">
        <v>5.2187438989999997</v>
      </c>
      <c r="L1133">
        <v>117187.1966</v>
      </c>
      <c r="M1133">
        <v>94.856272669999996</v>
      </c>
      <c r="N1133">
        <v>5.6952243999999999E-2</v>
      </c>
      <c r="O1133">
        <v>4.6096354369999997</v>
      </c>
      <c r="P1133">
        <v>98725.895250000001</v>
      </c>
      <c r="Q1133">
        <v>96.892871029999995</v>
      </c>
      <c r="R1133">
        <v>-6.6047738999999994E-2</v>
      </c>
      <c r="S1133">
        <v>1.0777267399999999</v>
      </c>
    </row>
    <row r="1134" spans="1:19" x14ac:dyDescent="0.25">
      <c r="A1134" s="12">
        <v>40422</v>
      </c>
      <c r="B1134" t="s">
        <v>1999</v>
      </c>
      <c r="C1134" t="s">
        <v>2000</v>
      </c>
      <c r="D1134">
        <v>227468.33809999999</v>
      </c>
      <c r="E1134">
        <v>101.2114339</v>
      </c>
      <c r="F1134">
        <v>0.93055610200000005</v>
      </c>
      <c r="G1134">
        <v>5.9650786990000002</v>
      </c>
      <c r="H1134">
        <v>137403.03700000001</v>
      </c>
      <c r="I1134">
        <v>100.32268569999999</v>
      </c>
      <c r="J1134">
        <v>0.26658749799999998</v>
      </c>
      <c r="K1134">
        <v>4.4734360999999998</v>
      </c>
      <c r="L1134">
        <v>109486.8437</v>
      </c>
      <c r="M1134">
        <v>101.48812770000001</v>
      </c>
      <c r="N1134">
        <v>0.29399216700000003</v>
      </c>
      <c r="O1134">
        <v>3.6112779929999999</v>
      </c>
      <c r="P1134">
        <v>99975.707569999999</v>
      </c>
      <c r="Q1134">
        <v>101.9666995</v>
      </c>
      <c r="R1134">
        <v>0.115981548</v>
      </c>
      <c r="S1134">
        <v>-0.20970836200000001</v>
      </c>
    </row>
    <row r="1135" spans="1:19" x14ac:dyDescent="0.25">
      <c r="A1135" s="12">
        <v>40422</v>
      </c>
      <c r="B1135" t="s">
        <v>1995</v>
      </c>
      <c r="C1135" t="s">
        <v>1996</v>
      </c>
      <c r="D1135">
        <v>224082.807</v>
      </c>
      <c r="E1135">
        <v>99.525608140000003</v>
      </c>
      <c r="F1135">
        <v>-0.136055433</v>
      </c>
      <c r="G1135">
        <v>2.8536623959999998</v>
      </c>
      <c r="H1135">
        <v>135373.4442</v>
      </c>
      <c r="I1135">
        <v>100.2042548</v>
      </c>
      <c r="J1135">
        <v>-0.78956198099999997</v>
      </c>
      <c r="K1135">
        <v>1.892762506</v>
      </c>
      <c r="L1135">
        <v>116099.96829999999</v>
      </c>
      <c r="M1135">
        <v>101.1769432</v>
      </c>
      <c r="N1135">
        <v>-0.85710197899999996</v>
      </c>
      <c r="O1135">
        <v>1.382233507</v>
      </c>
      <c r="P1135">
        <v>92561.026100000003</v>
      </c>
      <c r="Q1135">
        <v>102.78813270000001</v>
      </c>
      <c r="R1135">
        <v>-0.997236495</v>
      </c>
      <c r="S1135">
        <v>-1.765827802</v>
      </c>
    </row>
    <row r="1136" spans="1:19" x14ac:dyDescent="0.25">
      <c r="A1136" s="12">
        <v>40452</v>
      </c>
      <c r="B1136" t="s">
        <v>1993</v>
      </c>
      <c r="C1136" t="s">
        <v>1994</v>
      </c>
      <c r="D1136">
        <v>183083.59160000001</v>
      </c>
      <c r="E1136">
        <v>98.806746649999994</v>
      </c>
      <c r="F1136">
        <v>-0.24826638400000001</v>
      </c>
      <c r="G1136">
        <v>2.0288436019999998</v>
      </c>
      <c r="H1136">
        <v>117018.4219</v>
      </c>
      <c r="I1136">
        <v>97.270513899999997</v>
      </c>
      <c r="J1136">
        <v>-0.31550020899999998</v>
      </c>
      <c r="K1136">
        <v>0.67786565700000001</v>
      </c>
      <c r="L1136">
        <v>97247.863299999997</v>
      </c>
      <c r="M1136">
        <v>96.495773929999999</v>
      </c>
      <c r="N1136">
        <v>-0.36270311599999999</v>
      </c>
      <c r="O1136">
        <v>-0.602717803</v>
      </c>
      <c r="P1136">
        <v>86557.746429999999</v>
      </c>
      <c r="Q1136">
        <v>96.577123510000007</v>
      </c>
      <c r="R1136">
        <v>6.9097713000000005E-2</v>
      </c>
      <c r="S1136">
        <v>-3.8804566600000001</v>
      </c>
    </row>
    <row r="1137" spans="1:19" x14ac:dyDescent="0.25">
      <c r="A1137" s="12">
        <v>40452</v>
      </c>
      <c r="B1137" t="s">
        <v>1991</v>
      </c>
      <c r="C1137" t="s">
        <v>1992</v>
      </c>
      <c r="D1137">
        <v>218113.283</v>
      </c>
      <c r="E1137">
        <v>102.1159806</v>
      </c>
      <c r="F1137">
        <v>-0.22906400299999999</v>
      </c>
      <c r="G1137">
        <v>1.927656238</v>
      </c>
      <c r="H1137">
        <v>138774.23319999999</v>
      </c>
      <c r="I1137">
        <v>101.6551468</v>
      </c>
      <c r="J1137">
        <v>-0.26975860699999998</v>
      </c>
      <c r="K1137">
        <v>0.70396844800000002</v>
      </c>
      <c r="L1137">
        <v>98867.561010000005</v>
      </c>
      <c r="M1137">
        <v>102.08396569999999</v>
      </c>
      <c r="N1137">
        <v>-0.56628699500000002</v>
      </c>
      <c r="O1137">
        <v>-0.52320956600000001</v>
      </c>
      <c r="P1137">
        <v>93104.421610000005</v>
      </c>
      <c r="Q1137">
        <v>105.0069046</v>
      </c>
      <c r="R1137">
        <v>-0.38637080400000001</v>
      </c>
      <c r="S1137">
        <v>-2.9258174389999998</v>
      </c>
    </row>
    <row r="1138" spans="1:19" x14ac:dyDescent="0.25">
      <c r="A1138" s="12">
        <v>40452</v>
      </c>
      <c r="B1138" t="s">
        <v>1995</v>
      </c>
      <c r="C1138" t="s">
        <v>1996</v>
      </c>
      <c r="D1138">
        <v>225337.5325</v>
      </c>
      <c r="E1138">
        <v>100.0828901</v>
      </c>
      <c r="F1138">
        <v>0.55993831400000005</v>
      </c>
      <c r="G1138">
        <v>3.3127592400000001</v>
      </c>
      <c r="H1138">
        <v>135637.3579</v>
      </c>
      <c r="I1138">
        <v>100.3996054</v>
      </c>
      <c r="J1138">
        <v>0.194952341</v>
      </c>
      <c r="K1138">
        <v>1.913041674</v>
      </c>
      <c r="L1138">
        <v>116116.9572</v>
      </c>
      <c r="M1138">
        <v>101.19174839999999</v>
      </c>
      <c r="N1138">
        <v>1.4633002000000001E-2</v>
      </c>
      <c r="O1138">
        <v>1.375002389</v>
      </c>
      <c r="P1138">
        <v>92682.543919999996</v>
      </c>
      <c r="Q1138">
        <v>102.9230771</v>
      </c>
      <c r="R1138">
        <v>0.13128400000000001</v>
      </c>
      <c r="S1138">
        <v>-1.221950619</v>
      </c>
    </row>
    <row r="1139" spans="1:19" x14ac:dyDescent="0.25">
      <c r="A1139" s="12">
        <v>40452</v>
      </c>
      <c r="B1139" t="s">
        <v>1999</v>
      </c>
      <c r="C1139" t="s">
        <v>2000</v>
      </c>
      <c r="D1139">
        <v>224569.9828</v>
      </c>
      <c r="E1139">
        <v>99.921818380000005</v>
      </c>
      <c r="F1139">
        <v>-1.2741796780000001</v>
      </c>
      <c r="G1139">
        <v>4.2263126360000003</v>
      </c>
      <c r="H1139">
        <v>135657.7016</v>
      </c>
      <c r="I1139">
        <v>99.048356269999999</v>
      </c>
      <c r="J1139">
        <v>-1.270230626</v>
      </c>
      <c r="K1139">
        <v>2.6430114210000002</v>
      </c>
      <c r="L1139">
        <v>107910.7433</v>
      </c>
      <c r="M1139">
        <v>100.0271716</v>
      </c>
      <c r="N1139">
        <v>-1.439533983</v>
      </c>
      <c r="O1139">
        <v>1.7690099450000001</v>
      </c>
      <c r="P1139">
        <v>99086.225609999994</v>
      </c>
      <c r="Q1139">
        <v>101.05950369999999</v>
      </c>
      <c r="R1139">
        <v>-0.88969808500000003</v>
      </c>
      <c r="S1139">
        <v>-1.140985505</v>
      </c>
    </row>
    <row r="1140" spans="1:19" x14ac:dyDescent="0.25">
      <c r="A1140" s="12">
        <v>40452</v>
      </c>
      <c r="B1140" t="s">
        <v>1989</v>
      </c>
      <c r="C1140" t="s">
        <v>1990</v>
      </c>
      <c r="D1140">
        <v>217646.9657</v>
      </c>
      <c r="E1140">
        <v>94.974460469999997</v>
      </c>
      <c r="F1140">
        <v>-0.25391531499999997</v>
      </c>
      <c r="G1140">
        <v>3.4132932619999998</v>
      </c>
      <c r="H1140">
        <v>138313.2452</v>
      </c>
      <c r="I1140">
        <v>93.654400120000005</v>
      </c>
      <c r="J1140">
        <v>-8.9992454E-2</v>
      </c>
      <c r="K1140">
        <v>2.838959526</v>
      </c>
      <c r="L1140">
        <v>103725.3085</v>
      </c>
      <c r="M1140">
        <v>95.509852769999995</v>
      </c>
      <c r="N1140">
        <v>-0.27574733800000001</v>
      </c>
      <c r="O1140">
        <v>1.674609316</v>
      </c>
      <c r="P1140">
        <v>104010.0907</v>
      </c>
      <c r="Q1140">
        <v>95.018283620000005</v>
      </c>
      <c r="R1140">
        <v>0.71084048099999997</v>
      </c>
      <c r="S1140">
        <v>-0.171112981</v>
      </c>
    </row>
    <row r="1141" spans="1:19" x14ac:dyDescent="0.25">
      <c r="A1141" s="12">
        <v>40452</v>
      </c>
      <c r="B1141" t="s">
        <v>1997</v>
      </c>
      <c r="C1141" t="s">
        <v>1998</v>
      </c>
      <c r="D1141">
        <v>238046.12409999999</v>
      </c>
      <c r="E1141">
        <v>94.778853620000007</v>
      </c>
      <c r="F1141">
        <v>-0.63739052900000004</v>
      </c>
      <c r="G1141">
        <v>4.6024589069999999</v>
      </c>
      <c r="H1141">
        <v>141306.54810000001</v>
      </c>
      <c r="I1141">
        <v>94.161673789999995</v>
      </c>
      <c r="J1141">
        <v>-0.65687437199999998</v>
      </c>
      <c r="K1141">
        <v>3.1669627990000002</v>
      </c>
      <c r="L1141">
        <v>116373.4942</v>
      </c>
      <c r="M1141">
        <v>94.197627539999999</v>
      </c>
      <c r="N1141">
        <v>-0.69436117100000005</v>
      </c>
      <c r="O1141">
        <v>2.799341343</v>
      </c>
      <c r="P1141">
        <v>98327.564540000007</v>
      </c>
      <c r="Q1141">
        <v>96.501936049999998</v>
      </c>
      <c r="R1141">
        <v>-0.40347135699999997</v>
      </c>
      <c r="S1141">
        <v>-2.3015009999999999E-2</v>
      </c>
    </row>
    <row r="1142" spans="1:19" x14ac:dyDescent="0.25">
      <c r="A1142" s="12">
        <v>40483</v>
      </c>
      <c r="B1142" t="s">
        <v>1991</v>
      </c>
      <c r="C1142" t="s">
        <v>1992</v>
      </c>
      <c r="D1142">
        <v>216514.6024</v>
      </c>
      <c r="E1142">
        <v>101.3675125</v>
      </c>
      <c r="F1142">
        <v>-0.73295887199999998</v>
      </c>
      <c r="G1142">
        <v>1.061762466</v>
      </c>
      <c r="H1142">
        <v>137410.8309</v>
      </c>
      <c r="I1142">
        <v>100.6564249</v>
      </c>
      <c r="J1142">
        <v>-0.98246069800000002</v>
      </c>
      <c r="K1142">
        <v>-0.30201679199999998</v>
      </c>
      <c r="L1142">
        <v>98006.920469999997</v>
      </c>
      <c r="M1142">
        <v>101.1953264</v>
      </c>
      <c r="N1142">
        <v>-0.87049839600000001</v>
      </c>
      <c r="O1142">
        <v>-0.94038361299999995</v>
      </c>
      <c r="P1142">
        <v>92842.095920000007</v>
      </c>
      <c r="Q1142">
        <v>104.7110431</v>
      </c>
      <c r="R1142">
        <v>-0.28175428699999999</v>
      </c>
      <c r="S1142">
        <v>-2.9032982409999999</v>
      </c>
    </row>
    <row r="1143" spans="1:19" x14ac:dyDescent="0.25">
      <c r="A1143" s="12">
        <v>40483</v>
      </c>
      <c r="B1143" t="s">
        <v>1989</v>
      </c>
      <c r="C1143" t="s">
        <v>1990</v>
      </c>
      <c r="D1143">
        <v>216603.3119</v>
      </c>
      <c r="E1143">
        <v>94.519041939999994</v>
      </c>
      <c r="F1143">
        <v>-0.47951683299999998</v>
      </c>
      <c r="G1143">
        <v>2.0830617199999999</v>
      </c>
      <c r="H1143">
        <v>136990.07</v>
      </c>
      <c r="I1143">
        <v>92.758454279999995</v>
      </c>
      <c r="J1143">
        <v>-0.95665108300000001</v>
      </c>
      <c r="K1143">
        <v>1.1624839039999999</v>
      </c>
      <c r="L1143">
        <v>102453.0343</v>
      </c>
      <c r="M1143">
        <v>94.3383477</v>
      </c>
      <c r="N1143">
        <v>-1.226580333</v>
      </c>
      <c r="O1143">
        <v>-0.39900371800000001</v>
      </c>
      <c r="P1143">
        <v>102966.0552</v>
      </c>
      <c r="Q1143">
        <v>94.064506370000004</v>
      </c>
      <c r="R1143">
        <v>-1.003782859</v>
      </c>
      <c r="S1143">
        <v>-1.320774425</v>
      </c>
    </row>
    <row r="1144" spans="1:19" x14ac:dyDescent="0.25">
      <c r="A1144" s="12">
        <v>40483</v>
      </c>
      <c r="B1144" t="s">
        <v>1997</v>
      </c>
      <c r="C1144" t="s">
        <v>1998</v>
      </c>
      <c r="D1144">
        <v>237261.44080000001</v>
      </c>
      <c r="E1144">
        <v>94.46642937</v>
      </c>
      <c r="F1144">
        <v>-0.32963497400000003</v>
      </c>
      <c r="G1144">
        <v>3.646245435</v>
      </c>
      <c r="H1144">
        <v>140415.76240000001</v>
      </c>
      <c r="I1144">
        <v>93.568085780000004</v>
      </c>
      <c r="J1144">
        <v>-0.63039237599999998</v>
      </c>
      <c r="K1144">
        <v>2.0177347600000002</v>
      </c>
      <c r="L1144">
        <v>115557.24219999999</v>
      </c>
      <c r="M1144">
        <v>93.536918670000006</v>
      </c>
      <c r="N1144">
        <v>-0.70140712400000005</v>
      </c>
      <c r="O1144">
        <v>1.56284618</v>
      </c>
      <c r="P1144">
        <v>98088.474579999995</v>
      </c>
      <c r="Q1144">
        <v>96.267285229999999</v>
      </c>
      <c r="R1144">
        <v>-0.243156594</v>
      </c>
      <c r="S1144">
        <v>-0.57018111000000005</v>
      </c>
    </row>
    <row r="1145" spans="1:19" x14ac:dyDescent="0.25">
      <c r="A1145" s="12">
        <v>40483</v>
      </c>
      <c r="B1145" t="s">
        <v>1999</v>
      </c>
      <c r="C1145" t="s">
        <v>2000</v>
      </c>
      <c r="D1145">
        <v>220841.07199999999</v>
      </c>
      <c r="E1145">
        <v>98.262649420000002</v>
      </c>
      <c r="F1145">
        <v>-1.6604671449999999</v>
      </c>
      <c r="G1145">
        <v>1.8788072579999999</v>
      </c>
      <c r="H1145">
        <v>132962.67379999999</v>
      </c>
      <c r="I1145">
        <v>97.080623759999995</v>
      </c>
      <c r="J1145">
        <v>-1.9866382250000001</v>
      </c>
      <c r="K1145">
        <v>0.17887503799999999</v>
      </c>
      <c r="L1145">
        <v>105835.8618</v>
      </c>
      <c r="M1145">
        <v>98.10387351</v>
      </c>
      <c r="N1145">
        <v>-1.9227756659999999</v>
      </c>
      <c r="O1145">
        <v>-0.69384444700000003</v>
      </c>
      <c r="P1145">
        <v>97412.204320000004</v>
      </c>
      <c r="Q1145">
        <v>99.352144699999997</v>
      </c>
      <c r="R1145">
        <v>-1.689459136</v>
      </c>
      <c r="S1145">
        <v>-2.83610184</v>
      </c>
    </row>
    <row r="1146" spans="1:19" x14ac:dyDescent="0.25">
      <c r="A1146" s="12">
        <v>40483</v>
      </c>
      <c r="B1146" t="s">
        <v>1995</v>
      </c>
      <c r="C1146" t="s">
        <v>1996</v>
      </c>
      <c r="D1146">
        <v>223322.69409999999</v>
      </c>
      <c r="E1146">
        <v>99.188006590000001</v>
      </c>
      <c r="F1146">
        <v>-0.894142404</v>
      </c>
      <c r="G1146">
        <v>2.321251739</v>
      </c>
      <c r="H1146">
        <v>133776.65849999999</v>
      </c>
      <c r="I1146">
        <v>99.022304250000005</v>
      </c>
      <c r="J1146">
        <v>-1.371819267</v>
      </c>
      <c r="K1146">
        <v>0.66497286700000002</v>
      </c>
      <c r="L1146">
        <v>114514.83689999999</v>
      </c>
      <c r="M1146">
        <v>99.795558279999995</v>
      </c>
      <c r="N1146">
        <v>-1.379747037</v>
      </c>
      <c r="O1146">
        <v>-0.12440219199999999</v>
      </c>
      <c r="P1146">
        <v>91685.456130000006</v>
      </c>
      <c r="Q1146">
        <v>101.8158206</v>
      </c>
      <c r="R1146">
        <v>-1.0758096859999999</v>
      </c>
      <c r="S1146">
        <v>-2.2696916900000002</v>
      </c>
    </row>
    <row r="1147" spans="1:19" x14ac:dyDescent="0.25">
      <c r="A1147" s="12">
        <v>40483</v>
      </c>
      <c r="B1147" t="s">
        <v>1993</v>
      </c>
      <c r="C1147" t="s">
        <v>1994</v>
      </c>
      <c r="D1147">
        <v>182244.19630000001</v>
      </c>
      <c r="E1147">
        <v>98.353740860000002</v>
      </c>
      <c r="F1147">
        <v>-0.45847657200000003</v>
      </c>
      <c r="G1147">
        <v>1.5303222910000001</v>
      </c>
      <c r="H1147">
        <v>116017.61749999999</v>
      </c>
      <c r="I1147">
        <v>96.438604229999996</v>
      </c>
      <c r="J1147">
        <v>-0.85525370599999995</v>
      </c>
      <c r="K1147">
        <v>1.1974683999999999E-2</v>
      </c>
      <c r="L1147">
        <v>96211.000690000001</v>
      </c>
      <c r="M1147">
        <v>95.466930140000002</v>
      </c>
      <c r="N1147">
        <v>-1.0662060630000001</v>
      </c>
      <c r="O1147">
        <v>-1.606465072</v>
      </c>
      <c r="P1147">
        <v>85650.847420000006</v>
      </c>
      <c r="Q1147">
        <v>95.56524761</v>
      </c>
      <c r="R1147">
        <v>-1.0477387069999999</v>
      </c>
      <c r="S1147">
        <v>-4.1990547920000001</v>
      </c>
    </row>
    <row r="1148" spans="1:19" x14ac:dyDescent="0.25">
      <c r="A1148" s="12">
        <v>40513</v>
      </c>
      <c r="B1148" t="s">
        <v>1995</v>
      </c>
      <c r="C1148" t="s">
        <v>1996</v>
      </c>
      <c r="D1148">
        <v>222727.9803</v>
      </c>
      <c r="E1148">
        <v>98.923866480000001</v>
      </c>
      <c r="F1148">
        <v>-0.26630246499999999</v>
      </c>
      <c r="G1148">
        <v>2.154640401</v>
      </c>
      <c r="H1148">
        <v>133613.56200000001</v>
      </c>
      <c r="I1148">
        <v>98.901579280000007</v>
      </c>
      <c r="J1148">
        <v>-0.121916942</v>
      </c>
      <c r="K1148">
        <v>-0.12832608500000001</v>
      </c>
      <c r="L1148">
        <v>114087.3106</v>
      </c>
      <c r="M1148">
        <v>99.422984490000005</v>
      </c>
      <c r="N1148">
        <v>-0.37333705299999997</v>
      </c>
      <c r="O1148">
        <v>-1.309053026</v>
      </c>
      <c r="P1148">
        <v>91473.419739999998</v>
      </c>
      <c r="Q1148">
        <v>101.58035630000001</v>
      </c>
      <c r="R1148">
        <v>-0.23126502199999999</v>
      </c>
      <c r="S1148">
        <v>-3.0177903640000001</v>
      </c>
    </row>
    <row r="1149" spans="1:19" x14ac:dyDescent="0.25">
      <c r="A1149" s="12">
        <v>40513</v>
      </c>
      <c r="B1149" t="s">
        <v>1997</v>
      </c>
      <c r="C1149" t="s">
        <v>1998</v>
      </c>
      <c r="D1149">
        <v>234698.79269999999</v>
      </c>
      <c r="E1149">
        <v>93.446102519999997</v>
      </c>
      <c r="F1149">
        <v>-1.0800946549999999</v>
      </c>
      <c r="G1149">
        <v>2.4407686960000001</v>
      </c>
      <c r="H1149">
        <v>139352.36170000001</v>
      </c>
      <c r="I1149">
        <v>92.859473219999998</v>
      </c>
      <c r="J1149">
        <v>-0.75732292099999998</v>
      </c>
      <c r="K1149">
        <v>0.457857297</v>
      </c>
      <c r="L1149">
        <v>114421.2553</v>
      </c>
      <c r="M1149">
        <v>92.617402830000003</v>
      </c>
      <c r="N1149">
        <v>-0.98305124600000005</v>
      </c>
      <c r="O1149">
        <v>-0.47840764200000002</v>
      </c>
      <c r="P1149">
        <v>97306.842539999998</v>
      </c>
      <c r="Q1149">
        <v>95.500165589999995</v>
      </c>
      <c r="R1149">
        <v>-0.79686430799999997</v>
      </c>
      <c r="S1149">
        <v>-1.8025997010000001</v>
      </c>
    </row>
    <row r="1150" spans="1:19" x14ac:dyDescent="0.25">
      <c r="A1150" s="12">
        <v>40513</v>
      </c>
      <c r="B1150" t="s">
        <v>1991</v>
      </c>
      <c r="C1150" t="s">
        <v>1992</v>
      </c>
      <c r="D1150">
        <v>212717.1244</v>
      </c>
      <c r="E1150">
        <v>99.58961438</v>
      </c>
      <c r="F1150">
        <v>-1.753913088</v>
      </c>
      <c r="G1150">
        <v>-0.20012561400000001</v>
      </c>
      <c r="H1150">
        <v>135344.88219999999</v>
      </c>
      <c r="I1150">
        <v>99.143072520000004</v>
      </c>
      <c r="J1150">
        <v>-1.503483167</v>
      </c>
      <c r="K1150">
        <v>-1.9968819200000001</v>
      </c>
      <c r="L1150">
        <v>96355.433900000004</v>
      </c>
      <c r="M1150">
        <v>99.490112949999997</v>
      </c>
      <c r="N1150">
        <v>-1.685071384</v>
      </c>
      <c r="O1150">
        <v>-3.3738991029999998</v>
      </c>
      <c r="P1150">
        <v>91407.376879999996</v>
      </c>
      <c r="Q1150">
        <v>103.0929094</v>
      </c>
      <c r="R1150">
        <v>-1.5453324479999999</v>
      </c>
      <c r="S1150">
        <v>-4.4386952099999997</v>
      </c>
    </row>
    <row r="1151" spans="1:19" x14ac:dyDescent="0.25">
      <c r="A1151" s="12">
        <v>40513</v>
      </c>
      <c r="B1151" t="s">
        <v>1989</v>
      </c>
      <c r="C1151" t="s">
        <v>1990</v>
      </c>
      <c r="D1151">
        <v>214898.82329999999</v>
      </c>
      <c r="E1151">
        <v>93.775255380000004</v>
      </c>
      <c r="F1151">
        <v>-0.78691716</v>
      </c>
      <c r="G1151">
        <v>0.72168026500000004</v>
      </c>
      <c r="H1151">
        <v>136251.58199999999</v>
      </c>
      <c r="I1151">
        <v>92.258410699999999</v>
      </c>
      <c r="J1151">
        <v>-0.53908141399999998</v>
      </c>
      <c r="K1151">
        <v>-0.57864974899999999</v>
      </c>
      <c r="L1151">
        <v>101441.1303</v>
      </c>
      <c r="M1151">
        <v>93.406590550000004</v>
      </c>
      <c r="N1151">
        <v>-0.98767592500000001</v>
      </c>
      <c r="O1151">
        <v>-2.8718019560000001</v>
      </c>
      <c r="P1151">
        <v>102533.40270000001</v>
      </c>
      <c r="Q1151">
        <v>93.669257189999996</v>
      </c>
      <c r="R1151">
        <v>-0.42018950500000002</v>
      </c>
      <c r="S1151">
        <v>-2.2465908529999998</v>
      </c>
    </row>
    <row r="1152" spans="1:19" x14ac:dyDescent="0.25">
      <c r="A1152" s="12">
        <v>40513</v>
      </c>
      <c r="B1152" t="s">
        <v>1999</v>
      </c>
      <c r="C1152" t="s">
        <v>2000</v>
      </c>
      <c r="D1152">
        <v>218130.2187</v>
      </c>
      <c r="E1152">
        <v>97.056462429999996</v>
      </c>
      <c r="F1152">
        <v>-1.2275131960000001</v>
      </c>
      <c r="G1152">
        <v>0.18147530000000001</v>
      </c>
      <c r="H1152">
        <v>131760.15599999999</v>
      </c>
      <c r="I1152">
        <v>96.202624110000002</v>
      </c>
      <c r="J1152">
        <v>-0.90440256600000002</v>
      </c>
      <c r="K1152">
        <v>-1.7913892410000001</v>
      </c>
      <c r="L1152">
        <v>104431.60309999999</v>
      </c>
      <c r="M1152">
        <v>96.802204889999999</v>
      </c>
      <c r="N1152">
        <v>-1.326826941</v>
      </c>
      <c r="O1152">
        <v>-3.2696158849999999</v>
      </c>
      <c r="P1152">
        <v>96593.381309999997</v>
      </c>
      <c r="Q1152">
        <v>98.517015029999996</v>
      </c>
      <c r="R1152">
        <v>-0.84057538300000001</v>
      </c>
      <c r="S1152">
        <v>-4.1244306990000004</v>
      </c>
    </row>
    <row r="1153" spans="1:19" x14ac:dyDescent="0.25">
      <c r="A1153" s="12">
        <v>40513</v>
      </c>
      <c r="B1153" t="s">
        <v>1993</v>
      </c>
      <c r="C1153" t="s">
        <v>1994</v>
      </c>
      <c r="D1153">
        <v>181293.8977</v>
      </c>
      <c r="E1153">
        <v>97.840882730000004</v>
      </c>
      <c r="F1153">
        <v>-0.52144242699999999</v>
      </c>
      <c r="G1153">
        <v>0.545847215</v>
      </c>
      <c r="H1153">
        <v>115823.60920000001</v>
      </c>
      <c r="I1153">
        <v>96.277336550000001</v>
      </c>
      <c r="J1153">
        <v>-0.16722315500000001</v>
      </c>
      <c r="K1153">
        <v>-1.259605477</v>
      </c>
      <c r="L1153">
        <v>96089.75086</v>
      </c>
      <c r="M1153">
        <v>95.346618019999994</v>
      </c>
      <c r="N1153">
        <v>-0.12602491499999999</v>
      </c>
      <c r="O1153">
        <v>-2.6925422370000001</v>
      </c>
      <c r="P1153">
        <v>85832.85497</v>
      </c>
      <c r="Q1153">
        <v>95.768323199999998</v>
      </c>
      <c r="R1153">
        <v>0.212499417</v>
      </c>
      <c r="S1153">
        <v>-4.0327584410000004</v>
      </c>
    </row>
    <row r="1154" spans="1:19" x14ac:dyDescent="0.25">
      <c r="A1154" s="12">
        <v>40544</v>
      </c>
      <c r="B1154" t="s">
        <v>1997</v>
      </c>
      <c r="C1154" t="s">
        <v>1998</v>
      </c>
      <c r="D1154">
        <v>233389.12109999999</v>
      </c>
      <c r="E1154">
        <v>92.924652420000001</v>
      </c>
      <c r="F1154">
        <v>-0.55802231000000002</v>
      </c>
      <c r="G1154">
        <v>2.1943126249999998</v>
      </c>
      <c r="H1154">
        <v>137887.61790000001</v>
      </c>
      <c r="I1154">
        <v>91.883419930000002</v>
      </c>
      <c r="J1154">
        <v>-1.0511079270000001</v>
      </c>
      <c r="K1154">
        <v>4.2502162000000003E-2</v>
      </c>
      <c r="L1154">
        <v>113150.90119999999</v>
      </c>
      <c r="M1154">
        <v>91.589124479999995</v>
      </c>
      <c r="N1154">
        <v>-1.1102431290000001</v>
      </c>
      <c r="O1154">
        <v>-1.0924507080000001</v>
      </c>
      <c r="P1154">
        <v>96486.175000000003</v>
      </c>
      <c r="Q1154">
        <v>94.694735230000006</v>
      </c>
      <c r="R1154">
        <v>-0.84338112099999996</v>
      </c>
      <c r="S1154">
        <v>-0.99194514899999997</v>
      </c>
    </row>
    <row r="1155" spans="1:19" x14ac:dyDescent="0.25">
      <c r="A1155" s="12">
        <v>40544</v>
      </c>
      <c r="B1155" t="s">
        <v>1999</v>
      </c>
      <c r="C1155" t="s">
        <v>2000</v>
      </c>
      <c r="D1155">
        <v>216982.0987</v>
      </c>
      <c r="E1155">
        <v>96.545609499999998</v>
      </c>
      <c r="F1155">
        <v>-0.526346125</v>
      </c>
      <c r="G1155">
        <v>-0.48214627199999999</v>
      </c>
      <c r="H1155">
        <v>130491.2662</v>
      </c>
      <c r="I1155">
        <v>95.276163969999999</v>
      </c>
      <c r="J1155">
        <v>-0.96303000400000005</v>
      </c>
      <c r="K1155">
        <v>-2.4626633290000002</v>
      </c>
      <c r="L1155">
        <v>103279.33530000001</v>
      </c>
      <c r="M1155">
        <v>95.734117650000002</v>
      </c>
      <c r="N1155">
        <v>-1.1033707740000001</v>
      </c>
      <c r="O1155">
        <v>-3.914839062</v>
      </c>
      <c r="P1155">
        <v>96194.042969999995</v>
      </c>
      <c r="Q1155">
        <v>98.109723959999997</v>
      </c>
      <c r="R1155">
        <v>-0.41342205700000001</v>
      </c>
      <c r="S1155">
        <v>-3.3515337660000002</v>
      </c>
    </row>
    <row r="1156" spans="1:19" x14ac:dyDescent="0.25">
      <c r="A1156" s="12">
        <v>40544</v>
      </c>
      <c r="B1156" t="s">
        <v>1991</v>
      </c>
      <c r="C1156" t="s">
        <v>1992</v>
      </c>
      <c r="D1156">
        <v>214023.40169999999</v>
      </c>
      <c r="E1156">
        <v>100.20118549999999</v>
      </c>
      <c r="F1156">
        <v>0.61409125600000003</v>
      </c>
      <c r="G1156">
        <v>0.42569702100000001</v>
      </c>
      <c r="H1156">
        <v>135386.1257</v>
      </c>
      <c r="I1156">
        <v>99.173284300000006</v>
      </c>
      <c r="J1156">
        <v>3.0472910999999998E-2</v>
      </c>
      <c r="K1156">
        <v>-1.684742958</v>
      </c>
      <c r="L1156">
        <v>96058.640669999993</v>
      </c>
      <c r="M1156">
        <v>99.183664300000004</v>
      </c>
      <c r="N1156">
        <v>-0.30801920100000002</v>
      </c>
      <c r="O1156">
        <v>-3.2443280200000002</v>
      </c>
      <c r="P1156">
        <v>91406.47739</v>
      </c>
      <c r="Q1156">
        <v>103.0918949</v>
      </c>
      <c r="R1156">
        <v>-9.8404500000000002E-4</v>
      </c>
      <c r="S1156">
        <v>-3.5588912580000001</v>
      </c>
    </row>
    <row r="1157" spans="1:19" x14ac:dyDescent="0.25">
      <c r="A1157" s="12">
        <v>40544</v>
      </c>
      <c r="B1157" t="s">
        <v>1995</v>
      </c>
      <c r="C1157" t="s">
        <v>1996</v>
      </c>
      <c r="D1157">
        <v>217621.04329999999</v>
      </c>
      <c r="E1157">
        <v>96.655637970000001</v>
      </c>
      <c r="F1157">
        <v>-2.2929032089999999</v>
      </c>
      <c r="G1157">
        <v>-0.275606089</v>
      </c>
      <c r="H1157">
        <v>130204.0324</v>
      </c>
      <c r="I1157">
        <v>96.377824489999995</v>
      </c>
      <c r="J1157">
        <v>-2.5517841200000002</v>
      </c>
      <c r="K1157">
        <v>-2.3790533389999999</v>
      </c>
      <c r="L1157">
        <v>111200.04240000001</v>
      </c>
      <c r="M1157">
        <v>96.906834189999998</v>
      </c>
      <c r="N1157">
        <v>-2.530753131</v>
      </c>
      <c r="O1157">
        <v>-3.4873865400000001</v>
      </c>
      <c r="P1157">
        <v>89090.056429999997</v>
      </c>
      <c r="Q1157">
        <v>98.93365412</v>
      </c>
      <c r="R1157">
        <v>-2.6055255430000002</v>
      </c>
      <c r="S1157">
        <v>-4.3671623500000001</v>
      </c>
    </row>
    <row r="1158" spans="1:19" x14ac:dyDescent="0.25">
      <c r="A1158" s="12">
        <v>40544</v>
      </c>
      <c r="B1158" t="s">
        <v>1989</v>
      </c>
      <c r="C1158" t="s">
        <v>1990</v>
      </c>
      <c r="D1158">
        <v>214272.27900000001</v>
      </c>
      <c r="E1158">
        <v>93.501850669999996</v>
      </c>
      <c r="F1158">
        <v>-0.29155314999999998</v>
      </c>
      <c r="G1158">
        <v>0.21509461699999999</v>
      </c>
      <c r="H1158">
        <v>135100.2561</v>
      </c>
      <c r="I1158">
        <v>91.478827069999994</v>
      </c>
      <c r="J1158">
        <v>-0.84500005600000005</v>
      </c>
      <c r="K1158">
        <v>-1.343518977</v>
      </c>
      <c r="L1158">
        <v>100362.14200000001</v>
      </c>
      <c r="M1158">
        <v>92.41306238</v>
      </c>
      <c r="N1158">
        <v>-1.0636596030000001</v>
      </c>
      <c r="O1158">
        <v>-3.5701370219999999</v>
      </c>
      <c r="P1158">
        <v>101467.6241</v>
      </c>
      <c r="Q1158">
        <v>92.695616569999999</v>
      </c>
      <c r="R1158">
        <v>-1.0394452249999999</v>
      </c>
      <c r="S1158">
        <v>-2.2612490620000001</v>
      </c>
    </row>
    <row r="1159" spans="1:19" x14ac:dyDescent="0.25">
      <c r="A1159" s="12">
        <v>40544</v>
      </c>
      <c r="B1159" t="s">
        <v>1993</v>
      </c>
      <c r="C1159" t="s">
        <v>1994</v>
      </c>
      <c r="D1159">
        <v>179244.13879999999</v>
      </c>
      <c r="E1159">
        <v>96.734666689999997</v>
      </c>
      <c r="F1159">
        <v>-1.1306276120000001</v>
      </c>
      <c r="G1159">
        <v>-0.62162506399999995</v>
      </c>
      <c r="H1159">
        <v>114105.4537</v>
      </c>
      <c r="I1159">
        <v>94.849135200000006</v>
      </c>
      <c r="J1159">
        <v>-1.483424241</v>
      </c>
      <c r="K1159">
        <v>-2.1888800179999999</v>
      </c>
      <c r="L1159">
        <v>94575.91734</v>
      </c>
      <c r="M1159">
        <v>93.844492090000003</v>
      </c>
      <c r="N1159">
        <v>-1.5754370289999999</v>
      </c>
      <c r="O1159">
        <v>-3.8145910999999999</v>
      </c>
      <c r="P1159">
        <v>84518.031950000004</v>
      </c>
      <c r="Q1159">
        <v>94.301304579999993</v>
      </c>
      <c r="R1159">
        <v>-1.5318411869999999</v>
      </c>
      <c r="S1159">
        <v>-4.2327450789999999</v>
      </c>
    </row>
    <row r="1160" spans="1:19" x14ac:dyDescent="0.25">
      <c r="A1160" s="12">
        <v>40575</v>
      </c>
      <c r="B1160" t="s">
        <v>1999</v>
      </c>
      <c r="C1160" t="s">
        <v>2000</v>
      </c>
      <c r="D1160">
        <v>216920.8977</v>
      </c>
      <c r="E1160">
        <v>96.518378260000006</v>
      </c>
      <c r="F1160">
        <v>-2.8205566000000001E-2</v>
      </c>
      <c r="G1160">
        <v>-0.54878548599999999</v>
      </c>
      <c r="H1160">
        <v>130066.51459999999</v>
      </c>
      <c r="I1160">
        <v>94.966038220000002</v>
      </c>
      <c r="J1160">
        <v>-0.32550193199999999</v>
      </c>
      <c r="K1160">
        <v>-2.8726626949999998</v>
      </c>
      <c r="L1160">
        <v>103054.94749999999</v>
      </c>
      <c r="M1160">
        <v>95.526122810000004</v>
      </c>
      <c r="N1160">
        <v>-0.217263019</v>
      </c>
      <c r="O1160">
        <v>-3.782694996</v>
      </c>
      <c r="P1160">
        <v>96459.010079999993</v>
      </c>
      <c r="Q1160">
        <v>98.379967820000005</v>
      </c>
      <c r="R1160">
        <v>0.27545064400000002</v>
      </c>
      <c r="S1160">
        <v>-2.4403580410000001</v>
      </c>
    </row>
    <row r="1161" spans="1:19" x14ac:dyDescent="0.25">
      <c r="A1161" s="12">
        <v>40575</v>
      </c>
      <c r="B1161" t="s">
        <v>1991</v>
      </c>
      <c r="C1161" t="s">
        <v>1992</v>
      </c>
      <c r="D1161">
        <v>213907.38620000001</v>
      </c>
      <c r="E1161">
        <v>100.14686949999999</v>
      </c>
      <c r="F1161">
        <v>-5.4206905E-2</v>
      </c>
      <c r="G1161">
        <v>1.9679762999999999E-2</v>
      </c>
      <c r="H1161">
        <v>134351.46100000001</v>
      </c>
      <c r="I1161">
        <v>98.415369870000006</v>
      </c>
      <c r="J1161">
        <v>-0.76423246199999995</v>
      </c>
      <c r="K1161">
        <v>-2.7528785259999999</v>
      </c>
      <c r="L1161">
        <v>95187.795329999994</v>
      </c>
      <c r="M1161">
        <v>98.28448822</v>
      </c>
      <c r="N1161">
        <v>-0.90657678799999997</v>
      </c>
      <c r="O1161">
        <v>-3.9777846100000001</v>
      </c>
      <c r="P1161">
        <v>90602.617209999997</v>
      </c>
      <c r="Q1161">
        <v>102.1852691</v>
      </c>
      <c r="R1161">
        <v>-0.87943458799999996</v>
      </c>
      <c r="S1161">
        <v>-3.7032925720000001</v>
      </c>
    </row>
    <row r="1162" spans="1:19" x14ac:dyDescent="0.25">
      <c r="A1162" s="12">
        <v>40575</v>
      </c>
      <c r="B1162" t="s">
        <v>1989</v>
      </c>
      <c r="C1162" t="s">
        <v>1990</v>
      </c>
      <c r="D1162">
        <v>213006.91070000001</v>
      </c>
      <c r="E1162">
        <v>92.94968274</v>
      </c>
      <c r="F1162">
        <v>-0.59054224300000002</v>
      </c>
      <c r="G1162">
        <v>-0.115932588</v>
      </c>
      <c r="H1162">
        <v>133948.5704</v>
      </c>
      <c r="I1162">
        <v>90.698999839999999</v>
      </c>
      <c r="J1162">
        <v>-0.85246745599999996</v>
      </c>
      <c r="K1162">
        <v>-2.096969332</v>
      </c>
      <c r="L1162">
        <v>99862.588050000006</v>
      </c>
      <c r="M1162">
        <v>91.953075080000005</v>
      </c>
      <c r="N1162">
        <v>-0.49775139000000002</v>
      </c>
      <c r="O1162">
        <v>-3.5074865559999999</v>
      </c>
      <c r="P1162">
        <v>101665.8011</v>
      </c>
      <c r="Q1162">
        <v>92.876660950000002</v>
      </c>
      <c r="R1162">
        <v>0.19531061899999999</v>
      </c>
      <c r="S1162">
        <v>-1.167507597</v>
      </c>
    </row>
    <row r="1163" spans="1:19" x14ac:dyDescent="0.25">
      <c r="A1163" s="12">
        <v>40575</v>
      </c>
      <c r="B1163" t="s">
        <v>1997</v>
      </c>
      <c r="C1163" t="s">
        <v>1998</v>
      </c>
      <c r="D1163">
        <v>231107.81200000001</v>
      </c>
      <c r="E1163">
        <v>92.016341650000001</v>
      </c>
      <c r="F1163">
        <v>-0.97747018399999996</v>
      </c>
      <c r="G1163">
        <v>1.184419203</v>
      </c>
      <c r="H1163">
        <v>136112.15839999999</v>
      </c>
      <c r="I1163">
        <v>90.700316659999999</v>
      </c>
      <c r="J1163">
        <v>-1.2876134530000001</v>
      </c>
      <c r="K1163">
        <v>-1.3703364600000001</v>
      </c>
      <c r="L1163">
        <v>112016.38649999999</v>
      </c>
      <c r="M1163">
        <v>90.670800319999998</v>
      </c>
      <c r="N1163">
        <v>-1.002656328</v>
      </c>
      <c r="O1163">
        <v>-1.779715631</v>
      </c>
      <c r="P1163">
        <v>95505.789910000007</v>
      </c>
      <c r="Q1163">
        <v>93.732552760000004</v>
      </c>
      <c r="R1163">
        <v>-1.016088662</v>
      </c>
      <c r="S1163">
        <v>-1.3869800029999999</v>
      </c>
    </row>
    <row r="1164" spans="1:19" x14ac:dyDescent="0.25">
      <c r="A1164" s="12">
        <v>40575</v>
      </c>
      <c r="B1164" t="s">
        <v>1993</v>
      </c>
      <c r="C1164" t="s">
        <v>1994</v>
      </c>
      <c r="D1164">
        <v>178802.75810000001</v>
      </c>
      <c r="E1164">
        <v>96.496461890000006</v>
      </c>
      <c r="F1164">
        <v>-0.24624554700000001</v>
      </c>
      <c r="G1164">
        <v>-0.74200507699999996</v>
      </c>
      <c r="H1164">
        <v>113496.28350000001</v>
      </c>
      <c r="I1164">
        <v>94.342767899999998</v>
      </c>
      <c r="J1164">
        <v>-0.53386602100000002</v>
      </c>
      <c r="K1164">
        <v>-2.6121291719999999</v>
      </c>
      <c r="L1164">
        <v>94209.17095</v>
      </c>
      <c r="M1164">
        <v>93.48058202</v>
      </c>
      <c r="N1164">
        <v>-0.38777988899999999</v>
      </c>
      <c r="O1164">
        <v>-3.6386652270000002</v>
      </c>
      <c r="P1164">
        <v>83797.830900000001</v>
      </c>
      <c r="Q1164">
        <v>93.497737610000001</v>
      </c>
      <c r="R1164">
        <v>-0.85212709600000003</v>
      </c>
      <c r="S1164">
        <v>-4.0011091260000002</v>
      </c>
    </row>
    <row r="1165" spans="1:19" x14ac:dyDescent="0.25">
      <c r="A1165" s="12">
        <v>40575</v>
      </c>
      <c r="B1165" t="s">
        <v>1995</v>
      </c>
      <c r="C1165" t="s">
        <v>1996</v>
      </c>
      <c r="D1165">
        <v>215505.20050000001</v>
      </c>
      <c r="E1165">
        <v>95.715893699999995</v>
      </c>
      <c r="F1165">
        <v>-0.97226017499999995</v>
      </c>
      <c r="G1165">
        <v>-0.542861233</v>
      </c>
      <c r="H1165">
        <v>128436.1136</v>
      </c>
      <c r="I1165">
        <v>95.069200140000007</v>
      </c>
      <c r="J1165">
        <v>-1.357806482</v>
      </c>
      <c r="K1165">
        <v>-3.2479830629999999</v>
      </c>
      <c r="L1165">
        <v>109729.9308</v>
      </c>
      <c r="M1165">
        <v>95.625684890000002</v>
      </c>
      <c r="N1165">
        <v>-1.322042264</v>
      </c>
      <c r="O1165">
        <v>-3.9709560540000002</v>
      </c>
      <c r="P1165">
        <v>87829.770579999997</v>
      </c>
      <c r="Q1165">
        <v>97.534118770000006</v>
      </c>
      <c r="R1165">
        <v>-1.4146200950000001</v>
      </c>
      <c r="S1165">
        <v>-4.5154781650000002</v>
      </c>
    </row>
    <row r="1166" spans="1:19" x14ac:dyDescent="0.25">
      <c r="A1166" s="12">
        <v>40603</v>
      </c>
      <c r="B1166" t="s">
        <v>1989</v>
      </c>
      <c r="C1166" t="s">
        <v>1990</v>
      </c>
      <c r="D1166">
        <v>213031.8621</v>
      </c>
      <c r="E1166">
        <v>92.960570790000006</v>
      </c>
      <c r="F1166">
        <v>1.1713918E-2</v>
      </c>
      <c r="G1166">
        <v>0.12912999</v>
      </c>
      <c r="H1166">
        <v>132908.0705</v>
      </c>
      <c r="I1166">
        <v>89.994458550000004</v>
      </c>
      <c r="J1166">
        <v>-0.77679058700000003</v>
      </c>
      <c r="K1166">
        <v>-1.7157089679999999</v>
      </c>
      <c r="L1166">
        <v>98928.778179999994</v>
      </c>
      <c r="M1166">
        <v>91.093226650000005</v>
      </c>
      <c r="N1166">
        <v>-0.93509480099999998</v>
      </c>
      <c r="O1166">
        <v>-2.3549665540000002</v>
      </c>
      <c r="P1166">
        <v>100619.96090000001</v>
      </c>
      <c r="Q1166">
        <v>91.921234940000005</v>
      </c>
      <c r="R1166">
        <v>-1.0287040919999999</v>
      </c>
      <c r="S1166">
        <v>-1.0463493619999999</v>
      </c>
    </row>
    <row r="1167" spans="1:19" x14ac:dyDescent="0.25">
      <c r="A1167" s="12">
        <v>40603</v>
      </c>
      <c r="B1167" t="s">
        <v>1999</v>
      </c>
      <c r="C1167" t="s">
        <v>2000</v>
      </c>
      <c r="D1167">
        <v>216834.5129</v>
      </c>
      <c r="E1167">
        <v>96.47994156</v>
      </c>
      <c r="F1167">
        <v>-3.9823193999999999E-2</v>
      </c>
      <c r="G1167">
        <v>-0.243911726</v>
      </c>
      <c r="H1167">
        <v>128964.7794</v>
      </c>
      <c r="I1167">
        <v>94.161623449999993</v>
      </c>
      <c r="J1167">
        <v>-0.84705520099999998</v>
      </c>
      <c r="K1167">
        <v>-2.415738926</v>
      </c>
      <c r="L1167">
        <v>102362.0868</v>
      </c>
      <c r="M1167">
        <v>94.883880050000002</v>
      </c>
      <c r="N1167">
        <v>-0.67232161000000001</v>
      </c>
      <c r="O1167">
        <v>-2.6938497720000001</v>
      </c>
      <c r="P1167">
        <v>95835.968359999999</v>
      </c>
      <c r="Q1167">
        <v>97.744518380000002</v>
      </c>
      <c r="R1167">
        <v>-0.645913446</v>
      </c>
      <c r="S1167">
        <v>-1.7111533720000001</v>
      </c>
    </row>
    <row r="1168" spans="1:19" x14ac:dyDescent="0.25">
      <c r="A1168" s="12">
        <v>40603</v>
      </c>
      <c r="B1168" t="s">
        <v>1993</v>
      </c>
      <c r="C1168" t="s">
        <v>1994</v>
      </c>
      <c r="D1168">
        <v>176844.6152</v>
      </c>
      <c r="E1168">
        <v>95.439689250000001</v>
      </c>
      <c r="F1168">
        <v>-1.095141334</v>
      </c>
      <c r="G1168">
        <v>-2.4992260800000001</v>
      </c>
      <c r="H1168">
        <v>111511.66409999999</v>
      </c>
      <c r="I1168">
        <v>92.693070809999995</v>
      </c>
      <c r="J1168">
        <v>-1.748620611</v>
      </c>
      <c r="K1168">
        <v>-4.1330019240000002</v>
      </c>
      <c r="L1168">
        <v>92447.043189999997</v>
      </c>
      <c r="M1168">
        <v>91.732082090000006</v>
      </c>
      <c r="N1168">
        <v>-1.870441853</v>
      </c>
      <c r="O1168">
        <v>-4.9977789699999997</v>
      </c>
      <c r="P1168">
        <v>82278.844100000002</v>
      </c>
      <c r="Q1168">
        <v>91.802922519999996</v>
      </c>
      <c r="R1168">
        <v>-1.812680326</v>
      </c>
      <c r="S1168">
        <v>-5.9480826069999999</v>
      </c>
    </row>
    <row r="1169" spans="1:19" x14ac:dyDescent="0.25">
      <c r="A1169" s="12">
        <v>40603</v>
      </c>
      <c r="B1169" t="s">
        <v>1991</v>
      </c>
      <c r="C1169" t="s">
        <v>1992</v>
      </c>
      <c r="D1169">
        <v>213498.7395</v>
      </c>
      <c r="E1169">
        <v>99.955549869999999</v>
      </c>
      <c r="F1169">
        <v>-0.191039083</v>
      </c>
      <c r="G1169">
        <v>-0.58585497600000003</v>
      </c>
      <c r="H1169">
        <v>133087.04149999999</v>
      </c>
      <c r="I1169">
        <v>97.489155120000007</v>
      </c>
      <c r="J1169">
        <v>-0.94112815100000002</v>
      </c>
      <c r="K1169">
        <v>-2.9701958180000001</v>
      </c>
      <c r="L1169">
        <v>93903.751560000004</v>
      </c>
      <c r="M1169">
        <v>96.958671359999997</v>
      </c>
      <c r="N1169">
        <v>-1.348958404</v>
      </c>
      <c r="O1169">
        <v>-3.569215024</v>
      </c>
      <c r="P1169">
        <v>89775.005239999999</v>
      </c>
      <c r="Q1169">
        <v>101.2518551</v>
      </c>
      <c r="R1169">
        <v>-0.91345261499999997</v>
      </c>
      <c r="S1169">
        <v>-3.3920077470000001</v>
      </c>
    </row>
    <row r="1170" spans="1:19" x14ac:dyDescent="0.25">
      <c r="A1170" s="12">
        <v>40603</v>
      </c>
      <c r="B1170" t="s">
        <v>1997</v>
      </c>
      <c r="C1170" t="s">
        <v>1998</v>
      </c>
      <c r="D1170">
        <v>229721.63500000001</v>
      </c>
      <c r="E1170">
        <v>91.464430699999994</v>
      </c>
      <c r="F1170">
        <v>-0.59979665900000001</v>
      </c>
      <c r="G1170">
        <v>2.8191548E-2</v>
      </c>
      <c r="H1170">
        <v>134201.15590000001</v>
      </c>
      <c r="I1170">
        <v>89.426892300000006</v>
      </c>
      <c r="J1170">
        <v>-1.403991078</v>
      </c>
      <c r="K1170">
        <v>-2.261603445</v>
      </c>
      <c r="L1170">
        <v>110411.4745</v>
      </c>
      <c r="M1170">
        <v>89.371716669999998</v>
      </c>
      <c r="N1170">
        <v>-1.4327475329999999</v>
      </c>
      <c r="O1170">
        <v>-2.3964720709999998</v>
      </c>
      <c r="P1170">
        <v>94187.752890000003</v>
      </c>
      <c r="Q1170">
        <v>92.438987470000001</v>
      </c>
      <c r="R1170">
        <v>-1.3800598079999999</v>
      </c>
      <c r="S1170">
        <v>-2.0918057889999999</v>
      </c>
    </row>
    <row r="1171" spans="1:19" x14ac:dyDescent="0.25">
      <c r="A1171" s="12">
        <v>40603</v>
      </c>
      <c r="B1171" t="s">
        <v>1995</v>
      </c>
      <c r="C1171" t="s">
        <v>1996</v>
      </c>
      <c r="D1171">
        <v>213883.15419999999</v>
      </c>
      <c r="E1171">
        <v>94.995467390000002</v>
      </c>
      <c r="F1171">
        <v>-0.75267156000000002</v>
      </c>
      <c r="G1171">
        <v>-1.334024485</v>
      </c>
      <c r="H1171">
        <v>126558.00320000001</v>
      </c>
      <c r="I1171">
        <v>93.679011290000005</v>
      </c>
      <c r="J1171">
        <v>-1.462291515</v>
      </c>
      <c r="K1171">
        <v>-3.6237501519999999</v>
      </c>
      <c r="L1171">
        <v>108111.5938</v>
      </c>
      <c r="M1171">
        <v>94.215362420000005</v>
      </c>
      <c r="N1171">
        <v>-1.474836461</v>
      </c>
      <c r="O1171">
        <v>-4.068417545</v>
      </c>
      <c r="P1171">
        <v>86217.972829999999</v>
      </c>
      <c r="Q1171">
        <v>95.74423281</v>
      </c>
      <c r="R1171">
        <v>-1.8351382919999999</v>
      </c>
      <c r="S1171">
        <v>-5.0345430230000003</v>
      </c>
    </row>
    <row r="1172" spans="1:19" x14ac:dyDescent="0.25">
      <c r="A1172" s="12">
        <v>40634</v>
      </c>
      <c r="B1172" t="s">
        <v>1995</v>
      </c>
      <c r="C1172" t="s">
        <v>1996</v>
      </c>
      <c r="D1172">
        <v>216695.58040000001</v>
      </c>
      <c r="E1172">
        <v>96.244596830000006</v>
      </c>
      <c r="F1172">
        <v>1.3149358330000001</v>
      </c>
      <c r="G1172">
        <v>-1.2240229</v>
      </c>
      <c r="H1172">
        <v>128187.584</v>
      </c>
      <c r="I1172">
        <v>94.885237020000005</v>
      </c>
      <c r="J1172">
        <v>1.287615773</v>
      </c>
      <c r="K1172">
        <v>-3.9522655430000002</v>
      </c>
      <c r="L1172">
        <v>109537.1021</v>
      </c>
      <c r="M1172">
        <v>95.457641609999996</v>
      </c>
      <c r="N1172">
        <v>1.3185526869999999</v>
      </c>
      <c r="O1172">
        <v>-4.3398622910000002</v>
      </c>
      <c r="P1172">
        <v>87130.401190000004</v>
      </c>
      <c r="Q1172">
        <v>96.757475760000005</v>
      </c>
      <c r="R1172">
        <v>1.0582809200000001</v>
      </c>
      <c r="S1172">
        <v>-5.9209898650000001</v>
      </c>
    </row>
    <row r="1173" spans="1:19" x14ac:dyDescent="0.25">
      <c r="A1173" s="12">
        <v>40634</v>
      </c>
      <c r="B1173" t="s">
        <v>1997</v>
      </c>
      <c r="C1173" t="s">
        <v>1998</v>
      </c>
      <c r="D1173">
        <v>229592.04310000001</v>
      </c>
      <c r="E1173">
        <v>91.412833230000004</v>
      </c>
      <c r="F1173">
        <v>-5.6412614E-2</v>
      </c>
      <c r="G1173">
        <v>-0.71654690300000001</v>
      </c>
      <c r="H1173">
        <v>134229.21909999999</v>
      </c>
      <c r="I1173">
        <v>89.445592689999998</v>
      </c>
      <c r="J1173">
        <v>2.0911364000000002E-2</v>
      </c>
      <c r="K1173">
        <v>-3.1823907789999999</v>
      </c>
      <c r="L1173">
        <v>110476.4832</v>
      </c>
      <c r="M1173">
        <v>89.424337399999999</v>
      </c>
      <c r="N1173">
        <v>5.8878505999999997E-2</v>
      </c>
      <c r="O1173">
        <v>-3.328580621</v>
      </c>
      <c r="P1173">
        <v>94264.533219999998</v>
      </c>
      <c r="Q1173">
        <v>92.514342240000005</v>
      </c>
      <c r="R1173">
        <v>8.1518383999999999E-2</v>
      </c>
      <c r="S1173">
        <v>-3.5097665679999999</v>
      </c>
    </row>
    <row r="1174" spans="1:19" x14ac:dyDescent="0.25">
      <c r="A1174" s="12">
        <v>40634</v>
      </c>
      <c r="B1174" t="s">
        <v>1993</v>
      </c>
      <c r="C1174" t="s">
        <v>1994</v>
      </c>
      <c r="D1174">
        <v>176682.67050000001</v>
      </c>
      <c r="E1174">
        <v>95.352290719999999</v>
      </c>
      <c r="F1174">
        <v>-9.1574609000000001E-2</v>
      </c>
      <c r="G1174">
        <v>-2.375830273</v>
      </c>
      <c r="H1174">
        <v>111551.3029</v>
      </c>
      <c r="I1174">
        <v>92.726020289999994</v>
      </c>
      <c r="J1174">
        <v>3.5546858000000001E-2</v>
      </c>
      <c r="K1174">
        <v>-4.3413395560000003</v>
      </c>
      <c r="L1174">
        <v>92691.361319999996</v>
      </c>
      <c r="M1174">
        <v>91.974510730000006</v>
      </c>
      <c r="N1174">
        <v>0.26427901100000001</v>
      </c>
      <c r="O1174">
        <v>-4.644801867</v>
      </c>
      <c r="P1174">
        <v>82541.052460000006</v>
      </c>
      <c r="Q1174">
        <v>92.095482459999999</v>
      </c>
      <c r="R1174">
        <v>0.31868259900000001</v>
      </c>
      <c r="S1174">
        <v>-5.6862993639999999</v>
      </c>
    </row>
    <row r="1175" spans="1:19" x14ac:dyDescent="0.25">
      <c r="A1175" s="12">
        <v>40634</v>
      </c>
      <c r="B1175" t="s">
        <v>1999</v>
      </c>
      <c r="C1175" t="s">
        <v>2000</v>
      </c>
      <c r="D1175">
        <v>217162.99660000001</v>
      </c>
      <c r="E1175">
        <v>96.626099539999998</v>
      </c>
      <c r="F1175">
        <v>0.15149053700000001</v>
      </c>
      <c r="G1175">
        <v>-0.40981826399999999</v>
      </c>
      <c r="H1175">
        <v>129299.4654</v>
      </c>
      <c r="I1175">
        <v>94.405989219999995</v>
      </c>
      <c r="J1175">
        <v>0.259517367</v>
      </c>
      <c r="K1175">
        <v>-2.840557751</v>
      </c>
      <c r="L1175">
        <v>103112.8603</v>
      </c>
      <c r="M1175">
        <v>95.579804679999995</v>
      </c>
      <c r="N1175">
        <v>0.73344874999999998</v>
      </c>
      <c r="O1175">
        <v>-2.7121598059999998</v>
      </c>
      <c r="P1175">
        <v>96075.118799999997</v>
      </c>
      <c r="Q1175">
        <v>97.988431439999999</v>
      </c>
      <c r="R1175">
        <v>0.24954141899999999</v>
      </c>
      <c r="S1175">
        <v>-2.4431857030000002</v>
      </c>
    </row>
    <row r="1176" spans="1:19" x14ac:dyDescent="0.25">
      <c r="A1176" s="12">
        <v>40634</v>
      </c>
      <c r="B1176" t="s">
        <v>1991</v>
      </c>
      <c r="C1176" t="s">
        <v>1992</v>
      </c>
      <c r="D1176">
        <v>211145.45329999999</v>
      </c>
      <c r="E1176">
        <v>98.853791520000001</v>
      </c>
      <c r="F1176">
        <v>-1.1022483059999999</v>
      </c>
      <c r="G1176">
        <v>-2.7743763709999998</v>
      </c>
      <c r="H1176">
        <v>131883.99249999999</v>
      </c>
      <c r="I1176">
        <v>96.607895479999996</v>
      </c>
      <c r="J1176">
        <v>-0.90395658599999995</v>
      </c>
      <c r="K1176">
        <v>-5.13550358</v>
      </c>
      <c r="L1176">
        <v>93581.140020000006</v>
      </c>
      <c r="M1176">
        <v>96.625564460000007</v>
      </c>
      <c r="N1176">
        <v>-0.34355554599999999</v>
      </c>
      <c r="O1176">
        <v>-5.3311181679999997</v>
      </c>
      <c r="P1176">
        <v>89200.938380000007</v>
      </c>
      <c r="Q1176">
        <v>100.6043995</v>
      </c>
      <c r="R1176">
        <v>-0.63945065700000003</v>
      </c>
      <c r="S1176">
        <v>-5.3373634130000003</v>
      </c>
    </row>
    <row r="1177" spans="1:19" x14ac:dyDescent="0.25">
      <c r="A1177" s="12">
        <v>40634</v>
      </c>
      <c r="B1177" t="s">
        <v>1989</v>
      </c>
      <c r="C1177" t="s">
        <v>1990</v>
      </c>
      <c r="D1177">
        <v>212176.65969999999</v>
      </c>
      <c r="E1177">
        <v>92.587386679999994</v>
      </c>
      <c r="F1177">
        <v>-0.40144344599999998</v>
      </c>
      <c r="G1177">
        <v>0.299202317</v>
      </c>
      <c r="H1177">
        <v>132355.6594</v>
      </c>
      <c r="I1177">
        <v>89.620411020000006</v>
      </c>
      <c r="J1177">
        <v>-0.41563396200000002</v>
      </c>
      <c r="K1177">
        <v>-2.2997150569999998</v>
      </c>
      <c r="L1177">
        <v>98704.881949999995</v>
      </c>
      <c r="M1177">
        <v>90.887063889999993</v>
      </c>
      <c r="N1177">
        <v>-0.226320625</v>
      </c>
      <c r="O1177">
        <v>-2.8136094530000002</v>
      </c>
      <c r="P1177">
        <v>100476.6911</v>
      </c>
      <c r="Q1177">
        <v>91.790350970000006</v>
      </c>
      <c r="R1177">
        <v>-0.142387087</v>
      </c>
      <c r="S1177">
        <v>-2.6042854950000001</v>
      </c>
    </row>
    <row r="1178" spans="1:19" x14ac:dyDescent="0.25">
      <c r="A1178" s="12">
        <v>40664</v>
      </c>
      <c r="B1178" t="s">
        <v>1999</v>
      </c>
      <c r="C1178" t="s">
        <v>2000</v>
      </c>
      <c r="D1178">
        <v>216806.016</v>
      </c>
      <c r="E1178">
        <v>96.467261949999994</v>
      </c>
      <c r="F1178">
        <v>-0.164383738</v>
      </c>
      <c r="G1178">
        <v>-0.36412260800000001</v>
      </c>
      <c r="H1178">
        <v>129797.2347</v>
      </c>
      <c r="I1178">
        <v>94.769427699999994</v>
      </c>
      <c r="J1178">
        <v>0.38497396699999997</v>
      </c>
      <c r="K1178">
        <v>-2.3162806599999999</v>
      </c>
      <c r="L1178">
        <v>103487.7815</v>
      </c>
      <c r="M1178">
        <v>95.927335549999995</v>
      </c>
      <c r="N1178">
        <v>0.36360282500000002</v>
      </c>
      <c r="O1178">
        <v>-2.4897783160000002</v>
      </c>
      <c r="P1178">
        <v>96708.685270000002</v>
      </c>
      <c r="Q1178">
        <v>98.634615240000002</v>
      </c>
      <c r="R1178">
        <v>0.65944906800000003</v>
      </c>
      <c r="S1178">
        <v>-2.111332183</v>
      </c>
    </row>
    <row r="1179" spans="1:19" x14ac:dyDescent="0.25">
      <c r="A1179" s="12">
        <v>40664</v>
      </c>
      <c r="B1179" t="s">
        <v>1989</v>
      </c>
      <c r="C1179" t="s">
        <v>1990</v>
      </c>
      <c r="D1179">
        <v>211400.43400000001</v>
      </c>
      <c r="E1179">
        <v>92.248665599999995</v>
      </c>
      <c r="F1179">
        <v>-0.36583933200000002</v>
      </c>
      <c r="G1179">
        <v>-1.1099591900000001</v>
      </c>
      <c r="H1179">
        <v>132627.93400000001</v>
      </c>
      <c r="I1179">
        <v>89.804773080000004</v>
      </c>
      <c r="J1179">
        <v>0.20571437000000001</v>
      </c>
      <c r="K1179">
        <v>-3.0449188550000001</v>
      </c>
      <c r="L1179">
        <v>98751.354900000006</v>
      </c>
      <c r="M1179">
        <v>90.929856000000001</v>
      </c>
      <c r="N1179">
        <v>4.7082728999999997E-2</v>
      </c>
      <c r="O1179">
        <v>-3.6447663700000001</v>
      </c>
      <c r="P1179">
        <v>101067.7409</v>
      </c>
      <c r="Q1179">
        <v>92.330303760000007</v>
      </c>
      <c r="R1179">
        <v>0.58824569400000004</v>
      </c>
      <c r="S1179">
        <v>-3.1548918320000001</v>
      </c>
    </row>
    <row r="1180" spans="1:19" x14ac:dyDescent="0.25">
      <c r="A1180" s="12">
        <v>40664</v>
      </c>
      <c r="B1180" t="s">
        <v>1997</v>
      </c>
      <c r="C1180" t="s">
        <v>1998</v>
      </c>
      <c r="D1180">
        <v>228706.59539999999</v>
      </c>
      <c r="E1180">
        <v>91.06028929</v>
      </c>
      <c r="F1180">
        <v>-0.38566131999999997</v>
      </c>
      <c r="G1180">
        <v>-1.5177619250000001</v>
      </c>
      <c r="H1180">
        <v>134443.07639999999</v>
      </c>
      <c r="I1180">
        <v>89.588099560000003</v>
      </c>
      <c r="J1180">
        <v>0.159322412</v>
      </c>
      <c r="K1180">
        <v>-3.3327502089999999</v>
      </c>
      <c r="L1180">
        <v>110636.645</v>
      </c>
      <c r="M1180">
        <v>89.553979130000002</v>
      </c>
      <c r="N1180">
        <v>0.14497365800000001</v>
      </c>
      <c r="O1180">
        <v>-3.7004024219999998</v>
      </c>
      <c r="P1180">
        <v>94729.597940000007</v>
      </c>
      <c r="Q1180">
        <v>92.970772190000005</v>
      </c>
      <c r="R1180">
        <v>0.49336128600000001</v>
      </c>
      <c r="S1180">
        <v>-3.7278089790000002</v>
      </c>
    </row>
    <row r="1181" spans="1:19" x14ac:dyDescent="0.25">
      <c r="A1181" s="12">
        <v>40664</v>
      </c>
      <c r="B1181" t="s">
        <v>1991</v>
      </c>
      <c r="C1181" t="s">
        <v>1992</v>
      </c>
      <c r="D1181">
        <v>208963.8554</v>
      </c>
      <c r="E1181">
        <v>97.832413959999997</v>
      </c>
      <c r="F1181">
        <v>-1.033220418</v>
      </c>
      <c r="G1181">
        <v>-3.0843010739999999</v>
      </c>
      <c r="H1181">
        <v>131461.50150000001</v>
      </c>
      <c r="I1181">
        <v>96.298411619999996</v>
      </c>
      <c r="J1181">
        <v>-0.32035047900000002</v>
      </c>
      <c r="K1181">
        <v>-4.6525539519999999</v>
      </c>
      <c r="L1181">
        <v>93373.720149999994</v>
      </c>
      <c r="M1181">
        <v>96.411396719999999</v>
      </c>
      <c r="N1181">
        <v>-0.221647082</v>
      </c>
      <c r="O1181">
        <v>-4.9581199500000004</v>
      </c>
      <c r="P1181">
        <v>89450.763949999993</v>
      </c>
      <c r="Q1181">
        <v>100.88616279999999</v>
      </c>
      <c r="R1181">
        <v>0.28007056800000002</v>
      </c>
      <c r="S1181">
        <v>-4.7001423449999997</v>
      </c>
    </row>
    <row r="1182" spans="1:19" x14ac:dyDescent="0.25">
      <c r="A1182" s="12">
        <v>40664</v>
      </c>
      <c r="B1182" t="s">
        <v>1993</v>
      </c>
      <c r="C1182" t="s">
        <v>1994</v>
      </c>
      <c r="D1182">
        <v>175809.35800000001</v>
      </c>
      <c r="E1182">
        <v>94.880980530000002</v>
      </c>
      <c r="F1182">
        <v>-0.49428303099999998</v>
      </c>
      <c r="G1182">
        <v>-3.33066738</v>
      </c>
      <c r="H1182">
        <v>111582.8627</v>
      </c>
      <c r="I1182">
        <v>92.752254019999995</v>
      </c>
      <c r="J1182">
        <v>2.8291658000000001E-2</v>
      </c>
      <c r="K1182">
        <v>-4.6617441179999997</v>
      </c>
      <c r="L1182">
        <v>92914.009550000002</v>
      </c>
      <c r="M1182">
        <v>92.195437060000003</v>
      </c>
      <c r="N1182">
        <v>0.24020386399999999</v>
      </c>
      <c r="O1182">
        <v>-4.9322846409999999</v>
      </c>
      <c r="P1182">
        <v>83587.78701</v>
      </c>
      <c r="Q1182">
        <v>93.263380369999993</v>
      </c>
      <c r="R1182">
        <v>1.2681381169999999</v>
      </c>
      <c r="S1182">
        <v>-5.2821402319999997</v>
      </c>
    </row>
    <row r="1183" spans="1:19" x14ac:dyDescent="0.25">
      <c r="A1183" s="12">
        <v>40664</v>
      </c>
      <c r="B1183" t="s">
        <v>1995</v>
      </c>
      <c r="C1183" t="s">
        <v>1996</v>
      </c>
      <c r="D1183">
        <v>217333.92689999999</v>
      </c>
      <c r="E1183">
        <v>96.528116220000001</v>
      </c>
      <c r="F1183">
        <v>0.29458213700000002</v>
      </c>
      <c r="G1183">
        <v>-1.3376142559999999</v>
      </c>
      <c r="H1183">
        <v>129106.21649999999</v>
      </c>
      <c r="I1183">
        <v>95.565214409999996</v>
      </c>
      <c r="J1183">
        <v>0.71663139200000003</v>
      </c>
      <c r="K1183">
        <v>-3.6076871079999999</v>
      </c>
      <c r="L1183">
        <v>110346.13099999999</v>
      </c>
      <c r="M1183">
        <v>96.162681160000005</v>
      </c>
      <c r="N1183">
        <v>0.73858889800000005</v>
      </c>
      <c r="O1183">
        <v>-4.1377834509999998</v>
      </c>
      <c r="P1183">
        <v>87962.144560000001</v>
      </c>
      <c r="Q1183">
        <v>97.681118799999993</v>
      </c>
      <c r="R1183">
        <v>0.95459605199999997</v>
      </c>
      <c r="S1183">
        <v>-5.7136623670000004</v>
      </c>
    </row>
    <row r="1184" spans="1:19" x14ac:dyDescent="0.25">
      <c r="A1184" s="12">
        <v>40695</v>
      </c>
      <c r="B1184" t="s">
        <v>1991</v>
      </c>
      <c r="C1184" t="s">
        <v>1992</v>
      </c>
      <c r="D1184">
        <v>208821.7261</v>
      </c>
      <c r="E1184">
        <v>97.76587207</v>
      </c>
      <c r="F1184">
        <v>-6.8016201999999998E-2</v>
      </c>
      <c r="G1184">
        <v>-3.2656861199999998</v>
      </c>
      <c r="H1184">
        <v>132521.8897</v>
      </c>
      <c r="I1184">
        <v>97.075169059999993</v>
      </c>
      <c r="J1184">
        <v>0.80661500600000002</v>
      </c>
      <c r="K1184">
        <v>-4.3075052329999997</v>
      </c>
      <c r="L1184">
        <v>93984.583750000005</v>
      </c>
      <c r="M1184">
        <v>97.042133210000003</v>
      </c>
      <c r="N1184">
        <v>0.65421362500000002</v>
      </c>
      <c r="O1184">
        <v>-4.7925340050000003</v>
      </c>
      <c r="P1184">
        <v>89978.173079999993</v>
      </c>
      <c r="Q1184">
        <v>101.480996</v>
      </c>
      <c r="R1184">
        <v>0.58960829699999995</v>
      </c>
      <c r="S1184">
        <v>-4.0654271809999996</v>
      </c>
    </row>
    <row r="1185" spans="1:19" x14ac:dyDescent="0.25">
      <c r="A1185" s="12">
        <v>40695</v>
      </c>
      <c r="B1185" t="s">
        <v>1995</v>
      </c>
      <c r="C1185" t="s">
        <v>1996</v>
      </c>
      <c r="D1185">
        <v>218979.704</v>
      </c>
      <c r="E1185">
        <v>97.259082469999996</v>
      </c>
      <c r="F1185">
        <v>0.75725735100000002</v>
      </c>
      <c r="G1185">
        <v>-1.035286119</v>
      </c>
      <c r="H1185">
        <v>131218.46780000001</v>
      </c>
      <c r="I1185">
        <v>97.128715779999993</v>
      </c>
      <c r="J1185">
        <v>1.6360569890000001</v>
      </c>
      <c r="K1185">
        <v>-2.9068073860000001</v>
      </c>
      <c r="L1185">
        <v>112259.92419999999</v>
      </c>
      <c r="M1185">
        <v>97.830483000000001</v>
      </c>
      <c r="N1185">
        <v>1.7343545570000001</v>
      </c>
      <c r="O1185">
        <v>-3.4700733530000001</v>
      </c>
      <c r="P1185">
        <v>89933.213740000007</v>
      </c>
      <c r="Q1185">
        <v>99.869972250000004</v>
      </c>
      <c r="R1185">
        <v>2.2408152879999998</v>
      </c>
      <c r="S1185">
        <v>-3.832622137</v>
      </c>
    </row>
    <row r="1186" spans="1:19" x14ac:dyDescent="0.25">
      <c r="A1186" s="12">
        <v>40695</v>
      </c>
      <c r="B1186" t="s">
        <v>1989</v>
      </c>
      <c r="C1186" t="s">
        <v>1990</v>
      </c>
      <c r="D1186">
        <v>209813.4645</v>
      </c>
      <c r="E1186">
        <v>91.556160790000007</v>
      </c>
      <c r="F1186">
        <v>-0.75069357400000003</v>
      </c>
      <c r="G1186">
        <v>-2.487851348</v>
      </c>
      <c r="H1186">
        <v>133120.30559999999</v>
      </c>
      <c r="I1186">
        <v>90.138166769999998</v>
      </c>
      <c r="J1186">
        <v>0.37124272800000002</v>
      </c>
      <c r="K1186">
        <v>-3.6255938250000002</v>
      </c>
      <c r="L1186">
        <v>99203.421830000007</v>
      </c>
      <c r="M1186">
        <v>91.34611744</v>
      </c>
      <c r="N1186">
        <v>0.45778301799999999</v>
      </c>
      <c r="O1186">
        <v>-4.6499283309999999</v>
      </c>
      <c r="P1186">
        <v>102138.9385</v>
      </c>
      <c r="Q1186">
        <v>93.308895000000007</v>
      </c>
      <c r="R1186">
        <v>1.0598808879999999</v>
      </c>
      <c r="S1186">
        <v>-2.3650987780000001</v>
      </c>
    </row>
    <row r="1187" spans="1:19" x14ac:dyDescent="0.25">
      <c r="A1187" s="12">
        <v>40695</v>
      </c>
      <c r="B1187" t="s">
        <v>1999</v>
      </c>
      <c r="C1187" t="s">
        <v>2000</v>
      </c>
      <c r="D1187">
        <v>216494.2127</v>
      </c>
      <c r="E1187">
        <v>96.328525920000004</v>
      </c>
      <c r="F1187">
        <v>-0.14381669399999999</v>
      </c>
      <c r="G1187">
        <v>-0.81110512400000001</v>
      </c>
      <c r="H1187">
        <v>130800.19680000001</v>
      </c>
      <c r="I1187">
        <v>95.501724850000002</v>
      </c>
      <c r="J1187">
        <v>0.77271453899999998</v>
      </c>
      <c r="K1187">
        <v>-2.2209088229999998</v>
      </c>
      <c r="L1187">
        <v>104105.6161</v>
      </c>
      <c r="M1187">
        <v>96.500033310000006</v>
      </c>
      <c r="N1187">
        <v>0.59701206299999998</v>
      </c>
      <c r="O1187">
        <v>-2.6991844399999998</v>
      </c>
      <c r="P1187">
        <v>97546.457330000005</v>
      </c>
      <c r="Q1187">
        <v>99.489071319999994</v>
      </c>
      <c r="R1187">
        <v>0.86628419800000001</v>
      </c>
      <c r="S1187">
        <v>-1.4288318470000001</v>
      </c>
    </row>
    <row r="1188" spans="1:19" x14ac:dyDescent="0.25">
      <c r="A1188" s="12">
        <v>40695</v>
      </c>
      <c r="B1188" t="s">
        <v>1993</v>
      </c>
      <c r="C1188" t="s">
        <v>1994</v>
      </c>
      <c r="D1188">
        <v>175320.13149999999</v>
      </c>
      <c r="E1188">
        <v>94.616954280000002</v>
      </c>
      <c r="F1188">
        <v>-0.27827099999999999</v>
      </c>
      <c r="G1188">
        <v>-3.8055424329999998</v>
      </c>
      <c r="H1188">
        <v>112072.1373</v>
      </c>
      <c r="I1188">
        <v>93.15895922</v>
      </c>
      <c r="J1188">
        <v>0.43848551400000002</v>
      </c>
      <c r="K1188">
        <v>-4.7400122470000001</v>
      </c>
      <c r="L1188">
        <v>93400.635429999995</v>
      </c>
      <c r="M1188">
        <v>92.678299510000002</v>
      </c>
      <c r="N1188">
        <v>0.52373789900000001</v>
      </c>
      <c r="O1188">
        <v>-4.8968764599999997</v>
      </c>
      <c r="P1188">
        <v>83906.724929999997</v>
      </c>
      <c r="Q1188">
        <v>93.619236529999995</v>
      </c>
      <c r="R1188">
        <v>0.38156043299999998</v>
      </c>
      <c r="S1188">
        <v>-4.6259324629999998</v>
      </c>
    </row>
    <row r="1189" spans="1:19" x14ac:dyDescent="0.25">
      <c r="A1189" s="12">
        <v>40695</v>
      </c>
      <c r="B1189" t="s">
        <v>1997</v>
      </c>
      <c r="C1189" t="s">
        <v>1998</v>
      </c>
      <c r="D1189">
        <v>228262.80710000001</v>
      </c>
      <c r="E1189">
        <v>90.883593529999999</v>
      </c>
      <c r="F1189">
        <v>-0.19404261</v>
      </c>
      <c r="G1189">
        <v>-2.1945646349999999</v>
      </c>
      <c r="H1189">
        <v>135452.56210000001</v>
      </c>
      <c r="I1189">
        <v>90.260785069999997</v>
      </c>
      <c r="J1189">
        <v>0.75086480899999997</v>
      </c>
      <c r="K1189">
        <v>-3.3821622859999998</v>
      </c>
      <c r="L1189">
        <v>111419.2211</v>
      </c>
      <c r="M1189">
        <v>90.187429370000004</v>
      </c>
      <c r="N1189">
        <v>0.70733901799999999</v>
      </c>
      <c r="O1189">
        <v>-3.8831864129999998</v>
      </c>
      <c r="P1189">
        <v>95394.357269999993</v>
      </c>
      <c r="Q1189">
        <v>93.623189069999995</v>
      </c>
      <c r="R1189">
        <v>0.701744068</v>
      </c>
      <c r="S1189">
        <v>-3.4111634159999999</v>
      </c>
    </row>
    <row r="1190" spans="1:19" x14ac:dyDescent="0.25">
      <c r="A1190" s="12">
        <v>40725</v>
      </c>
      <c r="B1190" t="s">
        <v>1997</v>
      </c>
      <c r="C1190" t="s">
        <v>1998</v>
      </c>
      <c r="D1190">
        <v>227689.65789999999</v>
      </c>
      <c r="E1190">
        <v>90.655392259999999</v>
      </c>
      <c r="F1190">
        <v>-0.25109181800000002</v>
      </c>
      <c r="G1190">
        <v>-3.3842818389999998</v>
      </c>
      <c r="H1190">
        <v>135723.66690000001</v>
      </c>
      <c r="I1190">
        <v>90.441439720000005</v>
      </c>
      <c r="J1190">
        <v>0.20014743199999999</v>
      </c>
      <c r="K1190">
        <v>-3.7441804279999999</v>
      </c>
      <c r="L1190">
        <v>111741.6565</v>
      </c>
      <c r="M1190">
        <v>90.448422230000006</v>
      </c>
      <c r="N1190">
        <v>0.28938940200000002</v>
      </c>
      <c r="O1190">
        <v>-4.1385431969999997</v>
      </c>
      <c r="P1190">
        <v>95704.852799999993</v>
      </c>
      <c r="Q1190">
        <v>93.927919680000002</v>
      </c>
      <c r="R1190">
        <v>0.32548625799999997</v>
      </c>
      <c r="S1190">
        <v>-3.1626114250000001</v>
      </c>
    </row>
    <row r="1191" spans="1:19" x14ac:dyDescent="0.25">
      <c r="A1191" s="12">
        <v>40725</v>
      </c>
      <c r="B1191" t="s">
        <v>1999</v>
      </c>
      <c r="C1191" t="s">
        <v>2000</v>
      </c>
      <c r="D1191">
        <v>215865.24720000001</v>
      </c>
      <c r="E1191">
        <v>96.048669380000007</v>
      </c>
      <c r="F1191">
        <v>-0.29052302400000002</v>
      </c>
      <c r="G1191">
        <v>-2.5856827290000002</v>
      </c>
      <c r="H1191">
        <v>130793.1061</v>
      </c>
      <c r="I1191">
        <v>95.496547669999998</v>
      </c>
      <c r="J1191">
        <v>-5.4210329999999996E-3</v>
      </c>
      <c r="K1191">
        <v>-3.176634677</v>
      </c>
      <c r="L1191">
        <v>103934.0949</v>
      </c>
      <c r="M1191">
        <v>96.34104284</v>
      </c>
      <c r="N1191">
        <v>-0.164756913</v>
      </c>
      <c r="O1191">
        <v>-3.888622582</v>
      </c>
      <c r="P1191">
        <v>97546.575140000001</v>
      </c>
      <c r="Q1191">
        <v>99.489191480000002</v>
      </c>
      <c r="R1191">
        <v>1.2077400000000001E-4</v>
      </c>
      <c r="S1191">
        <v>-1.7387938629999999</v>
      </c>
    </row>
    <row r="1192" spans="1:19" x14ac:dyDescent="0.25">
      <c r="A1192" s="12">
        <v>40725</v>
      </c>
      <c r="B1192" t="s">
        <v>1993</v>
      </c>
      <c r="C1192" t="s">
        <v>1994</v>
      </c>
      <c r="D1192">
        <v>176228.98639999999</v>
      </c>
      <c r="E1192">
        <v>95.107446019999998</v>
      </c>
      <c r="F1192">
        <v>0.51839730500000003</v>
      </c>
      <c r="G1192">
        <v>-3.8010996869999998</v>
      </c>
      <c r="H1192">
        <v>113009.59910000001</v>
      </c>
      <c r="I1192">
        <v>93.938215929999998</v>
      </c>
      <c r="J1192">
        <v>0.83648070100000005</v>
      </c>
      <c r="K1192">
        <v>-4.0714899210000004</v>
      </c>
      <c r="L1192">
        <v>94133.551250000004</v>
      </c>
      <c r="M1192">
        <v>93.405547139999996</v>
      </c>
      <c r="N1192">
        <v>0.78470110000000004</v>
      </c>
      <c r="O1192">
        <v>-4.2551725749999996</v>
      </c>
      <c r="P1192">
        <v>84886.957909999997</v>
      </c>
      <c r="Q1192">
        <v>94.712935079999994</v>
      </c>
      <c r="R1192">
        <v>1.168241254</v>
      </c>
      <c r="S1192">
        <v>-2.9911939369999998</v>
      </c>
    </row>
    <row r="1193" spans="1:19" x14ac:dyDescent="0.25">
      <c r="A1193" s="12">
        <v>40725</v>
      </c>
      <c r="B1193" t="s">
        <v>1995</v>
      </c>
      <c r="C1193" t="s">
        <v>1996</v>
      </c>
      <c r="D1193">
        <v>217379.21780000001</v>
      </c>
      <c r="E1193">
        <v>96.548232029999994</v>
      </c>
      <c r="F1193">
        <v>-0.73088335800000004</v>
      </c>
      <c r="G1193">
        <v>-1.9997706749999999</v>
      </c>
      <c r="H1193">
        <v>130568.68</v>
      </c>
      <c r="I1193">
        <v>96.647738880000006</v>
      </c>
      <c r="J1193">
        <v>-0.49519537499999999</v>
      </c>
      <c r="K1193">
        <v>-3.3232735529999999</v>
      </c>
      <c r="L1193">
        <v>111769.0864</v>
      </c>
      <c r="M1193">
        <v>97.402735590000006</v>
      </c>
      <c r="N1193">
        <v>-0.43723325899999999</v>
      </c>
      <c r="O1193">
        <v>-3.884371426</v>
      </c>
      <c r="P1193">
        <v>89798.26152</v>
      </c>
      <c r="Q1193">
        <v>99.720109100000002</v>
      </c>
      <c r="R1193">
        <v>-0.150058265</v>
      </c>
      <c r="S1193">
        <v>-3.6477093819999999</v>
      </c>
    </row>
    <row r="1194" spans="1:19" x14ac:dyDescent="0.25">
      <c r="A1194" s="12">
        <v>40725</v>
      </c>
      <c r="B1194" t="s">
        <v>1991</v>
      </c>
      <c r="C1194" t="s">
        <v>1992</v>
      </c>
      <c r="D1194">
        <v>206827.9069</v>
      </c>
      <c r="E1194">
        <v>96.8324085</v>
      </c>
      <c r="F1194">
        <v>-0.95479490600000005</v>
      </c>
      <c r="G1194">
        <v>-3.89155849</v>
      </c>
      <c r="H1194">
        <v>131688.7641</v>
      </c>
      <c r="I1194">
        <v>96.464886489999998</v>
      </c>
      <c r="J1194">
        <v>-0.62867011500000003</v>
      </c>
      <c r="K1194">
        <v>-4.3556942740000002</v>
      </c>
      <c r="L1194">
        <v>93206.985679999998</v>
      </c>
      <c r="M1194">
        <v>96.239237959999997</v>
      </c>
      <c r="N1194">
        <v>-0.82736768400000005</v>
      </c>
      <c r="O1194">
        <v>-5.3759794320000003</v>
      </c>
      <c r="P1194">
        <v>89562.791849999994</v>
      </c>
      <c r="Q1194">
        <v>101.0125123</v>
      </c>
      <c r="R1194">
        <v>-0.46164665900000001</v>
      </c>
      <c r="S1194">
        <v>-4.0332221669999999</v>
      </c>
    </row>
    <row r="1195" spans="1:19" x14ac:dyDescent="0.25">
      <c r="A1195" s="12">
        <v>40725</v>
      </c>
      <c r="B1195" t="s">
        <v>1989</v>
      </c>
      <c r="C1195" t="s">
        <v>1990</v>
      </c>
      <c r="D1195">
        <v>208899.87400000001</v>
      </c>
      <c r="E1195">
        <v>91.157497899999996</v>
      </c>
      <c r="F1195">
        <v>-0.43542988999999999</v>
      </c>
      <c r="G1195">
        <v>-4.0782406050000004</v>
      </c>
      <c r="H1195">
        <v>133391.40590000001</v>
      </c>
      <c r="I1195">
        <v>90.321733730000005</v>
      </c>
      <c r="J1195">
        <v>0.20365064499999999</v>
      </c>
      <c r="K1195">
        <v>-3.869846678</v>
      </c>
      <c r="L1195">
        <v>99336.991940000007</v>
      </c>
      <c r="M1195">
        <v>91.469108259999999</v>
      </c>
      <c r="N1195">
        <v>0.13464263600000001</v>
      </c>
      <c r="O1195">
        <v>-5.0907291460000001</v>
      </c>
      <c r="P1195">
        <v>103059.12149999999</v>
      </c>
      <c r="Q1195">
        <v>94.149526989999998</v>
      </c>
      <c r="R1195">
        <v>0.90091302500000003</v>
      </c>
      <c r="S1195">
        <v>-0.75460059999999995</v>
      </c>
    </row>
    <row r="1196" spans="1:19" x14ac:dyDescent="0.25">
      <c r="A1196" s="12">
        <v>40756</v>
      </c>
      <c r="B1196" t="s">
        <v>1989</v>
      </c>
      <c r="C1196" t="s">
        <v>1990</v>
      </c>
      <c r="D1196">
        <v>209921.40650000001</v>
      </c>
      <c r="E1196">
        <v>91.60326336</v>
      </c>
      <c r="F1196">
        <v>0.48900580199999999</v>
      </c>
      <c r="G1196">
        <v>-3.8196136030000001</v>
      </c>
      <c r="H1196">
        <v>133987.79759999999</v>
      </c>
      <c r="I1196">
        <v>90.725561279999994</v>
      </c>
      <c r="J1196">
        <v>0.447098989</v>
      </c>
      <c r="K1196">
        <v>-3.7599415519999999</v>
      </c>
      <c r="L1196">
        <v>99598.830790000007</v>
      </c>
      <c r="M1196">
        <v>91.710208440000002</v>
      </c>
      <c r="N1196">
        <v>0.26358645600000002</v>
      </c>
      <c r="O1196">
        <v>-5.0078273270000002</v>
      </c>
      <c r="P1196">
        <v>102212.73299999999</v>
      </c>
      <c r="Q1196">
        <v>93.376309849999998</v>
      </c>
      <c r="R1196">
        <v>-0.82126502800000001</v>
      </c>
      <c r="S1196">
        <v>-1.666982242</v>
      </c>
    </row>
    <row r="1197" spans="1:19" x14ac:dyDescent="0.25">
      <c r="A1197" s="12">
        <v>40756</v>
      </c>
      <c r="B1197" t="s">
        <v>1999</v>
      </c>
      <c r="C1197" t="s">
        <v>2000</v>
      </c>
      <c r="D1197">
        <v>216445.2482</v>
      </c>
      <c r="E1197">
        <v>96.306739289999996</v>
      </c>
      <c r="F1197">
        <v>0.26868660599999999</v>
      </c>
      <c r="G1197">
        <v>-3.96052721</v>
      </c>
      <c r="H1197">
        <v>131000.79429999999</v>
      </c>
      <c r="I1197">
        <v>95.648187980000003</v>
      </c>
      <c r="J1197">
        <v>0.158791405</v>
      </c>
      <c r="K1197">
        <v>-4.4052963939999996</v>
      </c>
      <c r="L1197">
        <v>103906.34209999999</v>
      </c>
      <c r="M1197">
        <v>96.315317590000006</v>
      </c>
      <c r="N1197">
        <v>-2.670227E-2</v>
      </c>
      <c r="O1197">
        <v>-4.8179533330000002</v>
      </c>
      <c r="P1197">
        <v>96456.340599999996</v>
      </c>
      <c r="Q1197">
        <v>98.377245180000003</v>
      </c>
      <c r="R1197">
        <v>-1.11765538</v>
      </c>
      <c r="S1197">
        <v>-3.4083233769999999</v>
      </c>
    </row>
    <row r="1198" spans="1:19" x14ac:dyDescent="0.25">
      <c r="A1198" s="12">
        <v>40756</v>
      </c>
      <c r="B1198" t="s">
        <v>1993</v>
      </c>
      <c r="C1198" t="s">
        <v>1994</v>
      </c>
      <c r="D1198">
        <v>178360.0961</v>
      </c>
      <c r="E1198">
        <v>96.257565569999997</v>
      </c>
      <c r="F1198">
        <v>1.2092844410000001</v>
      </c>
      <c r="G1198">
        <v>-2.644064169</v>
      </c>
      <c r="H1198">
        <v>114307.60649999999</v>
      </c>
      <c r="I1198">
        <v>95.017172889999998</v>
      </c>
      <c r="J1198">
        <v>1.14858149</v>
      </c>
      <c r="K1198">
        <v>-3.0630250910000001</v>
      </c>
      <c r="L1198">
        <v>95100.287769999995</v>
      </c>
      <c r="M1198">
        <v>94.36480718</v>
      </c>
      <c r="N1198">
        <v>1.026984012</v>
      </c>
      <c r="O1198">
        <v>-3.1046084930000002</v>
      </c>
      <c r="P1198">
        <v>85148.524099999995</v>
      </c>
      <c r="Q1198">
        <v>95.004778520000002</v>
      </c>
      <c r="R1198">
        <v>0.30813472800000002</v>
      </c>
      <c r="S1198">
        <v>-2.3545927949999998</v>
      </c>
    </row>
    <row r="1199" spans="1:19" x14ac:dyDescent="0.25">
      <c r="A1199" s="12">
        <v>40756</v>
      </c>
      <c r="B1199" t="s">
        <v>1995</v>
      </c>
      <c r="C1199" t="s">
        <v>1996</v>
      </c>
      <c r="D1199">
        <v>216455.00090000001</v>
      </c>
      <c r="E1199">
        <v>96.137744280000007</v>
      </c>
      <c r="F1199">
        <v>-0.425163401</v>
      </c>
      <c r="G1199">
        <v>-3.535436303</v>
      </c>
      <c r="H1199">
        <v>129969.8885</v>
      </c>
      <c r="I1199">
        <v>96.204509729999998</v>
      </c>
      <c r="J1199">
        <v>-0.45860271000000002</v>
      </c>
      <c r="K1199">
        <v>-4.7496379810000002</v>
      </c>
      <c r="L1199">
        <v>111137.40609999999</v>
      </c>
      <c r="M1199">
        <v>96.852248900000006</v>
      </c>
      <c r="N1199">
        <v>-0.56516553000000003</v>
      </c>
      <c r="O1199">
        <v>-5.0948533170000001</v>
      </c>
      <c r="P1199">
        <v>88489.839430000007</v>
      </c>
      <c r="Q1199">
        <v>98.267118909999994</v>
      </c>
      <c r="R1199">
        <v>-1.457068394</v>
      </c>
      <c r="S1199">
        <v>-5.3517553209999997</v>
      </c>
    </row>
    <row r="1200" spans="1:19" x14ac:dyDescent="0.25">
      <c r="A1200" s="12">
        <v>40756</v>
      </c>
      <c r="B1200" t="s">
        <v>1997</v>
      </c>
      <c r="C1200" t="s">
        <v>1998</v>
      </c>
      <c r="D1200">
        <v>229037.6232</v>
      </c>
      <c r="E1200">
        <v>91.192089109999998</v>
      </c>
      <c r="F1200">
        <v>0.59201866999999997</v>
      </c>
      <c r="G1200">
        <v>-3.8229959</v>
      </c>
      <c r="H1200">
        <v>136400.9534</v>
      </c>
      <c r="I1200">
        <v>90.892759400000003</v>
      </c>
      <c r="J1200">
        <v>0.49901868599999999</v>
      </c>
      <c r="K1200">
        <v>-4.0459324859999999</v>
      </c>
      <c r="L1200">
        <v>112276.00260000001</v>
      </c>
      <c r="M1200">
        <v>90.880944580000005</v>
      </c>
      <c r="N1200">
        <v>0.47819777899999999</v>
      </c>
      <c r="O1200">
        <v>-4.1363309380000004</v>
      </c>
      <c r="P1200">
        <v>95263.440799999997</v>
      </c>
      <c r="Q1200">
        <v>93.494703290000004</v>
      </c>
      <c r="R1200">
        <v>-0.46122217100000001</v>
      </c>
      <c r="S1200">
        <v>-3.5708704290000002</v>
      </c>
    </row>
    <row r="1201" spans="1:19" x14ac:dyDescent="0.25">
      <c r="A1201" s="12">
        <v>40756</v>
      </c>
      <c r="B1201" t="s">
        <v>1991</v>
      </c>
      <c r="C1201" t="s">
        <v>1992</v>
      </c>
      <c r="D1201">
        <v>209990.16080000001</v>
      </c>
      <c r="E1201">
        <v>98.312908269999994</v>
      </c>
      <c r="F1201">
        <v>1.5289300240000001</v>
      </c>
      <c r="G1201">
        <v>-3.1259804660000001</v>
      </c>
      <c r="H1201">
        <v>133405.32209999999</v>
      </c>
      <c r="I1201">
        <v>97.72230252</v>
      </c>
      <c r="J1201">
        <v>1.303496102</v>
      </c>
      <c r="K1201">
        <v>-3.7462106830000002</v>
      </c>
      <c r="L1201">
        <v>93980.526310000001</v>
      </c>
      <c r="M1201">
        <v>97.037943769999998</v>
      </c>
      <c r="N1201">
        <v>0.82991701299999998</v>
      </c>
      <c r="O1201">
        <v>-4.6918144599999998</v>
      </c>
      <c r="P1201">
        <v>89487.992259999999</v>
      </c>
      <c r="Q1201">
        <v>100.92815040000001</v>
      </c>
      <c r="R1201">
        <v>-8.3516362999999996E-2</v>
      </c>
      <c r="S1201">
        <v>-3.7126450200000001</v>
      </c>
    </row>
    <row r="1202" spans="1:19" x14ac:dyDescent="0.25">
      <c r="A1202" s="12">
        <v>40787</v>
      </c>
      <c r="B1202" t="s">
        <v>1995</v>
      </c>
      <c r="C1202" t="s">
        <v>1996</v>
      </c>
      <c r="D1202">
        <v>215138.7162</v>
      </c>
      <c r="E1202">
        <v>95.553120960000001</v>
      </c>
      <c r="F1202">
        <v>-0.60811008200000005</v>
      </c>
      <c r="G1202">
        <v>-3.9914221539999999</v>
      </c>
      <c r="H1202">
        <v>128605.08470000001</v>
      </c>
      <c r="I1202">
        <v>95.194273600000002</v>
      </c>
      <c r="J1202">
        <v>-1.050092271</v>
      </c>
      <c r="K1202">
        <v>-4.9997689650000003</v>
      </c>
      <c r="L1202">
        <v>110009.2145</v>
      </c>
      <c r="M1202">
        <v>95.869070579999999</v>
      </c>
      <c r="N1202">
        <v>-1.0151321529999999</v>
      </c>
      <c r="O1202">
        <v>-5.24612867</v>
      </c>
      <c r="P1202">
        <v>87094.601689999996</v>
      </c>
      <c r="Q1202">
        <v>96.717720760000006</v>
      </c>
      <c r="R1202">
        <v>-1.576720844</v>
      </c>
      <c r="S1202">
        <v>-5.9057517390000003</v>
      </c>
    </row>
    <row r="1203" spans="1:19" x14ac:dyDescent="0.25">
      <c r="A1203" s="12">
        <v>40787</v>
      </c>
      <c r="B1203" t="s">
        <v>1993</v>
      </c>
      <c r="C1203" t="s">
        <v>1994</v>
      </c>
      <c r="D1203">
        <v>179667.22099999999</v>
      </c>
      <c r="E1203">
        <v>96.962996140000001</v>
      </c>
      <c r="F1203">
        <v>0.73285728100000003</v>
      </c>
      <c r="G1203">
        <v>-2.1096505040000002</v>
      </c>
      <c r="H1203">
        <v>114580.13340000001</v>
      </c>
      <c r="I1203">
        <v>95.243708429999998</v>
      </c>
      <c r="J1203">
        <v>0.23841536899999999</v>
      </c>
      <c r="K1203">
        <v>-2.3926053989999998</v>
      </c>
      <c r="L1203">
        <v>95305.724910000004</v>
      </c>
      <c r="M1203">
        <v>94.568655519999993</v>
      </c>
      <c r="N1203">
        <v>0.216021572</v>
      </c>
      <c r="O1203">
        <v>-2.352560923</v>
      </c>
      <c r="P1203">
        <v>84808.971590000001</v>
      </c>
      <c r="Q1203">
        <v>94.625921550000001</v>
      </c>
      <c r="R1203">
        <v>-0.39877675099999998</v>
      </c>
      <c r="S1203">
        <v>-1.952654567</v>
      </c>
    </row>
    <row r="1204" spans="1:19" x14ac:dyDescent="0.25">
      <c r="A1204" s="12">
        <v>40787</v>
      </c>
      <c r="B1204" t="s">
        <v>1997</v>
      </c>
      <c r="C1204" t="s">
        <v>1998</v>
      </c>
      <c r="D1204">
        <v>230156.5975</v>
      </c>
      <c r="E1204">
        <v>91.637612439999998</v>
      </c>
      <c r="F1204">
        <v>0.48855480400000001</v>
      </c>
      <c r="G1204">
        <v>-3.9305504359999999</v>
      </c>
      <c r="H1204">
        <v>136494.18100000001</v>
      </c>
      <c r="I1204">
        <v>90.95488297</v>
      </c>
      <c r="J1204">
        <v>6.8348199999999998E-2</v>
      </c>
      <c r="K1204">
        <v>-4.0401258679999996</v>
      </c>
      <c r="L1204">
        <v>112549.8551</v>
      </c>
      <c r="M1204">
        <v>91.102612329999999</v>
      </c>
      <c r="N1204">
        <v>0.24391004699999999</v>
      </c>
      <c r="O1204">
        <v>-3.9572083440000001</v>
      </c>
      <c r="P1204">
        <v>94922.606880000007</v>
      </c>
      <c r="Q1204">
        <v>93.160197569999994</v>
      </c>
      <c r="R1204">
        <v>-0.35778039499999997</v>
      </c>
      <c r="S1204">
        <v>-3.852371615</v>
      </c>
    </row>
    <row r="1205" spans="1:19" x14ac:dyDescent="0.25">
      <c r="A1205" s="12">
        <v>40787</v>
      </c>
      <c r="B1205" t="s">
        <v>1999</v>
      </c>
      <c r="C1205" t="s">
        <v>2000</v>
      </c>
      <c r="D1205">
        <v>217645.94219999999</v>
      </c>
      <c r="E1205">
        <v>96.840984890000001</v>
      </c>
      <c r="F1205">
        <v>0.55473335199999996</v>
      </c>
      <c r="G1205">
        <v>-4.318137632</v>
      </c>
      <c r="H1205">
        <v>131050.3094</v>
      </c>
      <c r="I1205">
        <v>95.684340700000007</v>
      </c>
      <c r="J1205">
        <v>3.7797602E-2</v>
      </c>
      <c r="K1205">
        <v>-4.623425911</v>
      </c>
      <c r="L1205">
        <v>104100.1099</v>
      </c>
      <c r="M1205">
        <v>96.49492936</v>
      </c>
      <c r="N1205">
        <v>0.18648308</v>
      </c>
      <c r="O1205">
        <v>-4.9199827230000004</v>
      </c>
      <c r="P1205">
        <v>95952.939559999999</v>
      </c>
      <c r="Q1205">
        <v>97.863819030000002</v>
      </c>
      <c r="R1205">
        <v>-0.52189522899999996</v>
      </c>
      <c r="S1205">
        <v>-4.0237454750000001</v>
      </c>
    </row>
    <row r="1206" spans="1:19" x14ac:dyDescent="0.25">
      <c r="A1206" s="12">
        <v>40787</v>
      </c>
      <c r="B1206" t="s">
        <v>1989</v>
      </c>
      <c r="C1206" t="s">
        <v>1990</v>
      </c>
      <c r="D1206">
        <v>212474.03349999999</v>
      </c>
      <c r="E1206">
        <v>92.717151490000006</v>
      </c>
      <c r="F1206">
        <v>1.215991762</v>
      </c>
      <c r="G1206">
        <v>-2.6246340429999999</v>
      </c>
      <c r="H1206">
        <v>134789.57860000001</v>
      </c>
      <c r="I1206">
        <v>91.268461740000006</v>
      </c>
      <c r="J1206">
        <v>0.59839856899999999</v>
      </c>
      <c r="K1206">
        <v>-2.6352986039999999</v>
      </c>
      <c r="L1206">
        <v>100353.6053</v>
      </c>
      <c r="M1206">
        <v>92.405201849999997</v>
      </c>
      <c r="N1206">
        <v>0.75781466900000005</v>
      </c>
      <c r="O1206">
        <v>-3.5173918720000001</v>
      </c>
      <c r="P1206">
        <v>102355.6523</v>
      </c>
      <c r="Q1206">
        <v>93.506873630000001</v>
      </c>
      <c r="R1206">
        <v>0.139825374</v>
      </c>
      <c r="S1206">
        <v>-0.89111826699999996</v>
      </c>
    </row>
    <row r="1207" spans="1:19" x14ac:dyDescent="0.25">
      <c r="A1207" s="12">
        <v>40787</v>
      </c>
      <c r="B1207" t="s">
        <v>1991</v>
      </c>
      <c r="C1207" t="s">
        <v>1992</v>
      </c>
      <c r="D1207">
        <v>210934.82190000001</v>
      </c>
      <c r="E1207">
        <v>98.755178389999998</v>
      </c>
      <c r="F1207">
        <v>0.44985966599999999</v>
      </c>
      <c r="G1207">
        <v>-3.5126869909999998</v>
      </c>
      <c r="H1207">
        <v>133326.05290000001</v>
      </c>
      <c r="I1207">
        <v>97.664236169999995</v>
      </c>
      <c r="J1207">
        <v>-5.9419751E-2</v>
      </c>
      <c r="K1207">
        <v>-4.1850987740000001</v>
      </c>
      <c r="L1207">
        <v>94006.913839999994</v>
      </c>
      <c r="M1207">
        <v>97.065189750000002</v>
      </c>
      <c r="N1207">
        <v>2.8077655999999999E-2</v>
      </c>
      <c r="O1207">
        <v>-5.4547680180000002</v>
      </c>
      <c r="P1207">
        <v>89044.632970000006</v>
      </c>
      <c r="Q1207">
        <v>100.428112</v>
      </c>
      <c r="R1207">
        <v>-0.49543997699999998</v>
      </c>
      <c r="S1207">
        <v>-4.7299913680000003</v>
      </c>
    </row>
    <row r="1208" spans="1:19" x14ac:dyDescent="0.25">
      <c r="A1208" s="12">
        <v>40817</v>
      </c>
      <c r="B1208" t="s">
        <v>1995</v>
      </c>
      <c r="C1208" t="s">
        <v>1996</v>
      </c>
      <c r="D1208">
        <v>213886.53589999999</v>
      </c>
      <c r="E1208">
        <v>94.996969370000002</v>
      </c>
      <c r="F1208">
        <v>-0.582033935</v>
      </c>
      <c r="G1208">
        <v>-5.0817085390000001</v>
      </c>
      <c r="H1208">
        <v>127530.7445</v>
      </c>
      <c r="I1208">
        <v>94.399040369999994</v>
      </c>
      <c r="J1208">
        <v>-0.83537927999999995</v>
      </c>
      <c r="K1208">
        <v>-5.9766818710000003</v>
      </c>
      <c r="L1208">
        <v>108752.2135</v>
      </c>
      <c r="M1208">
        <v>94.773639380000006</v>
      </c>
      <c r="N1208">
        <v>-1.142632544</v>
      </c>
      <c r="O1208">
        <v>-6.342522142</v>
      </c>
      <c r="P1208">
        <v>86039.136350000001</v>
      </c>
      <c r="Q1208">
        <v>95.545636610000003</v>
      </c>
      <c r="R1208">
        <v>-1.211860801</v>
      </c>
      <c r="S1208">
        <v>-7.1679167210000001</v>
      </c>
    </row>
    <row r="1209" spans="1:19" x14ac:dyDescent="0.25">
      <c r="A1209" s="12">
        <v>40817</v>
      </c>
      <c r="B1209" t="s">
        <v>1999</v>
      </c>
      <c r="C1209" t="s">
        <v>2000</v>
      </c>
      <c r="D1209">
        <v>216645.3995</v>
      </c>
      <c r="E1209">
        <v>96.395796079999997</v>
      </c>
      <c r="F1209">
        <v>-0.45971114899999999</v>
      </c>
      <c r="G1209">
        <v>-3.528781156</v>
      </c>
      <c r="H1209">
        <v>130093.345</v>
      </c>
      <c r="I1209">
        <v>94.985628019999993</v>
      </c>
      <c r="J1209">
        <v>-0.73022677999999996</v>
      </c>
      <c r="K1209">
        <v>-4.1017624140000004</v>
      </c>
      <c r="L1209">
        <v>102787.3305</v>
      </c>
      <c r="M1209">
        <v>95.278056950000007</v>
      </c>
      <c r="N1209">
        <v>-1.261073949</v>
      </c>
      <c r="O1209">
        <v>-4.7478246180000001</v>
      </c>
      <c r="P1209">
        <v>94648.570370000001</v>
      </c>
      <c r="Q1209">
        <v>96.533473650000005</v>
      </c>
      <c r="R1209">
        <v>-1.3593842869999999</v>
      </c>
      <c r="S1209">
        <v>-4.4785793480000002</v>
      </c>
    </row>
    <row r="1210" spans="1:19" x14ac:dyDescent="0.25">
      <c r="A1210" s="12">
        <v>40817</v>
      </c>
      <c r="B1210" t="s">
        <v>1993</v>
      </c>
      <c r="C1210" t="s">
        <v>1994</v>
      </c>
      <c r="D1210">
        <v>179447.40760000001</v>
      </c>
      <c r="E1210">
        <v>96.844366989999997</v>
      </c>
      <c r="F1210">
        <v>-0.122344772</v>
      </c>
      <c r="G1210">
        <v>-1.9860786100000001</v>
      </c>
      <c r="H1210">
        <v>114149.93309999999</v>
      </c>
      <c r="I1210">
        <v>94.886108300000004</v>
      </c>
      <c r="J1210">
        <v>-0.37545801200000001</v>
      </c>
      <c r="K1210">
        <v>-2.4513138739999998</v>
      </c>
      <c r="L1210">
        <v>94731.483680000005</v>
      </c>
      <c r="M1210">
        <v>93.998855329999998</v>
      </c>
      <c r="N1210">
        <v>-0.60252542200000003</v>
      </c>
      <c r="O1210">
        <v>-2.5875937339999999</v>
      </c>
      <c r="P1210">
        <v>83889.458570000003</v>
      </c>
      <c r="Q1210">
        <v>93.599971530000005</v>
      </c>
      <c r="R1210">
        <v>-1.084216676</v>
      </c>
      <c r="S1210">
        <v>-3.0826678959999998</v>
      </c>
    </row>
    <row r="1211" spans="1:19" x14ac:dyDescent="0.25">
      <c r="A1211" s="12">
        <v>40817</v>
      </c>
      <c r="B1211" t="s">
        <v>1991</v>
      </c>
      <c r="C1211" t="s">
        <v>1992</v>
      </c>
      <c r="D1211">
        <v>212885.03880000001</v>
      </c>
      <c r="E1211">
        <v>99.668228290000002</v>
      </c>
      <c r="F1211">
        <v>0.92455900899999999</v>
      </c>
      <c r="G1211">
        <v>-2.3970315790000001</v>
      </c>
      <c r="H1211">
        <v>134257.75899999999</v>
      </c>
      <c r="I1211">
        <v>98.346731169999998</v>
      </c>
      <c r="J1211">
        <v>0.69881772600000003</v>
      </c>
      <c r="K1211">
        <v>-3.2545480759999998</v>
      </c>
      <c r="L1211">
        <v>94262.722339999993</v>
      </c>
      <c r="M1211">
        <v>97.329320339999995</v>
      </c>
      <c r="N1211">
        <v>0.27211669300000002</v>
      </c>
      <c r="O1211">
        <v>-4.6575829510000002</v>
      </c>
      <c r="P1211">
        <v>88982.270539999998</v>
      </c>
      <c r="Q1211">
        <v>100.35777710000001</v>
      </c>
      <c r="R1211">
        <v>-7.0035027E-2</v>
      </c>
      <c r="S1211">
        <v>-4.4274493110000002</v>
      </c>
    </row>
    <row r="1212" spans="1:19" x14ac:dyDescent="0.25">
      <c r="A1212" s="12">
        <v>40817</v>
      </c>
      <c r="B1212" t="s">
        <v>1989</v>
      </c>
      <c r="C1212" t="s">
        <v>1990</v>
      </c>
      <c r="D1212">
        <v>213776.25750000001</v>
      </c>
      <c r="E1212">
        <v>93.285402090000005</v>
      </c>
      <c r="F1212">
        <v>0.61288616799999995</v>
      </c>
      <c r="G1212">
        <v>-1.7784342959999999</v>
      </c>
      <c r="H1212">
        <v>134920.57500000001</v>
      </c>
      <c r="I1212">
        <v>91.357161750000003</v>
      </c>
      <c r="J1212">
        <v>9.7185820000000006E-2</v>
      </c>
      <c r="K1212">
        <v>-2.4528888809999998</v>
      </c>
      <c r="L1212">
        <v>100041.9927</v>
      </c>
      <c r="M1212">
        <v>92.118270159999994</v>
      </c>
      <c r="N1212">
        <v>-0.31051465099999997</v>
      </c>
      <c r="O1212">
        <v>-3.551029035</v>
      </c>
      <c r="P1212">
        <v>100746.97990000001</v>
      </c>
      <c r="Q1212">
        <v>92.037272970000004</v>
      </c>
      <c r="R1212">
        <v>-1.5716498699999999</v>
      </c>
      <c r="S1212">
        <v>-3.137302145</v>
      </c>
    </row>
    <row r="1213" spans="1:19" x14ac:dyDescent="0.25">
      <c r="A1213" s="12">
        <v>40817</v>
      </c>
      <c r="B1213" t="s">
        <v>1997</v>
      </c>
      <c r="C1213" t="s">
        <v>1998</v>
      </c>
      <c r="D1213">
        <v>229596.5428</v>
      </c>
      <c r="E1213">
        <v>91.41462482</v>
      </c>
      <c r="F1213">
        <v>-0.24333634200000001</v>
      </c>
      <c r="G1213">
        <v>-3.5495563269999999</v>
      </c>
      <c r="H1213">
        <v>135725.9423</v>
      </c>
      <c r="I1213">
        <v>90.442955949999998</v>
      </c>
      <c r="J1213">
        <v>-0.56283620599999995</v>
      </c>
      <c r="K1213">
        <v>-3.9492902860000001</v>
      </c>
      <c r="L1213">
        <v>111420.3965</v>
      </c>
      <c r="M1213">
        <v>90.188380769999995</v>
      </c>
      <c r="N1213">
        <v>-1.0035184930000001</v>
      </c>
      <c r="O1213">
        <v>-4.2562078019999996</v>
      </c>
      <c r="P1213">
        <v>93674.917300000001</v>
      </c>
      <c r="Q1213">
        <v>91.935673600000001</v>
      </c>
      <c r="R1213">
        <v>-1.3144282730000001</v>
      </c>
      <c r="S1213">
        <v>-4.7317832590000002</v>
      </c>
    </row>
    <row r="1214" spans="1:19" x14ac:dyDescent="0.25">
      <c r="A1214" s="12">
        <v>40848</v>
      </c>
      <c r="B1214" t="s">
        <v>1997</v>
      </c>
      <c r="C1214" t="s">
        <v>1998</v>
      </c>
      <c r="D1214">
        <v>229913.35339999999</v>
      </c>
      <c r="E1214">
        <v>91.540764019999997</v>
      </c>
      <c r="F1214">
        <v>0.137985788</v>
      </c>
      <c r="G1214">
        <v>-3.0970423829999998</v>
      </c>
      <c r="H1214">
        <v>135635.17240000001</v>
      </c>
      <c r="I1214">
        <v>90.382470080000004</v>
      </c>
      <c r="J1214">
        <v>-6.6877378000000001E-2</v>
      </c>
      <c r="K1214">
        <v>-3.404596422</v>
      </c>
      <c r="L1214">
        <v>111076.08719999999</v>
      </c>
      <c r="M1214">
        <v>89.909682259999997</v>
      </c>
      <c r="N1214">
        <v>-0.30901819800000002</v>
      </c>
      <c r="O1214">
        <v>-3.877866048</v>
      </c>
      <c r="P1214">
        <v>94095.251999999993</v>
      </c>
      <c r="Q1214">
        <v>92.348204030000005</v>
      </c>
      <c r="R1214">
        <v>0.44871638200000002</v>
      </c>
      <c r="S1214">
        <v>-4.0710415759999998</v>
      </c>
    </row>
    <row r="1215" spans="1:19" x14ac:dyDescent="0.25">
      <c r="A1215" s="12">
        <v>40848</v>
      </c>
      <c r="B1215" t="s">
        <v>1995</v>
      </c>
      <c r="C1215" t="s">
        <v>1996</v>
      </c>
      <c r="D1215">
        <v>214210.4466</v>
      </c>
      <c r="E1215">
        <v>95.140833209999997</v>
      </c>
      <c r="F1215">
        <v>0.15144044200000001</v>
      </c>
      <c r="G1215">
        <v>-4.0803051930000001</v>
      </c>
      <c r="H1215">
        <v>127828.9945</v>
      </c>
      <c r="I1215">
        <v>94.619806850000003</v>
      </c>
      <c r="J1215">
        <v>0.23386517700000001</v>
      </c>
      <c r="K1215">
        <v>-4.4459654149999999</v>
      </c>
      <c r="L1215">
        <v>108800.3129</v>
      </c>
      <c r="M1215">
        <v>94.815556299999997</v>
      </c>
      <c r="N1215">
        <v>4.4228460999999997E-2</v>
      </c>
      <c r="O1215">
        <v>-4.9902040359999997</v>
      </c>
      <c r="P1215">
        <v>86405.327290000001</v>
      </c>
      <c r="Q1215">
        <v>95.952288139999993</v>
      </c>
      <c r="R1215">
        <v>0.42560973000000002</v>
      </c>
      <c r="S1215">
        <v>-5.7589601070000001</v>
      </c>
    </row>
    <row r="1216" spans="1:19" x14ac:dyDescent="0.25">
      <c r="A1216" s="12">
        <v>40848</v>
      </c>
      <c r="B1216" t="s">
        <v>1999</v>
      </c>
      <c r="C1216" t="s">
        <v>2000</v>
      </c>
      <c r="D1216">
        <v>214127.14110000001</v>
      </c>
      <c r="E1216">
        <v>95.275303679999993</v>
      </c>
      <c r="F1216">
        <v>-1.1623872049999999</v>
      </c>
      <c r="G1216">
        <v>-3.0401640400000001</v>
      </c>
      <c r="H1216">
        <v>128377.083</v>
      </c>
      <c r="I1216">
        <v>93.732526070000006</v>
      </c>
      <c r="J1216">
        <v>-1.319254269</v>
      </c>
      <c r="K1216">
        <v>-3.4487805740000002</v>
      </c>
      <c r="L1216">
        <v>101300.44070000001</v>
      </c>
      <c r="M1216">
        <v>93.899794029999995</v>
      </c>
      <c r="N1216">
        <v>-1.4465690870000001</v>
      </c>
      <c r="O1216">
        <v>-4.285334851</v>
      </c>
      <c r="P1216">
        <v>93994.751780000006</v>
      </c>
      <c r="Q1216">
        <v>95.866634419999997</v>
      </c>
      <c r="R1216">
        <v>-0.69078548900000003</v>
      </c>
      <c r="S1216">
        <v>-3.5082385829999998</v>
      </c>
    </row>
    <row r="1217" spans="1:19" x14ac:dyDescent="0.25">
      <c r="A1217" s="12">
        <v>40848</v>
      </c>
      <c r="B1217" t="s">
        <v>1989</v>
      </c>
      <c r="C1217" t="s">
        <v>1990</v>
      </c>
      <c r="D1217">
        <v>212547.3205</v>
      </c>
      <c r="E1217">
        <v>92.749131689999999</v>
      </c>
      <c r="F1217">
        <v>-0.57487065100000001</v>
      </c>
      <c r="G1217">
        <v>-1.872543579</v>
      </c>
      <c r="H1217">
        <v>133798.00520000001</v>
      </c>
      <c r="I1217">
        <v>90.597049459999994</v>
      </c>
      <c r="J1217">
        <v>-0.83202265799999997</v>
      </c>
      <c r="K1217">
        <v>-2.3301432050000002</v>
      </c>
      <c r="L1217">
        <v>99062.438620000001</v>
      </c>
      <c r="M1217">
        <v>91.216300660000002</v>
      </c>
      <c r="N1217">
        <v>-0.97914290500000001</v>
      </c>
      <c r="O1217">
        <v>-3.309414587</v>
      </c>
      <c r="P1217">
        <v>100061.625</v>
      </c>
      <c r="Q1217">
        <v>91.411167879999994</v>
      </c>
      <c r="R1217">
        <v>-0.680273401</v>
      </c>
      <c r="S1217">
        <v>-2.8207648089999999</v>
      </c>
    </row>
    <row r="1218" spans="1:19" x14ac:dyDescent="0.25">
      <c r="A1218" s="12">
        <v>40848</v>
      </c>
      <c r="B1218" t="s">
        <v>1993</v>
      </c>
      <c r="C1218" t="s">
        <v>1994</v>
      </c>
      <c r="D1218">
        <v>178443.4001</v>
      </c>
      <c r="E1218">
        <v>96.302523140000005</v>
      </c>
      <c r="F1218">
        <v>-0.55949960399999998</v>
      </c>
      <c r="G1218">
        <v>-2.0855513050000001</v>
      </c>
      <c r="H1218">
        <v>113466.5643</v>
      </c>
      <c r="I1218">
        <v>94.318064129999996</v>
      </c>
      <c r="J1218">
        <v>-0.59865894100000006</v>
      </c>
      <c r="K1218">
        <v>-2.1988498440000002</v>
      </c>
      <c r="L1218">
        <v>93942.477679999996</v>
      </c>
      <c r="M1218">
        <v>93.215951290000007</v>
      </c>
      <c r="N1218">
        <v>-0.83288677700000002</v>
      </c>
      <c r="O1218">
        <v>-2.3578623950000002</v>
      </c>
      <c r="P1218">
        <v>83481.33726</v>
      </c>
      <c r="Q1218">
        <v>93.144608669999997</v>
      </c>
      <c r="R1218">
        <v>-0.48649892900000002</v>
      </c>
      <c r="S1218">
        <v>-2.5329698770000002</v>
      </c>
    </row>
    <row r="1219" spans="1:19" x14ac:dyDescent="0.25">
      <c r="A1219" s="12">
        <v>40848</v>
      </c>
      <c r="B1219" t="s">
        <v>1991</v>
      </c>
      <c r="C1219" t="s">
        <v>1992</v>
      </c>
      <c r="D1219">
        <v>211280.56700000001</v>
      </c>
      <c r="E1219">
        <v>98.91704885</v>
      </c>
      <c r="F1219">
        <v>-0.75367993200000005</v>
      </c>
      <c r="G1219">
        <v>-2.4174052800000001</v>
      </c>
      <c r="H1219">
        <v>133299.6238</v>
      </c>
      <c r="I1219">
        <v>97.644876240000002</v>
      </c>
      <c r="J1219">
        <v>-0.713653541</v>
      </c>
      <c r="K1219">
        <v>-2.991909052</v>
      </c>
      <c r="L1219">
        <v>94178.360079999999</v>
      </c>
      <c r="M1219">
        <v>97.242213559999996</v>
      </c>
      <c r="N1219">
        <v>-8.9496952000000005E-2</v>
      </c>
      <c r="O1219">
        <v>-3.9064184219999998</v>
      </c>
      <c r="P1219">
        <v>89160.184529999999</v>
      </c>
      <c r="Q1219">
        <v>100.5584357</v>
      </c>
      <c r="R1219">
        <v>0.19994319299999999</v>
      </c>
      <c r="S1219">
        <v>-3.9657779639999999</v>
      </c>
    </row>
    <row r="1220" spans="1:19" x14ac:dyDescent="0.25">
      <c r="A1220" s="12">
        <v>40878</v>
      </c>
      <c r="B1220" t="s">
        <v>1997</v>
      </c>
      <c r="C1220" t="s">
        <v>1998</v>
      </c>
      <c r="D1220">
        <v>228206.9031</v>
      </c>
      <c r="E1220">
        <v>90.861335139999994</v>
      </c>
      <c r="F1220">
        <v>-0.74221455199999997</v>
      </c>
      <c r="G1220">
        <v>-2.7660515559999999</v>
      </c>
      <c r="H1220">
        <v>135262.57250000001</v>
      </c>
      <c r="I1220">
        <v>90.13418274</v>
      </c>
      <c r="J1220">
        <v>-0.27470739999999999</v>
      </c>
      <c r="K1220">
        <v>-2.9348545490000002</v>
      </c>
      <c r="L1220">
        <v>110394.7663</v>
      </c>
      <c r="M1220">
        <v>89.358192360000004</v>
      </c>
      <c r="N1220">
        <v>-0.61338210699999995</v>
      </c>
      <c r="O1220">
        <v>-3.519004389</v>
      </c>
      <c r="P1220">
        <v>94094.479819999993</v>
      </c>
      <c r="Q1220">
        <v>92.347446180000006</v>
      </c>
      <c r="R1220">
        <v>-8.2063800000000005E-4</v>
      </c>
      <c r="S1220">
        <v>-3.3012711480000001</v>
      </c>
    </row>
    <row r="1221" spans="1:19" x14ac:dyDescent="0.25">
      <c r="A1221" s="12">
        <v>40878</v>
      </c>
      <c r="B1221" t="s">
        <v>1989</v>
      </c>
      <c r="C1221" t="s">
        <v>1990</v>
      </c>
      <c r="D1221">
        <v>210951.77350000001</v>
      </c>
      <c r="E1221">
        <v>92.052883910000006</v>
      </c>
      <c r="F1221">
        <v>-0.75067849499999995</v>
      </c>
      <c r="G1221">
        <v>-1.8367014509999999</v>
      </c>
      <c r="H1221">
        <v>133424.59700000001</v>
      </c>
      <c r="I1221">
        <v>90.344207969999999</v>
      </c>
      <c r="J1221">
        <v>-0.27908358100000002</v>
      </c>
      <c r="K1221">
        <v>-2.0748273340000001</v>
      </c>
      <c r="L1221">
        <v>98594.049249999996</v>
      </c>
      <c r="M1221">
        <v>90.785009579999993</v>
      </c>
      <c r="N1221">
        <v>-0.47282237199999999</v>
      </c>
      <c r="O1221">
        <v>-2.8066338279999998</v>
      </c>
      <c r="P1221">
        <v>99609.784939999998</v>
      </c>
      <c r="Q1221">
        <v>90.998390009999994</v>
      </c>
      <c r="R1221">
        <v>-0.45156174999999998</v>
      </c>
      <c r="S1221">
        <v>-2.8513807610000002</v>
      </c>
    </row>
    <row r="1222" spans="1:19" x14ac:dyDescent="0.25">
      <c r="A1222" s="12">
        <v>40878</v>
      </c>
      <c r="B1222" t="s">
        <v>1991</v>
      </c>
      <c r="C1222" t="s">
        <v>1992</v>
      </c>
      <c r="D1222">
        <v>210651.6673</v>
      </c>
      <c r="E1222">
        <v>98.622611480000003</v>
      </c>
      <c r="F1222">
        <v>-0.29766089000000001</v>
      </c>
      <c r="G1222">
        <v>-0.97098769200000001</v>
      </c>
      <c r="H1222">
        <v>133437.86610000001</v>
      </c>
      <c r="I1222">
        <v>97.746141780000002</v>
      </c>
      <c r="J1222">
        <v>0.103707991</v>
      </c>
      <c r="K1222">
        <v>-1.409004894</v>
      </c>
      <c r="L1222">
        <v>94089.928790000005</v>
      </c>
      <c r="M1222">
        <v>97.150905390000005</v>
      </c>
      <c r="N1222">
        <v>-9.3897671000000002E-2</v>
      </c>
      <c r="O1222">
        <v>-2.3511960040000002</v>
      </c>
      <c r="P1222">
        <v>89406.901209999996</v>
      </c>
      <c r="Q1222">
        <v>100.83669260000001</v>
      </c>
      <c r="R1222">
        <v>0.27671171500000002</v>
      </c>
      <c r="S1222">
        <v>-2.1885276010000001</v>
      </c>
    </row>
    <row r="1223" spans="1:19" x14ac:dyDescent="0.25">
      <c r="A1223" s="12">
        <v>40878</v>
      </c>
      <c r="B1223" t="s">
        <v>1999</v>
      </c>
      <c r="C1223" t="s">
        <v>2000</v>
      </c>
      <c r="D1223">
        <v>212262.894</v>
      </c>
      <c r="E1223">
        <v>94.445811879999994</v>
      </c>
      <c r="F1223">
        <v>-0.87062624799999999</v>
      </c>
      <c r="G1223">
        <v>-2.6898266030000002</v>
      </c>
      <c r="H1223">
        <v>128085.04610000001</v>
      </c>
      <c r="I1223">
        <v>93.519299919999995</v>
      </c>
      <c r="J1223">
        <v>-0.22748362699999999</v>
      </c>
      <c r="K1223">
        <v>-2.7892422030000001</v>
      </c>
      <c r="L1223">
        <v>100844.2104</v>
      </c>
      <c r="M1223">
        <v>93.476894220000005</v>
      </c>
      <c r="N1223">
        <v>-0.45037352200000003</v>
      </c>
      <c r="O1223">
        <v>-3.4351600480000002</v>
      </c>
      <c r="P1223">
        <v>94134.577539999998</v>
      </c>
      <c r="Q1223">
        <v>96.009244769999995</v>
      </c>
      <c r="R1223">
        <v>0.148759105</v>
      </c>
      <c r="S1223">
        <v>-2.5455199319999999</v>
      </c>
    </row>
    <row r="1224" spans="1:19" x14ac:dyDescent="0.25">
      <c r="A1224" s="12">
        <v>40878</v>
      </c>
      <c r="B1224" t="s">
        <v>1995</v>
      </c>
      <c r="C1224" t="s">
        <v>1996</v>
      </c>
      <c r="D1224">
        <v>212164.66329999999</v>
      </c>
      <c r="E1224">
        <v>94.232205570000005</v>
      </c>
      <c r="F1224">
        <v>-0.95503434300000001</v>
      </c>
      <c r="G1224">
        <v>-4.742698678</v>
      </c>
      <c r="H1224">
        <v>127188.5278</v>
      </c>
      <c r="I1224">
        <v>94.145729470000006</v>
      </c>
      <c r="J1224">
        <v>-0.50103397800000005</v>
      </c>
      <c r="K1224">
        <v>-4.8086692360000001</v>
      </c>
      <c r="L1224">
        <v>107989.9599</v>
      </c>
      <c r="M1224">
        <v>94.109362829999995</v>
      </c>
      <c r="N1224">
        <v>-0.74480760599999996</v>
      </c>
      <c r="O1224">
        <v>-5.3444600189999996</v>
      </c>
      <c r="P1224">
        <v>85993.22507</v>
      </c>
      <c r="Q1224">
        <v>95.494652579999993</v>
      </c>
      <c r="R1224">
        <v>-0.476940749</v>
      </c>
      <c r="S1224">
        <v>-5.9910241500000003</v>
      </c>
    </row>
    <row r="1225" spans="1:19" x14ac:dyDescent="0.25">
      <c r="A1225" s="12">
        <v>40878</v>
      </c>
      <c r="B1225" t="s">
        <v>1993</v>
      </c>
      <c r="C1225" t="s">
        <v>1994</v>
      </c>
      <c r="D1225">
        <v>178272.45559999999</v>
      </c>
      <c r="E1225">
        <v>96.210267669999993</v>
      </c>
      <c r="F1225">
        <v>-9.5797559000000004E-2</v>
      </c>
      <c r="G1225">
        <v>-1.666598883</v>
      </c>
      <c r="H1225">
        <v>113851.54489999999</v>
      </c>
      <c r="I1225">
        <v>94.638075790000002</v>
      </c>
      <c r="J1225">
        <v>0.33928989100000001</v>
      </c>
      <c r="K1225">
        <v>-1.7026444890000001</v>
      </c>
      <c r="L1225">
        <v>94102.37599</v>
      </c>
      <c r="M1225">
        <v>93.374612990000003</v>
      </c>
      <c r="N1225">
        <v>0.17020874499999999</v>
      </c>
      <c r="O1225">
        <v>-2.0682485310000001</v>
      </c>
      <c r="P1225">
        <v>84042.161930000002</v>
      </c>
      <c r="Q1225">
        <v>93.770350859999994</v>
      </c>
      <c r="R1225">
        <v>0.67179646500000001</v>
      </c>
      <c r="S1225">
        <v>-2.0862559489999999</v>
      </c>
    </row>
    <row r="1226" spans="1:19" x14ac:dyDescent="0.25">
      <c r="A1226" s="12">
        <v>40909</v>
      </c>
      <c r="B1226" t="s">
        <v>1993</v>
      </c>
      <c r="C1226" t="s">
        <v>1994</v>
      </c>
      <c r="D1226">
        <v>175370.30910000001</v>
      </c>
      <c r="E1226">
        <v>94.644034160000004</v>
      </c>
      <c r="F1226">
        <v>-1.6279276069999999</v>
      </c>
      <c r="G1226">
        <v>-2.1612030130000002</v>
      </c>
      <c r="H1226">
        <v>112536.18309999999</v>
      </c>
      <c r="I1226">
        <v>93.544693069999994</v>
      </c>
      <c r="J1226">
        <v>-1.1553306720000001</v>
      </c>
      <c r="K1226">
        <v>-1.375280998</v>
      </c>
      <c r="L1226">
        <v>93064.137600000002</v>
      </c>
      <c r="M1226">
        <v>92.344404060000002</v>
      </c>
      <c r="N1226">
        <v>-1.103307311</v>
      </c>
      <c r="O1226">
        <v>-1.5984827660000001</v>
      </c>
      <c r="P1226">
        <v>83152.880189999996</v>
      </c>
      <c r="Q1226">
        <v>92.778131500000001</v>
      </c>
      <c r="R1226">
        <v>-1.0581376259999999</v>
      </c>
      <c r="S1226">
        <v>-1.615219527</v>
      </c>
    </row>
    <row r="1227" spans="1:19" x14ac:dyDescent="0.25">
      <c r="A1227" s="12">
        <v>40909</v>
      </c>
      <c r="B1227" t="s">
        <v>1999</v>
      </c>
      <c r="C1227" t="s">
        <v>2000</v>
      </c>
      <c r="D1227">
        <v>211246.0624</v>
      </c>
      <c r="E1227">
        <v>93.993375369999995</v>
      </c>
      <c r="F1227">
        <v>-0.47904349000000002</v>
      </c>
      <c r="G1227">
        <v>-2.643552766</v>
      </c>
      <c r="H1227">
        <v>127867.21430000001</v>
      </c>
      <c r="I1227">
        <v>93.360253439999994</v>
      </c>
      <c r="J1227">
        <v>-0.17006808200000001</v>
      </c>
      <c r="K1227">
        <v>-2.0109022620000001</v>
      </c>
      <c r="L1227">
        <v>100597.1471</v>
      </c>
      <c r="M1227">
        <v>93.247880519999995</v>
      </c>
      <c r="N1227">
        <v>-0.244994975</v>
      </c>
      <c r="O1227">
        <v>-2.5970230729999999</v>
      </c>
      <c r="P1227">
        <v>93651.780740000002</v>
      </c>
      <c r="Q1227">
        <v>95.51683319</v>
      </c>
      <c r="R1227">
        <v>-0.51287933900000005</v>
      </c>
      <c r="S1227">
        <v>-2.6428478850000001</v>
      </c>
    </row>
    <row r="1228" spans="1:19" x14ac:dyDescent="0.25">
      <c r="A1228" s="12">
        <v>40909</v>
      </c>
      <c r="B1228" t="s">
        <v>1991</v>
      </c>
      <c r="C1228" t="s">
        <v>1992</v>
      </c>
      <c r="D1228">
        <v>207720.07060000001</v>
      </c>
      <c r="E1228">
        <v>97.25010048</v>
      </c>
      <c r="F1228">
        <v>-1.3916798379999999</v>
      </c>
      <c r="G1228">
        <v>-2.9451597770000002</v>
      </c>
      <c r="H1228">
        <v>132035.9884</v>
      </c>
      <c r="I1228">
        <v>96.719235830000002</v>
      </c>
      <c r="J1228">
        <v>-1.0505846400000001</v>
      </c>
      <c r="K1228">
        <v>-2.4745056019999998</v>
      </c>
      <c r="L1228">
        <v>92816.92929</v>
      </c>
      <c r="M1228">
        <v>95.836492079999999</v>
      </c>
      <c r="N1228">
        <v>-1.352960428</v>
      </c>
      <c r="O1228">
        <v>-3.3747212700000002</v>
      </c>
      <c r="P1228">
        <v>88104.155490000005</v>
      </c>
      <c r="Q1228">
        <v>99.367403699999997</v>
      </c>
      <c r="R1228">
        <v>-1.4570974990000001</v>
      </c>
      <c r="S1228">
        <v>-3.6127876259999998</v>
      </c>
    </row>
    <row r="1229" spans="1:19" x14ac:dyDescent="0.25">
      <c r="A1229" s="12">
        <v>40909</v>
      </c>
      <c r="B1229" t="s">
        <v>1989</v>
      </c>
      <c r="C1229" t="s">
        <v>1990</v>
      </c>
      <c r="D1229">
        <v>208133.43789999999</v>
      </c>
      <c r="E1229">
        <v>90.823048689999993</v>
      </c>
      <c r="F1229">
        <v>-1.336009432</v>
      </c>
      <c r="G1229">
        <v>-2.8649721449999999</v>
      </c>
      <c r="H1229">
        <v>132447.95939999999</v>
      </c>
      <c r="I1229">
        <v>89.682909019999997</v>
      </c>
      <c r="J1229">
        <v>-0.73197714599999997</v>
      </c>
      <c r="K1229">
        <v>-1.9632062560000001</v>
      </c>
      <c r="L1229">
        <v>97962.613110000006</v>
      </c>
      <c r="M1229">
        <v>90.203585689999997</v>
      </c>
      <c r="N1229">
        <v>-0.64044041299999999</v>
      </c>
      <c r="O1229">
        <v>-2.3908705449999998</v>
      </c>
      <c r="P1229">
        <v>99299.263260000007</v>
      </c>
      <c r="Q1229">
        <v>90.714713340000003</v>
      </c>
      <c r="R1229">
        <v>-0.31173812299999998</v>
      </c>
      <c r="S1229">
        <v>-2.1369977389999999</v>
      </c>
    </row>
    <row r="1230" spans="1:19" x14ac:dyDescent="0.25">
      <c r="A1230" s="12">
        <v>40909</v>
      </c>
      <c r="B1230" t="s">
        <v>1995</v>
      </c>
      <c r="C1230" t="s">
        <v>1996</v>
      </c>
      <c r="D1230">
        <v>211711.29300000001</v>
      </c>
      <c r="E1230">
        <v>94.030842730000003</v>
      </c>
      <c r="F1230">
        <v>-0.213687929</v>
      </c>
      <c r="G1230">
        <v>-2.7156152530000002</v>
      </c>
      <c r="H1230">
        <v>127598.4857</v>
      </c>
      <c r="I1230">
        <v>94.449182840000006</v>
      </c>
      <c r="J1230">
        <v>0.32232303800000001</v>
      </c>
      <c r="K1230">
        <v>-2.0011259400000001</v>
      </c>
      <c r="L1230">
        <v>108372.0729</v>
      </c>
      <c r="M1230">
        <v>94.442360590000007</v>
      </c>
      <c r="N1230">
        <v>0.35384126999999999</v>
      </c>
      <c r="O1230">
        <v>-2.5431370439999998</v>
      </c>
      <c r="P1230">
        <v>86020.493870000006</v>
      </c>
      <c r="Q1230">
        <v>95.52493432</v>
      </c>
      <c r="R1230">
        <v>3.1710403999999998E-2</v>
      </c>
      <c r="S1230">
        <v>-3.44546033</v>
      </c>
    </row>
    <row r="1231" spans="1:19" x14ac:dyDescent="0.25">
      <c r="A1231" s="12">
        <v>40909</v>
      </c>
      <c r="B1231" t="s">
        <v>1997</v>
      </c>
      <c r="C1231" t="s">
        <v>1998</v>
      </c>
      <c r="D1231">
        <v>227902.35490000001</v>
      </c>
      <c r="E1231">
        <v>90.74007829</v>
      </c>
      <c r="F1231">
        <v>-0.13345264300000001</v>
      </c>
      <c r="G1231">
        <v>-2.3509091180000001</v>
      </c>
      <c r="H1231">
        <v>135619.9105</v>
      </c>
      <c r="I1231">
        <v>90.372300080000002</v>
      </c>
      <c r="J1231">
        <v>0.264180949</v>
      </c>
      <c r="K1231">
        <v>-1.644605579</v>
      </c>
      <c r="L1231">
        <v>110707.82120000001</v>
      </c>
      <c r="M1231">
        <v>89.611592229999999</v>
      </c>
      <c r="N1231">
        <v>0.28357765600000001</v>
      </c>
      <c r="O1231">
        <v>-2.1591343549999999</v>
      </c>
      <c r="P1231">
        <v>94265.075769999996</v>
      </c>
      <c r="Q1231">
        <v>92.514874710000001</v>
      </c>
      <c r="R1231">
        <v>0.181302829</v>
      </c>
      <c r="S1231">
        <v>-2.301987021</v>
      </c>
    </row>
    <row r="1232" spans="1:19" x14ac:dyDescent="0.25">
      <c r="A1232" s="12">
        <v>40940</v>
      </c>
      <c r="B1232" t="s">
        <v>1995</v>
      </c>
      <c r="C1232" t="s">
        <v>1996</v>
      </c>
      <c r="D1232">
        <v>208988.72589999999</v>
      </c>
      <c r="E1232">
        <v>92.821623919999993</v>
      </c>
      <c r="F1232">
        <v>-1.285981032</v>
      </c>
      <c r="G1232">
        <v>-3.023813144</v>
      </c>
      <c r="H1232">
        <v>126146.7307</v>
      </c>
      <c r="I1232">
        <v>93.374584889999994</v>
      </c>
      <c r="J1232">
        <v>-1.137752519</v>
      </c>
      <c r="K1232">
        <v>-1.7825071139999999</v>
      </c>
      <c r="L1232">
        <v>107500.74950000001</v>
      </c>
      <c r="M1232">
        <v>93.683033559999998</v>
      </c>
      <c r="N1232">
        <v>-0.80401107000000005</v>
      </c>
      <c r="O1232">
        <v>-2.0315162490000001</v>
      </c>
      <c r="P1232">
        <v>85226.346399999995</v>
      </c>
      <c r="Q1232">
        <v>94.643041159999996</v>
      </c>
      <c r="R1232">
        <v>-0.92320729300000004</v>
      </c>
      <c r="S1232">
        <v>-2.9641705389999999</v>
      </c>
    </row>
    <row r="1233" spans="1:19" x14ac:dyDescent="0.25">
      <c r="A1233" s="12">
        <v>40940</v>
      </c>
      <c r="B1233" t="s">
        <v>1993</v>
      </c>
      <c r="C1233" t="s">
        <v>1994</v>
      </c>
      <c r="D1233">
        <v>174443.8143</v>
      </c>
      <c r="E1233">
        <v>94.144022440000001</v>
      </c>
      <c r="F1233">
        <v>-0.52830770000000005</v>
      </c>
      <c r="G1233">
        <v>-2.4378504630000002</v>
      </c>
      <c r="H1233">
        <v>112258.2288</v>
      </c>
      <c r="I1233">
        <v>93.3136461</v>
      </c>
      <c r="J1233">
        <v>-0.24699099499999999</v>
      </c>
      <c r="K1233">
        <v>-1.090832738</v>
      </c>
      <c r="L1233">
        <v>93256.084900000002</v>
      </c>
      <c r="M1233">
        <v>92.534866890000004</v>
      </c>
      <c r="N1233">
        <v>0.20625270100000001</v>
      </c>
      <c r="O1233">
        <v>-1.0116701429999999</v>
      </c>
      <c r="P1233">
        <v>83087.139009999999</v>
      </c>
      <c r="Q1233">
        <v>92.704780529999994</v>
      </c>
      <c r="R1233">
        <v>-7.9060618999999999E-2</v>
      </c>
      <c r="S1233">
        <v>-0.84810296200000002</v>
      </c>
    </row>
    <row r="1234" spans="1:19" x14ac:dyDescent="0.25">
      <c r="A1234" s="12">
        <v>40940</v>
      </c>
      <c r="B1234" t="s">
        <v>1989</v>
      </c>
      <c r="C1234" t="s">
        <v>1990</v>
      </c>
      <c r="D1234">
        <v>207395.88430000001</v>
      </c>
      <c r="E1234">
        <v>90.501202919999997</v>
      </c>
      <c r="F1234">
        <v>-0.35436574199999998</v>
      </c>
      <c r="G1234">
        <v>-2.634199223</v>
      </c>
      <c r="H1234">
        <v>132366.42050000001</v>
      </c>
      <c r="I1234">
        <v>89.627697560000001</v>
      </c>
      <c r="J1234">
        <v>-6.1562960999999999E-2</v>
      </c>
      <c r="K1234">
        <v>-1.181162176</v>
      </c>
      <c r="L1234">
        <v>98109.426869999996</v>
      </c>
      <c r="M1234">
        <v>90.338771210000004</v>
      </c>
      <c r="N1234">
        <v>0.14986712799999999</v>
      </c>
      <c r="O1234">
        <v>-1.7555735480000001</v>
      </c>
      <c r="P1234">
        <v>98993.155490000005</v>
      </c>
      <c r="Q1234">
        <v>90.435068979999997</v>
      </c>
      <c r="R1234">
        <v>-0.30826792400000003</v>
      </c>
      <c r="S1234">
        <v>-2.628854172</v>
      </c>
    </row>
    <row r="1235" spans="1:19" x14ac:dyDescent="0.25">
      <c r="A1235" s="12">
        <v>40940</v>
      </c>
      <c r="B1235" t="s">
        <v>1991</v>
      </c>
      <c r="C1235" t="s">
        <v>1992</v>
      </c>
      <c r="D1235">
        <v>206446.3273</v>
      </c>
      <c r="E1235">
        <v>96.653761099999997</v>
      </c>
      <c r="F1235">
        <v>-0.61320181699999998</v>
      </c>
      <c r="G1235">
        <v>-3.4879856450000002</v>
      </c>
      <c r="H1235">
        <v>131352.5521</v>
      </c>
      <c r="I1235">
        <v>96.218603849999994</v>
      </c>
      <c r="J1235">
        <v>-0.51761366399999997</v>
      </c>
      <c r="K1235">
        <v>-2.232137142</v>
      </c>
      <c r="L1235">
        <v>92448.025349999996</v>
      </c>
      <c r="M1235">
        <v>95.455586789999998</v>
      </c>
      <c r="N1235">
        <v>-0.39745329200000001</v>
      </c>
      <c r="O1235">
        <v>-2.8782786379999998</v>
      </c>
      <c r="P1235">
        <v>87350.210789999997</v>
      </c>
      <c r="Q1235">
        <v>98.517074600000001</v>
      </c>
      <c r="R1235">
        <v>-0.85574249400000002</v>
      </c>
      <c r="S1235">
        <v>-3.5897488659999999</v>
      </c>
    </row>
    <row r="1236" spans="1:19" x14ac:dyDescent="0.25">
      <c r="A1236" s="12">
        <v>40940</v>
      </c>
      <c r="B1236" t="s">
        <v>1999</v>
      </c>
      <c r="C1236" t="s">
        <v>2000</v>
      </c>
      <c r="D1236">
        <v>210897.83910000001</v>
      </c>
      <c r="E1236">
        <v>93.838434329999998</v>
      </c>
      <c r="F1236">
        <v>-0.164842507</v>
      </c>
      <c r="G1236">
        <v>-2.7766151680000002</v>
      </c>
      <c r="H1236">
        <v>127709.92170000001</v>
      </c>
      <c r="I1236">
        <v>93.245408690000005</v>
      </c>
      <c r="J1236">
        <v>-0.123012467</v>
      </c>
      <c r="K1236">
        <v>-1.8118367</v>
      </c>
      <c r="L1236">
        <v>100699.7049</v>
      </c>
      <c r="M1236">
        <v>93.34294577</v>
      </c>
      <c r="N1236">
        <v>0.10194895800000001</v>
      </c>
      <c r="O1236">
        <v>-2.2854241150000001</v>
      </c>
      <c r="P1236">
        <v>92906.91734</v>
      </c>
      <c r="Q1236">
        <v>94.757136020000004</v>
      </c>
      <c r="R1236">
        <v>-0.79535422700000002</v>
      </c>
      <c r="S1236">
        <v>-3.682489313</v>
      </c>
    </row>
    <row r="1237" spans="1:19" x14ac:dyDescent="0.25">
      <c r="A1237" s="12">
        <v>40940</v>
      </c>
      <c r="B1237" t="s">
        <v>1997</v>
      </c>
      <c r="C1237" t="s">
        <v>1998</v>
      </c>
      <c r="D1237">
        <v>225622.3829</v>
      </c>
      <c r="E1237">
        <v>89.83229987</v>
      </c>
      <c r="F1237">
        <v>-1.0004161730000001</v>
      </c>
      <c r="G1237">
        <v>-2.373536847</v>
      </c>
      <c r="H1237">
        <v>134788.2439</v>
      </c>
      <c r="I1237">
        <v>89.818106940000007</v>
      </c>
      <c r="J1237">
        <v>-0.61323341899999995</v>
      </c>
      <c r="K1237">
        <v>-0.97266443199999997</v>
      </c>
      <c r="L1237">
        <v>110584.8878</v>
      </c>
      <c r="M1237">
        <v>89.512084669999993</v>
      </c>
      <c r="N1237">
        <v>-0.111043172</v>
      </c>
      <c r="O1237">
        <v>-1.277936942</v>
      </c>
      <c r="P1237">
        <v>93307.567620000002</v>
      </c>
      <c r="Q1237">
        <v>91.575144429999995</v>
      </c>
      <c r="R1237">
        <v>-1.015761291</v>
      </c>
      <c r="S1237">
        <v>-2.301663902</v>
      </c>
    </row>
    <row r="1238" spans="1:19" x14ac:dyDescent="0.25">
      <c r="A1238" s="12">
        <v>40969</v>
      </c>
      <c r="B1238" t="s">
        <v>1999</v>
      </c>
      <c r="C1238" t="s">
        <v>2000</v>
      </c>
      <c r="D1238">
        <v>209531.23480000001</v>
      </c>
      <c r="E1238">
        <v>93.230367340000001</v>
      </c>
      <c r="F1238">
        <v>-0.64799354399999998</v>
      </c>
      <c r="G1238">
        <v>-3.3681345290000002</v>
      </c>
      <c r="H1238">
        <v>127157.958</v>
      </c>
      <c r="I1238">
        <v>92.842400999999995</v>
      </c>
      <c r="J1238">
        <v>-0.43220110299999998</v>
      </c>
      <c r="K1238">
        <v>-1.4010192299999999</v>
      </c>
      <c r="L1238">
        <v>100624.5545</v>
      </c>
      <c r="M1238">
        <v>93.273285569999999</v>
      </c>
      <c r="N1238">
        <v>-7.4628238999999999E-2</v>
      </c>
      <c r="O1238">
        <v>-1.69743741</v>
      </c>
      <c r="P1238">
        <v>92322.109270000001</v>
      </c>
      <c r="Q1238">
        <v>94.160681640000007</v>
      </c>
      <c r="R1238">
        <v>-0.62945589499999999</v>
      </c>
      <c r="S1238">
        <v>-3.666534757</v>
      </c>
    </row>
    <row r="1239" spans="1:19" x14ac:dyDescent="0.25">
      <c r="A1239" s="12">
        <v>40969</v>
      </c>
      <c r="B1239" t="s">
        <v>1989</v>
      </c>
      <c r="C1239" t="s">
        <v>1990</v>
      </c>
      <c r="D1239">
        <v>205742.2648</v>
      </c>
      <c r="E1239">
        <v>89.779614109999997</v>
      </c>
      <c r="F1239">
        <v>-0.79732510999999995</v>
      </c>
      <c r="G1239">
        <v>-3.4218342879999999</v>
      </c>
      <c r="H1239">
        <v>131894.78140000001</v>
      </c>
      <c r="I1239">
        <v>89.308342199999998</v>
      </c>
      <c r="J1239">
        <v>-0.356313249</v>
      </c>
      <c r="K1239">
        <v>-0.76239843900000004</v>
      </c>
      <c r="L1239">
        <v>98047.499400000001</v>
      </c>
      <c r="M1239">
        <v>90.281748649999997</v>
      </c>
      <c r="N1239">
        <v>-6.3120813999999997E-2</v>
      </c>
      <c r="O1239">
        <v>-0.89082145300000004</v>
      </c>
      <c r="P1239">
        <v>98913.030870000002</v>
      </c>
      <c r="Q1239">
        <v>90.361871239999999</v>
      </c>
      <c r="R1239">
        <v>-8.0939552999999997E-2</v>
      </c>
      <c r="S1239">
        <v>-1.6964129189999999</v>
      </c>
    </row>
    <row r="1240" spans="1:19" x14ac:dyDescent="0.25">
      <c r="A1240" s="12">
        <v>40969</v>
      </c>
      <c r="B1240" t="s">
        <v>1997</v>
      </c>
      <c r="C1240" t="s">
        <v>1998</v>
      </c>
      <c r="D1240">
        <v>225417.57149999999</v>
      </c>
      <c r="E1240">
        <v>89.750753529999997</v>
      </c>
      <c r="F1240">
        <v>-9.0776197000000003E-2</v>
      </c>
      <c r="G1240">
        <v>-1.8735995670000001</v>
      </c>
      <c r="H1240">
        <v>135068.11559999999</v>
      </c>
      <c r="I1240">
        <v>90.004603529999997</v>
      </c>
      <c r="J1240">
        <v>0.207638084</v>
      </c>
      <c r="K1240">
        <v>0.64601510299999998</v>
      </c>
      <c r="L1240">
        <v>111126.35619999999</v>
      </c>
      <c r="M1240">
        <v>89.950372099999996</v>
      </c>
      <c r="N1240">
        <v>0.48964051400000003</v>
      </c>
      <c r="O1240">
        <v>0.64747042399999999</v>
      </c>
      <c r="P1240">
        <v>93349.887140000006</v>
      </c>
      <c r="Q1240">
        <v>91.616678210000003</v>
      </c>
      <c r="R1240">
        <v>4.5354858999999997E-2</v>
      </c>
      <c r="S1240">
        <v>-0.88956974600000005</v>
      </c>
    </row>
    <row r="1241" spans="1:19" x14ac:dyDescent="0.25">
      <c r="A1241" s="12">
        <v>40969</v>
      </c>
      <c r="B1241" t="s">
        <v>1995</v>
      </c>
      <c r="C1241" t="s">
        <v>1996</v>
      </c>
      <c r="D1241">
        <v>209664.0209</v>
      </c>
      <c r="E1241">
        <v>93.121553849999998</v>
      </c>
      <c r="F1241">
        <v>0.32312506000000002</v>
      </c>
      <c r="G1241">
        <v>-1.972634682</v>
      </c>
      <c r="H1241">
        <v>126818.0024</v>
      </c>
      <c r="I1241">
        <v>93.871464320000001</v>
      </c>
      <c r="J1241">
        <v>0.53213563200000003</v>
      </c>
      <c r="K1241">
        <v>0.20543879200000001</v>
      </c>
      <c r="L1241">
        <v>108424.57180000001</v>
      </c>
      <c r="M1241">
        <v>94.488111439999997</v>
      </c>
      <c r="N1241">
        <v>0.85936359299999998</v>
      </c>
      <c r="O1241">
        <v>0.289495275</v>
      </c>
      <c r="P1241">
        <v>86172.625249999997</v>
      </c>
      <c r="Q1241">
        <v>95.69387476</v>
      </c>
      <c r="R1241">
        <v>1.1103125869999999</v>
      </c>
      <c r="S1241">
        <v>-5.2596436000000003E-2</v>
      </c>
    </row>
    <row r="1242" spans="1:19" x14ac:dyDescent="0.25">
      <c r="A1242" s="12">
        <v>40969</v>
      </c>
      <c r="B1242" t="s">
        <v>1991</v>
      </c>
      <c r="C1242" t="s">
        <v>1992</v>
      </c>
      <c r="D1242">
        <v>204790.27650000001</v>
      </c>
      <c r="E1242">
        <v>95.8784335</v>
      </c>
      <c r="F1242">
        <v>-0.80217013299999995</v>
      </c>
      <c r="G1242">
        <v>-4.0789294659999999</v>
      </c>
      <c r="H1242">
        <v>130622.33500000001</v>
      </c>
      <c r="I1242">
        <v>95.683703899999998</v>
      </c>
      <c r="J1242">
        <v>-0.55592154599999999</v>
      </c>
      <c r="K1242">
        <v>-1.8519508360000001</v>
      </c>
      <c r="L1242">
        <v>92612.817020000002</v>
      </c>
      <c r="M1242">
        <v>95.625739539999998</v>
      </c>
      <c r="N1242">
        <v>0.17825332099999999</v>
      </c>
      <c r="O1242">
        <v>-1.3747422410000001</v>
      </c>
      <c r="P1242">
        <v>86912.863649999999</v>
      </c>
      <c r="Q1242">
        <v>98.023816940000003</v>
      </c>
      <c r="R1242">
        <v>-0.50068240600000002</v>
      </c>
      <c r="S1242">
        <v>-3.1881274500000001</v>
      </c>
    </row>
    <row r="1243" spans="1:19" x14ac:dyDescent="0.25">
      <c r="A1243" s="12">
        <v>40969</v>
      </c>
      <c r="B1243" t="s">
        <v>1993</v>
      </c>
      <c r="C1243" t="s">
        <v>1994</v>
      </c>
      <c r="D1243">
        <v>172204.99590000001</v>
      </c>
      <c r="E1243">
        <v>92.935774589999994</v>
      </c>
      <c r="F1243">
        <v>-1.2834036849999999</v>
      </c>
      <c r="G1243">
        <v>-2.6235570090000002</v>
      </c>
      <c r="H1243">
        <v>111307.7974</v>
      </c>
      <c r="I1243">
        <v>92.523608490000001</v>
      </c>
      <c r="J1243">
        <v>-0.84664745200000002</v>
      </c>
      <c r="K1243">
        <v>-0.182820915</v>
      </c>
      <c r="L1243">
        <v>92662.25851</v>
      </c>
      <c r="M1243">
        <v>91.945633000000001</v>
      </c>
      <c r="N1243">
        <v>-0.63676958699999997</v>
      </c>
      <c r="O1243">
        <v>0.232798491</v>
      </c>
      <c r="P1243">
        <v>82205.062520000007</v>
      </c>
      <c r="Q1243">
        <v>91.720600439999998</v>
      </c>
      <c r="R1243">
        <v>-1.0616281949999999</v>
      </c>
      <c r="S1243">
        <v>-8.9672609E-2</v>
      </c>
    </row>
    <row r="1244" spans="1:19" x14ac:dyDescent="0.25">
      <c r="A1244" s="12">
        <v>41000</v>
      </c>
      <c r="B1244" t="s">
        <v>1995</v>
      </c>
      <c r="C1244" t="s">
        <v>1996</v>
      </c>
      <c r="D1244">
        <v>209891.88510000001</v>
      </c>
      <c r="E1244">
        <v>93.222758949999999</v>
      </c>
      <c r="F1244">
        <v>0.108680635</v>
      </c>
      <c r="G1244">
        <v>-3.1397480799999999</v>
      </c>
      <c r="H1244">
        <v>126512.97560000001</v>
      </c>
      <c r="I1244">
        <v>93.64568156</v>
      </c>
      <c r="J1244">
        <v>-0.24052332100000001</v>
      </c>
      <c r="K1244">
        <v>-1.3063733609999999</v>
      </c>
      <c r="L1244">
        <v>108440.23609999999</v>
      </c>
      <c r="M1244">
        <v>94.501762330000005</v>
      </c>
      <c r="N1244">
        <v>1.4447198E-2</v>
      </c>
      <c r="O1244">
        <v>-1.0013648669999999</v>
      </c>
      <c r="P1244">
        <v>86672.345279999994</v>
      </c>
      <c r="Q1244">
        <v>96.248809059999999</v>
      </c>
      <c r="R1244">
        <v>0.57990576900000002</v>
      </c>
      <c r="S1244">
        <v>-0.52571307599999995</v>
      </c>
    </row>
    <row r="1245" spans="1:19" x14ac:dyDescent="0.25">
      <c r="A1245" s="12">
        <v>41000</v>
      </c>
      <c r="B1245" t="s">
        <v>1999</v>
      </c>
      <c r="C1245" t="s">
        <v>2000</v>
      </c>
      <c r="D1245">
        <v>209934.8677</v>
      </c>
      <c r="E1245">
        <v>93.409962739999997</v>
      </c>
      <c r="F1245">
        <v>0.192636163</v>
      </c>
      <c r="G1245">
        <v>-3.3284348850000001</v>
      </c>
      <c r="H1245">
        <v>127339.4642</v>
      </c>
      <c r="I1245">
        <v>92.974924869999995</v>
      </c>
      <c r="J1245">
        <v>0.14274067100000001</v>
      </c>
      <c r="K1245">
        <v>-1.5158618260000001</v>
      </c>
      <c r="L1245">
        <v>100952.2632</v>
      </c>
      <c r="M1245">
        <v>93.577053070000005</v>
      </c>
      <c r="N1245">
        <v>0.32567471100000001</v>
      </c>
      <c r="O1245">
        <v>-2.0953710999999999</v>
      </c>
      <c r="P1245">
        <v>93010.581810000003</v>
      </c>
      <c r="Q1245">
        <v>94.862864950000002</v>
      </c>
      <c r="R1245">
        <v>0.74572878499999995</v>
      </c>
      <c r="S1245">
        <v>-3.1897300990000002</v>
      </c>
    </row>
    <row r="1246" spans="1:19" x14ac:dyDescent="0.25">
      <c r="A1246" s="12">
        <v>41000</v>
      </c>
      <c r="B1246" t="s">
        <v>1993</v>
      </c>
      <c r="C1246" t="s">
        <v>1994</v>
      </c>
      <c r="D1246">
        <v>174289.2162</v>
      </c>
      <c r="E1246">
        <v>94.060588809999999</v>
      </c>
      <c r="F1246">
        <v>1.210313494</v>
      </c>
      <c r="G1246">
        <v>-1.354662697</v>
      </c>
      <c r="H1246">
        <v>112453.5618</v>
      </c>
      <c r="I1246">
        <v>93.476014849999999</v>
      </c>
      <c r="J1246">
        <v>1.029365767</v>
      </c>
      <c r="K1246">
        <v>0.80882858400000002</v>
      </c>
      <c r="L1246">
        <v>93597.808409999998</v>
      </c>
      <c r="M1246">
        <v>92.873947599999994</v>
      </c>
      <c r="N1246">
        <v>1.009634248</v>
      </c>
      <c r="O1246">
        <v>0.97791970500000003</v>
      </c>
      <c r="P1246">
        <v>83309.891499999998</v>
      </c>
      <c r="Q1246">
        <v>92.953317440000006</v>
      </c>
      <c r="R1246">
        <v>1.343991422</v>
      </c>
      <c r="S1246">
        <v>0.93146261200000002</v>
      </c>
    </row>
    <row r="1247" spans="1:19" x14ac:dyDescent="0.25">
      <c r="A1247" s="12">
        <v>41000</v>
      </c>
      <c r="B1247" t="s">
        <v>1989</v>
      </c>
      <c r="C1247" t="s">
        <v>1990</v>
      </c>
      <c r="D1247">
        <v>207258.29810000001</v>
      </c>
      <c r="E1247">
        <v>90.441164540000003</v>
      </c>
      <c r="F1247">
        <v>0.73686041000000002</v>
      </c>
      <c r="G1247">
        <v>-2.3180502349999998</v>
      </c>
      <c r="H1247">
        <v>132848.85709999999</v>
      </c>
      <c r="I1247">
        <v>89.954364119999994</v>
      </c>
      <c r="J1247">
        <v>0.72336122899999999</v>
      </c>
      <c r="K1247">
        <v>0.37263063699999999</v>
      </c>
      <c r="L1247">
        <v>98725.273879999993</v>
      </c>
      <c r="M1247">
        <v>90.905840699999999</v>
      </c>
      <c r="N1247">
        <v>0.69127156400000001</v>
      </c>
      <c r="O1247">
        <v>2.0659497999999998E-2</v>
      </c>
      <c r="P1247">
        <v>100079.246</v>
      </c>
      <c r="Q1247">
        <v>91.427265590000005</v>
      </c>
      <c r="R1247">
        <v>1.179030864</v>
      </c>
      <c r="S1247">
        <v>-0.39555942500000002</v>
      </c>
    </row>
    <row r="1248" spans="1:19" x14ac:dyDescent="0.25">
      <c r="A1248" s="12">
        <v>41000</v>
      </c>
      <c r="B1248" t="s">
        <v>1991</v>
      </c>
      <c r="C1248" t="s">
        <v>1992</v>
      </c>
      <c r="D1248">
        <v>205974.23759999999</v>
      </c>
      <c r="E1248">
        <v>96.432738799999996</v>
      </c>
      <c r="F1248">
        <v>0.57813345299999996</v>
      </c>
      <c r="G1248">
        <v>-2.4491247989999998</v>
      </c>
      <c r="H1248">
        <v>131232.31330000001</v>
      </c>
      <c r="I1248">
        <v>96.130526340000003</v>
      </c>
      <c r="J1248">
        <v>0.46697862000000001</v>
      </c>
      <c r="K1248">
        <v>-0.49413057100000002</v>
      </c>
      <c r="L1248">
        <v>93191.425589999999</v>
      </c>
      <c r="M1248">
        <v>96.223171669999999</v>
      </c>
      <c r="N1248">
        <v>0.62476079500000004</v>
      </c>
      <c r="O1248">
        <v>-0.41644547300000001</v>
      </c>
      <c r="P1248">
        <v>87811.06207</v>
      </c>
      <c r="Q1248">
        <v>99.036841170000002</v>
      </c>
      <c r="R1248">
        <v>1.0334470360000001</v>
      </c>
      <c r="S1248">
        <v>-1.5581409079999999</v>
      </c>
    </row>
    <row r="1249" spans="1:19" x14ac:dyDescent="0.25">
      <c r="A1249" s="12">
        <v>41000</v>
      </c>
      <c r="B1249" t="s">
        <v>1997</v>
      </c>
      <c r="C1249" t="s">
        <v>1998</v>
      </c>
      <c r="D1249">
        <v>225688.23699999999</v>
      </c>
      <c r="E1249">
        <v>89.858519880000003</v>
      </c>
      <c r="F1249">
        <v>0.120072924</v>
      </c>
      <c r="G1249">
        <v>-1.700322911</v>
      </c>
      <c r="H1249">
        <v>135149.5448</v>
      </c>
      <c r="I1249">
        <v>90.058865069999996</v>
      </c>
      <c r="J1249">
        <v>6.0287511000000002E-2</v>
      </c>
      <c r="K1249">
        <v>0.68563734099999996</v>
      </c>
      <c r="L1249">
        <v>111424.6053</v>
      </c>
      <c r="M1249">
        <v>90.191787570000002</v>
      </c>
      <c r="N1249">
        <v>0.268387406</v>
      </c>
      <c r="O1249">
        <v>0.85821175100000002</v>
      </c>
      <c r="P1249">
        <v>93780.267449999999</v>
      </c>
      <c r="Q1249">
        <v>92.039067739999993</v>
      </c>
      <c r="R1249">
        <v>0.46103999800000001</v>
      </c>
      <c r="S1249">
        <v>-0.51373061900000005</v>
      </c>
    </row>
    <row r="1250" spans="1:19" x14ac:dyDescent="0.25">
      <c r="A1250" s="12">
        <v>41030</v>
      </c>
      <c r="B1250" t="s">
        <v>1995</v>
      </c>
      <c r="C1250" t="s">
        <v>1996</v>
      </c>
      <c r="D1250">
        <v>211521.0515</v>
      </c>
      <c r="E1250">
        <v>93.946347590000002</v>
      </c>
      <c r="F1250">
        <v>0.77619312399999996</v>
      </c>
      <c r="G1250">
        <v>-2.6746286239999999</v>
      </c>
      <c r="H1250">
        <v>127555.67509999999</v>
      </c>
      <c r="I1250">
        <v>94.417494140000002</v>
      </c>
      <c r="J1250">
        <v>0.82418384499999997</v>
      </c>
      <c r="K1250">
        <v>-1.200981217</v>
      </c>
      <c r="L1250">
        <v>109278.74310000001</v>
      </c>
      <c r="M1250">
        <v>95.232491010000004</v>
      </c>
      <c r="N1250">
        <v>0.77324345000000005</v>
      </c>
      <c r="O1250">
        <v>-0.96730886800000004</v>
      </c>
      <c r="P1250">
        <v>87295.007280000005</v>
      </c>
      <c r="Q1250">
        <v>96.940269240000006</v>
      </c>
      <c r="R1250">
        <v>0.71840908199999998</v>
      </c>
      <c r="S1250">
        <v>-0.75843680800000002</v>
      </c>
    </row>
    <row r="1251" spans="1:19" x14ac:dyDescent="0.25">
      <c r="A1251" s="12">
        <v>41030</v>
      </c>
      <c r="B1251" t="s">
        <v>1999</v>
      </c>
      <c r="C1251" t="s">
        <v>2000</v>
      </c>
      <c r="D1251">
        <v>210298.64309999999</v>
      </c>
      <c r="E1251">
        <v>93.571823660000007</v>
      </c>
      <c r="F1251">
        <v>0.17328015199999999</v>
      </c>
      <c r="G1251">
        <v>-3.001472444</v>
      </c>
      <c r="H1251">
        <v>127809.255</v>
      </c>
      <c r="I1251">
        <v>93.317935349999999</v>
      </c>
      <c r="J1251">
        <v>0.36892794899999998</v>
      </c>
      <c r="K1251">
        <v>-1.5316040049999999</v>
      </c>
      <c r="L1251">
        <v>101319.12149999999</v>
      </c>
      <c r="M1251">
        <v>93.91710999</v>
      </c>
      <c r="N1251">
        <v>0.36339775699999999</v>
      </c>
      <c r="O1251">
        <v>-2.095571144</v>
      </c>
      <c r="P1251">
        <v>93683.035959999994</v>
      </c>
      <c r="Q1251">
        <v>95.54871086</v>
      </c>
      <c r="R1251">
        <v>0.72298671000000003</v>
      </c>
      <c r="S1251">
        <v>-3.128622113</v>
      </c>
    </row>
    <row r="1252" spans="1:19" x14ac:dyDescent="0.25">
      <c r="A1252" s="12">
        <v>41030</v>
      </c>
      <c r="B1252" t="s">
        <v>1993</v>
      </c>
      <c r="C1252" t="s">
        <v>1994</v>
      </c>
      <c r="D1252">
        <v>173755.13769999999</v>
      </c>
      <c r="E1252">
        <v>93.772356740000006</v>
      </c>
      <c r="F1252">
        <v>-0.30643235099999999</v>
      </c>
      <c r="G1252">
        <v>-1.1684362749999999</v>
      </c>
      <c r="H1252">
        <v>112085.0546</v>
      </c>
      <c r="I1252">
        <v>93.169696549999998</v>
      </c>
      <c r="J1252">
        <v>-0.32769721600000001</v>
      </c>
      <c r="K1252">
        <v>0.45006187199999997</v>
      </c>
      <c r="L1252">
        <v>93244.503890000007</v>
      </c>
      <c r="M1252">
        <v>92.523375439999995</v>
      </c>
      <c r="N1252">
        <v>-0.37747092900000001</v>
      </c>
      <c r="O1252">
        <v>0.35569914600000002</v>
      </c>
      <c r="P1252">
        <v>83183.544800000003</v>
      </c>
      <c r="Q1252">
        <v>92.812345649999997</v>
      </c>
      <c r="R1252">
        <v>-0.151658705</v>
      </c>
      <c r="S1252">
        <v>-0.48361396099999998</v>
      </c>
    </row>
    <row r="1253" spans="1:19" x14ac:dyDescent="0.25">
      <c r="A1253" s="12">
        <v>41030</v>
      </c>
      <c r="B1253" t="s">
        <v>1997</v>
      </c>
      <c r="C1253" t="s">
        <v>1998</v>
      </c>
      <c r="D1253">
        <v>225953.31229999999</v>
      </c>
      <c r="E1253">
        <v>89.964060500000002</v>
      </c>
      <c r="F1253">
        <v>0.117451994</v>
      </c>
      <c r="G1253">
        <v>-1.2038494420000001</v>
      </c>
      <c r="H1253">
        <v>135241.10149999999</v>
      </c>
      <c r="I1253">
        <v>90.119875199999996</v>
      </c>
      <c r="J1253">
        <v>6.7744723000000007E-2</v>
      </c>
      <c r="K1253">
        <v>0.59357843099999996</v>
      </c>
      <c r="L1253">
        <v>111275.0719</v>
      </c>
      <c r="M1253">
        <v>90.070748870000003</v>
      </c>
      <c r="N1253">
        <v>-0.13420146899999999</v>
      </c>
      <c r="O1253">
        <v>0.57704832299999997</v>
      </c>
      <c r="P1253">
        <v>93896.643360000002</v>
      </c>
      <c r="Q1253">
        <v>92.153282910000001</v>
      </c>
      <c r="R1253">
        <v>0.124094234</v>
      </c>
      <c r="S1253">
        <v>-0.87929707000000001</v>
      </c>
    </row>
    <row r="1254" spans="1:19" x14ac:dyDescent="0.25">
      <c r="A1254" s="12">
        <v>41030</v>
      </c>
      <c r="B1254" t="s">
        <v>1991</v>
      </c>
      <c r="C1254" t="s">
        <v>1992</v>
      </c>
      <c r="D1254">
        <v>205478.72200000001</v>
      </c>
      <c r="E1254">
        <v>96.200748939999997</v>
      </c>
      <c r="F1254">
        <v>-0.24057167300000001</v>
      </c>
      <c r="G1254">
        <v>-1.667816373</v>
      </c>
      <c r="H1254">
        <v>131220.136</v>
      </c>
      <c r="I1254">
        <v>96.121606150000005</v>
      </c>
      <c r="J1254">
        <v>-9.2792459999999997E-3</v>
      </c>
      <c r="K1254">
        <v>-0.183601655</v>
      </c>
      <c r="L1254">
        <v>92831.018020000003</v>
      </c>
      <c r="M1254">
        <v>95.851039150000005</v>
      </c>
      <c r="N1254">
        <v>-0.38673898800000001</v>
      </c>
      <c r="O1254">
        <v>-0.581215068</v>
      </c>
      <c r="P1254">
        <v>87769.06955</v>
      </c>
      <c r="Q1254">
        <v>98.989480319999998</v>
      </c>
      <c r="R1254">
        <v>-4.7821443999999998E-2</v>
      </c>
      <c r="S1254">
        <v>-1.8800224050000001</v>
      </c>
    </row>
    <row r="1255" spans="1:19" x14ac:dyDescent="0.25">
      <c r="A1255" s="12">
        <v>41030</v>
      </c>
      <c r="B1255" t="s">
        <v>1989</v>
      </c>
      <c r="C1255" t="s">
        <v>1990</v>
      </c>
      <c r="D1255">
        <v>207834.83919999999</v>
      </c>
      <c r="E1255">
        <v>90.692749370000001</v>
      </c>
      <c r="F1255">
        <v>0.27817513799999999</v>
      </c>
      <c r="G1255">
        <v>-1.68665445</v>
      </c>
      <c r="H1255">
        <v>133196.74609999999</v>
      </c>
      <c r="I1255">
        <v>90.189926049999997</v>
      </c>
      <c r="J1255">
        <v>0.26186825400000002</v>
      </c>
      <c r="K1255">
        <v>0.42887805800000001</v>
      </c>
      <c r="L1255">
        <v>98954.893920000002</v>
      </c>
      <c r="M1255">
        <v>91.117273920000002</v>
      </c>
      <c r="N1255">
        <v>0.23258485600000001</v>
      </c>
      <c r="O1255">
        <v>0.20611263199999999</v>
      </c>
      <c r="P1255">
        <v>100190.5897</v>
      </c>
      <c r="Q1255">
        <v>91.528983479999994</v>
      </c>
      <c r="R1255">
        <v>0.111255531</v>
      </c>
      <c r="S1255">
        <v>-0.86788437699999998</v>
      </c>
    </row>
    <row r="1256" spans="1:19" x14ac:dyDescent="0.25">
      <c r="A1256" s="12">
        <v>41061</v>
      </c>
      <c r="B1256" t="s">
        <v>1995</v>
      </c>
      <c r="C1256" t="s">
        <v>1996</v>
      </c>
      <c r="D1256">
        <v>212117.3769</v>
      </c>
      <c r="E1256">
        <v>94.211203499999996</v>
      </c>
      <c r="F1256">
        <v>0.28192251699999998</v>
      </c>
      <c r="G1256">
        <v>-3.133773111</v>
      </c>
      <c r="H1256">
        <v>127878.6906</v>
      </c>
      <c r="I1256">
        <v>94.656592189999998</v>
      </c>
      <c r="J1256">
        <v>0.25323490599999998</v>
      </c>
      <c r="K1256">
        <v>-2.5452036219999998</v>
      </c>
      <c r="L1256">
        <v>109967.1168</v>
      </c>
      <c r="M1256">
        <v>95.832383930000006</v>
      </c>
      <c r="N1256">
        <v>0.62992463099999996</v>
      </c>
      <c r="O1256">
        <v>-2.0424094880000001</v>
      </c>
      <c r="P1256">
        <v>87147.474839999995</v>
      </c>
      <c r="Q1256">
        <v>96.776435879999994</v>
      </c>
      <c r="R1256">
        <v>-0.16900444000000001</v>
      </c>
      <c r="S1256">
        <v>-3.0975640549999999</v>
      </c>
    </row>
    <row r="1257" spans="1:19" x14ac:dyDescent="0.25">
      <c r="A1257" s="12">
        <v>41061</v>
      </c>
      <c r="B1257" t="s">
        <v>1989</v>
      </c>
      <c r="C1257" t="s">
        <v>1990</v>
      </c>
      <c r="D1257">
        <v>209758.44630000001</v>
      </c>
      <c r="E1257">
        <v>91.532152519999997</v>
      </c>
      <c r="F1257">
        <v>0.92554603199999996</v>
      </c>
      <c r="G1257">
        <v>-2.6222458000000001E-2</v>
      </c>
      <c r="H1257">
        <v>134344.0073</v>
      </c>
      <c r="I1257">
        <v>90.966757369999996</v>
      </c>
      <c r="J1257">
        <v>0.86132826600000001</v>
      </c>
      <c r="K1257">
        <v>0.91924501400000003</v>
      </c>
      <c r="L1257">
        <v>99998.544030000005</v>
      </c>
      <c r="M1257">
        <v>92.078262809999998</v>
      </c>
      <c r="N1257">
        <v>1.0546725619999999</v>
      </c>
      <c r="O1257">
        <v>0.80150682699999998</v>
      </c>
      <c r="P1257">
        <v>101004.74950000001</v>
      </c>
      <c r="Q1257">
        <v>92.272758080000003</v>
      </c>
      <c r="R1257">
        <v>0.81261101599999996</v>
      </c>
      <c r="S1257">
        <v>-1.1104374589999999</v>
      </c>
    </row>
    <row r="1258" spans="1:19" x14ac:dyDescent="0.25">
      <c r="A1258" s="12">
        <v>41061</v>
      </c>
      <c r="B1258" t="s">
        <v>1999</v>
      </c>
      <c r="C1258" t="s">
        <v>2000</v>
      </c>
      <c r="D1258">
        <v>210986.9271</v>
      </c>
      <c r="E1258">
        <v>93.878073790000002</v>
      </c>
      <c r="F1258">
        <v>0.32728883399999997</v>
      </c>
      <c r="G1258">
        <v>-2.543848879</v>
      </c>
      <c r="H1258">
        <v>127906.12669999999</v>
      </c>
      <c r="I1258">
        <v>93.388664660000003</v>
      </c>
      <c r="J1258">
        <v>7.5793905999999994E-2</v>
      </c>
      <c r="K1258">
        <v>-2.2125885080000001</v>
      </c>
      <c r="L1258">
        <v>101613.62089999999</v>
      </c>
      <c r="M1258">
        <v>94.190094349999995</v>
      </c>
      <c r="N1258">
        <v>0.29066520600000001</v>
      </c>
      <c r="O1258">
        <v>-2.393718309</v>
      </c>
      <c r="P1258">
        <v>93704.553029999995</v>
      </c>
      <c r="Q1258">
        <v>95.57065643</v>
      </c>
      <c r="R1258">
        <v>2.2967944000000001E-2</v>
      </c>
      <c r="S1258">
        <v>-3.9385380149999998</v>
      </c>
    </row>
    <row r="1259" spans="1:19" x14ac:dyDescent="0.25">
      <c r="A1259" s="12">
        <v>41061</v>
      </c>
      <c r="B1259" t="s">
        <v>1993</v>
      </c>
      <c r="C1259" t="s">
        <v>1994</v>
      </c>
      <c r="D1259">
        <v>174682.7898</v>
      </c>
      <c r="E1259">
        <v>94.272993009999993</v>
      </c>
      <c r="F1259">
        <v>0.53388471299999996</v>
      </c>
      <c r="G1259">
        <v>-0.36353026399999999</v>
      </c>
      <c r="H1259">
        <v>112444.66620000001</v>
      </c>
      <c r="I1259">
        <v>93.468620450000003</v>
      </c>
      <c r="J1259">
        <v>0.32083811699999998</v>
      </c>
      <c r="K1259">
        <v>0.33240091500000002</v>
      </c>
      <c r="L1259">
        <v>93992.892340000006</v>
      </c>
      <c r="M1259">
        <v>93.26597606</v>
      </c>
      <c r="N1259">
        <v>0.80260864700000001</v>
      </c>
      <c r="O1259">
        <v>0.63410372500000001</v>
      </c>
      <c r="P1259">
        <v>83758.573680000001</v>
      </c>
      <c r="Q1259">
        <v>93.453936229999996</v>
      </c>
      <c r="R1259">
        <v>0.69127719899999995</v>
      </c>
      <c r="S1259">
        <v>-0.17656659999999999</v>
      </c>
    </row>
    <row r="1260" spans="1:19" x14ac:dyDescent="0.25">
      <c r="A1260" s="12">
        <v>41061</v>
      </c>
      <c r="B1260" t="s">
        <v>1997</v>
      </c>
      <c r="C1260" t="s">
        <v>1998</v>
      </c>
      <c r="D1260">
        <v>227440.95</v>
      </c>
      <c r="E1260">
        <v>90.556368399999997</v>
      </c>
      <c r="F1260">
        <v>0.65838279799999999</v>
      </c>
      <c r="G1260">
        <v>-0.36004861900000001</v>
      </c>
      <c r="H1260">
        <v>135934.68520000001</v>
      </c>
      <c r="I1260">
        <v>90.582054810000002</v>
      </c>
      <c r="J1260">
        <v>0.51284981100000004</v>
      </c>
      <c r="K1260">
        <v>0.355935008</v>
      </c>
      <c r="L1260">
        <v>112277.79949999999</v>
      </c>
      <c r="M1260">
        <v>90.88239901</v>
      </c>
      <c r="N1260">
        <v>0.90112511699999998</v>
      </c>
      <c r="O1260">
        <v>0.770583711</v>
      </c>
      <c r="P1260">
        <v>94370.120580000003</v>
      </c>
      <c r="Q1260">
        <v>92.617969169999995</v>
      </c>
      <c r="R1260">
        <v>0.50425361400000002</v>
      </c>
      <c r="S1260">
        <v>-1.0736868770000001</v>
      </c>
    </row>
    <row r="1261" spans="1:19" x14ac:dyDescent="0.25">
      <c r="A1261" s="12">
        <v>41061</v>
      </c>
      <c r="B1261" t="s">
        <v>1991</v>
      </c>
      <c r="C1261" t="s">
        <v>1992</v>
      </c>
      <c r="D1261">
        <v>204857.83660000001</v>
      </c>
      <c r="E1261">
        <v>95.910063649999998</v>
      </c>
      <c r="F1261">
        <v>-0.30216530699999999</v>
      </c>
      <c r="G1261">
        <v>-1.89821701</v>
      </c>
      <c r="H1261">
        <v>130786.3584</v>
      </c>
      <c r="I1261">
        <v>95.803854639999997</v>
      </c>
      <c r="J1261">
        <v>-0.33057240999999998</v>
      </c>
      <c r="K1261">
        <v>-1.3096185549999999</v>
      </c>
      <c r="L1261">
        <v>92686.206839999999</v>
      </c>
      <c r="M1261">
        <v>95.701516920000003</v>
      </c>
      <c r="N1261">
        <v>-0.15599438299999999</v>
      </c>
      <c r="O1261">
        <v>-1.3814785919999999</v>
      </c>
      <c r="P1261">
        <v>87551.504939999999</v>
      </c>
      <c r="Q1261">
        <v>98.744102220000002</v>
      </c>
      <c r="R1261">
        <v>-0.24788300599999999</v>
      </c>
      <c r="S1261">
        <v>-2.6969519989999999</v>
      </c>
    </row>
    <row r="1262" spans="1:19" x14ac:dyDescent="0.25">
      <c r="A1262" s="12">
        <v>41091</v>
      </c>
      <c r="B1262" t="s">
        <v>1995</v>
      </c>
      <c r="C1262" t="s">
        <v>1996</v>
      </c>
      <c r="D1262">
        <v>212189.45189999999</v>
      </c>
      <c r="E1262">
        <v>94.243215370000001</v>
      </c>
      <c r="F1262">
        <v>3.3978832E-2</v>
      </c>
      <c r="G1262">
        <v>-2.387425033</v>
      </c>
      <c r="H1262">
        <v>128453.35400000001</v>
      </c>
      <c r="I1262">
        <v>95.0819616</v>
      </c>
      <c r="J1262">
        <v>0.44938170100000002</v>
      </c>
      <c r="K1262">
        <v>-1.6200868209999999</v>
      </c>
      <c r="L1262">
        <v>110673.8511</v>
      </c>
      <c r="M1262">
        <v>96.448277419999997</v>
      </c>
      <c r="N1262">
        <v>0.64267783099999998</v>
      </c>
      <c r="O1262">
        <v>-0.97990899899999995</v>
      </c>
      <c r="P1262">
        <v>87141.620769999994</v>
      </c>
      <c r="Q1262">
        <v>96.769934989999996</v>
      </c>
      <c r="R1262">
        <v>-6.7174319999999997E-3</v>
      </c>
      <c r="S1262">
        <v>-2.9584545520000001</v>
      </c>
    </row>
    <row r="1263" spans="1:19" x14ac:dyDescent="0.25">
      <c r="A1263" s="12">
        <v>41091</v>
      </c>
      <c r="B1263" t="s">
        <v>1991</v>
      </c>
      <c r="C1263" t="s">
        <v>1992</v>
      </c>
      <c r="D1263">
        <v>206290.6116</v>
      </c>
      <c r="E1263">
        <v>96.580858309999996</v>
      </c>
      <c r="F1263">
        <v>0.69939965299999995</v>
      </c>
      <c r="G1263">
        <v>-0.25977893000000002</v>
      </c>
      <c r="H1263">
        <v>131711.23009999999</v>
      </c>
      <c r="I1263">
        <v>96.481343289999998</v>
      </c>
      <c r="J1263">
        <v>0.70716220699999999</v>
      </c>
      <c r="K1263">
        <v>1.7059890000000001E-2</v>
      </c>
      <c r="L1263">
        <v>93819.107260000004</v>
      </c>
      <c r="M1263">
        <v>96.871273369999997</v>
      </c>
      <c r="N1263">
        <v>1.2222966689999999</v>
      </c>
      <c r="O1263">
        <v>0.65673359600000003</v>
      </c>
      <c r="P1263">
        <v>88038.537200000006</v>
      </c>
      <c r="Q1263">
        <v>99.293396770000001</v>
      </c>
      <c r="R1263">
        <v>0.55628085900000002</v>
      </c>
      <c r="S1263">
        <v>-1.7018837979999999</v>
      </c>
    </row>
    <row r="1264" spans="1:19" x14ac:dyDescent="0.25">
      <c r="A1264" s="12">
        <v>41091</v>
      </c>
      <c r="B1264" t="s">
        <v>1997</v>
      </c>
      <c r="C1264" t="s">
        <v>1998</v>
      </c>
      <c r="D1264">
        <v>228033.416</v>
      </c>
      <c r="E1264">
        <v>90.7922607</v>
      </c>
      <c r="F1264">
        <v>0.260492218</v>
      </c>
      <c r="G1264">
        <v>0.15097660700000001</v>
      </c>
      <c r="H1264">
        <v>136440.19190000001</v>
      </c>
      <c r="I1264">
        <v>90.918906530000001</v>
      </c>
      <c r="J1264">
        <v>0.37187468000000001</v>
      </c>
      <c r="K1264">
        <v>0.52792925099999999</v>
      </c>
      <c r="L1264">
        <v>113086.57460000001</v>
      </c>
      <c r="M1264">
        <v>91.537055820000006</v>
      </c>
      <c r="N1264">
        <v>0.72033398800000004</v>
      </c>
      <c r="O1264">
        <v>1.2035959940000001</v>
      </c>
      <c r="P1264">
        <v>94416.214930000002</v>
      </c>
      <c r="Q1264">
        <v>92.663207700000001</v>
      </c>
      <c r="R1264">
        <v>4.8844226999999997E-2</v>
      </c>
      <c r="S1264">
        <v>-1.346470764</v>
      </c>
    </row>
    <row r="1265" spans="1:19" x14ac:dyDescent="0.25">
      <c r="A1265" s="12">
        <v>41091</v>
      </c>
      <c r="B1265" t="s">
        <v>1993</v>
      </c>
      <c r="C1265" t="s">
        <v>1994</v>
      </c>
      <c r="D1265">
        <v>176147.6586</v>
      </c>
      <c r="E1265">
        <v>95.063554940000003</v>
      </c>
      <c r="F1265">
        <v>0.83858791600000004</v>
      </c>
      <c r="G1265">
        <v>-4.6148939999999999E-2</v>
      </c>
      <c r="H1265">
        <v>113495.64049999999</v>
      </c>
      <c r="I1265">
        <v>94.342233410000006</v>
      </c>
      <c r="J1265">
        <v>0.934659091</v>
      </c>
      <c r="K1265">
        <v>0.43008851300000001</v>
      </c>
      <c r="L1265">
        <v>95362.262440000006</v>
      </c>
      <c r="M1265">
        <v>94.624755800000003</v>
      </c>
      <c r="N1265">
        <v>1.4568868580000001</v>
      </c>
      <c r="O1265">
        <v>1.30528507</v>
      </c>
      <c r="P1265">
        <v>84566.914309999993</v>
      </c>
      <c r="Q1265">
        <v>94.355845250000002</v>
      </c>
      <c r="R1265">
        <v>0.965084041</v>
      </c>
      <c r="S1265">
        <v>-0.37702328600000001</v>
      </c>
    </row>
    <row r="1266" spans="1:19" x14ac:dyDescent="0.25">
      <c r="A1266" s="12">
        <v>41091</v>
      </c>
      <c r="B1266" t="s">
        <v>1989</v>
      </c>
      <c r="C1266" t="s">
        <v>1990</v>
      </c>
      <c r="D1266">
        <v>210324.16800000001</v>
      </c>
      <c r="E1266">
        <v>91.779016110000001</v>
      </c>
      <c r="F1266">
        <v>0.26970150500000001</v>
      </c>
      <c r="G1266">
        <v>0.68180700699999996</v>
      </c>
      <c r="H1266">
        <v>134707.76579999999</v>
      </c>
      <c r="I1266">
        <v>91.213064770000003</v>
      </c>
      <c r="J1266">
        <v>0.270766379</v>
      </c>
      <c r="K1266">
        <v>0.986840049</v>
      </c>
      <c r="L1266">
        <v>100553.4492</v>
      </c>
      <c r="M1266">
        <v>92.589217239999996</v>
      </c>
      <c r="N1266">
        <v>0.55491319699999997</v>
      </c>
      <c r="O1266">
        <v>1.224576254</v>
      </c>
      <c r="P1266">
        <v>100914.5034</v>
      </c>
      <c r="Q1266">
        <v>92.190313919999994</v>
      </c>
      <c r="R1266">
        <v>-8.9348325000000006E-2</v>
      </c>
      <c r="S1266">
        <v>-2.0809590199999999</v>
      </c>
    </row>
    <row r="1267" spans="1:19" x14ac:dyDescent="0.25">
      <c r="A1267" s="12">
        <v>41091</v>
      </c>
      <c r="B1267" t="s">
        <v>1999</v>
      </c>
      <c r="C1267" t="s">
        <v>2000</v>
      </c>
      <c r="D1267">
        <v>211963.2525</v>
      </c>
      <c r="E1267">
        <v>94.312487160000003</v>
      </c>
      <c r="F1267">
        <v>0.46274209599999999</v>
      </c>
      <c r="G1267">
        <v>-1.807606732</v>
      </c>
      <c r="H1267">
        <v>128521.2733</v>
      </c>
      <c r="I1267">
        <v>93.837804399999996</v>
      </c>
      <c r="J1267">
        <v>0.48093604099999998</v>
      </c>
      <c r="K1267">
        <v>-1.7369667310000001</v>
      </c>
      <c r="L1267">
        <v>102618.5432</v>
      </c>
      <c r="M1267">
        <v>95.12160068</v>
      </c>
      <c r="N1267">
        <v>0.98896421800000001</v>
      </c>
      <c r="O1267">
        <v>-1.2657556160000001</v>
      </c>
      <c r="P1267">
        <v>93769.248359999998</v>
      </c>
      <c r="Q1267">
        <v>95.636640150000005</v>
      </c>
      <c r="R1267">
        <v>6.9041823000000002E-2</v>
      </c>
      <c r="S1267">
        <v>-3.8723315270000001</v>
      </c>
    </row>
    <row r="1268" spans="1:19" x14ac:dyDescent="0.25">
      <c r="A1268" s="12">
        <v>41122</v>
      </c>
      <c r="B1268" t="s">
        <v>1995</v>
      </c>
      <c r="C1268" t="s">
        <v>1996</v>
      </c>
      <c r="D1268">
        <v>213108.5422</v>
      </c>
      <c r="E1268">
        <v>94.65142616</v>
      </c>
      <c r="F1268">
        <v>0.43314608399999999</v>
      </c>
      <c r="G1268">
        <v>-1.546029739</v>
      </c>
      <c r="H1268">
        <v>129242.28</v>
      </c>
      <c r="I1268">
        <v>95.665929449999993</v>
      </c>
      <c r="J1268">
        <v>0.61417312800000001</v>
      </c>
      <c r="K1268">
        <v>-0.55982850900000003</v>
      </c>
      <c r="L1268">
        <v>111745.481</v>
      </c>
      <c r="M1268">
        <v>97.382164309999993</v>
      </c>
      <c r="N1268">
        <v>0.968277414</v>
      </c>
      <c r="O1268">
        <v>0.54713794299999996</v>
      </c>
      <c r="P1268">
        <v>87340.302479999998</v>
      </c>
      <c r="Q1268">
        <v>96.990569129999997</v>
      </c>
      <c r="R1268">
        <v>0.22799864</v>
      </c>
      <c r="S1268">
        <v>-1.2990609609999999</v>
      </c>
    </row>
    <row r="1269" spans="1:19" x14ac:dyDescent="0.25">
      <c r="A1269" s="12">
        <v>41122</v>
      </c>
      <c r="B1269" t="s">
        <v>1997</v>
      </c>
      <c r="C1269" t="s">
        <v>1998</v>
      </c>
      <c r="D1269">
        <v>229353.7414</v>
      </c>
      <c r="E1269">
        <v>91.317952629999994</v>
      </c>
      <c r="F1269">
        <v>0.57900522600000004</v>
      </c>
      <c r="G1269">
        <v>0.138020221</v>
      </c>
      <c r="H1269">
        <v>137381.70989999999</v>
      </c>
      <c r="I1269">
        <v>91.546300770000002</v>
      </c>
      <c r="J1269">
        <v>0.69005915200000001</v>
      </c>
      <c r="K1269">
        <v>0.71902467299999995</v>
      </c>
      <c r="L1269">
        <v>114081.5509</v>
      </c>
      <c r="M1269">
        <v>92.342431700000006</v>
      </c>
      <c r="N1269">
        <v>0.87983590199999995</v>
      </c>
      <c r="O1269">
        <v>1.6081337280000001</v>
      </c>
      <c r="P1269">
        <v>94536.608909999995</v>
      </c>
      <c r="Q1269">
        <v>92.781366349999999</v>
      </c>
      <c r="R1269">
        <v>0.127514089</v>
      </c>
      <c r="S1269">
        <v>-0.76297043399999998</v>
      </c>
    </row>
    <row r="1270" spans="1:19" x14ac:dyDescent="0.25">
      <c r="A1270" s="12">
        <v>41122</v>
      </c>
      <c r="B1270" t="s">
        <v>1999</v>
      </c>
      <c r="C1270" t="s">
        <v>2000</v>
      </c>
      <c r="D1270">
        <v>212554.4326</v>
      </c>
      <c r="E1270">
        <v>94.575531190000007</v>
      </c>
      <c r="F1270">
        <v>0.27890689299999999</v>
      </c>
      <c r="G1270">
        <v>-1.79759808</v>
      </c>
      <c r="H1270">
        <v>129011.0327</v>
      </c>
      <c r="I1270">
        <v>94.195394570000005</v>
      </c>
      <c r="J1270">
        <v>0.38107260399999998</v>
      </c>
      <c r="K1270">
        <v>-1.518892766</v>
      </c>
      <c r="L1270">
        <v>103407.1522</v>
      </c>
      <c r="M1270">
        <v>95.852596660000003</v>
      </c>
      <c r="N1270">
        <v>0.76848579100000003</v>
      </c>
      <c r="O1270">
        <v>-0.48042298999999999</v>
      </c>
      <c r="P1270">
        <v>93705.421050000004</v>
      </c>
      <c r="Q1270">
        <v>95.571541740000001</v>
      </c>
      <c r="R1270">
        <v>-6.8068482999999999E-2</v>
      </c>
      <c r="S1270">
        <v>-2.851984147</v>
      </c>
    </row>
    <row r="1271" spans="1:19" x14ac:dyDescent="0.25">
      <c r="A1271" s="12">
        <v>41122</v>
      </c>
      <c r="B1271" t="s">
        <v>1993</v>
      </c>
      <c r="C1271" t="s">
        <v>1994</v>
      </c>
      <c r="D1271">
        <v>177747.14439999999</v>
      </c>
      <c r="E1271">
        <v>95.926767159999997</v>
      </c>
      <c r="F1271">
        <v>0.90803696</v>
      </c>
      <c r="G1271">
        <v>-0.34365964799999998</v>
      </c>
      <c r="H1271">
        <v>114688.04</v>
      </c>
      <c r="I1271">
        <v>95.333404880000003</v>
      </c>
      <c r="J1271">
        <v>1.0506126840000001</v>
      </c>
      <c r="K1271">
        <v>0.33281561300000001</v>
      </c>
      <c r="L1271">
        <v>96755.887530000007</v>
      </c>
      <c r="M1271">
        <v>96.00760296</v>
      </c>
      <c r="N1271">
        <v>1.4614010319999999</v>
      </c>
      <c r="O1271">
        <v>1.740898788</v>
      </c>
      <c r="P1271">
        <v>85377.570760000002</v>
      </c>
      <c r="Q1271">
        <v>95.260338169999997</v>
      </c>
      <c r="R1271">
        <v>0.95859765299999999</v>
      </c>
      <c r="S1271">
        <v>0.26899663000000001</v>
      </c>
    </row>
    <row r="1272" spans="1:19" x14ac:dyDescent="0.25">
      <c r="A1272" s="12">
        <v>41122</v>
      </c>
      <c r="B1272" t="s">
        <v>1989</v>
      </c>
      <c r="C1272" t="s">
        <v>1990</v>
      </c>
      <c r="D1272">
        <v>210853.084</v>
      </c>
      <c r="E1272">
        <v>92.009818859999996</v>
      </c>
      <c r="F1272">
        <v>0.25147660300000002</v>
      </c>
      <c r="G1272">
        <v>0.44382207800000001</v>
      </c>
      <c r="H1272">
        <v>135496.4566</v>
      </c>
      <c r="I1272">
        <v>91.747101599999993</v>
      </c>
      <c r="J1272">
        <v>0.58548283400000001</v>
      </c>
      <c r="K1272">
        <v>1.125967484</v>
      </c>
      <c r="L1272">
        <v>101510.6455</v>
      </c>
      <c r="M1272">
        <v>93.470599829999998</v>
      </c>
      <c r="N1272">
        <v>0.95192789499999997</v>
      </c>
      <c r="O1272">
        <v>1.9195151939999999</v>
      </c>
      <c r="P1272">
        <v>101549.07030000001</v>
      </c>
      <c r="Q1272">
        <v>92.770021630000002</v>
      </c>
      <c r="R1272">
        <v>0.628816296</v>
      </c>
      <c r="S1272">
        <v>-0.64929554300000003</v>
      </c>
    </row>
    <row r="1273" spans="1:19" x14ac:dyDescent="0.25">
      <c r="A1273" s="12">
        <v>41122</v>
      </c>
      <c r="B1273" t="s">
        <v>1991</v>
      </c>
      <c r="C1273" t="s">
        <v>1992</v>
      </c>
      <c r="D1273">
        <v>207248.54019999999</v>
      </c>
      <c r="E1273">
        <v>97.029340050000002</v>
      </c>
      <c r="F1273">
        <v>0.464358826</v>
      </c>
      <c r="G1273">
        <v>-1.305594803</v>
      </c>
      <c r="H1273">
        <v>132373.1586</v>
      </c>
      <c r="I1273">
        <v>96.96622035</v>
      </c>
      <c r="J1273">
        <v>0.50256043299999997</v>
      </c>
      <c r="K1273">
        <v>-0.77370483099999998</v>
      </c>
      <c r="L1273">
        <v>94906.458499999993</v>
      </c>
      <c r="M1273">
        <v>97.993998820000002</v>
      </c>
      <c r="N1273">
        <v>1.1589869799999999</v>
      </c>
      <c r="O1273">
        <v>0.98523835900000001</v>
      </c>
      <c r="P1273">
        <v>88249.857399999994</v>
      </c>
      <c r="Q1273">
        <v>99.531732160000004</v>
      </c>
      <c r="R1273">
        <v>0.240031467</v>
      </c>
      <c r="S1273">
        <v>-1.383576538</v>
      </c>
    </row>
    <row r="1274" spans="1:19" x14ac:dyDescent="0.25">
      <c r="A1274" s="12">
        <v>41153</v>
      </c>
      <c r="B1274" t="s">
        <v>1995</v>
      </c>
      <c r="C1274" t="s">
        <v>1996</v>
      </c>
      <c r="D1274">
        <v>215105.82380000001</v>
      </c>
      <c r="E1274">
        <v>95.538511909999997</v>
      </c>
      <c r="F1274">
        <v>0.937213293</v>
      </c>
      <c r="G1274">
        <v>-1.5288934000000001E-2</v>
      </c>
      <c r="H1274">
        <v>130052.60679999999</v>
      </c>
      <c r="I1274">
        <v>96.265738339999999</v>
      </c>
      <c r="J1274">
        <v>0.62698275999999997</v>
      </c>
      <c r="K1274">
        <v>1.1255558699999999</v>
      </c>
      <c r="L1274">
        <v>112161.4326</v>
      </c>
      <c r="M1274">
        <v>97.744651140000002</v>
      </c>
      <c r="N1274">
        <v>0.37223124000000002</v>
      </c>
      <c r="O1274">
        <v>1.95639798</v>
      </c>
      <c r="P1274">
        <v>87852.339940000005</v>
      </c>
      <c r="Q1274">
        <v>97.55918183</v>
      </c>
      <c r="R1274">
        <v>0.58625566200000001</v>
      </c>
      <c r="S1274">
        <v>0.87001747299999999</v>
      </c>
    </row>
    <row r="1275" spans="1:19" x14ac:dyDescent="0.25">
      <c r="A1275" s="12">
        <v>41153</v>
      </c>
      <c r="B1275" t="s">
        <v>1993</v>
      </c>
      <c r="C1275" t="s">
        <v>1994</v>
      </c>
      <c r="D1275">
        <v>179491.53169999999</v>
      </c>
      <c r="E1275">
        <v>96.868179929999997</v>
      </c>
      <c r="F1275">
        <v>0.98138695099999995</v>
      </c>
      <c r="G1275">
        <v>-9.7785977999999996E-2</v>
      </c>
      <c r="H1275">
        <v>115555.16800000001</v>
      </c>
      <c r="I1275">
        <v>96.054197200000004</v>
      </c>
      <c r="J1275">
        <v>0.75607529100000004</v>
      </c>
      <c r="K1275">
        <v>0.85096304499999997</v>
      </c>
      <c r="L1275">
        <v>97168.108410000001</v>
      </c>
      <c r="M1275">
        <v>96.416635830000004</v>
      </c>
      <c r="N1275">
        <v>0.426042168</v>
      </c>
      <c r="O1275">
        <v>1.9541150359999999</v>
      </c>
      <c r="P1275">
        <v>85896.193119999996</v>
      </c>
      <c r="Q1275">
        <v>95.838992970000007</v>
      </c>
      <c r="R1275">
        <v>0.60744567100000002</v>
      </c>
      <c r="S1275">
        <v>1.281965239</v>
      </c>
    </row>
    <row r="1276" spans="1:19" x14ac:dyDescent="0.25">
      <c r="A1276" s="12">
        <v>41153</v>
      </c>
      <c r="B1276" t="s">
        <v>1991</v>
      </c>
      <c r="C1276" t="s">
        <v>1992</v>
      </c>
      <c r="D1276">
        <v>209055.00880000001</v>
      </c>
      <c r="E1276">
        <v>97.875090040000003</v>
      </c>
      <c r="F1276">
        <v>0.87164356200000004</v>
      </c>
      <c r="G1276">
        <v>-0.89118197200000004</v>
      </c>
      <c r="H1276">
        <v>133147.97709999999</v>
      </c>
      <c r="I1276">
        <v>97.533791730000004</v>
      </c>
      <c r="J1276">
        <v>0.58532897299999997</v>
      </c>
      <c r="K1276">
        <v>-0.133564189</v>
      </c>
      <c r="L1276">
        <v>94837.661210000006</v>
      </c>
      <c r="M1276">
        <v>97.922963379999999</v>
      </c>
      <c r="N1276">
        <v>-7.2489583999999996E-2</v>
      </c>
      <c r="O1276">
        <v>0.88370879899999999</v>
      </c>
      <c r="P1276">
        <v>88438.474260000003</v>
      </c>
      <c r="Q1276">
        <v>99.744461830000006</v>
      </c>
      <c r="R1276">
        <v>0.21373049999999999</v>
      </c>
      <c r="S1276">
        <v>-0.68073582300000002</v>
      </c>
    </row>
    <row r="1277" spans="1:19" x14ac:dyDescent="0.25">
      <c r="A1277" s="12">
        <v>41153</v>
      </c>
      <c r="B1277" t="s">
        <v>1989</v>
      </c>
      <c r="C1277" t="s">
        <v>1990</v>
      </c>
      <c r="D1277">
        <v>210908.90549999999</v>
      </c>
      <c r="E1277">
        <v>92.034177630000002</v>
      </c>
      <c r="F1277">
        <v>2.6474099000000001E-2</v>
      </c>
      <c r="G1277">
        <v>-0.736620838</v>
      </c>
      <c r="H1277">
        <v>134950.23310000001</v>
      </c>
      <c r="I1277">
        <v>91.377243789999994</v>
      </c>
      <c r="J1277">
        <v>-0.40312751800000002</v>
      </c>
      <c r="K1277">
        <v>0.119189087</v>
      </c>
      <c r="L1277">
        <v>100871.0644</v>
      </c>
      <c r="M1277">
        <v>92.881676080000005</v>
      </c>
      <c r="N1277">
        <v>-0.63006309000000005</v>
      </c>
      <c r="O1277">
        <v>0.51563571399999997</v>
      </c>
      <c r="P1277">
        <v>100954.128</v>
      </c>
      <c r="Q1277">
        <v>92.226512830000004</v>
      </c>
      <c r="R1277">
        <v>-0.585866848</v>
      </c>
      <c r="S1277">
        <v>-1.3692691720000001</v>
      </c>
    </row>
    <row r="1278" spans="1:19" x14ac:dyDescent="0.25">
      <c r="A1278" s="12">
        <v>41153</v>
      </c>
      <c r="B1278" t="s">
        <v>1999</v>
      </c>
      <c r="C1278" t="s">
        <v>2000</v>
      </c>
      <c r="D1278">
        <v>213151.58670000001</v>
      </c>
      <c r="E1278">
        <v>94.841233329999994</v>
      </c>
      <c r="F1278">
        <v>0.28094174100000002</v>
      </c>
      <c r="G1278">
        <v>-2.064984736</v>
      </c>
      <c r="H1278">
        <v>128998.825</v>
      </c>
      <c r="I1278">
        <v>94.186481330000007</v>
      </c>
      <c r="J1278">
        <v>-9.4624960000000008E-3</v>
      </c>
      <c r="K1278">
        <v>-1.5654174489999999</v>
      </c>
      <c r="L1278">
        <v>103196.1148</v>
      </c>
      <c r="M1278">
        <v>95.656976979999996</v>
      </c>
      <c r="N1278">
        <v>-0.204083863</v>
      </c>
      <c r="O1278">
        <v>-0.86839006699999999</v>
      </c>
      <c r="P1278">
        <v>93620.154280000002</v>
      </c>
      <c r="Q1278">
        <v>95.484576899999993</v>
      </c>
      <c r="R1278">
        <v>-9.0994499000000006E-2</v>
      </c>
      <c r="S1278">
        <v>-2.4311764619999998</v>
      </c>
    </row>
    <row r="1279" spans="1:19" x14ac:dyDescent="0.25">
      <c r="A1279" s="12">
        <v>41153</v>
      </c>
      <c r="B1279" t="s">
        <v>1997</v>
      </c>
      <c r="C1279" t="s">
        <v>1998</v>
      </c>
      <c r="D1279">
        <v>229766.50200000001</v>
      </c>
      <c r="E1279">
        <v>91.48229465</v>
      </c>
      <c r="F1279">
        <v>0.179966821</v>
      </c>
      <c r="G1279">
        <v>-0.169491313</v>
      </c>
      <c r="H1279">
        <v>137136.63589999999</v>
      </c>
      <c r="I1279">
        <v>91.382992150000007</v>
      </c>
      <c r="J1279">
        <v>-0.178389094</v>
      </c>
      <c r="K1279">
        <v>0.47068301499999998</v>
      </c>
      <c r="L1279">
        <v>113839.5497</v>
      </c>
      <c r="M1279">
        <v>92.146545660000001</v>
      </c>
      <c r="N1279">
        <v>-0.21213004899999999</v>
      </c>
      <c r="O1279">
        <v>1.1458873629999999</v>
      </c>
      <c r="P1279">
        <v>94180.983460000003</v>
      </c>
      <c r="Q1279">
        <v>92.432343729999999</v>
      </c>
      <c r="R1279">
        <v>-0.37617749900000003</v>
      </c>
      <c r="S1279">
        <v>-0.78129272599999999</v>
      </c>
    </row>
    <row r="1280" spans="1:19" x14ac:dyDescent="0.25">
      <c r="A1280" s="12">
        <v>41183</v>
      </c>
      <c r="B1280" t="s">
        <v>1993</v>
      </c>
      <c r="C1280" t="s">
        <v>1994</v>
      </c>
      <c r="D1280">
        <v>178384.3701</v>
      </c>
      <c r="E1280">
        <v>96.270665789999995</v>
      </c>
      <c r="F1280">
        <v>-0.61683221899999996</v>
      </c>
      <c r="G1280">
        <v>-0.59239501400000005</v>
      </c>
      <c r="H1280">
        <v>114912.7301</v>
      </c>
      <c r="I1280">
        <v>95.520176480000003</v>
      </c>
      <c r="J1280">
        <v>-0.55595771400000005</v>
      </c>
      <c r="K1280">
        <v>0.66824131399999998</v>
      </c>
      <c r="L1280">
        <v>96394.917790000007</v>
      </c>
      <c r="M1280">
        <v>95.649424870000004</v>
      </c>
      <c r="N1280">
        <v>-0.79572467899999999</v>
      </c>
      <c r="O1280">
        <v>1.755946427</v>
      </c>
      <c r="P1280">
        <v>85214.47683</v>
      </c>
      <c r="Q1280">
        <v>95.078365520000006</v>
      </c>
      <c r="R1280">
        <v>-0.79365134100000001</v>
      </c>
      <c r="S1280">
        <v>1.5794812389999999</v>
      </c>
    </row>
    <row r="1281" spans="1:19" x14ac:dyDescent="0.25">
      <c r="A1281" s="12">
        <v>41183</v>
      </c>
      <c r="B1281" t="s">
        <v>1989</v>
      </c>
      <c r="C1281" t="s">
        <v>1990</v>
      </c>
      <c r="D1281">
        <v>210842.86629999999</v>
      </c>
      <c r="E1281">
        <v>92.005360150000001</v>
      </c>
      <c r="F1281">
        <v>-3.1311718000000002E-2</v>
      </c>
      <c r="G1281">
        <v>-1.3721781850000001</v>
      </c>
      <c r="H1281">
        <v>134932.52650000001</v>
      </c>
      <c r="I1281">
        <v>91.365254370000002</v>
      </c>
      <c r="J1281">
        <v>-1.3120797E-2</v>
      </c>
      <c r="K1281">
        <v>8.8582220000000007E-3</v>
      </c>
      <c r="L1281">
        <v>100654.96520000001</v>
      </c>
      <c r="M1281">
        <v>92.682692810000006</v>
      </c>
      <c r="N1281">
        <v>-0.21423307</v>
      </c>
      <c r="O1281">
        <v>0.61271520300000004</v>
      </c>
      <c r="P1281">
        <v>100792.5953</v>
      </c>
      <c r="Q1281">
        <v>92.078944859999993</v>
      </c>
      <c r="R1281">
        <v>-0.160006015</v>
      </c>
      <c r="S1281">
        <v>4.5277194999999999E-2</v>
      </c>
    </row>
    <row r="1282" spans="1:19" x14ac:dyDescent="0.25">
      <c r="A1282" s="12">
        <v>41183</v>
      </c>
      <c r="B1282" t="s">
        <v>1997</v>
      </c>
      <c r="C1282" t="s">
        <v>1998</v>
      </c>
      <c r="D1282">
        <v>229320.83290000001</v>
      </c>
      <c r="E1282">
        <v>91.30484998</v>
      </c>
      <c r="F1282">
        <v>-0.19396612799999999</v>
      </c>
      <c r="G1282">
        <v>-0.120084553</v>
      </c>
      <c r="H1282">
        <v>137053.24720000001</v>
      </c>
      <c r="I1282">
        <v>91.327424870000002</v>
      </c>
      <c r="J1282">
        <v>-6.0807028999999999E-2</v>
      </c>
      <c r="K1282">
        <v>0.97793012800000001</v>
      </c>
      <c r="L1282">
        <v>113612.09</v>
      </c>
      <c r="M1282">
        <v>91.962430150000003</v>
      </c>
      <c r="N1282">
        <v>-0.199807279</v>
      </c>
      <c r="O1282">
        <v>1.9670487080000001</v>
      </c>
      <c r="P1282">
        <v>94096.065329999998</v>
      </c>
      <c r="Q1282">
        <v>92.349002249999998</v>
      </c>
      <c r="R1282">
        <v>-9.0164839999999996E-2</v>
      </c>
      <c r="S1282">
        <v>0.44958462599999999</v>
      </c>
    </row>
    <row r="1283" spans="1:19" x14ac:dyDescent="0.25">
      <c r="A1283" s="12">
        <v>41183</v>
      </c>
      <c r="B1283" t="s">
        <v>1991</v>
      </c>
      <c r="C1283" t="s">
        <v>1992</v>
      </c>
      <c r="D1283">
        <v>206799.87899999999</v>
      </c>
      <c r="E1283">
        <v>96.819286460000001</v>
      </c>
      <c r="F1283">
        <v>-1.078725532</v>
      </c>
      <c r="G1283">
        <v>-2.8584252769999998</v>
      </c>
      <c r="H1283">
        <v>131743.78709999999</v>
      </c>
      <c r="I1283">
        <v>96.50519199</v>
      </c>
      <c r="J1283">
        <v>-1.0546085869999999</v>
      </c>
      <c r="K1283">
        <v>-1.8724965849999999</v>
      </c>
      <c r="L1283">
        <v>93411.319449999995</v>
      </c>
      <c r="M1283">
        <v>96.45021921</v>
      </c>
      <c r="N1283">
        <v>-1.503982428</v>
      </c>
      <c r="O1283">
        <v>-0.90322332699999996</v>
      </c>
      <c r="P1283">
        <v>87230.357889999999</v>
      </c>
      <c r="Q1283">
        <v>98.381899689999997</v>
      </c>
      <c r="R1283">
        <v>-1.366052928</v>
      </c>
      <c r="S1283">
        <v>-1.968833386</v>
      </c>
    </row>
    <row r="1284" spans="1:19" x14ac:dyDescent="0.25">
      <c r="A1284" s="12">
        <v>41183</v>
      </c>
      <c r="B1284" t="s">
        <v>1999</v>
      </c>
      <c r="C1284" t="s">
        <v>2000</v>
      </c>
      <c r="D1284">
        <v>212437.25940000001</v>
      </c>
      <c r="E1284">
        <v>94.523395309999998</v>
      </c>
      <c r="F1284">
        <v>-0.33512640799999999</v>
      </c>
      <c r="G1284">
        <v>-1.9424091569999999</v>
      </c>
      <c r="H1284">
        <v>128626.0843</v>
      </c>
      <c r="I1284">
        <v>93.914330489999998</v>
      </c>
      <c r="J1284">
        <v>-0.28894894399999999</v>
      </c>
      <c r="K1284">
        <v>-1.127852235</v>
      </c>
      <c r="L1284">
        <v>102751.1465</v>
      </c>
      <c r="M1284">
        <v>95.244516410000003</v>
      </c>
      <c r="N1284">
        <v>-0.43118712199999998</v>
      </c>
      <c r="O1284">
        <v>-3.5202786999999999E-2</v>
      </c>
      <c r="P1284">
        <v>93218.561019999994</v>
      </c>
      <c r="Q1284">
        <v>95.074986010000003</v>
      </c>
      <c r="R1284">
        <v>-0.42896025999999998</v>
      </c>
      <c r="S1284">
        <v>-1.5108620749999999</v>
      </c>
    </row>
    <row r="1285" spans="1:19" x14ac:dyDescent="0.25">
      <c r="A1285" s="12">
        <v>41183</v>
      </c>
      <c r="B1285" t="s">
        <v>1995</v>
      </c>
      <c r="C1285" t="s">
        <v>1996</v>
      </c>
      <c r="D1285">
        <v>214333.16579999999</v>
      </c>
      <c r="E1285">
        <v>95.195338500000005</v>
      </c>
      <c r="F1285">
        <v>-0.359199035</v>
      </c>
      <c r="G1285">
        <v>0.208816266</v>
      </c>
      <c r="H1285">
        <v>129461.7608</v>
      </c>
      <c r="I1285">
        <v>95.828390499999998</v>
      </c>
      <c r="J1285">
        <v>-0.45431307900000001</v>
      </c>
      <c r="K1285">
        <v>1.514157481</v>
      </c>
      <c r="L1285">
        <v>111422.72100000001</v>
      </c>
      <c r="M1285">
        <v>97.100890590000006</v>
      </c>
      <c r="N1285">
        <v>-0.65861460800000005</v>
      </c>
      <c r="O1285">
        <v>2.4555891540000001</v>
      </c>
      <c r="P1285">
        <v>87064.065019999995</v>
      </c>
      <c r="Q1285">
        <v>96.683810070000007</v>
      </c>
      <c r="R1285">
        <v>-0.897272548</v>
      </c>
      <c r="S1285">
        <v>1.191235413</v>
      </c>
    </row>
    <row r="1286" spans="1:19" x14ac:dyDescent="0.25">
      <c r="A1286" s="12">
        <v>41214</v>
      </c>
      <c r="B1286" t="s">
        <v>1999</v>
      </c>
      <c r="C1286" t="s">
        <v>2000</v>
      </c>
      <c r="D1286">
        <v>212259.20860000001</v>
      </c>
      <c r="E1286">
        <v>94.444172080000001</v>
      </c>
      <c r="F1286">
        <v>-8.3813365000000001E-2</v>
      </c>
      <c r="G1286">
        <v>-0.87234737200000001</v>
      </c>
      <c r="H1286">
        <v>128221.61840000001</v>
      </c>
      <c r="I1286">
        <v>93.619016070000001</v>
      </c>
      <c r="J1286">
        <v>-0.314450856</v>
      </c>
      <c r="K1286">
        <v>-0.121099897</v>
      </c>
      <c r="L1286">
        <v>102454.0523</v>
      </c>
      <c r="M1286">
        <v>94.969126869999997</v>
      </c>
      <c r="N1286">
        <v>-0.28913952599999998</v>
      </c>
      <c r="O1286">
        <v>1.1388021189999999</v>
      </c>
      <c r="P1286">
        <v>93064.070609999995</v>
      </c>
      <c r="Q1286">
        <v>94.917418960000006</v>
      </c>
      <c r="R1286">
        <v>-0.165729235</v>
      </c>
      <c r="S1286">
        <v>-0.99014163499999996</v>
      </c>
    </row>
    <row r="1287" spans="1:19" x14ac:dyDescent="0.25">
      <c r="A1287" s="12">
        <v>41214</v>
      </c>
      <c r="B1287" t="s">
        <v>1993</v>
      </c>
      <c r="C1287" t="s">
        <v>1994</v>
      </c>
      <c r="D1287">
        <v>177673.85159999999</v>
      </c>
      <c r="E1287">
        <v>95.887212410000004</v>
      </c>
      <c r="F1287">
        <v>-0.39830759900000001</v>
      </c>
      <c r="G1287">
        <v>-0.43125633200000002</v>
      </c>
      <c r="H1287">
        <v>114349.3942</v>
      </c>
      <c r="I1287">
        <v>95.051908530000006</v>
      </c>
      <c r="J1287">
        <v>-0.49022936099999997</v>
      </c>
      <c r="K1287">
        <v>0.77805286100000004</v>
      </c>
      <c r="L1287">
        <v>95662.965479999999</v>
      </c>
      <c r="M1287">
        <v>94.923133289999996</v>
      </c>
      <c r="N1287">
        <v>-0.75932665799999999</v>
      </c>
      <c r="O1287">
        <v>1.8314268890000001</v>
      </c>
      <c r="P1287">
        <v>84607.039380000002</v>
      </c>
      <c r="Q1287">
        <v>94.400614950000005</v>
      </c>
      <c r="R1287">
        <v>-0.71283363399999999</v>
      </c>
      <c r="S1287">
        <v>1.3484476439999999</v>
      </c>
    </row>
    <row r="1288" spans="1:19" x14ac:dyDescent="0.25">
      <c r="A1288" s="12">
        <v>41214</v>
      </c>
      <c r="B1288" t="s">
        <v>1997</v>
      </c>
      <c r="C1288" t="s">
        <v>1998</v>
      </c>
      <c r="D1288">
        <v>228918.9541</v>
      </c>
      <c r="E1288">
        <v>91.144840639999998</v>
      </c>
      <c r="F1288">
        <v>-0.17524736099999999</v>
      </c>
      <c r="G1288">
        <v>-0.43251045399999999</v>
      </c>
      <c r="H1288">
        <v>136803.7862</v>
      </c>
      <c r="I1288">
        <v>91.161192889999995</v>
      </c>
      <c r="J1288">
        <v>-0.18201759000000001</v>
      </c>
      <c r="K1288">
        <v>0.86158611699999998</v>
      </c>
      <c r="L1288">
        <v>113228.3489</v>
      </c>
      <c r="M1288">
        <v>91.65181389</v>
      </c>
      <c r="N1288">
        <v>-0.33776430000000002</v>
      </c>
      <c r="O1288">
        <v>1.937646298</v>
      </c>
      <c r="P1288">
        <v>93842.810339999996</v>
      </c>
      <c r="Q1288">
        <v>92.100449400000002</v>
      </c>
      <c r="R1288">
        <v>-0.26914513699999998</v>
      </c>
      <c r="S1288">
        <v>-0.26828309900000002</v>
      </c>
    </row>
    <row r="1289" spans="1:19" x14ac:dyDescent="0.25">
      <c r="A1289" s="12">
        <v>41214</v>
      </c>
      <c r="B1289" t="s">
        <v>1991</v>
      </c>
      <c r="C1289" t="s">
        <v>1992</v>
      </c>
      <c r="D1289">
        <v>206818.5748</v>
      </c>
      <c r="E1289">
        <v>96.828039410000002</v>
      </c>
      <c r="F1289">
        <v>9.0405069999999997E-3</v>
      </c>
      <c r="G1289">
        <v>-2.1118800700000002</v>
      </c>
      <c r="H1289">
        <v>131497.14689999999</v>
      </c>
      <c r="I1289">
        <v>96.324522689999995</v>
      </c>
      <c r="J1289">
        <v>-0.18721199699999999</v>
      </c>
      <c r="K1289">
        <v>-1.352199522</v>
      </c>
      <c r="L1289">
        <v>92724.408460000006</v>
      </c>
      <c r="M1289">
        <v>95.740961330000005</v>
      </c>
      <c r="N1289">
        <v>-0.73536161200000005</v>
      </c>
      <c r="O1289">
        <v>-1.543827708</v>
      </c>
      <c r="P1289">
        <v>86700.658240000004</v>
      </c>
      <c r="Q1289">
        <v>97.784483159999994</v>
      </c>
      <c r="R1289">
        <v>-0.60724231900000003</v>
      </c>
      <c r="S1289">
        <v>-2.7585477799999998</v>
      </c>
    </row>
    <row r="1290" spans="1:19" x14ac:dyDescent="0.25">
      <c r="A1290" s="12">
        <v>41214</v>
      </c>
      <c r="B1290" t="s">
        <v>1989</v>
      </c>
      <c r="C1290" t="s">
        <v>1990</v>
      </c>
      <c r="D1290">
        <v>211094.05249999999</v>
      </c>
      <c r="E1290">
        <v>92.114970110000002</v>
      </c>
      <c r="F1290">
        <v>0.119134316</v>
      </c>
      <c r="G1290">
        <v>-0.68373856600000005</v>
      </c>
      <c r="H1290">
        <v>134634.70060000001</v>
      </c>
      <c r="I1290">
        <v>91.163591060000002</v>
      </c>
      <c r="J1290">
        <v>-0.2207221</v>
      </c>
      <c r="K1290">
        <v>0.62534221800000001</v>
      </c>
      <c r="L1290">
        <v>100177.6784</v>
      </c>
      <c r="M1290">
        <v>92.243208989999999</v>
      </c>
      <c r="N1290">
        <v>-0.47418110899999999</v>
      </c>
      <c r="O1290">
        <v>1.1257947589999999</v>
      </c>
      <c r="P1290">
        <v>100212.3768</v>
      </c>
      <c r="Q1290">
        <v>91.54888699</v>
      </c>
      <c r="R1290">
        <v>-0.57565589100000003</v>
      </c>
      <c r="S1290">
        <v>0.15065895800000001</v>
      </c>
    </row>
    <row r="1291" spans="1:19" x14ac:dyDescent="0.25">
      <c r="A1291" s="12">
        <v>41214</v>
      </c>
      <c r="B1291" t="s">
        <v>1995</v>
      </c>
      <c r="C1291" t="s">
        <v>1996</v>
      </c>
      <c r="D1291">
        <v>214703.571</v>
      </c>
      <c r="E1291">
        <v>95.359852680000003</v>
      </c>
      <c r="F1291">
        <v>0.172817478</v>
      </c>
      <c r="G1291">
        <v>0.23020554800000001</v>
      </c>
      <c r="H1291">
        <v>129256.3613</v>
      </c>
      <c r="I1291">
        <v>95.676352510000001</v>
      </c>
      <c r="J1291">
        <v>-0.158656516</v>
      </c>
      <c r="K1291">
        <v>1.116622088</v>
      </c>
      <c r="L1291">
        <v>111049.5966</v>
      </c>
      <c r="M1291">
        <v>96.775726079999998</v>
      </c>
      <c r="N1291">
        <v>-0.334872842</v>
      </c>
      <c r="O1291">
        <v>2.0673503929999999</v>
      </c>
      <c r="P1291">
        <v>86823.181909999999</v>
      </c>
      <c r="Q1291">
        <v>96.416311690000001</v>
      </c>
      <c r="R1291">
        <v>-0.27667340099999999</v>
      </c>
      <c r="S1291">
        <v>0.48359820999999997</v>
      </c>
    </row>
    <row r="1292" spans="1:19" x14ac:dyDescent="0.25">
      <c r="A1292" s="12">
        <v>41244</v>
      </c>
      <c r="B1292" t="s">
        <v>1997</v>
      </c>
      <c r="C1292" t="s">
        <v>1998</v>
      </c>
      <c r="D1292">
        <v>228911.31959999999</v>
      </c>
      <c r="E1292">
        <v>91.141800930000002</v>
      </c>
      <c r="F1292">
        <v>-3.335036E-3</v>
      </c>
      <c r="G1292">
        <v>0.30867451299999998</v>
      </c>
      <c r="H1292">
        <v>136981.86970000001</v>
      </c>
      <c r="I1292">
        <v>91.279861429999997</v>
      </c>
      <c r="J1292">
        <v>0.13017440699999999</v>
      </c>
      <c r="K1292">
        <v>1.271081243</v>
      </c>
      <c r="L1292">
        <v>113264.5306</v>
      </c>
      <c r="M1292">
        <v>91.681100889999996</v>
      </c>
      <c r="N1292">
        <v>3.1954626E-2</v>
      </c>
      <c r="O1292">
        <v>2.5995473570000001</v>
      </c>
      <c r="P1292">
        <v>93853.673049999998</v>
      </c>
      <c r="Q1292">
        <v>92.111110420000003</v>
      </c>
      <c r="R1292">
        <v>1.1575428E-2</v>
      </c>
      <c r="S1292">
        <v>-0.25592018799999999</v>
      </c>
    </row>
    <row r="1293" spans="1:19" x14ac:dyDescent="0.25">
      <c r="A1293" s="12">
        <v>41244</v>
      </c>
      <c r="B1293" t="s">
        <v>1991</v>
      </c>
      <c r="C1293" t="s">
        <v>1992</v>
      </c>
      <c r="D1293">
        <v>205597.98329999999</v>
      </c>
      <c r="E1293">
        <v>96.256584549999999</v>
      </c>
      <c r="F1293">
        <v>-0.59017498300000004</v>
      </c>
      <c r="G1293">
        <v>-2.3990714720000001</v>
      </c>
      <c r="H1293">
        <v>130750.0622</v>
      </c>
      <c r="I1293">
        <v>95.777266890000007</v>
      </c>
      <c r="J1293">
        <v>-0.56813756800000004</v>
      </c>
      <c r="K1293">
        <v>-2.014273765</v>
      </c>
      <c r="L1293">
        <v>92598.624249999993</v>
      </c>
      <c r="M1293">
        <v>95.61108505</v>
      </c>
      <c r="N1293">
        <v>-0.135653828</v>
      </c>
      <c r="O1293">
        <v>-1.584977861</v>
      </c>
      <c r="P1293">
        <v>86195.483869999996</v>
      </c>
      <c r="Q1293">
        <v>97.214727229999994</v>
      </c>
      <c r="R1293">
        <v>-0.58266497399999995</v>
      </c>
      <c r="S1293">
        <v>-3.5919121359999999</v>
      </c>
    </row>
    <row r="1294" spans="1:19" x14ac:dyDescent="0.25">
      <c r="A1294" s="12">
        <v>41244</v>
      </c>
      <c r="B1294" t="s">
        <v>1989</v>
      </c>
      <c r="C1294" t="s">
        <v>1990</v>
      </c>
      <c r="D1294">
        <v>210714.3358</v>
      </c>
      <c r="E1294">
        <v>91.949273379999994</v>
      </c>
      <c r="F1294">
        <v>-0.17988035099999999</v>
      </c>
      <c r="G1294">
        <v>-0.11255544000000001</v>
      </c>
      <c r="H1294">
        <v>134216.98480000001</v>
      </c>
      <c r="I1294">
        <v>90.880748100000005</v>
      </c>
      <c r="J1294">
        <v>-0.31025869</v>
      </c>
      <c r="K1294">
        <v>0.593884364</v>
      </c>
      <c r="L1294">
        <v>99831.163769999999</v>
      </c>
      <c r="M1294">
        <v>91.924139729999993</v>
      </c>
      <c r="N1294">
        <v>-0.34590000100000001</v>
      </c>
      <c r="O1294">
        <v>1.254755772</v>
      </c>
      <c r="P1294">
        <v>99414.177110000004</v>
      </c>
      <c r="Q1294">
        <v>90.81969273</v>
      </c>
      <c r="R1294">
        <v>-0.79650805999999996</v>
      </c>
      <c r="S1294">
        <v>-0.19637411399999999</v>
      </c>
    </row>
    <row r="1295" spans="1:19" x14ac:dyDescent="0.25">
      <c r="A1295" s="12">
        <v>41244</v>
      </c>
      <c r="B1295" t="s">
        <v>1993</v>
      </c>
      <c r="C1295" t="s">
        <v>1994</v>
      </c>
      <c r="D1295">
        <v>176603.5527</v>
      </c>
      <c r="E1295">
        <v>95.309592350000003</v>
      </c>
      <c r="F1295">
        <v>-0.60239529700000005</v>
      </c>
      <c r="G1295">
        <v>-0.93615301399999995</v>
      </c>
      <c r="H1295">
        <v>113639.3814</v>
      </c>
      <c r="I1295">
        <v>94.461716760000002</v>
      </c>
      <c r="J1295">
        <v>-0.62091521599999999</v>
      </c>
      <c r="K1295">
        <v>-0.186351024</v>
      </c>
      <c r="L1295">
        <v>94752.723280000006</v>
      </c>
      <c r="M1295">
        <v>94.01993066</v>
      </c>
      <c r="N1295">
        <v>-0.95150949200000001</v>
      </c>
      <c r="O1295">
        <v>0.69110612800000004</v>
      </c>
      <c r="P1295">
        <v>83482.999830000001</v>
      </c>
      <c r="Q1295">
        <v>93.146463690000004</v>
      </c>
      <c r="R1295">
        <v>-1.3285414120000001</v>
      </c>
      <c r="S1295">
        <v>-0.66533522</v>
      </c>
    </row>
    <row r="1296" spans="1:19" x14ac:dyDescent="0.25">
      <c r="A1296" s="12">
        <v>41244</v>
      </c>
      <c r="B1296" t="s">
        <v>1995</v>
      </c>
      <c r="C1296" t="s">
        <v>1996</v>
      </c>
      <c r="D1296">
        <v>212533.0828</v>
      </c>
      <c r="E1296">
        <v>94.395837810000003</v>
      </c>
      <c r="F1296">
        <v>-1.010923196</v>
      </c>
      <c r="G1296">
        <v>0.173647891</v>
      </c>
      <c r="H1296">
        <v>127764.2708</v>
      </c>
      <c r="I1296">
        <v>94.571897989999997</v>
      </c>
      <c r="J1296">
        <v>-1.1543652049999999</v>
      </c>
      <c r="K1296">
        <v>0.45266898999999999</v>
      </c>
      <c r="L1296">
        <v>109745.3015</v>
      </c>
      <c r="M1296">
        <v>95.639079870000003</v>
      </c>
      <c r="N1296">
        <v>-1.174515819</v>
      </c>
      <c r="O1296">
        <v>1.6254674280000001</v>
      </c>
      <c r="P1296">
        <v>85568.809009999997</v>
      </c>
      <c r="Q1296">
        <v>95.023342600000007</v>
      </c>
      <c r="R1296">
        <v>-1.4447442130000001</v>
      </c>
      <c r="S1296">
        <v>-0.49354593299999999</v>
      </c>
    </row>
    <row r="1297" spans="1:19" x14ac:dyDescent="0.25">
      <c r="A1297" s="12">
        <v>41244</v>
      </c>
      <c r="B1297" t="s">
        <v>1999</v>
      </c>
      <c r="C1297" t="s">
        <v>2000</v>
      </c>
      <c r="D1297">
        <v>211059.44469999999</v>
      </c>
      <c r="E1297">
        <v>93.910340309999995</v>
      </c>
      <c r="F1297">
        <v>-0.56523526400000002</v>
      </c>
      <c r="G1297">
        <v>-0.56696168999999996</v>
      </c>
      <c r="H1297">
        <v>127517.2938</v>
      </c>
      <c r="I1297">
        <v>93.10476439</v>
      </c>
      <c r="J1297">
        <v>-0.54930259299999995</v>
      </c>
      <c r="K1297">
        <v>-0.44326200599999999</v>
      </c>
      <c r="L1297">
        <v>101858.8112</v>
      </c>
      <c r="M1297">
        <v>94.417371970000005</v>
      </c>
      <c r="N1297">
        <v>-0.58098344099999999</v>
      </c>
      <c r="O1297">
        <v>1.0061071880000001</v>
      </c>
      <c r="P1297">
        <v>92364.643540000005</v>
      </c>
      <c r="Q1297">
        <v>94.204062969999995</v>
      </c>
      <c r="R1297">
        <v>-0.75155434899999995</v>
      </c>
      <c r="S1297">
        <v>-1.880216643</v>
      </c>
    </row>
    <row r="1298" spans="1:19" x14ac:dyDescent="0.25">
      <c r="A1298" s="12">
        <v>41275</v>
      </c>
      <c r="B1298" t="s">
        <v>1989</v>
      </c>
      <c r="C1298" t="s">
        <v>1990</v>
      </c>
      <c r="D1298">
        <v>209005.59</v>
      </c>
      <c r="E1298">
        <v>91.203629140000004</v>
      </c>
      <c r="F1298">
        <v>-0.81092998800000005</v>
      </c>
      <c r="G1298">
        <v>0.41903509799999999</v>
      </c>
      <c r="H1298">
        <v>133284.05720000001</v>
      </c>
      <c r="I1298">
        <v>90.249045980000005</v>
      </c>
      <c r="J1298">
        <v>-0.69508903799999999</v>
      </c>
      <c r="K1298">
        <v>0.63126516300000002</v>
      </c>
      <c r="L1298">
        <v>98663.614159999997</v>
      </c>
      <c r="M1298">
        <v>90.849064670000004</v>
      </c>
      <c r="N1298">
        <v>-1.1695241940000001</v>
      </c>
      <c r="O1298">
        <v>0.71558018400000001</v>
      </c>
      <c r="P1298">
        <v>98406.970419999998</v>
      </c>
      <c r="Q1298">
        <v>89.899560370000003</v>
      </c>
      <c r="R1298">
        <v>-1.0131418990000001</v>
      </c>
      <c r="S1298">
        <v>-0.89858958799999999</v>
      </c>
    </row>
    <row r="1299" spans="1:19" x14ac:dyDescent="0.25">
      <c r="A1299" s="12">
        <v>41275</v>
      </c>
      <c r="B1299" t="s">
        <v>1999</v>
      </c>
      <c r="C1299" t="s">
        <v>2000</v>
      </c>
      <c r="D1299">
        <v>209366.4515</v>
      </c>
      <c r="E1299">
        <v>93.157047449999993</v>
      </c>
      <c r="F1299">
        <v>-0.80214049099999996</v>
      </c>
      <c r="G1299">
        <v>-0.88977326199999995</v>
      </c>
      <c r="H1299">
        <v>126723.2974</v>
      </c>
      <c r="I1299">
        <v>92.525040340000004</v>
      </c>
      <c r="J1299">
        <v>-0.62265777700000002</v>
      </c>
      <c r="K1299">
        <v>-0.89461314700000005</v>
      </c>
      <c r="L1299">
        <v>100423.17720000001</v>
      </c>
      <c r="M1299">
        <v>93.086620229999994</v>
      </c>
      <c r="N1299">
        <v>-1.4094352720000001</v>
      </c>
      <c r="O1299">
        <v>-0.172937225</v>
      </c>
      <c r="P1299">
        <v>91374.222139999998</v>
      </c>
      <c r="Q1299">
        <v>93.193917569999996</v>
      </c>
      <c r="R1299">
        <v>-1.072294946</v>
      </c>
      <c r="S1299">
        <v>-2.4319437189999999</v>
      </c>
    </row>
    <row r="1300" spans="1:19" x14ac:dyDescent="0.25">
      <c r="A1300" s="12">
        <v>41275</v>
      </c>
      <c r="B1300" t="s">
        <v>1993</v>
      </c>
      <c r="C1300" t="s">
        <v>1994</v>
      </c>
      <c r="D1300">
        <v>174479.8921</v>
      </c>
      <c r="E1300">
        <v>94.163492989999995</v>
      </c>
      <c r="F1300">
        <v>-1.202501587</v>
      </c>
      <c r="G1300">
        <v>-0.50773530300000003</v>
      </c>
      <c r="H1300">
        <v>112450.1793</v>
      </c>
      <c r="I1300">
        <v>93.473203209999994</v>
      </c>
      <c r="J1300">
        <v>-1.046470032</v>
      </c>
      <c r="K1300">
        <v>-7.6423217000000002E-2</v>
      </c>
      <c r="L1300">
        <v>93752.135209999993</v>
      </c>
      <c r="M1300">
        <v>93.02708088</v>
      </c>
      <c r="N1300">
        <v>-1.055999277</v>
      </c>
      <c r="O1300">
        <v>0.73927253500000001</v>
      </c>
      <c r="P1300">
        <v>82788.029380000007</v>
      </c>
      <c r="Q1300">
        <v>92.371047860000004</v>
      </c>
      <c r="R1300">
        <v>-0.83246942300000004</v>
      </c>
      <c r="S1300">
        <v>-0.43877110699999999</v>
      </c>
    </row>
    <row r="1301" spans="1:19" x14ac:dyDescent="0.25">
      <c r="A1301" s="12">
        <v>41275</v>
      </c>
      <c r="B1301" t="s">
        <v>1995</v>
      </c>
      <c r="C1301" t="s">
        <v>1996</v>
      </c>
      <c r="D1301">
        <v>213982.51259999999</v>
      </c>
      <c r="E1301">
        <v>95.039597079999993</v>
      </c>
      <c r="F1301">
        <v>0.68197844900000004</v>
      </c>
      <c r="G1301">
        <v>1.072790935</v>
      </c>
      <c r="H1301">
        <v>128600.277</v>
      </c>
      <c r="I1301">
        <v>95.190714929999999</v>
      </c>
      <c r="J1301">
        <v>0.65433490299999997</v>
      </c>
      <c r="K1301">
        <v>0.78511222800000002</v>
      </c>
      <c r="L1301">
        <v>110276.15949999999</v>
      </c>
      <c r="M1301">
        <v>96.101703479999998</v>
      </c>
      <c r="N1301">
        <v>0.48371817099999997</v>
      </c>
      <c r="O1301">
        <v>1.7569900549999999</v>
      </c>
      <c r="P1301">
        <v>86130.026469999997</v>
      </c>
      <c r="Q1301">
        <v>95.646569220000003</v>
      </c>
      <c r="R1301">
        <v>0.65586686299999997</v>
      </c>
      <c r="S1301">
        <v>0.12733314300000001</v>
      </c>
    </row>
    <row r="1302" spans="1:19" x14ac:dyDescent="0.25">
      <c r="A1302" s="12">
        <v>41275</v>
      </c>
      <c r="B1302" t="s">
        <v>1997</v>
      </c>
      <c r="C1302" t="s">
        <v>1998</v>
      </c>
      <c r="D1302">
        <v>228726.223</v>
      </c>
      <c r="E1302">
        <v>91.068104079999998</v>
      </c>
      <c r="F1302">
        <v>-8.0859545000000005E-2</v>
      </c>
      <c r="G1302">
        <v>0.36150044999999997</v>
      </c>
      <c r="H1302">
        <v>136886.3327</v>
      </c>
      <c r="I1302">
        <v>91.216198969999994</v>
      </c>
      <c r="J1302">
        <v>-6.9744255000000005E-2</v>
      </c>
      <c r="K1302">
        <v>0.93380260400000004</v>
      </c>
      <c r="L1302">
        <v>112868.5055</v>
      </c>
      <c r="M1302">
        <v>91.360541440000006</v>
      </c>
      <c r="N1302">
        <v>-0.34964615300000002</v>
      </c>
      <c r="O1302">
        <v>1.9516997460000001</v>
      </c>
      <c r="P1302">
        <v>93220.941430000006</v>
      </c>
      <c r="Q1302">
        <v>91.490126599999996</v>
      </c>
      <c r="R1302">
        <v>-0.67416820399999999</v>
      </c>
      <c r="S1302">
        <v>-1.1076576739999999</v>
      </c>
    </row>
    <row r="1303" spans="1:19" x14ac:dyDescent="0.25">
      <c r="A1303" s="12">
        <v>41275</v>
      </c>
      <c r="B1303" t="s">
        <v>1991</v>
      </c>
      <c r="C1303" t="s">
        <v>1992</v>
      </c>
      <c r="D1303">
        <v>205517.88620000001</v>
      </c>
      <c r="E1303">
        <v>96.219084820000006</v>
      </c>
      <c r="F1303">
        <v>-3.8958094999999998E-2</v>
      </c>
      <c r="G1303">
        <v>-1.060169259</v>
      </c>
      <c r="H1303">
        <v>130805.77800000001</v>
      </c>
      <c r="I1303">
        <v>95.818079900000001</v>
      </c>
      <c r="J1303">
        <v>4.2612424000000003E-2</v>
      </c>
      <c r="K1303">
        <v>-0.93172357699999997</v>
      </c>
      <c r="L1303">
        <v>92264.165649999995</v>
      </c>
      <c r="M1303">
        <v>95.265745690000003</v>
      </c>
      <c r="N1303">
        <v>-0.361191759</v>
      </c>
      <c r="O1303">
        <v>-0.59554182700000002</v>
      </c>
      <c r="P1303">
        <v>85661.563959999999</v>
      </c>
      <c r="Q1303">
        <v>96.612550909999996</v>
      </c>
      <c r="R1303">
        <v>-0.61942910799999995</v>
      </c>
      <c r="S1303">
        <v>-2.7723908330000002</v>
      </c>
    </row>
    <row r="1304" spans="1:19" x14ac:dyDescent="0.25">
      <c r="A1304" s="12">
        <v>41306</v>
      </c>
      <c r="B1304" t="s">
        <v>1997</v>
      </c>
      <c r="C1304" t="s">
        <v>1998</v>
      </c>
      <c r="D1304">
        <v>229164.0484</v>
      </c>
      <c r="E1304">
        <v>91.242425749999995</v>
      </c>
      <c r="F1304">
        <v>0.191419011</v>
      </c>
      <c r="G1304">
        <v>1.569731462</v>
      </c>
      <c r="H1304">
        <v>136879.54089999999</v>
      </c>
      <c r="I1304">
        <v>91.211673140000002</v>
      </c>
      <c r="J1304">
        <v>-4.9616510000000001E-3</v>
      </c>
      <c r="K1304">
        <v>1.551542618</v>
      </c>
      <c r="L1304">
        <v>112808.9132</v>
      </c>
      <c r="M1304">
        <v>91.312304949999998</v>
      </c>
      <c r="N1304">
        <v>-5.2797950000000003E-2</v>
      </c>
      <c r="O1304">
        <v>2.0111477519999998</v>
      </c>
      <c r="P1304">
        <v>93261.100420000002</v>
      </c>
      <c r="Q1304">
        <v>91.529539970000002</v>
      </c>
      <c r="R1304">
        <v>4.3079367E-2</v>
      </c>
      <c r="S1304">
        <v>-4.9800036999999998E-2</v>
      </c>
    </row>
    <row r="1305" spans="1:19" x14ac:dyDescent="0.25">
      <c r="A1305" s="12">
        <v>41306</v>
      </c>
      <c r="B1305" t="s">
        <v>1995</v>
      </c>
      <c r="C1305" t="s">
        <v>1996</v>
      </c>
      <c r="D1305">
        <v>211214.97</v>
      </c>
      <c r="E1305">
        <v>93.810402539999998</v>
      </c>
      <c r="F1305">
        <v>-1.293349906</v>
      </c>
      <c r="G1305">
        <v>1.065245982</v>
      </c>
      <c r="H1305">
        <v>126990.23820000001</v>
      </c>
      <c r="I1305">
        <v>93.998954269999999</v>
      </c>
      <c r="J1305">
        <v>-1.251971537</v>
      </c>
      <c r="K1305">
        <v>0.66867165799999995</v>
      </c>
      <c r="L1305">
        <v>108719.8521</v>
      </c>
      <c r="M1305">
        <v>94.745437670000001</v>
      </c>
      <c r="N1305">
        <v>-1.4112817600000001</v>
      </c>
      <c r="O1305">
        <v>1.134041101</v>
      </c>
      <c r="P1305">
        <v>84917.881129999994</v>
      </c>
      <c r="Q1305">
        <v>94.300493439999997</v>
      </c>
      <c r="R1305">
        <v>-1.40734351</v>
      </c>
      <c r="S1305">
        <v>-0.36193651199999999</v>
      </c>
    </row>
    <row r="1306" spans="1:19" x14ac:dyDescent="0.25">
      <c r="A1306" s="12">
        <v>41306</v>
      </c>
      <c r="B1306" t="s">
        <v>1989</v>
      </c>
      <c r="C1306" t="s">
        <v>1990</v>
      </c>
      <c r="D1306">
        <v>208317.56030000001</v>
      </c>
      <c r="E1306">
        <v>90.903394079999998</v>
      </c>
      <c r="F1306">
        <v>-0.32919201100000001</v>
      </c>
      <c r="G1306">
        <v>0.44440421499999999</v>
      </c>
      <c r="H1306">
        <v>132854.7818</v>
      </c>
      <c r="I1306">
        <v>89.958375810000007</v>
      </c>
      <c r="J1306">
        <v>-0.32207561800000001</v>
      </c>
      <c r="K1306">
        <v>0.36894649000000002</v>
      </c>
      <c r="L1306">
        <v>98147.336360000001</v>
      </c>
      <c r="M1306">
        <v>90.373678119999994</v>
      </c>
      <c r="N1306">
        <v>-0.52327071800000002</v>
      </c>
      <c r="O1306">
        <v>3.8640008000000003E-2</v>
      </c>
      <c r="P1306">
        <v>97869.811919999993</v>
      </c>
      <c r="Q1306">
        <v>89.408839920000005</v>
      </c>
      <c r="R1306">
        <v>-0.54585412</v>
      </c>
      <c r="S1306">
        <v>-1.1347689240000001</v>
      </c>
    </row>
    <row r="1307" spans="1:19" x14ac:dyDescent="0.25">
      <c r="A1307" s="12">
        <v>41306</v>
      </c>
      <c r="B1307" t="s">
        <v>1991</v>
      </c>
      <c r="C1307" t="s">
        <v>1992</v>
      </c>
      <c r="D1307">
        <v>204199.58319999999</v>
      </c>
      <c r="E1307">
        <v>95.601883509999993</v>
      </c>
      <c r="F1307">
        <v>-0.64145414599999995</v>
      </c>
      <c r="G1307">
        <v>-1.08829453</v>
      </c>
      <c r="H1307">
        <v>130124.8342</v>
      </c>
      <c r="I1307">
        <v>95.319273730000006</v>
      </c>
      <c r="J1307">
        <v>-0.52057625900000004</v>
      </c>
      <c r="K1307">
        <v>-0.93467383999999998</v>
      </c>
      <c r="L1307">
        <v>91884.328930000003</v>
      </c>
      <c r="M1307">
        <v>94.873551950000007</v>
      </c>
      <c r="N1307">
        <v>-0.41168390199999999</v>
      </c>
      <c r="O1307">
        <v>-0.60974413599999999</v>
      </c>
      <c r="P1307">
        <v>85435.499100000001</v>
      </c>
      <c r="Q1307">
        <v>96.357585889999996</v>
      </c>
      <c r="R1307">
        <v>-0.26390465800000001</v>
      </c>
      <c r="S1307">
        <v>-2.1919943549999998</v>
      </c>
    </row>
    <row r="1308" spans="1:19" x14ac:dyDescent="0.25">
      <c r="A1308" s="12">
        <v>41306</v>
      </c>
      <c r="B1308" t="s">
        <v>1993</v>
      </c>
      <c r="C1308" t="s">
        <v>1994</v>
      </c>
      <c r="D1308">
        <v>173141.2003</v>
      </c>
      <c r="E1308">
        <v>93.441026379999997</v>
      </c>
      <c r="F1308">
        <v>-0.767247032</v>
      </c>
      <c r="G1308">
        <v>-0.74672405100000006</v>
      </c>
      <c r="H1308">
        <v>111410.46799999999</v>
      </c>
      <c r="I1308">
        <v>92.608952509999995</v>
      </c>
      <c r="J1308">
        <v>-0.92459728500000005</v>
      </c>
      <c r="K1308">
        <v>-0.75518814599999995</v>
      </c>
      <c r="L1308">
        <v>92598.407489999998</v>
      </c>
      <c r="M1308">
        <v>91.882275789999994</v>
      </c>
      <c r="N1308">
        <v>-1.2306148690000001</v>
      </c>
      <c r="O1308">
        <v>-0.70523806</v>
      </c>
      <c r="P1308">
        <v>81493.885429999995</v>
      </c>
      <c r="Q1308">
        <v>90.927102000000005</v>
      </c>
      <c r="R1308">
        <v>-1.5632017739999999</v>
      </c>
      <c r="S1308">
        <v>-1.9175694270000001</v>
      </c>
    </row>
    <row r="1309" spans="1:19" x14ac:dyDescent="0.25">
      <c r="A1309" s="12">
        <v>41306</v>
      </c>
      <c r="B1309" t="s">
        <v>1999</v>
      </c>
      <c r="C1309" t="s">
        <v>2000</v>
      </c>
      <c r="D1309">
        <v>208016.9596</v>
      </c>
      <c r="E1309">
        <v>92.556594619999998</v>
      </c>
      <c r="F1309">
        <v>-0.64455974000000005</v>
      </c>
      <c r="G1309">
        <v>-1.366007135</v>
      </c>
      <c r="H1309">
        <v>126131.3416</v>
      </c>
      <c r="I1309">
        <v>92.092832999999999</v>
      </c>
      <c r="J1309">
        <v>-0.46712471900000002</v>
      </c>
      <c r="K1309">
        <v>-1.2360669559999999</v>
      </c>
      <c r="L1309">
        <v>99575.962830000004</v>
      </c>
      <c r="M1309">
        <v>92.301300280000007</v>
      </c>
      <c r="N1309">
        <v>-0.84364427900000005</v>
      </c>
      <c r="O1309">
        <v>-1.115933804</v>
      </c>
      <c r="P1309">
        <v>91051.119500000001</v>
      </c>
      <c r="Q1309">
        <v>92.864380420000003</v>
      </c>
      <c r="R1309">
        <v>-0.35360370299999999</v>
      </c>
      <c r="S1309">
        <v>-1.9974807999999999</v>
      </c>
    </row>
    <row r="1310" spans="1:19" x14ac:dyDescent="0.25">
      <c r="A1310" s="12">
        <v>41334</v>
      </c>
      <c r="B1310" t="s">
        <v>1995</v>
      </c>
      <c r="C1310" t="s">
        <v>1996</v>
      </c>
      <c r="D1310">
        <v>212340.56409999999</v>
      </c>
      <c r="E1310">
        <v>94.310331320000003</v>
      </c>
      <c r="F1310">
        <v>0.53291401199999999</v>
      </c>
      <c r="G1310">
        <v>1.276586808</v>
      </c>
      <c r="H1310">
        <v>127192.1341</v>
      </c>
      <c r="I1310">
        <v>94.14839886</v>
      </c>
      <c r="J1310">
        <v>0.15898537099999999</v>
      </c>
      <c r="K1310">
        <v>0.29501460899999998</v>
      </c>
      <c r="L1310">
        <v>108611.4534</v>
      </c>
      <c r="M1310">
        <v>94.650972100000004</v>
      </c>
      <c r="N1310">
        <v>-9.9704609999999999E-2</v>
      </c>
      <c r="O1310">
        <v>0.17236099899999999</v>
      </c>
      <c r="P1310">
        <v>84985.589389999994</v>
      </c>
      <c r="Q1310">
        <v>94.375682810000001</v>
      </c>
      <c r="R1310">
        <v>7.9733804000000005E-2</v>
      </c>
      <c r="S1310">
        <v>-1.3775092229999999</v>
      </c>
    </row>
    <row r="1311" spans="1:19" x14ac:dyDescent="0.25">
      <c r="A1311" s="12">
        <v>41334</v>
      </c>
      <c r="B1311" t="s">
        <v>1999</v>
      </c>
      <c r="C1311" t="s">
        <v>2000</v>
      </c>
      <c r="D1311">
        <v>207726.4425</v>
      </c>
      <c r="E1311">
        <v>92.427329810000003</v>
      </c>
      <c r="F1311">
        <v>-0.13966029999999999</v>
      </c>
      <c r="G1311">
        <v>-0.86134759900000002</v>
      </c>
      <c r="H1311">
        <v>125757.9414</v>
      </c>
      <c r="I1311">
        <v>91.820200689999993</v>
      </c>
      <c r="J1311">
        <v>-0.296040743</v>
      </c>
      <c r="K1311">
        <v>-1.101005894</v>
      </c>
      <c r="L1311">
        <v>99096.315229999993</v>
      </c>
      <c r="M1311">
        <v>91.856694009999998</v>
      </c>
      <c r="N1311">
        <v>-0.48169015300000001</v>
      </c>
      <c r="O1311">
        <v>-1.5187537950000001</v>
      </c>
      <c r="P1311">
        <v>90681.438209999993</v>
      </c>
      <c r="Q1311">
        <v>92.487337019999998</v>
      </c>
      <c r="R1311">
        <v>-0.40601509499999999</v>
      </c>
      <c r="S1311">
        <v>-1.7771160880000001</v>
      </c>
    </row>
    <row r="1312" spans="1:19" x14ac:dyDescent="0.25">
      <c r="A1312" s="12">
        <v>41334</v>
      </c>
      <c r="B1312" t="s">
        <v>1993</v>
      </c>
      <c r="C1312" t="s">
        <v>1994</v>
      </c>
      <c r="D1312">
        <v>172479.02059999999</v>
      </c>
      <c r="E1312">
        <v>93.083660519999995</v>
      </c>
      <c r="F1312">
        <v>-0.382450701</v>
      </c>
      <c r="G1312">
        <v>0.159127027</v>
      </c>
      <c r="H1312">
        <v>110814.4433</v>
      </c>
      <c r="I1312">
        <v>92.113512290000003</v>
      </c>
      <c r="J1312">
        <v>-0.534980915</v>
      </c>
      <c r="K1312">
        <v>-0.44323412699999998</v>
      </c>
      <c r="L1312">
        <v>92387.055949999994</v>
      </c>
      <c r="M1312">
        <v>91.672558769999995</v>
      </c>
      <c r="N1312">
        <v>-0.22824533799999999</v>
      </c>
      <c r="O1312">
        <v>-0.29699531400000001</v>
      </c>
      <c r="P1312">
        <v>81684.467319999996</v>
      </c>
      <c r="Q1312">
        <v>91.139744440000001</v>
      </c>
      <c r="R1312">
        <v>0.233860347</v>
      </c>
      <c r="S1312">
        <v>-0.63328848800000004</v>
      </c>
    </row>
    <row r="1313" spans="1:19" x14ac:dyDescent="0.25">
      <c r="A1313" s="12">
        <v>41334</v>
      </c>
      <c r="B1313" t="s">
        <v>1991</v>
      </c>
      <c r="C1313" t="s">
        <v>1992</v>
      </c>
      <c r="D1313">
        <v>203800.81020000001</v>
      </c>
      <c r="E1313">
        <v>95.415186480000003</v>
      </c>
      <c r="F1313">
        <v>-0.195285932</v>
      </c>
      <c r="G1313">
        <v>-0.48316081500000002</v>
      </c>
      <c r="H1313">
        <v>129487.17</v>
      </c>
      <c r="I1313">
        <v>94.852170839999999</v>
      </c>
      <c r="J1313">
        <v>-0.49004033000000002</v>
      </c>
      <c r="K1313">
        <v>-0.869043546</v>
      </c>
      <c r="L1313">
        <v>90931.078769999993</v>
      </c>
      <c r="M1313">
        <v>93.889290220000007</v>
      </c>
      <c r="N1313">
        <v>-1.0374458529999999</v>
      </c>
      <c r="O1313">
        <v>-1.815880677</v>
      </c>
      <c r="P1313">
        <v>84717.1299</v>
      </c>
      <c r="Q1313">
        <v>95.547380270000005</v>
      </c>
      <c r="R1313">
        <v>-0.84083221100000005</v>
      </c>
      <c r="S1313">
        <v>-2.5263622159999999</v>
      </c>
    </row>
    <row r="1314" spans="1:19" x14ac:dyDescent="0.25">
      <c r="A1314" s="12">
        <v>41334</v>
      </c>
      <c r="B1314" t="s">
        <v>1997</v>
      </c>
      <c r="C1314" t="s">
        <v>1998</v>
      </c>
      <c r="D1314">
        <v>229084.2408</v>
      </c>
      <c r="E1314">
        <v>91.210650060000006</v>
      </c>
      <c r="F1314">
        <v>-3.4825555000000001E-2</v>
      </c>
      <c r="G1314">
        <v>1.6266120120000001</v>
      </c>
      <c r="H1314">
        <v>136422.93119999999</v>
      </c>
      <c r="I1314">
        <v>90.907404650000004</v>
      </c>
      <c r="J1314">
        <v>-0.33358504300000003</v>
      </c>
      <c r="K1314">
        <v>1.00306104</v>
      </c>
      <c r="L1314">
        <v>112273.5788</v>
      </c>
      <c r="M1314">
        <v>90.878982629999996</v>
      </c>
      <c r="N1314">
        <v>-0.47454975999999999</v>
      </c>
      <c r="O1314">
        <v>1.032358734</v>
      </c>
      <c r="P1314">
        <v>93027.597819999995</v>
      </c>
      <c r="Q1314">
        <v>91.300372769999996</v>
      </c>
      <c r="R1314">
        <v>-0.250375128</v>
      </c>
      <c r="S1314">
        <v>-0.34524874999999999</v>
      </c>
    </row>
    <row r="1315" spans="1:19" x14ac:dyDescent="0.25">
      <c r="A1315" s="12">
        <v>41334</v>
      </c>
      <c r="B1315" t="s">
        <v>1989</v>
      </c>
      <c r="C1315" t="s">
        <v>1990</v>
      </c>
      <c r="D1315">
        <v>209049.0441</v>
      </c>
      <c r="E1315">
        <v>91.222591179999995</v>
      </c>
      <c r="F1315">
        <v>0.351138805</v>
      </c>
      <c r="G1315">
        <v>1.6072435620000001</v>
      </c>
      <c r="H1315">
        <v>133054.9841</v>
      </c>
      <c r="I1315">
        <v>90.093936400000004</v>
      </c>
      <c r="J1315">
        <v>0.150692573</v>
      </c>
      <c r="K1315">
        <v>0.87964256900000004</v>
      </c>
      <c r="L1315">
        <v>98060.98573</v>
      </c>
      <c r="M1315">
        <v>90.294166809999993</v>
      </c>
      <c r="N1315">
        <v>-8.7980611E-2</v>
      </c>
      <c r="O1315">
        <v>1.3754897E-2</v>
      </c>
      <c r="P1315">
        <v>97849.292459999997</v>
      </c>
      <c r="Q1315">
        <v>89.390094390000002</v>
      </c>
      <c r="R1315">
        <v>-2.0966077999999999E-2</v>
      </c>
      <c r="S1315">
        <v>-1.07542798</v>
      </c>
    </row>
    <row r="1316" spans="1:19" x14ac:dyDescent="0.25">
      <c r="A1316" s="12">
        <v>41365</v>
      </c>
      <c r="B1316" t="s">
        <v>1993</v>
      </c>
      <c r="C1316" t="s">
        <v>1994</v>
      </c>
      <c r="D1316">
        <v>173307.20670000001</v>
      </c>
      <c r="E1316">
        <v>93.530616859999995</v>
      </c>
      <c r="F1316">
        <v>0.48016626200000001</v>
      </c>
      <c r="G1316">
        <v>-0.56343677999999997</v>
      </c>
      <c r="H1316">
        <v>111064.967</v>
      </c>
      <c r="I1316">
        <v>92.321757869999999</v>
      </c>
      <c r="J1316">
        <v>0.22607495899999999</v>
      </c>
      <c r="K1316">
        <v>-1.2348162009999999</v>
      </c>
      <c r="L1316">
        <v>92650.140150000007</v>
      </c>
      <c r="M1316">
        <v>91.93360835</v>
      </c>
      <c r="N1316">
        <v>0.28476305299999999</v>
      </c>
      <c r="O1316">
        <v>-1.0124897980000001</v>
      </c>
      <c r="P1316">
        <v>81518.816019999998</v>
      </c>
      <c r="Q1316">
        <v>90.954918390000003</v>
      </c>
      <c r="R1316">
        <v>-0.20279412399999999</v>
      </c>
      <c r="S1316">
        <v>-2.1498953539999999</v>
      </c>
    </row>
    <row r="1317" spans="1:19" x14ac:dyDescent="0.25">
      <c r="A1317" s="12">
        <v>41365</v>
      </c>
      <c r="B1317" t="s">
        <v>1999</v>
      </c>
      <c r="C1317" t="s">
        <v>2000</v>
      </c>
      <c r="D1317">
        <v>208257.75039999999</v>
      </c>
      <c r="E1317">
        <v>92.663733870000002</v>
      </c>
      <c r="F1317">
        <v>0.255772901</v>
      </c>
      <c r="G1317">
        <v>-0.79887503100000001</v>
      </c>
      <c r="H1317">
        <v>125963.45110000001</v>
      </c>
      <c r="I1317">
        <v>91.970250350000001</v>
      </c>
      <c r="J1317">
        <v>0.16341682900000001</v>
      </c>
      <c r="K1317">
        <v>-1.080586528</v>
      </c>
      <c r="L1317">
        <v>99904.873160000003</v>
      </c>
      <c r="M1317">
        <v>92.606181599999999</v>
      </c>
      <c r="N1317">
        <v>0.81593137800000004</v>
      </c>
      <c r="O1317">
        <v>-1.037510208</v>
      </c>
      <c r="P1317">
        <v>91307.059580000001</v>
      </c>
      <c r="Q1317">
        <v>93.125417490000004</v>
      </c>
      <c r="R1317">
        <v>0.68991116900000005</v>
      </c>
      <c r="S1317">
        <v>-1.8315359360000001</v>
      </c>
    </row>
    <row r="1318" spans="1:19" x14ac:dyDescent="0.25">
      <c r="A1318" s="12">
        <v>41365</v>
      </c>
      <c r="B1318" t="s">
        <v>1989</v>
      </c>
      <c r="C1318" t="s">
        <v>1990</v>
      </c>
      <c r="D1318">
        <v>211270.9932</v>
      </c>
      <c r="E1318">
        <v>92.192181590000004</v>
      </c>
      <c r="F1318">
        <v>1.0628840939999999</v>
      </c>
      <c r="G1318">
        <v>1.9360841440000001</v>
      </c>
      <c r="H1318">
        <v>134023.78719999999</v>
      </c>
      <c r="I1318">
        <v>90.749930520000007</v>
      </c>
      <c r="J1318">
        <v>0.72812239400000001</v>
      </c>
      <c r="K1318">
        <v>0.88441112099999997</v>
      </c>
      <c r="L1318">
        <v>99297.306920000003</v>
      </c>
      <c r="M1318">
        <v>91.432566460000004</v>
      </c>
      <c r="N1318">
        <v>1.260767655</v>
      </c>
      <c r="O1318">
        <v>0.57941904600000005</v>
      </c>
      <c r="P1318">
        <v>98338.040309999997</v>
      </c>
      <c r="Q1318">
        <v>89.836589360000005</v>
      </c>
      <c r="R1318">
        <v>0.49949042999999999</v>
      </c>
      <c r="S1318">
        <v>-1.7398269770000001</v>
      </c>
    </row>
    <row r="1319" spans="1:19" x14ac:dyDescent="0.25">
      <c r="A1319" s="12">
        <v>41365</v>
      </c>
      <c r="B1319" t="s">
        <v>1991</v>
      </c>
      <c r="C1319" t="s">
        <v>1992</v>
      </c>
      <c r="D1319">
        <v>202639.6011</v>
      </c>
      <c r="E1319">
        <v>94.871533189999994</v>
      </c>
      <c r="F1319">
        <v>-0.56977647499999995</v>
      </c>
      <c r="G1319">
        <v>-1.6189580669999999</v>
      </c>
      <c r="H1319">
        <v>128752.8999</v>
      </c>
      <c r="I1319">
        <v>94.314301990000004</v>
      </c>
      <c r="J1319">
        <v>-0.56706013799999999</v>
      </c>
      <c r="K1319">
        <v>-1.88933153</v>
      </c>
      <c r="L1319">
        <v>91046.199609999996</v>
      </c>
      <c r="M1319">
        <v>94.008156220000004</v>
      </c>
      <c r="N1319">
        <v>0.126602304</v>
      </c>
      <c r="O1319">
        <v>-2.3019563939999999</v>
      </c>
      <c r="P1319">
        <v>84802.419460000005</v>
      </c>
      <c r="Q1319">
        <v>95.643573259999997</v>
      </c>
      <c r="R1319">
        <v>0.100675696</v>
      </c>
      <c r="S1319">
        <v>-3.4262683209999998</v>
      </c>
    </row>
    <row r="1320" spans="1:19" x14ac:dyDescent="0.25">
      <c r="A1320" s="12">
        <v>41365</v>
      </c>
      <c r="B1320" t="s">
        <v>1997</v>
      </c>
      <c r="C1320" t="s">
        <v>1998</v>
      </c>
      <c r="D1320">
        <v>229633.25930000001</v>
      </c>
      <c r="E1320">
        <v>91.429243600000007</v>
      </c>
      <c r="F1320">
        <v>0.239657912</v>
      </c>
      <c r="G1320">
        <v>1.747996434</v>
      </c>
      <c r="H1320">
        <v>136446.3823</v>
      </c>
      <c r="I1320">
        <v>90.92303158</v>
      </c>
      <c r="J1320">
        <v>1.7189947000000001E-2</v>
      </c>
      <c r="K1320">
        <v>0.959557408</v>
      </c>
      <c r="L1320">
        <v>112798.8017</v>
      </c>
      <c r="M1320">
        <v>91.304120269999999</v>
      </c>
      <c r="N1320">
        <v>0.46780634599999998</v>
      </c>
      <c r="O1320">
        <v>1.2332970990000001</v>
      </c>
      <c r="P1320">
        <v>93277.348790000004</v>
      </c>
      <c r="Q1320">
        <v>91.545486659999995</v>
      </c>
      <c r="R1320">
        <v>0.268469762</v>
      </c>
      <c r="S1320">
        <v>-0.53627343900000002</v>
      </c>
    </row>
    <row r="1321" spans="1:19" x14ac:dyDescent="0.25">
      <c r="A1321" s="12">
        <v>41365</v>
      </c>
      <c r="B1321" t="s">
        <v>1995</v>
      </c>
      <c r="C1321" t="s">
        <v>1996</v>
      </c>
      <c r="D1321">
        <v>212636.09229999999</v>
      </c>
      <c r="E1321">
        <v>94.441589129999997</v>
      </c>
      <c r="F1321">
        <v>0.13917648899999999</v>
      </c>
      <c r="G1321">
        <v>1.3074384379999999</v>
      </c>
      <c r="H1321">
        <v>127112.15889999999</v>
      </c>
      <c r="I1321">
        <v>94.089200719999994</v>
      </c>
      <c r="J1321">
        <v>-6.2877472000000004E-2</v>
      </c>
      <c r="K1321">
        <v>0.473614113</v>
      </c>
      <c r="L1321">
        <v>108721.4302</v>
      </c>
      <c r="M1321">
        <v>94.746812840000004</v>
      </c>
      <c r="N1321">
        <v>0.101257008</v>
      </c>
      <c r="O1321">
        <v>0.25930787399999999</v>
      </c>
      <c r="P1321">
        <v>84935.754730000001</v>
      </c>
      <c r="Q1321">
        <v>94.320341889999995</v>
      </c>
      <c r="R1321">
        <v>-5.8638958999999997E-2</v>
      </c>
      <c r="S1321">
        <v>-2.003627045</v>
      </c>
    </row>
    <row r="1322" spans="1:19" x14ac:dyDescent="0.25">
      <c r="A1322" s="12">
        <v>41395</v>
      </c>
      <c r="B1322" t="s">
        <v>1997</v>
      </c>
      <c r="C1322" t="s">
        <v>1998</v>
      </c>
      <c r="D1322">
        <v>229600.03969999999</v>
      </c>
      <c r="E1322">
        <v>91.41601713</v>
      </c>
      <c r="F1322">
        <v>-1.4466354000000001E-2</v>
      </c>
      <c r="G1322">
        <v>1.6139296219999999</v>
      </c>
      <c r="H1322">
        <v>136739.07860000001</v>
      </c>
      <c r="I1322">
        <v>91.118074019999995</v>
      </c>
      <c r="J1322">
        <v>0.21451378500000001</v>
      </c>
      <c r="K1322">
        <v>1.1076344890000001</v>
      </c>
      <c r="L1322">
        <v>113127.4149</v>
      </c>
      <c r="M1322">
        <v>91.570113660000004</v>
      </c>
      <c r="N1322">
        <v>0.29132681500000002</v>
      </c>
      <c r="O1322">
        <v>1.6646522969999999</v>
      </c>
      <c r="P1322">
        <v>93651.401240000007</v>
      </c>
      <c r="Q1322">
        <v>91.912594159999998</v>
      </c>
      <c r="R1322">
        <v>0.40101102599999999</v>
      </c>
      <c r="S1322">
        <v>-0.26118305000000003</v>
      </c>
    </row>
    <row r="1323" spans="1:19" x14ac:dyDescent="0.25">
      <c r="A1323" s="12">
        <v>41395</v>
      </c>
      <c r="B1323" t="s">
        <v>1999</v>
      </c>
      <c r="C1323" t="s">
        <v>2000</v>
      </c>
      <c r="D1323">
        <v>209303.89809999999</v>
      </c>
      <c r="E1323">
        <v>93.129214520000005</v>
      </c>
      <c r="F1323">
        <v>0.50233314399999995</v>
      </c>
      <c r="G1323">
        <v>-0.47301541200000002</v>
      </c>
      <c r="H1323">
        <v>126593.3515</v>
      </c>
      <c r="I1323">
        <v>92.430162350000003</v>
      </c>
      <c r="J1323">
        <v>0.50006604600000004</v>
      </c>
      <c r="K1323">
        <v>-0.95134230900000005</v>
      </c>
      <c r="L1323">
        <v>100531.9948</v>
      </c>
      <c r="M1323">
        <v>93.187487939999997</v>
      </c>
      <c r="N1323">
        <v>0.62771872799999995</v>
      </c>
      <c r="O1323">
        <v>-0.77687872400000002</v>
      </c>
      <c r="P1323">
        <v>91546.968030000004</v>
      </c>
      <c r="Q1323">
        <v>93.370103659999998</v>
      </c>
      <c r="R1323">
        <v>0.26274906999999997</v>
      </c>
      <c r="S1323">
        <v>-2.2801010920000002</v>
      </c>
    </row>
    <row r="1324" spans="1:19" x14ac:dyDescent="0.25">
      <c r="A1324" s="12">
        <v>41395</v>
      </c>
      <c r="B1324" t="s">
        <v>1991</v>
      </c>
      <c r="C1324" t="s">
        <v>1992</v>
      </c>
      <c r="D1324">
        <v>202037.2947</v>
      </c>
      <c r="E1324">
        <v>94.589546200000001</v>
      </c>
      <c r="F1324">
        <v>-0.29723034799999998</v>
      </c>
      <c r="G1324">
        <v>-1.6748338840000001</v>
      </c>
      <c r="H1324">
        <v>128561.7626</v>
      </c>
      <c r="I1324">
        <v>94.174289770000001</v>
      </c>
      <c r="J1324">
        <v>-0.148452798</v>
      </c>
      <c r="K1324">
        <v>-2.025888304</v>
      </c>
      <c r="L1324">
        <v>91292.343070000003</v>
      </c>
      <c r="M1324">
        <v>94.262307329999999</v>
      </c>
      <c r="N1324">
        <v>0.27035006299999997</v>
      </c>
      <c r="O1324">
        <v>-1.657500886</v>
      </c>
      <c r="P1324">
        <v>84781.406000000003</v>
      </c>
      <c r="Q1324">
        <v>95.619873429999998</v>
      </c>
      <c r="R1324">
        <v>-2.4779321E-2</v>
      </c>
      <c r="S1324">
        <v>-3.404005036</v>
      </c>
    </row>
    <row r="1325" spans="1:19" x14ac:dyDescent="0.25">
      <c r="A1325" s="12">
        <v>41395</v>
      </c>
      <c r="B1325" t="s">
        <v>1995</v>
      </c>
      <c r="C1325" t="s">
        <v>1996</v>
      </c>
      <c r="D1325">
        <v>214399.8786</v>
      </c>
      <c r="E1325">
        <v>95.224968779999998</v>
      </c>
      <c r="F1325">
        <v>0.82948588300000003</v>
      </c>
      <c r="G1325">
        <v>1.361012133</v>
      </c>
      <c r="H1325">
        <v>128319.58689999999</v>
      </c>
      <c r="I1325">
        <v>94.982946389999995</v>
      </c>
      <c r="J1325">
        <v>0.94989186699999995</v>
      </c>
      <c r="K1325">
        <v>0.59888504300000001</v>
      </c>
      <c r="L1325">
        <v>109875.6673</v>
      </c>
      <c r="M1325">
        <v>95.752688980000002</v>
      </c>
      <c r="N1325">
        <v>1.0616464130000001</v>
      </c>
      <c r="O1325">
        <v>0.54624000500000003</v>
      </c>
      <c r="P1325">
        <v>86326.054870000007</v>
      </c>
      <c r="Q1325">
        <v>95.864256879999999</v>
      </c>
      <c r="R1325">
        <v>1.636884429</v>
      </c>
      <c r="S1325">
        <v>-1.109974598</v>
      </c>
    </row>
    <row r="1326" spans="1:19" x14ac:dyDescent="0.25">
      <c r="A1326" s="12">
        <v>41395</v>
      </c>
      <c r="B1326" t="s">
        <v>1993</v>
      </c>
      <c r="C1326" t="s">
        <v>1994</v>
      </c>
      <c r="D1326">
        <v>174512.73420000001</v>
      </c>
      <c r="E1326">
        <v>94.181217250000003</v>
      </c>
      <c r="F1326">
        <v>0.69560152600000003</v>
      </c>
      <c r="G1326">
        <v>0.43601391</v>
      </c>
      <c r="H1326">
        <v>112088.48669999999</v>
      </c>
      <c r="I1326">
        <v>93.172549480000001</v>
      </c>
      <c r="J1326">
        <v>0.92155049200000005</v>
      </c>
      <c r="K1326">
        <v>3.0620859999999999E-3</v>
      </c>
      <c r="L1326">
        <v>93616.945049999995</v>
      </c>
      <c r="M1326">
        <v>92.892936239999997</v>
      </c>
      <c r="N1326">
        <v>1.0435007409999999</v>
      </c>
      <c r="O1326">
        <v>0.39942424399999998</v>
      </c>
      <c r="P1326">
        <v>82588.184349999996</v>
      </c>
      <c r="Q1326">
        <v>92.14807003</v>
      </c>
      <c r="R1326">
        <v>1.3118055209999999</v>
      </c>
      <c r="S1326">
        <v>-0.71571902499999995</v>
      </c>
    </row>
    <row r="1327" spans="1:19" x14ac:dyDescent="0.25">
      <c r="A1327" s="12">
        <v>41395</v>
      </c>
      <c r="B1327" t="s">
        <v>1989</v>
      </c>
      <c r="C1327" t="s">
        <v>1990</v>
      </c>
      <c r="D1327">
        <v>211687.82029999999</v>
      </c>
      <c r="E1327">
        <v>92.374072190000007</v>
      </c>
      <c r="F1327">
        <v>0.19729503600000001</v>
      </c>
      <c r="G1327">
        <v>1.8538668439999999</v>
      </c>
      <c r="H1327">
        <v>134484.20879999999</v>
      </c>
      <c r="I1327">
        <v>91.061690290000001</v>
      </c>
      <c r="J1327">
        <v>0.34353719199999999</v>
      </c>
      <c r="K1327">
        <v>0.96658715500000003</v>
      </c>
      <c r="L1327">
        <v>99688.50288</v>
      </c>
      <c r="M1327">
        <v>91.792778139999996</v>
      </c>
      <c r="N1327">
        <v>0.39396431500000001</v>
      </c>
      <c r="O1327">
        <v>0.74135692500000006</v>
      </c>
      <c r="P1327">
        <v>99341.030910000001</v>
      </c>
      <c r="Q1327">
        <v>90.752870110000003</v>
      </c>
      <c r="R1327">
        <v>1.0199416130000001</v>
      </c>
      <c r="S1327">
        <v>-0.84794273099999995</v>
      </c>
    </row>
    <row r="1328" spans="1:19" x14ac:dyDescent="0.25">
      <c r="A1328" s="12">
        <v>41426</v>
      </c>
      <c r="B1328" t="s">
        <v>1995</v>
      </c>
      <c r="C1328" t="s">
        <v>1996</v>
      </c>
      <c r="D1328">
        <v>214250.44820000001</v>
      </c>
      <c r="E1328">
        <v>95.158599749999993</v>
      </c>
      <c r="F1328">
        <v>-6.9697091000000003E-2</v>
      </c>
      <c r="G1328">
        <v>1.005608901</v>
      </c>
      <c r="H1328">
        <v>129016.62119999999</v>
      </c>
      <c r="I1328">
        <v>95.498895450000006</v>
      </c>
      <c r="J1328">
        <v>0.54320178699999999</v>
      </c>
      <c r="K1328">
        <v>0.88985166400000004</v>
      </c>
      <c r="L1328">
        <v>110825.6998</v>
      </c>
      <c r="M1328">
        <v>96.580608100000006</v>
      </c>
      <c r="N1328">
        <v>0.86464321</v>
      </c>
      <c r="O1328">
        <v>0.78076338999999995</v>
      </c>
      <c r="P1328">
        <v>86758.287809999994</v>
      </c>
      <c r="Q1328">
        <v>96.344247409999994</v>
      </c>
      <c r="R1328">
        <v>0.50069812300000005</v>
      </c>
      <c r="S1328">
        <v>-0.44658440399999999</v>
      </c>
    </row>
    <row r="1329" spans="1:19" x14ac:dyDescent="0.25">
      <c r="A1329" s="12">
        <v>41426</v>
      </c>
      <c r="B1329" t="s">
        <v>1991</v>
      </c>
      <c r="C1329" t="s">
        <v>1992</v>
      </c>
      <c r="D1329">
        <v>202850.1899</v>
      </c>
      <c r="E1329">
        <v>94.970126379999996</v>
      </c>
      <c r="F1329">
        <v>0.40234909099999999</v>
      </c>
      <c r="G1329">
        <v>-0.98001944299999999</v>
      </c>
      <c r="H1329">
        <v>129872.6586</v>
      </c>
      <c r="I1329">
        <v>95.134549629999995</v>
      </c>
      <c r="J1329">
        <v>1.0196624359999999</v>
      </c>
      <c r="K1329">
        <v>-0.69862012500000004</v>
      </c>
      <c r="L1329">
        <v>92827.736510000002</v>
      </c>
      <c r="M1329">
        <v>95.847650889999997</v>
      </c>
      <c r="N1329">
        <v>1.6818425180000001</v>
      </c>
      <c r="O1329">
        <v>0.15269766000000001</v>
      </c>
      <c r="P1329">
        <v>85751.709510000001</v>
      </c>
      <c r="Q1329">
        <v>96.714220679999997</v>
      </c>
      <c r="R1329">
        <v>1.144476788</v>
      </c>
      <c r="S1329">
        <v>-2.055699019</v>
      </c>
    </row>
    <row r="1330" spans="1:19" x14ac:dyDescent="0.25">
      <c r="A1330" s="12">
        <v>41426</v>
      </c>
      <c r="B1330" t="s">
        <v>1999</v>
      </c>
      <c r="C1330" t="s">
        <v>2000</v>
      </c>
      <c r="D1330">
        <v>209927.70860000001</v>
      </c>
      <c r="E1330">
        <v>93.406777309999995</v>
      </c>
      <c r="F1330">
        <v>0.298040521</v>
      </c>
      <c r="G1330">
        <v>-0.50203041400000004</v>
      </c>
      <c r="H1330">
        <v>127571.45909999999</v>
      </c>
      <c r="I1330">
        <v>93.144312369999994</v>
      </c>
      <c r="J1330">
        <v>0.77263741799999996</v>
      </c>
      <c r="K1330">
        <v>-0.26165090899999999</v>
      </c>
      <c r="L1330">
        <v>101525.4182</v>
      </c>
      <c r="M1330">
        <v>94.108335460000006</v>
      </c>
      <c r="N1330">
        <v>0.98816648299999998</v>
      </c>
      <c r="O1330">
        <v>-8.6801999000000005E-2</v>
      </c>
      <c r="P1330">
        <v>92145.375830000004</v>
      </c>
      <c r="Q1330">
        <v>93.980428599999996</v>
      </c>
      <c r="R1330">
        <v>0.65366206199999999</v>
      </c>
      <c r="S1330">
        <v>-1.6639289589999999</v>
      </c>
    </row>
    <row r="1331" spans="1:19" x14ac:dyDescent="0.25">
      <c r="A1331" s="12">
        <v>41426</v>
      </c>
      <c r="B1331" t="s">
        <v>1993</v>
      </c>
      <c r="C1331" t="s">
        <v>1994</v>
      </c>
      <c r="D1331">
        <v>175665.38959999999</v>
      </c>
      <c r="E1331">
        <v>94.803283489999998</v>
      </c>
      <c r="F1331">
        <v>0.66049925600000003</v>
      </c>
      <c r="G1331">
        <v>0.56250519200000004</v>
      </c>
      <c r="H1331">
        <v>113296.3728</v>
      </c>
      <c r="I1331">
        <v>94.176593940000004</v>
      </c>
      <c r="J1331">
        <v>1.077618317</v>
      </c>
      <c r="K1331">
        <v>0.757445111</v>
      </c>
      <c r="L1331">
        <v>94837.797839999999</v>
      </c>
      <c r="M1331">
        <v>94.104347279999999</v>
      </c>
      <c r="N1331">
        <v>1.3040938209999999</v>
      </c>
      <c r="O1331">
        <v>0.89890360700000005</v>
      </c>
      <c r="P1331">
        <v>83319.987460000004</v>
      </c>
      <c r="Q1331">
        <v>92.964582050000004</v>
      </c>
      <c r="R1331">
        <v>0.88608694099999996</v>
      </c>
      <c r="S1331">
        <v>-0.52363143199999995</v>
      </c>
    </row>
    <row r="1332" spans="1:19" x14ac:dyDescent="0.25">
      <c r="A1332" s="12">
        <v>41426</v>
      </c>
      <c r="B1332" t="s">
        <v>1989</v>
      </c>
      <c r="C1332" t="s">
        <v>1990</v>
      </c>
      <c r="D1332">
        <v>211461.40669999999</v>
      </c>
      <c r="E1332">
        <v>92.275272209999997</v>
      </c>
      <c r="F1332">
        <v>-0.10695639</v>
      </c>
      <c r="G1332">
        <v>0.81186738599999997</v>
      </c>
      <c r="H1332">
        <v>135231.13190000001</v>
      </c>
      <c r="I1332">
        <v>91.567445489999997</v>
      </c>
      <c r="J1332">
        <v>0.55539843</v>
      </c>
      <c r="K1332">
        <v>0.66033805099999998</v>
      </c>
      <c r="L1332">
        <v>100410.52129999999</v>
      </c>
      <c r="M1332">
        <v>92.457609840000003</v>
      </c>
      <c r="N1332">
        <v>0.72427451600000003</v>
      </c>
      <c r="O1332">
        <v>0.41198326400000002</v>
      </c>
      <c r="P1332">
        <v>99893.069810000001</v>
      </c>
      <c r="Q1332">
        <v>91.257184539999997</v>
      </c>
      <c r="R1332">
        <v>0.55570080300000002</v>
      </c>
      <c r="S1332">
        <v>-1.1006212</v>
      </c>
    </row>
    <row r="1333" spans="1:19" x14ac:dyDescent="0.25">
      <c r="A1333" s="12">
        <v>41426</v>
      </c>
      <c r="B1333" t="s">
        <v>1997</v>
      </c>
      <c r="C1333" t="s">
        <v>1998</v>
      </c>
      <c r="D1333">
        <v>230077.4944</v>
      </c>
      <c r="E1333">
        <v>91.606117280000007</v>
      </c>
      <c r="F1333">
        <v>0.20795059799999999</v>
      </c>
      <c r="G1333">
        <v>1.1592214830000001</v>
      </c>
      <c r="H1333">
        <v>137770.32560000001</v>
      </c>
      <c r="I1333">
        <v>91.80526046</v>
      </c>
      <c r="J1333">
        <v>0.75417138699999997</v>
      </c>
      <c r="K1333">
        <v>1.350384086</v>
      </c>
      <c r="L1333">
        <v>114166.1492</v>
      </c>
      <c r="M1333">
        <v>92.410909160000003</v>
      </c>
      <c r="N1333">
        <v>0.91819860099999995</v>
      </c>
      <c r="O1333">
        <v>1.681854977</v>
      </c>
      <c r="P1333">
        <v>94066.456479999993</v>
      </c>
      <c r="Q1333">
        <v>92.31994315</v>
      </c>
      <c r="R1333">
        <v>0.44319170000000002</v>
      </c>
      <c r="S1333">
        <v>-0.32177991900000003</v>
      </c>
    </row>
    <row r="1334" spans="1:19" x14ac:dyDescent="0.25">
      <c r="A1334" s="12">
        <v>41456</v>
      </c>
      <c r="B1334" t="s">
        <v>1993</v>
      </c>
      <c r="C1334" t="s">
        <v>1994</v>
      </c>
      <c r="D1334">
        <v>178191.46520000001</v>
      </c>
      <c r="E1334">
        <v>96.166558679999994</v>
      </c>
      <c r="F1334">
        <v>1.4380041910000001</v>
      </c>
      <c r="G1334">
        <v>1.160280344</v>
      </c>
      <c r="H1334">
        <v>114881.7596</v>
      </c>
      <c r="I1334">
        <v>95.494432529999997</v>
      </c>
      <c r="J1334">
        <v>1.3993270849999999</v>
      </c>
      <c r="K1334">
        <v>1.221297273</v>
      </c>
      <c r="L1334">
        <v>96263.10484</v>
      </c>
      <c r="M1334">
        <v>95.518631330000005</v>
      </c>
      <c r="N1334">
        <v>1.502889181</v>
      </c>
      <c r="O1334">
        <v>0.94465292999999995</v>
      </c>
      <c r="P1334">
        <v>84208.482059999995</v>
      </c>
      <c r="Q1334">
        <v>93.955923150000004</v>
      </c>
      <c r="R1334">
        <v>1.066364292</v>
      </c>
      <c r="S1334">
        <v>-0.42384454300000002</v>
      </c>
    </row>
    <row r="1335" spans="1:19" x14ac:dyDescent="0.25">
      <c r="A1335" s="12">
        <v>41456</v>
      </c>
      <c r="B1335" t="s">
        <v>1989</v>
      </c>
      <c r="C1335" t="s">
        <v>1990</v>
      </c>
      <c r="D1335">
        <v>212264.81020000001</v>
      </c>
      <c r="E1335">
        <v>92.625852859999995</v>
      </c>
      <c r="F1335">
        <v>0.37992913900000003</v>
      </c>
      <c r="G1335">
        <v>0.922691029</v>
      </c>
      <c r="H1335">
        <v>136059.35579999999</v>
      </c>
      <c r="I1335">
        <v>92.128250859999994</v>
      </c>
      <c r="J1335">
        <v>0.61245060100000004</v>
      </c>
      <c r="K1335">
        <v>1.0033497840000001</v>
      </c>
      <c r="L1335">
        <v>101168.95630000001</v>
      </c>
      <c r="M1335">
        <v>93.155973770000003</v>
      </c>
      <c r="N1335">
        <v>0.75533417800000002</v>
      </c>
      <c r="O1335">
        <v>0.612119364</v>
      </c>
      <c r="P1335">
        <v>100882.1618</v>
      </c>
      <c r="Q1335">
        <v>92.160768279999999</v>
      </c>
      <c r="R1335">
        <v>0.99015079900000003</v>
      </c>
      <c r="S1335">
        <v>-3.2048521000000003E-2</v>
      </c>
    </row>
    <row r="1336" spans="1:19" x14ac:dyDescent="0.25">
      <c r="A1336" s="12">
        <v>41456</v>
      </c>
      <c r="B1336" t="s">
        <v>1999</v>
      </c>
      <c r="C1336" t="s">
        <v>2000</v>
      </c>
      <c r="D1336">
        <v>211333.46909999999</v>
      </c>
      <c r="E1336">
        <v>94.032266750000005</v>
      </c>
      <c r="F1336">
        <v>0.66964031499999999</v>
      </c>
      <c r="G1336">
        <v>-0.297119097</v>
      </c>
      <c r="H1336">
        <v>128573.4093</v>
      </c>
      <c r="I1336">
        <v>93.875870680000006</v>
      </c>
      <c r="J1336">
        <v>0.78540308999999997</v>
      </c>
      <c r="K1336">
        <v>4.0566029000000003E-2</v>
      </c>
      <c r="L1336">
        <v>102542.0488</v>
      </c>
      <c r="M1336">
        <v>95.050694680000007</v>
      </c>
      <c r="N1336">
        <v>1.001355738</v>
      </c>
      <c r="O1336">
        <v>-7.4542476999999996E-2</v>
      </c>
      <c r="P1336">
        <v>92878.180479999995</v>
      </c>
      <c r="Q1336">
        <v>94.727826870000001</v>
      </c>
      <c r="R1336">
        <v>0.795270123</v>
      </c>
      <c r="S1336">
        <v>-0.95027730099999996</v>
      </c>
    </row>
    <row r="1337" spans="1:19" x14ac:dyDescent="0.25">
      <c r="A1337" s="12">
        <v>41456</v>
      </c>
      <c r="B1337" t="s">
        <v>1997</v>
      </c>
      <c r="C1337" t="s">
        <v>1998</v>
      </c>
      <c r="D1337">
        <v>232213.75159999999</v>
      </c>
      <c r="E1337">
        <v>92.456675169999997</v>
      </c>
      <c r="F1337">
        <v>0.92849464599999998</v>
      </c>
      <c r="G1337">
        <v>1.8332118449999999</v>
      </c>
      <c r="H1337">
        <v>139144.6991</v>
      </c>
      <c r="I1337">
        <v>92.721094269999995</v>
      </c>
      <c r="J1337">
        <v>0.99758314800000003</v>
      </c>
      <c r="K1337">
        <v>1.982192486</v>
      </c>
      <c r="L1337">
        <v>115359.0269</v>
      </c>
      <c r="M1337">
        <v>93.376474790000003</v>
      </c>
      <c r="N1337">
        <v>1.0448610890000001</v>
      </c>
      <c r="O1337">
        <v>2.0094801580000001</v>
      </c>
      <c r="P1337">
        <v>95147.43505</v>
      </c>
      <c r="Q1337">
        <v>93.380851399999997</v>
      </c>
      <c r="R1337">
        <v>1.149164761</v>
      </c>
      <c r="S1337">
        <v>0.77446455199999997</v>
      </c>
    </row>
    <row r="1338" spans="1:19" x14ac:dyDescent="0.25">
      <c r="A1338" s="12">
        <v>41456</v>
      </c>
      <c r="B1338" t="s">
        <v>1995</v>
      </c>
      <c r="C1338" t="s">
        <v>1996</v>
      </c>
      <c r="D1338">
        <v>214978.05160000001</v>
      </c>
      <c r="E1338">
        <v>95.481762329999995</v>
      </c>
      <c r="F1338">
        <v>0.339604183</v>
      </c>
      <c r="G1338">
        <v>1.314202791</v>
      </c>
      <c r="H1338">
        <v>129670.7941</v>
      </c>
      <c r="I1338">
        <v>95.983118239999996</v>
      </c>
      <c r="J1338">
        <v>0.50704543099999999</v>
      </c>
      <c r="K1338">
        <v>0.94776824900000001</v>
      </c>
      <c r="L1338">
        <v>111671.5211</v>
      </c>
      <c r="M1338">
        <v>97.317710880000007</v>
      </c>
      <c r="N1338">
        <v>0.76319956</v>
      </c>
      <c r="O1338">
        <v>0.90145047899999997</v>
      </c>
      <c r="P1338">
        <v>87355.918780000007</v>
      </c>
      <c r="Q1338">
        <v>97.007910879999997</v>
      </c>
      <c r="R1338">
        <v>0.68884597199999997</v>
      </c>
      <c r="S1338">
        <v>0.24591924100000001</v>
      </c>
    </row>
    <row r="1339" spans="1:19" x14ac:dyDescent="0.25">
      <c r="A1339" s="12">
        <v>41456</v>
      </c>
      <c r="B1339" t="s">
        <v>1991</v>
      </c>
      <c r="C1339" t="s">
        <v>1992</v>
      </c>
      <c r="D1339">
        <v>204350.99369999999</v>
      </c>
      <c r="E1339">
        <v>95.672770670000006</v>
      </c>
      <c r="F1339">
        <v>0.73985822599999995</v>
      </c>
      <c r="G1339">
        <v>-0.94023562100000002</v>
      </c>
      <c r="H1339">
        <v>130837.2594</v>
      </c>
      <c r="I1339">
        <v>95.841140699999997</v>
      </c>
      <c r="J1339">
        <v>0.74272814499999995</v>
      </c>
      <c r="K1339">
        <v>-0.66355065599999996</v>
      </c>
      <c r="L1339">
        <v>93435.735520000002</v>
      </c>
      <c r="M1339">
        <v>96.475429610000006</v>
      </c>
      <c r="N1339">
        <v>0.65497558499999997</v>
      </c>
      <c r="O1339">
        <v>-0.40862863700000002</v>
      </c>
      <c r="P1339">
        <v>86202.607350000006</v>
      </c>
      <c r="Q1339">
        <v>97.222761370000001</v>
      </c>
      <c r="R1339">
        <v>0.525817902</v>
      </c>
      <c r="S1339">
        <v>-2.0853706910000001</v>
      </c>
    </row>
    <row r="1340" spans="1:19" x14ac:dyDescent="0.25">
      <c r="A1340" s="12">
        <v>41487</v>
      </c>
      <c r="B1340" t="s">
        <v>1997</v>
      </c>
      <c r="C1340" t="s">
        <v>1998</v>
      </c>
      <c r="D1340">
        <v>234141.83850000001</v>
      </c>
      <c r="E1340">
        <v>93.224349349999997</v>
      </c>
      <c r="F1340">
        <v>0.83030692900000003</v>
      </c>
      <c r="G1340">
        <v>2.087647246</v>
      </c>
      <c r="H1340">
        <v>140414.96410000001</v>
      </c>
      <c r="I1340">
        <v>93.567553779999997</v>
      </c>
      <c r="J1340">
        <v>0.91290932499999999</v>
      </c>
      <c r="K1340">
        <v>2.2079024459999999</v>
      </c>
      <c r="L1340">
        <v>116633.3792</v>
      </c>
      <c r="M1340">
        <v>94.407989430000001</v>
      </c>
      <c r="N1340">
        <v>1.104683635</v>
      </c>
      <c r="O1340">
        <v>2.2368457180000001</v>
      </c>
      <c r="P1340">
        <v>95828.185750000004</v>
      </c>
      <c r="Q1340">
        <v>94.048962739999993</v>
      </c>
      <c r="R1340">
        <v>0.71546931499999999</v>
      </c>
      <c r="S1340">
        <v>1.3662187130000001</v>
      </c>
    </row>
    <row r="1341" spans="1:19" x14ac:dyDescent="0.25">
      <c r="A1341" s="12">
        <v>41487</v>
      </c>
      <c r="B1341" t="s">
        <v>1999</v>
      </c>
      <c r="C1341" t="s">
        <v>2000</v>
      </c>
      <c r="D1341">
        <v>211773.9932</v>
      </c>
      <c r="E1341">
        <v>94.228276750000006</v>
      </c>
      <c r="F1341">
        <v>0.208449725</v>
      </c>
      <c r="G1341">
        <v>-0.36717154200000002</v>
      </c>
      <c r="H1341">
        <v>129020.64780000001</v>
      </c>
      <c r="I1341">
        <v>94.20241489</v>
      </c>
      <c r="J1341">
        <v>0.34784680200000001</v>
      </c>
      <c r="K1341">
        <v>7.4529349999999999E-3</v>
      </c>
      <c r="L1341">
        <v>102994.8766</v>
      </c>
      <c r="M1341">
        <v>95.470440440000004</v>
      </c>
      <c r="N1341">
        <v>0.44160199100000003</v>
      </c>
      <c r="O1341">
        <v>-0.39869156900000002</v>
      </c>
      <c r="P1341">
        <v>92980.163820000002</v>
      </c>
      <c r="Q1341">
        <v>94.831841190000006</v>
      </c>
      <c r="R1341">
        <v>0.109803338</v>
      </c>
      <c r="S1341">
        <v>-0.77397574999999996</v>
      </c>
    </row>
    <row r="1342" spans="1:19" x14ac:dyDescent="0.25">
      <c r="A1342" s="12">
        <v>41487</v>
      </c>
      <c r="B1342" t="s">
        <v>1995</v>
      </c>
      <c r="C1342" t="s">
        <v>1996</v>
      </c>
      <c r="D1342">
        <v>218568.65400000001</v>
      </c>
      <c r="E1342">
        <v>97.076516029999993</v>
      </c>
      <c r="F1342">
        <v>1.6702181190000001</v>
      </c>
      <c r="G1342">
        <v>2.562127126</v>
      </c>
      <c r="H1342">
        <v>131949.12299999999</v>
      </c>
      <c r="I1342">
        <v>97.669551249999998</v>
      </c>
      <c r="J1342">
        <v>1.75701003</v>
      </c>
      <c r="K1342">
        <v>2.0943943269999998</v>
      </c>
      <c r="L1342">
        <v>113680.8173</v>
      </c>
      <c r="M1342">
        <v>99.068740250000005</v>
      </c>
      <c r="N1342">
        <v>1.7992915759999999</v>
      </c>
      <c r="O1342">
        <v>1.731914626</v>
      </c>
      <c r="P1342">
        <v>88667.758520000003</v>
      </c>
      <c r="Q1342">
        <v>98.464696349999997</v>
      </c>
      <c r="R1342">
        <v>1.501718213</v>
      </c>
      <c r="S1342">
        <v>1.519866554</v>
      </c>
    </row>
    <row r="1343" spans="1:19" x14ac:dyDescent="0.25">
      <c r="A1343" s="12">
        <v>41487</v>
      </c>
      <c r="B1343" t="s">
        <v>1989</v>
      </c>
      <c r="C1343" t="s">
        <v>1990</v>
      </c>
      <c r="D1343">
        <v>213247.796</v>
      </c>
      <c r="E1343">
        <v>93.054797710000003</v>
      </c>
      <c r="F1343">
        <v>0.46309409099999999</v>
      </c>
      <c r="G1343">
        <v>1.135725361</v>
      </c>
      <c r="H1343">
        <v>136856.5453</v>
      </c>
      <c r="I1343">
        <v>92.668042290000002</v>
      </c>
      <c r="J1343">
        <v>0.58591304200000005</v>
      </c>
      <c r="K1343">
        <v>1.0037817790000001</v>
      </c>
      <c r="L1343">
        <v>101869.12549999999</v>
      </c>
      <c r="M1343">
        <v>93.800686830000004</v>
      </c>
      <c r="N1343">
        <v>0.69207913799999998</v>
      </c>
      <c r="O1343">
        <v>0.35314527000000001</v>
      </c>
      <c r="P1343">
        <v>101122.0699</v>
      </c>
      <c r="Q1343">
        <v>92.379936009999994</v>
      </c>
      <c r="R1343">
        <v>0.23781021699999999</v>
      </c>
      <c r="S1343">
        <v>-0.42048672500000001</v>
      </c>
    </row>
    <row r="1344" spans="1:19" x14ac:dyDescent="0.25">
      <c r="A1344" s="12">
        <v>41487</v>
      </c>
      <c r="B1344" t="s">
        <v>1993</v>
      </c>
      <c r="C1344" t="s">
        <v>1994</v>
      </c>
      <c r="D1344">
        <v>179105.79639999999</v>
      </c>
      <c r="E1344">
        <v>96.660005920000003</v>
      </c>
      <c r="F1344">
        <v>0.51311728700000003</v>
      </c>
      <c r="G1344">
        <v>0.76437347700000002</v>
      </c>
      <c r="H1344">
        <v>115515.2138</v>
      </c>
      <c r="I1344">
        <v>96.02098565</v>
      </c>
      <c r="J1344">
        <v>0.55139666300000001</v>
      </c>
      <c r="K1344">
        <v>0.72123802599999998</v>
      </c>
      <c r="L1344">
        <v>96969.963189999995</v>
      </c>
      <c r="M1344">
        <v>96.220023019999999</v>
      </c>
      <c r="N1344">
        <v>0.73429830100000004</v>
      </c>
      <c r="O1344">
        <v>0.221253371</v>
      </c>
      <c r="P1344">
        <v>84637.681979999994</v>
      </c>
      <c r="Q1344">
        <v>94.434804540000002</v>
      </c>
      <c r="R1344">
        <v>0.50968727899999999</v>
      </c>
      <c r="S1344">
        <v>-0.86660791599999998</v>
      </c>
    </row>
    <row r="1345" spans="1:19" x14ac:dyDescent="0.25">
      <c r="A1345" s="12">
        <v>41487</v>
      </c>
      <c r="B1345" t="s">
        <v>1991</v>
      </c>
      <c r="C1345" t="s">
        <v>1992</v>
      </c>
      <c r="D1345">
        <v>206682.666</v>
      </c>
      <c r="E1345">
        <v>96.764409850000007</v>
      </c>
      <c r="F1345">
        <v>1.1410134409999999</v>
      </c>
      <c r="G1345">
        <v>-0.273041329</v>
      </c>
      <c r="H1345">
        <v>132382.5949</v>
      </c>
      <c r="I1345">
        <v>96.973132590000006</v>
      </c>
      <c r="J1345">
        <v>1.1811126999999999</v>
      </c>
      <c r="K1345">
        <v>7.1285059999999997E-3</v>
      </c>
      <c r="L1345">
        <v>94290.476250000007</v>
      </c>
      <c r="M1345">
        <v>97.357977149999996</v>
      </c>
      <c r="N1345">
        <v>0.91478996099999998</v>
      </c>
      <c r="O1345">
        <v>-0.64904144399999997</v>
      </c>
      <c r="P1345">
        <v>86819.412119999994</v>
      </c>
      <c r="Q1345">
        <v>97.918418549999998</v>
      </c>
      <c r="R1345">
        <v>0.71552913299999998</v>
      </c>
      <c r="S1345">
        <v>-1.6209037820000001</v>
      </c>
    </row>
    <row r="1346" spans="1:19" x14ac:dyDescent="0.25">
      <c r="A1346" s="12">
        <v>41518</v>
      </c>
      <c r="B1346" t="s">
        <v>1995</v>
      </c>
      <c r="C1346" t="s">
        <v>1996</v>
      </c>
      <c r="D1346">
        <v>221253.02189999999</v>
      </c>
      <c r="E1346">
        <v>98.268768800000004</v>
      </c>
      <c r="F1346">
        <v>1.228157771</v>
      </c>
      <c r="G1346">
        <v>2.857755305</v>
      </c>
      <c r="H1346">
        <v>132870.91390000001</v>
      </c>
      <c r="I1346">
        <v>98.351866580000006</v>
      </c>
      <c r="J1346">
        <v>0.69859574199999996</v>
      </c>
      <c r="K1346">
        <v>2.1670516179999999</v>
      </c>
      <c r="L1346">
        <v>114239.74890000001</v>
      </c>
      <c r="M1346">
        <v>99.555829020000004</v>
      </c>
      <c r="N1346">
        <v>0.49166747300000002</v>
      </c>
      <c r="O1346">
        <v>1.8529687909999999</v>
      </c>
      <c r="P1346">
        <v>89152.470140000005</v>
      </c>
      <c r="Q1346">
        <v>99.002963960000002</v>
      </c>
      <c r="R1346">
        <v>0.54666051199999999</v>
      </c>
      <c r="S1346">
        <v>1.4799038929999999</v>
      </c>
    </row>
    <row r="1347" spans="1:19" x14ac:dyDescent="0.25">
      <c r="A1347" s="12">
        <v>41518</v>
      </c>
      <c r="B1347" t="s">
        <v>1993</v>
      </c>
      <c r="C1347" t="s">
        <v>1994</v>
      </c>
      <c r="D1347">
        <v>180766.82639999999</v>
      </c>
      <c r="E1347">
        <v>97.556432349999994</v>
      </c>
      <c r="F1347">
        <v>0.92740159200000005</v>
      </c>
      <c r="G1347">
        <v>0.71050413499999998</v>
      </c>
      <c r="H1347">
        <v>115952.07739999999</v>
      </c>
      <c r="I1347">
        <v>96.384124549999996</v>
      </c>
      <c r="J1347">
        <v>0.37818702300000001</v>
      </c>
      <c r="K1347">
        <v>0.34348041600000001</v>
      </c>
      <c r="L1347">
        <v>97142.397079999995</v>
      </c>
      <c r="M1347">
        <v>96.391123359999995</v>
      </c>
      <c r="N1347">
        <v>0.177821967</v>
      </c>
      <c r="O1347">
        <v>-2.6460659000000001E-2</v>
      </c>
      <c r="P1347">
        <v>84635.954549999995</v>
      </c>
      <c r="Q1347">
        <v>94.432877160000004</v>
      </c>
      <c r="R1347">
        <v>-2.0409619999999999E-3</v>
      </c>
      <c r="S1347">
        <v>-1.467164634</v>
      </c>
    </row>
    <row r="1348" spans="1:19" x14ac:dyDescent="0.25">
      <c r="A1348" s="12">
        <v>41518</v>
      </c>
      <c r="B1348" t="s">
        <v>1997</v>
      </c>
      <c r="C1348" t="s">
        <v>1998</v>
      </c>
      <c r="D1348">
        <v>235192.6888</v>
      </c>
      <c r="E1348">
        <v>93.642748889999993</v>
      </c>
      <c r="F1348">
        <v>0.448809285</v>
      </c>
      <c r="G1348">
        <v>2.3616091520000002</v>
      </c>
      <c r="H1348">
        <v>140436.71179999999</v>
      </c>
      <c r="I1348">
        <v>93.582045730000004</v>
      </c>
      <c r="J1348">
        <v>1.5488221999999999E-2</v>
      </c>
      <c r="K1348">
        <v>2.4064145080000001</v>
      </c>
      <c r="L1348">
        <v>116810.1539</v>
      </c>
      <c r="M1348">
        <v>94.551078380000007</v>
      </c>
      <c r="N1348">
        <v>0.15156445199999999</v>
      </c>
      <c r="O1348">
        <v>2.609465943</v>
      </c>
      <c r="P1348">
        <v>95937.506630000003</v>
      </c>
      <c r="Q1348">
        <v>94.156253879999994</v>
      </c>
      <c r="R1348">
        <v>0.114080087</v>
      </c>
      <c r="S1348">
        <v>1.865050783</v>
      </c>
    </row>
    <row r="1349" spans="1:19" x14ac:dyDescent="0.25">
      <c r="A1349" s="12">
        <v>41518</v>
      </c>
      <c r="B1349" t="s">
        <v>1999</v>
      </c>
      <c r="C1349" t="s">
        <v>2000</v>
      </c>
      <c r="D1349">
        <v>214941.3933</v>
      </c>
      <c r="E1349">
        <v>95.63760302</v>
      </c>
      <c r="F1349">
        <v>1.4956511139999999</v>
      </c>
      <c r="G1349">
        <v>0.83968719300000005</v>
      </c>
      <c r="H1349">
        <v>130325.52370000001</v>
      </c>
      <c r="I1349">
        <v>95.15514967</v>
      </c>
      <c r="J1349">
        <v>1.0113698019999999</v>
      </c>
      <c r="K1349">
        <v>1.028457927</v>
      </c>
      <c r="L1349">
        <v>103783.6433</v>
      </c>
      <c r="M1349">
        <v>96.201582709999997</v>
      </c>
      <c r="N1349">
        <v>0.76583103900000005</v>
      </c>
      <c r="O1349">
        <v>0.56933194300000001</v>
      </c>
      <c r="P1349">
        <v>93873.261549999996</v>
      </c>
      <c r="Q1349">
        <v>95.74272474</v>
      </c>
      <c r="R1349">
        <v>0.96052501499999998</v>
      </c>
      <c r="S1349">
        <v>0.270355542</v>
      </c>
    </row>
    <row r="1350" spans="1:19" x14ac:dyDescent="0.25">
      <c r="A1350" s="12">
        <v>41518</v>
      </c>
      <c r="B1350" t="s">
        <v>1991</v>
      </c>
      <c r="C1350" t="s">
        <v>1992</v>
      </c>
      <c r="D1350">
        <v>209835.42540000001</v>
      </c>
      <c r="E1350">
        <v>98.240464450000005</v>
      </c>
      <c r="F1350">
        <v>1.5254106409999999</v>
      </c>
      <c r="G1350">
        <v>0.373306845</v>
      </c>
      <c r="H1350">
        <v>133728.30040000001</v>
      </c>
      <c r="I1350">
        <v>97.958891190000003</v>
      </c>
      <c r="J1350">
        <v>1.0165275439999999</v>
      </c>
      <c r="K1350">
        <v>0.43584839199999997</v>
      </c>
      <c r="L1350">
        <v>94846.494579999999</v>
      </c>
      <c r="M1350">
        <v>97.932084119999999</v>
      </c>
      <c r="N1350">
        <v>0.58968662800000005</v>
      </c>
      <c r="O1350">
        <v>9.3142090000000004E-3</v>
      </c>
      <c r="P1350">
        <v>87701.369879999998</v>
      </c>
      <c r="Q1350">
        <v>98.913125919999999</v>
      </c>
      <c r="R1350">
        <v>1.0158531749999999</v>
      </c>
      <c r="S1350">
        <v>-0.83346573899999998</v>
      </c>
    </row>
    <row r="1351" spans="1:19" x14ac:dyDescent="0.25">
      <c r="A1351" s="12">
        <v>41518</v>
      </c>
      <c r="B1351" t="s">
        <v>1989</v>
      </c>
      <c r="C1351" t="s">
        <v>1990</v>
      </c>
      <c r="D1351">
        <v>215544.56219999999</v>
      </c>
      <c r="E1351">
        <v>94.057036069999995</v>
      </c>
      <c r="F1351">
        <v>1.0770410340000001</v>
      </c>
      <c r="G1351">
        <v>2.1979426389999999</v>
      </c>
      <c r="H1351">
        <v>137562.09719999999</v>
      </c>
      <c r="I1351">
        <v>93.145784219999996</v>
      </c>
      <c r="J1351">
        <v>0.51554118500000001</v>
      </c>
      <c r="K1351">
        <v>1.935427631</v>
      </c>
      <c r="L1351">
        <v>102241.2522</v>
      </c>
      <c r="M1351">
        <v>94.143339639999994</v>
      </c>
      <c r="N1351">
        <v>0.36529882699999999</v>
      </c>
      <c r="O1351">
        <v>1.35835572</v>
      </c>
      <c r="P1351">
        <v>101821.0303</v>
      </c>
      <c r="Q1351">
        <v>93.018470339999993</v>
      </c>
      <c r="R1351">
        <v>0.69120456100000005</v>
      </c>
      <c r="S1351">
        <v>0.85870915299999995</v>
      </c>
    </row>
    <row r="1352" spans="1:19" x14ac:dyDescent="0.25">
      <c r="A1352" s="12">
        <v>41548</v>
      </c>
      <c r="B1352" t="s">
        <v>1997</v>
      </c>
      <c r="C1352" t="s">
        <v>1998</v>
      </c>
      <c r="D1352">
        <v>236831.66620000001</v>
      </c>
      <c r="E1352">
        <v>94.295313199999995</v>
      </c>
      <c r="F1352">
        <v>0.696865819</v>
      </c>
      <c r="G1352">
        <v>3.2752512239999998</v>
      </c>
      <c r="H1352">
        <v>141231.8028</v>
      </c>
      <c r="I1352">
        <v>94.111866160000005</v>
      </c>
      <c r="J1352">
        <v>0.56615606600000001</v>
      </c>
      <c r="K1352">
        <v>3.0488555829999999</v>
      </c>
      <c r="L1352">
        <v>117128.18769999999</v>
      </c>
      <c r="M1352">
        <v>94.808508340000003</v>
      </c>
      <c r="N1352">
        <v>0.27226548900000003</v>
      </c>
      <c r="O1352">
        <v>3.0948270760000001</v>
      </c>
      <c r="P1352">
        <v>96188.945529999997</v>
      </c>
      <c r="Q1352">
        <v>94.403024360000003</v>
      </c>
      <c r="R1352">
        <v>0.26208612999999997</v>
      </c>
      <c r="S1352">
        <v>2.2241952340000002</v>
      </c>
    </row>
    <row r="1353" spans="1:19" x14ac:dyDescent="0.25">
      <c r="A1353" s="12">
        <v>41548</v>
      </c>
      <c r="B1353" t="s">
        <v>1989</v>
      </c>
      <c r="C1353" t="s">
        <v>1990</v>
      </c>
      <c r="D1353">
        <v>216631.82490000001</v>
      </c>
      <c r="E1353">
        <v>94.531484160000005</v>
      </c>
      <c r="F1353">
        <v>0.50442595000000001</v>
      </c>
      <c r="G1353">
        <v>2.745627002</v>
      </c>
      <c r="H1353">
        <v>137943.48509999999</v>
      </c>
      <c r="I1353">
        <v>93.404028859999997</v>
      </c>
      <c r="J1353">
        <v>0.27724780700000001</v>
      </c>
      <c r="K1353">
        <v>2.2314549509999999</v>
      </c>
      <c r="L1353">
        <v>102086.79610000001</v>
      </c>
      <c r="M1353">
        <v>94.001117070000006</v>
      </c>
      <c r="N1353">
        <v>-0.151070236</v>
      </c>
      <c r="O1353">
        <v>1.422513978</v>
      </c>
      <c r="P1353">
        <v>102082.20630000001</v>
      </c>
      <c r="Q1353">
        <v>93.257067300000003</v>
      </c>
      <c r="R1353">
        <v>0.25650493400000002</v>
      </c>
      <c r="S1353">
        <v>1.2794699620000001</v>
      </c>
    </row>
    <row r="1354" spans="1:19" x14ac:dyDescent="0.25">
      <c r="A1354" s="12">
        <v>41548</v>
      </c>
      <c r="B1354" t="s">
        <v>1993</v>
      </c>
      <c r="C1354" t="s">
        <v>1994</v>
      </c>
      <c r="D1354">
        <v>180028.9975</v>
      </c>
      <c r="E1354">
        <v>97.158240050000003</v>
      </c>
      <c r="F1354">
        <v>-0.40816611899999999</v>
      </c>
      <c r="G1354">
        <v>0.92195712600000002</v>
      </c>
      <c r="H1354">
        <v>115369.5612</v>
      </c>
      <c r="I1354">
        <v>95.899913209999994</v>
      </c>
      <c r="J1354">
        <v>-0.50237665399999998</v>
      </c>
      <c r="K1354">
        <v>0.39754609899999999</v>
      </c>
      <c r="L1354">
        <v>96449.485310000004</v>
      </c>
      <c r="M1354">
        <v>95.703570380000002</v>
      </c>
      <c r="N1354">
        <v>-0.71329490699999998</v>
      </c>
      <c r="O1354">
        <v>5.6608301999999999E-2</v>
      </c>
      <c r="P1354">
        <v>84587.02218</v>
      </c>
      <c r="Q1354">
        <v>94.378280680000003</v>
      </c>
      <c r="R1354">
        <v>-5.7815117999999999E-2</v>
      </c>
      <c r="S1354">
        <v>-0.73632401400000003</v>
      </c>
    </row>
    <row r="1355" spans="1:19" x14ac:dyDescent="0.25">
      <c r="A1355" s="12">
        <v>41548</v>
      </c>
      <c r="B1355" t="s">
        <v>1995</v>
      </c>
      <c r="C1355" t="s">
        <v>1996</v>
      </c>
      <c r="D1355">
        <v>219970.0527</v>
      </c>
      <c r="E1355">
        <v>97.698942430000002</v>
      </c>
      <c r="F1355">
        <v>-0.57986518099999995</v>
      </c>
      <c r="G1355">
        <v>2.6299648389999999</v>
      </c>
      <c r="H1355">
        <v>131591.93770000001</v>
      </c>
      <c r="I1355">
        <v>97.405160550000005</v>
      </c>
      <c r="J1355">
        <v>-0.96257047200000001</v>
      </c>
      <c r="K1355">
        <v>1.6454101400000001</v>
      </c>
      <c r="L1355">
        <v>112687.5371</v>
      </c>
      <c r="M1355">
        <v>98.203132299999993</v>
      </c>
      <c r="N1355">
        <v>-1.358731814</v>
      </c>
      <c r="O1355">
        <v>1.1351509790000001</v>
      </c>
      <c r="P1355">
        <v>87928.199229999998</v>
      </c>
      <c r="Q1355">
        <v>97.643422839999999</v>
      </c>
      <c r="R1355">
        <v>-1.373232741</v>
      </c>
      <c r="S1355">
        <v>0.99252684599999996</v>
      </c>
    </row>
    <row r="1356" spans="1:19" x14ac:dyDescent="0.25">
      <c r="A1356" s="12">
        <v>41548</v>
      </c>
      <c r="B1356" t="s">
        <v>1999</v>
      </c>
      <c r="C1356" t="s">
        <v>2000</v>
      </c>
      <c r="D1356">
        <v>215236.80609999999</v>
      </c>
      <c r="E1356">
        <v>95.769046169999996</v>
      </c>
      <c r="F1356">
        <v>0.13743876699999999</v>
      </c>
      <c r="G1356">
        <v>1.317822796</v>
      </c>
      <c r="H1356">
        <v>130006.5499</v>
      </c>
      <c r="I1356">
        <v>94.922255949999993</v>
      </c>
      <c r="J1356">
        <v>-0.244751565</v>
      </c>
      <c r="K1356">
        <v>1.0732392529999999</v>
      </c>
      <c r="L1356">
        <v>103040.1103</v>
      </c>
      <c r="M1356">
        <v>95.512369579999998</v>
      </c>
      <c r="N1356">
        <v>-0.71642597399999997</v>
      </c>
      <c r="O1356">
        <v>0.28122686400000002</v>
      </c>
      <c r="P1356">
        <v>93320.994709999999</v>
      </c>
      <c r="Q1356">
        <v>95.179459649999998</v>
      </c>
      <c r="R1356">
        <v>-0.58831112100000005</v>
      </c>
      <c r="S1356">
        <v>0.109885514</v>
      </c>
    </row>
    <row r="1357" spans="1:19" x14ac:dyDescent="0.25">
      <c r="A1357" s="12">
        <v>41548</v>
      </c>
      <c r="B1357" t="s">
        <v>1991</v>
      </c>
      <c r="C1357" t="s">
        <v>1992</v>
      </c>
      <c r="D1357">
        <v>209423.74900000001</v>
      </c>
      <c r="E1357">
        <v>98.047726319999995</v>
      </c>
      <c r="F1357">
        <v>-0.196190164</v>
      </c>
      <c r="G1357">
        <v>1.2687966550000001</v>
      </c>
      <c r="H1357">
        <v>133176.62059999999</v>
      </c>
      <c r="I1357">
        <v>97.554773710000006</v>
      </c>
      <c r="J1357">
        <v>-0.41253782900000002</v>
      </c>
      <c r="K1357">
        <v>1.087590938</v>
      </c>
      <c r="L1357">
        <v>94234.124119999993</v>
      </c>
      <c r="M1357">
        <v>97.299791749999997</v>
      </c>
      <c r="N1357">
        <v>-0.64564374499999999</v>
      </c>
      <c r="O1357">
        <v>0.88084044100000003</v>
      </c>
      <c r="P1357">
        <v>87253.224900000001</v>
      </c>
      <c r="Q1357">
        <v>98.407690020000004</v>
      </c>
      <c r="R1357">
        <v>-0.51098970600000004</v>
      </c>
      <c r="S1357">
        <v>2.6214511999999999E-2</v>
      </c>
    </row>
    <row r="1358" spans="1:19" x14ac:dyDescent="0.25">
      <c r="A1358" s="12">
        <v>41579</v>
      </c>
      <c r="B1358" t="s">
        <v>1995</v>
      </c>
      <c r="C1358" t="s">
        <v>1996</v>
      </c>
      <c r="D1358">
        <v>218150.04620000001</v>
      </c>
      <c r="E1358">
        <v>96.890592789999999</v>
      </c>
      <c r="F1358">
        <v>-0.82738831899999998</v>
      </c>
      <c r="G1358">
        <v>1.60522491</v>
      </c>
      <c r="H1358">
        <v>130153.784</v>
      </c>
      <c r="I1358">
        <v>96.340630320000002</v>
      </c>
      <c r="J1358">
        <v>-1.092888946</v>
      </c>
      <c r="K1358">
        <v>0.69429675199999996</v>
      </c>
      <c r="L1358">
        <v>111109.4727</v>
      </c>
      <c r="M1358">
        <v>96.827905939999994</v>
      </c>
      <c r="N1358">
        <v>-1.4003895099999999</v>
      </c>
      <c r="O1358">
        <v>5.3918332999999999E-2</v>
      </c>
      <c r="P1358">
        <v>86559.601569999999</v>
      </c>
      <c r="Q1358">
        <v>96.123608250000004</v>
      </c>
      <c r="R1358">
        <v>-1.5564945939999999</v>
      </c>
      <c r="S1358">
        <v>-0.30358290700000001</v>
      </c>
    </row>
    <row r="1359" spans="1:19" x14ac:dyDescent="0.25">
      <c r="A1359" s="12">
        <v>41579</v>
      </c>
      <c r="B1359" t="s">
        <v>1999</v>
      </c>
      <c r="C1359" t="s">
        <v>2000</v>
      </c>
      <c r="D1359">
        <v>216174.68909999999</v>
      </c>
      <c r="E1359">
        <v>96.186354730000005</v>
      </c>
      <c r="F1359">
        <v>0.43574472600000003</v>
      </c>
      <c r="G1359">
        <v>1.84466931</v>
      </c>
      <c r="H1359">
        <v>130435.6844</v>
      </c>
      <c r="I1359">
        <v>95.235581809999999</v>
      </c>
      <c r="J1359">
        <v>0.330086824</v>
      </c>
      <c r="K1359">
        <v>1.726749332</v>
      </c>
      <c r="L1359">
        <v>102953.226</v>
      </c>
      <c r="M1359">
        <v>95.431832700000001</v>
      </c>
      <c r="N1359">
        <v>-8.4320889999999996E-2</v>
      </c>
      <c r="O1359">
        <v>0.48721710400000001</v>
      </c>
      <c r="P1359">
        <v>93696.171530000007</v>
      </c>
      <c r="Q1359">
        <v>95.562108019999997</v>
      </c>
      <c r="R1359">
        <v>0.402028308</v>
      </c>
      <c r="S1359">
        <v>0.67921047800000001</v>
      </c>
    </row>
    <row r="1360" spans="1:19" x14ac:dyDescent="0.25">
      <c r="A1360" s="12">
        <v>41579</v>
      </c>
      <c r="B1360" t="s">
        <v>1993</v>
      </c>
      <c r="C1360" t="s">
        <v>1994</v>
      </c>
      <c r="D1360">
        <v>180062.35370000001</v>
      </c>
      <c r="E1360">
        <v>97.176241730000001</v>
      </c>
      <c r="F1360">
        <v>1.8528210999999999E-2</v>
      </c>
      <c r="G1360">
        <v>1.34431828</v>
      </c>
      <c r="H1360">
        <v>115141.36960000001</v>
      </c>
      <c r="I1360">
        <v>95.710230980000006</v>
      </c>
      <c r="J1360">
        <v>-0.19779187100000001</v>
      </c>
      <c r="K1360">
        <v>0.69259256800000002</v>
      </c>
      <c r="L1360">
        <v>95927.364390000002</v>
      </c>
      <c r="M1360">
        <v>95.185487409999993</v>
      </c>
      <c r="N1360">
        <v>-0.54134132599999996</v>
      </c>
      <c r="O1360">
        <v>0.27638586100000001</v>
      </c>
      <c r="P1360">
        <v>84084.592310000007</v>
      </c>
      <c r="Q1360">
        <v>93.817692710000003</v>
      </c>
      <c r="R1360">
        <v>-0.59397985099999995</v>
      </c>
      <c r="S1360">
        <v>-0.61749835099999995</v>
      </c>
    </row>
    <row r="1361" spans="1:19" x14ac:dyDescent="0.25">
      <c r="A1361" s="12">
        <v>41579</v>
      </c>
      <c r="B1361" t="s">
        <v>1997</v>
      </c>
      <c r="C1361" t="s">
        <v>1998</v>
      </c>
      <c r="D1361">
        <v>237839.3579</v>
      </c>
      <c r="E1361">
        <v>94.696528950000001</v>
      </c>
      <c r="F1361">
        <v>0.425488545</v>
      </c>
      <c r="G1361">
        <v>3.8967519039999998</v>
      </c>
      <c r="H1361">
        <v>141619.75090000001</v>
      </c>
      <c r="I1361">
        <v>94.370381039999998</v>
      </c>
      <c r="J1361">
        <v>0.27468893599999999</v>
      </c>
      <c r="K1361">
        <v>3.5203446249999999</v>
      </c>
      <c r="L1361">
        <v>117119.70970000001</v>
      </c>
      <c r="M1361">
        <v>94.80164594</v>
      </c>
      <c r="N1361">
        <v>-7.2381620000000002E-3</v>
      </c>
      <c r="O1361">
        <v>3.4367372770000002</v>
      </c>
      <c r="P1361">
        <v>96319.775810000006</v>
      </c>
      <c r="Q1361">
        <v>94.531425549999994</v>
      </c>
      <c r="R1361">
        <v>0.13601384999999999</v>
      </c>
      <c r="S1361">
        <v>2.6394834770000002</v>
      </c>
    </row>
    <row r="1362" spans="1:19" x14ac:dyDescent="0.25">
      <c r="A1362" s="12">
        <v>41579</v>
      </c>
      <c r="B1362" t="s">
        <v>1991</v>
      </c>
      <c r="C1362" t="s">
        <v>1992</v>
      </c>
      <c r="D1362">
        <v>209346.2371</v>
      </c>
      <c r="E1362">
        <v>98.011436950000004</v>
      </c>
      <c r="F1362">
        <v>-3.7011954E-2</v>
      </c>
      <c r="G1362">
        <v>1.2221640970000001</v>
      </c>
      <c r="H1362">
        <v>132905.65169999999</v>
      </c>
      <c r="I1362">
        <v>97.356283129999994</v>
      </c>
      <c r="J1362">
        <v>-0.20346577699999999</v>
      </c>
      <c r="K1362">
        <v>1.071129566</v>
      </c>
      <c r="L1362">
        <v>93540.408420000007</v>
      </c>
      <c r="M1362">
        <v>96.583507769999997</v>
      </c>
      <c r="N1362">
        <v>-0.73616188400000004</v>
      </c>
      <c r="O1362">
        <v>0.88002713899999996</v>
      </c>
      <c r="P1362">
        <v>86894.067009999999</v>
      </c>
      <c r="Q1362">
        <v>98.002617330000007</v>
      </c>
      <c r="R1362">
        <v>-0.41162707300000001</v>
      </c>
      <c r="S1362">
        <v>0.223076467</v>
      </c>
    </row>
    <row r="1363" spans="1:19" x14ac:dyDescent="0.25">
      <c r="A1363" s="12">
        <v>41579</v>
      </c>
      <c r="B1363" t="s">
        <v>1989</v>
      </c>
      <c r="C1363" t="s">
        <v>1990</v>
      </c>
      <c r="D1363">
        <v>217032.76449999999</v>
      </c>
      <c r="E1363">
        <v>94.706441900000002</v>
      </c>
      <c r="F1363">
        <v>0.18507880199999999</v>
      </c>
      <c r="G1363">
        <v>2.8133014539999999</v>
      </c>
      <c r="H1363">
        <v>137953.23449999999</v>
      </c>
      <c r="I1363">
        <v>93.410630359999999</v>
      </c>
      <c r="J1363">
        <v>7.0676840000000003E-3</v>
      </c>
      <c r="K1363">
        <v>2.4648428990000002</v>
      </c>
      <c r="L1363">
        <v>101819.4877</v>
      </c>
      <c r="M1363">
        <v>93.75498048</v>
      </c>
      <c r="N1363">
        <v>-0.26184432400000002</v>
      </c>
      <c r="O1363">
        <v>1.638897332</v>
      </c>
      <c r="P1363">
        <v>101783.71679999999</v>
      </c>
      <c r="Q1363">
        <v>92.984382679999996</v>
      </c>
      <c r="R1363">
        <v>-0.29240102499999998</v>
      </c>
      <c r="S1363">
        <v>1.5680099860000001</v>
      </c>
    </row>
    <row r="1364" spans="1:19" x14ac:dyDescent="0.25">
      <c r="A1364" s="12">
        <v>41609</v>
      </c>
      <c r="B1364" t="s">
        <v>1993</v>
      </c>
      <c r="C1364" t="s">
        <v>1994</v>
      </c>
      <c r="D1364">
        <v>179243.38089999999</v>
      </c>
      <c r="E1364">
        <v>96.734257630000002</v>
      </c>
      <c r="F1364">
        <v>-0.45482732300000001</v>
      </c>
      <c r="G1364">
        <v>1.49477639</v>
      </c>
      <c r="H1364">
        <v>115432.5379</v>
      </c>
      <c r="I1364">
        <v>95.952262070000003</v>
      </c>
      <c r="J1364">
        <v>0.25287901000000002</v>
      </c>
      <c r="K1364">
        <v>1.5779358590000001</v>
      </c>
      <c r="L1364">
        <v>96136.460900000005</v>
      </c>
      <c r="M1364">
        <v>95.392966819999998</v>
      </c>
      <c r="N1364">
        <v>0.217973789</v>
      </c>
      <c r="O1364">
        <v>1.4603671229999999</v>
      </c>
      <c r="P1364">
        <v>84839.792149999994</v>
      </c>
      <c r="Q1364">
        <v>94.660309699999999</v>
      </c>
      <c r="R1364">
        <v>0.89814294900000002</v>
      </c>
      <c r="S1364">
        <v>1.625231871</v>
      </c>
    </row>
    <row r="1365" spans="1:19" x14ac:dyDescent="0.25">
      <c r="A1365" s="12">
        <v>41609</v>
      </c>
      <c r="B1365" t="s">
        <v>1989</v>
      </c>
      <c r="C1365" t="s">
        <v>1990</v>
      </c>
      <c r="D1365">
        <v>216544.46460000001</v>
      </c>
      <c r="E1365">
        <v>94.493362790000006</v>
      </c>
      <c r="F1365">
        <v>-0.224989039</v>
      </c>
      <c r="G1365">
        <v>2.7668401469999999</v>
      </c>
      <c r="H1365">
        <v>138494.30780000001</v>
      </c>
      <c r="I1365">
        <v>93.777000849999993</v>
      </c>
      <c r="J1365">
        <v>0.39221498300000002</v>
      </c>
      <c r="K1365">
        <v>3.1868716020000001</v>
      </c>
      <c r="L1365">
        <v>102128.35679999999</v>
      </c>
      <c r="M1365">
        <v>94.039385980000006</v>
      </c>
      <c r="N1365">
        <v>0.30334975400000003</v>
      </c>
      <c r="O1365">
        <v>2.301078108</v>
      </c>
      <c r="P1365">
        <v>101984.6911</v>
      </c>
      <c r="Q1365">
        <v>93.167982420000001</v>
      </c>
      <c r="R1365">
        <v>0.19745223200000001</v>
      </c>
      <c r="S1365">
        <v>2.5856613500000001</v>
      </c>
    </row>
    <row r="1366" spans="1:19" x14ac:dyDescent="0.25">
      <c r="A1366" s="12">
        <v>41609</v>
      </c>
      <c r="B1366" t="s">
        <v>1995</v>
      </c>
      <c r="C1366" t="s">
        <v>1996</v>
      </c>
      <c r="D1366">
        <v>214977.50599999999</v>
      </c>
      <c r="E1366">
        <v>95.481519989999995</v>
      </c>
      <c r="F1366">
        <v>-1.4542926789999999</v>
      </c>
      <c r="G1366">
        <v>1.1501377669999999</v>
      </c>
      <c r="H1366">
        <v>128857.4328</v>
      </c>
      <c r="I1366">
        <v>95.381063190000006</v>
      </c>
      <c r="J1366">
        <v>-0.99601499900000001</v>
      </c>
      <c r="K1366">
        <v>0.85560850399999999</v>
      </c>
      <c r="L1366">
        <v>109807.0742</v>
      </c>
      <c r="M1366">
        <v>95.692912539999995</v>
      </c>
      <c r="N1366">
        <v>-1.1721759220000001</v>
      </c>
      <c r="O1366">
        <v>5.6287315999999997E-2</v>
      </c>
      <c r="P1366">
        <v>85503.711460000006</v>
      </c>
      <c r="Q1366">
        <v>94.951052399999995</v>
      </c>
      <c r="R1366">
        <v>-1.2198416889999999</v>
      </c>
      <c r="S1366">
        <v>-7.6076257999999994E-2</v>
      </c>
    </row>
    <row r="1367" spans="1:19" x14ac:dyDescent="0.25">
      <c r="A1367" s="12">
        <v>41609</v>
      </c>
      <c r="B1367" t="s">
        <v>1997</v>
      </c>
      <c r="C1367" t="s">
        <v>1998</v>
      </c>
      <c r="D1367">
        <v>238276.0184</v>
      </c>
      <c r="E1367">
        <v>94.870386789999998</v>
      </c>
      <c r="F1367">
        <v>0.18359472800000001</v>
      </c>
      <c r="G1367">
        <v>4.090972335</v>
      </c>
      <c r="H1367">
        <v>142536.28159999999</v>
      </c>
      <c r="I1367">
        <v>94.981124589999993</v>
      </c>
      <c r="J1367">
        <v>0.64717715499999995</v>
      </c>
      <c r="K1367">
        <v>4.0548518590000002</v>
      </c>
      <c r="L1367">
        <v>117418.6105</v>
      </c>
      <c r="M1367">
        <v>95.043588819999997</v>
      </c>
      <c r="N1367">
        <v>0.25520957399999999</v>
      </c>
      <c r="O1367">
        <v>3.6675911430000001</v>
      </c>
      <c r="P1367">
        <v>96955.107120000001</v>
      </c>
      <c r="Q1367">
        <v>95.154960779999996</v>
      </c>
      <c r="R1367">
        <v>0.65960629400000004</v>
      </c>
      <c r="S1367">
        <v>3.3045420280000002</v>
      </c>
    </row>
    <row r="1368" spans="1:19" x14ac:dyDescent="0.25">
      <c r="A1368" s="12">
        <v>41609</v>
      </c>
      <c r="B1368" t="s">
        <v>1991</v>
      </c>
      <c r="C1368" t="s">
        <v>1992</v>
      </c>
      <c r="D1368">
        <v>207311.0943</v>
      </c>
      <c r="E1368">
        <v>97.058626529999998</v>
      </c>
      <c r="F1368">
        <v>-0.97214207699999999</v>
      </c>
      <c r="G1368">
        <v>0.83323336599999998</v>
      </c>
      <c r="H1368">
        <v>132362.3308</v>
      </c>
      <c r="I1368">
        <v>96.958288749999994</v>
      </c>
      <c r="J1368">
        <v>-0.40880195200000002</v>
      </c>
      <c r="K1368">
        <v>1.2330920439999999</v>
      </c>
      <c r="L1368">
        <v>93061.180720000004</v>
      </c>
      <c r="M1368">
        <v>96.088689610000003</v>
      </c>
      <c r="N1368">
        <v>-0.51232158500000002</v>
      </c>
      <c r="O1368">
        <v>0.49952844299999999</v>
      </c>
      <c r="P1368">
        <v>86462.069959999993</v>
      </c>
      <c r="Q1368">
        <v>97.515393720000006</v>
      </c>
      <c r="R1368">
        <v>-0.49715367100000002</v>
      </c>
      <c r="S1368">
        <v>0.30928080800000002</v>
      </c>
    </row>
    <row r="1369" spans="1:19" x14ac:dyDescent="0.25">
      <c r="A1369" s="12">
        <v>41609</v>
      </c>
      <c r="B1369" t="s">
        <v>1999</v>
      </c>
      <c r="C1369" t="s">
        <v>2000</v>
      </c>
      <c r="D1369">
        <v>215261.56940000001</v>
      </c>
      <c r="E1369">
        <v>95.780064550000006</v>
      </c>
      <c r="F1369">
        <v>-0.422398985</v>
      </c>
      <c r="G1369">
        <v>1.9909673750000001</v>
      </c>
      <c r="H1369">
        <v>130729.27929999999</v>
      </c>
      <c r="I1369">
        <v>95.449945540000002</v>
      </c>
      <c r="J1369">
        <v>0.225087854</v>
      </c>
      <c r="K1369">
        <v>2.5188626589999998</v>
      </c>
      <c r="L1369">
        <v>103008.535</v>
      </c>
      <c r="M1369">
        <v>95.483101009999999</v>
      </c>
      <c r="N1369">
        <v>5.3722445000000001E-2</v>
      </c>
      <c r="O1369">
        <v>1.1287425419999999</v>
      </c>
      <c r="P1369">
        <v>94080.87225</v>
      </c>
      <c r="Q1369">
        <v>95.954469959999997</v>
      </c>
      <c r="R1369">
        <v>0.41058318199999999</v>
      </c>
      <c r="S1369">
        <v>1.8581013749999999</v>
      </c>
    </row>
    <row r="1370" spans="1:19" x14ac:dyDescent="0.25">
      <c r="A1370" s="12">
        <v>41640</v>
      </c>
      <c r="B1370" t="s">
        <v>1999</v>
      </c>
      <c r="C1370" t="s">
        <v>2000</v>
      </c>
      <c r="D1370">
        <v>215999.889</v>
      </c>
      <c r="E1370">
        <v>96.108577890000007</v>
      </c>
      <c r="F1370">
        <v>0.34298717699999998</v>
      </c>
      <c r="G1370">
        <v>3.1683383300000001</v>
      </c>
      <c r="H1370">
        <v>131558.17860000001</v>
      </c>
      <c r="I1370">
        <v>96.055153469999993</v>
      </c>
      <c r="J1370">
        <v>0.634057914</v>
      </c>
      <c r="K1370">
        <v>3.8153056959999998</v>
      </c>
      <c r="L1370">
        <v>103757.7111</v>
      </c>
      <c r="M1370">
        <v>96.177545030000005</v>
      </c>
      <c r="N1370">
        <v>0.727295205</v>
      </c>
      <c r="O1370">
        <v>3.3204823590000001</v>
      </c>
      <c r="P1370">
        <v>94785.234620000003</v>
      </c>
      <c r="Q1370">
        <v>96.672859540000005</v>
      </c>
      <c r="R1370">
        <v>0.74867755300000005</v>
      </c>
      <c r="S1370">
        <v>3.7330139820000001</v>
      </c>
    </row>
    <row r="1371" spans="1:19" x14ac:dyDescent="0.25">
      <c r="A1371" s="12">
        <v>41640</v>
      </c>
      <c r="B1371" t="s">
        <v>1991</v>
      </c>
      <c r="C1371" t="s">
        <v>1992</v>
      </c>
      <c r="D1371">
        <v>207017.83199999999</v>
      </c>
      <c r="E1371">
        <v>96.921327399999996</v>
      </c>
      <c r="F1371">
        <v>-0.141459997</v>
      </c>
      <c r="G1371">
        <v>0.72983710300000004</v>
      </c>
      <c r="H1371">
        <v>132397.14379999999</v>
      </c>
      <c r="I1371">
        <v>96.983790020000001</v>
      </c>
      <c r="J1371">
        <v>2.6301287999999999E-2</v>
      </c>
      <c r="K1371">
        <v>1.2165868099999999</v>
      </c>
      <c r="L1371">
        <v>93489.308470000004</v>
      </c>
      <c r="M1371">
        <v>96.530745420000002</v>
      </c>
      <c r="N1371">
        <v>0.46004978000000002</v>
      </c>
      <c r="O1371">
        <v>1.3278641980000001</v>
      </c>
      <c r="P1371">
        <v>86656.211920000002</v>
      </c>
      <c r="Q1371">
        <v>97.734354809999999</v>
      </c>
      <c r="R1371">
        <v>0.224540029</v>
      </c>
      <c r="S1371">
        <v>1.161136824</v>
      </c>
    </row>
    <row r="1372" spans="1:19" x14ac:dyDescent="0.25">
      <c r="A1372" s="12">
        <v>41640</v>
      </c>
      <c r="B1372" t="s">
        <v>1989</v>
      </c>
      <c r="C1372" t="s">
        <v>1990</v>
      </c>
      <c r="D1372">
        <v>216263.75570000001</v>
      </c>
      <c r="E1372">
        <v>94.370870049999994</v>
      </c>
      <c r="F1372">
        <v>-0.129631054</v>
      </c>
      <c r="G1372">
        <v>3.472713674</v>
      </c>
      <c r="H1372">
        <v>138591.53039999999</v>
      </c>
      <c r="I1372">
        <v>93.842832040000005</v>
      </c>
      <c r="J1372">
        <v>7.0199717999999994E-2</v>
      </c>
      <c r="K1372">
        <v>3.9820765109999998</v>
      </c>
      <c r="L1372">
        <v>102400.12760000001</v>
      </c>
      <c r="M1372">
        <v>94.289631470000003</v>
      </c>
      <c r="N1372">
        <v>0.26610710300000001</v>
      </c>
      <c r="O1372">
        <v>3.78712407</v>
      </c>
      <c r="P1372">
        <v>101834.41710000001</v>
      </c>
      <c r="Q1372">
        <v>93.030699889999994</v>
      </c>
      <c r="R1372">
        <v>-0.14734948</v>
      </c>
      <c r="S1372">
        <v>3.4829308430000001</v>
      </c>
    </row>
    <row r="1373" spans="1:19" x14ac:dyDescent="0.25">
      <c r="A1373" s="12">
        <v>41640</v>
      </c>
      <c r="B1373" t="s">
        <v>1995</v>
      </c>
      <c r="C1373" t="s">
        <v>1996</v>
      </c>
      <c r="D1373">
        <v>216377.19029999999</v>
      </c>
      <c r="E1373">
        <v>96.103184940000006</v>
      </c>
      <c r="F1373">
        <v>0.65108404600000003</v>
      </c>
      <c r="G1373">
        <v>1.1190997090000001</v>
      </c>
      <c r="H1373">
        <v>129912.0431</v>
      </c>
      <c r="I1373">
        <v>96.161692239999994</v>
      </c>
      <c r="J1373">
        <v>0.81843189699999996</v>
      </c>
      <c r="K1373">
        <v>1.020033636</v>
      </c>
      <c r="L1373">
        <v>110768.5457</v>
      </c>
      <c r="M1373">
        <v>96.530800380000002</v>
      </c>
      <c r="N1373">
        <v>0.87560073100000002</v>
      </c>
      <c r="O1373">
        <v>0.446502913</v>
      </c>
      <c r="P1373">
        <v>86632.306400000001</v>
      </c>
      <c r="Q1373">
        <v>96.204346270000002</v>
      </c>
      <c r="R1373">
        <v>1.3199367849999999</v>
      </c>
      <c r="S1373">
        <v>0.58316472100000005</v>
      </c>
    </row>
    <row r="1374" spans="1:19" x14ac:dyDescent="0.25">
      <c r="A1374" s="12">
        <v>41640</v>
      </c>
      <c r="B1374" t="s">
        <v>1993</v>
      </c>
      <c r="C1374" t="s">
        <v>1994</v>
      </c>
      <c r="D1374">
        <v>178936.2383</v>
      </c>
      <c r="E1374">
        <v>96.568498610000006</v>
      </c>
      <c r="F1374">
        <v>-0.17135504200000001</v>
      </c>
      <c r="G1374">
        <v>2.5540743450000001</v>
      </c>
      <c r="H1374">
        <v>115350.3866</v>
      </c>
      <c r="I1374">
        <v>95.883974530000003</v>
      </c>
      <c r="J1374">
        <v>-7.1168242000000007E-2</v>
      </c>
      <c r="K1374">
        <v>2.5791042119999998</v>
      </c>
      <c r="L1374">
        <v>96175.249979999993</v>
      </c>
      <c r="M1374">
        <v>95.431455909999997</v>
      </c>
      <c r="N1374">
        <v>4.0347934000000002E-2</v>
      </c>
      <c r="O1374">
        <v>2.5845968859999999</v>
      </c>
      <c r="P1374">
        <v>84631.879849999998</v>
      </c>
      <c r="Q1374">
        <v>94.428330799999998</v>
      </c>
      <c r="R1374">
        <v>-0.245064597</v>
      </c>
      <c r="S1374">
        <v>2.2271945419999999</v>
      </c>
    </row>
    <row r="1375" spans="1:19" x14ac:dyDescent="0.25">
      <c r="A1375" s="12">
        <v>41640</v>
      </c>
      <c r="B1375" t="s">
        <v>1997</v>
      </c>
      <c r="C1375" t="s">
        <v>1998</v>
      </c>
      <c r="D1375">
        <v>238421.49220000001</v>
      </c>
      <c r="E1375">
        <v>94.928307660000002</v>
      </c>
      <c r="F1375">
        <v>6.1052637E-2</v>
      </c>
      <c r="G1375">
        <v>4.238809646</v>
      </c>
      <c r="H1375">
        <v>142649.5281</v>
      </c>
      <c r="I1375">
        <v>95.056588070000004</v>
      </c>
      <c r="J1375">
        <v>7.9451030000000006E-2</v>
      </c>
      <c r="K1375">
        <v>4.2102051420000004</v>
      </c>
      <c r="L1375">
        <v>117537.3659</v>
      </c>
      <c r="M1375">
        <v>95.139714479999995</v>
      </c>
      <c r="N1375">
        <v>0.10113850000000001</v>
      </c>
      <c r="O1375">
        <v>4.136548425</v>
      </c>
      <c r="P1375">
        <v>97384.797019999998</v>
      </c>
      <c r="Q1375">
        <v>95.576672720000005</v>
      </c>
      <c r="R1375">
        <v>0.44318439599999998</v>
      </c>
      <c r="S1375">
        <v>4.4666525950000002</v>
      </c>
    </row>
    <row r="1376" spans="1:19" x14ac:dyDescent="0.25">
      <c r="A1376" s="12">
        <v>41671</v>
      </c>
      <c r="B1376" t="s">
        <v>1993</v>
      </c>
      <c r="C1376" t="s">
        <v>1994</v>
      </c>
      <c r="D1376">
        <v>180163.7892</v>
      </c>
      <c r="E1376">
        <v>97.230984570000004</v>
      </c>
      <c r="F1376">
        <v>0.68602699</v>
      </c>
      <c r="G1376">
        <v>4.0559894659999998</v>
      </c>
      <c r="H1376">
        <v>116257.9751</v>
      </c>
      <c r="I1376">
        <v>96.638399320000005</v>
      </c>
      <c r="J1376">
        <v>0.78681009899999999</v>
      </c>
      <c r="K1376">
        <v>4.3510337879999996</v>
      </c>
      <c r="L1376">
        <v>97184.635389999996</v>
      </c>
      <c r="M1376">
        <v>96.433035000000004</v>
      </c>
      <c r="N1376">
        <v>1.049527203</v>
      </c>
      <c r="O1376">
        <v>4.9528150850000001</v>
      </c>
      <c r="P1376">
        <v>85556.851639999993</v>
      </c>
      <c r="Q1376">
        <v>95.460371469999998</v>
      </c>
      <c r="R1376">
        <v>1.092935421</v>
      </c>
      <c r="S1376">
        <v>4.9856086590000004</v>
      </c>
    </row>
    <row r="1377" spans="1:19" x14ac:dyDescent="0.25">
      <c r="A1377" s="12">
        <v>41671</v>
      </c>
      <c r="B1377" t="s">
        <v>1989</v>
      </c>
      <c r="C1377" t="s">
        <v>1990</v>
      </c>
      <c r="D1377">
        <v>217768.75020000001</v>
      </c>
      <c r="E1377">
        <v>95.027603459999995</v>
      </c>
      <c r="F1377">
        <v>0.69590691999999998</v>
      </c>
      <c r="G1377">
        <v>4.5369146210000002</v>
      </c>
      <c r="H1377">
        <v>139768.924</v>
      </c>
      <c r="I1377">
        <v>94.640066559999994</v>
      </c>
      <c r="J1377">
        <v>0.84954226399999999</v>
      </c>
      <c r="K1377">
        <v>5.2042855509999999</v>
      </c>
      <c r="L1377">
        <v>103322.78019999999</v>
      </c>
      <c r="M1377">
        <v>95.139206290000004</v>
      </c>
      <c r="N1377">
        <v>0.90102677099999995</v>
      </c>
      <c r="O1377">
        <v>5.2731373440000002</v>
      </c>
      <c r="P1377">
        <v>103076.0119</v>
      </c>
      <c r="Q1377">
        <v>94.164957119999997</v>
      </c>
      <c r="R1377">
        <v>1.2192289620000001</v>
      </c>
      <c r="S1377">
        <v>5.3195156209999999</v>
      </c>
    </row>
    <row r="1378" spans="1:19" x14ac:dyDescent="0.25">
      <c r="A1378" s="12">
        <v>41671</v>
      </c>
      <c r="B1378" t="s">
        <v>1991</v>
      </c>
      <c r="C1378" t="s">
        <v>1992</v>
      </c>
      <c r="D1378">
        <v>207037.5135</v>
      </c>
      <c r="E1378">
        <v>96.930541849999997</v>
      </c>
      <c r="F1378">
        <v>9.5071429999999992E-3</v>
      </c>
      <c r="G1378">
        <v>1.389782597</v>
      </c>
      <c r="H1378">
        <v>132283.62669999999</v>
      </c>
      <c r="I1378">
        <v>96.900636239999997</v>
      </c>
      <c r="J1378">
        <v>-8.5739874999999993E-2</v>
      </c>
      <c r="K1378">
        <v>1.6590165400000001</v>
      </c>
      <c r="L1378">
        <v>93862.599669999996</v>
      </c>
      <c r="M1378">
        <v>96.916180690000004</v>
      </c>
      <c r="N1378">
        <v>0.399287581</v>
      </c>
      <c r="O1378">
        <v>2.1530012369999998</v>
      </c>
      <c r="P1378">
        <v>86438.997010000006</v>
      </c>
      <c r="Q1378">
        <v>97.489371120000001</v>
      </c>
      <c r="R1378">
        <v>-0.25066282600000001</v>
      </c>
      <c r="S1378">
        <v>1.1745678559999999</v>
      </c>
    </row>
    <row r="1379" spans="1:19" x14ac:dyDescent="0.25">
      <c r="A1379" s="12">
        <v>41671</v>
      </c>
      <c r="B1379" t="s">
        <v>1997</v>
      </c>
      <c r="C1379" t="s">
        <v>1998</v>
      </c>
      <c r="D1379">
        <v>238012.8628</v>
      </c>
      <c r="E1379">
        <v>94.765610510000002</v>
      </c>
      <c r="F1379">
        <v>-0.171389503</v>
      </c>
      <c r="G1379">
        <v>3.861344909</v>
      </c>
      <c r="H1379">
        <v>142359.69349999999</v>
      </c>
      <c r="I1379">
        <v>94.863452550000005</v>
      </c>
      <c r="J1379">
        <v>-0.203179521</v>
      </c>
      <c r="K1379">
        <v>4.0036316430000003</v>
      </c>
      <c r="L1379">
        <v>117123.93730000001</v>
      </c>
      <c r="M1379">
        <v>94.805067930000007</v>
      </c>
      <c r="N1379">
        <v>-0.35174223199999999</v>
      </c>
      <c r="O1379">
        <v>3.8250737159999999</v>
      </c>
      <c r="P1379">
        <v>96893.232109999997</v>
      </c>
      <c r="Q1379">
        <v>95.094234589999999</v>
      </c>
      <c r="R1379">
        <v>-0.50476555899999997</v>
      </c>
      <c r="S1379">
        <v>3.8945837820000002</v>
      </c>
    </row>
    <row r="1380" spans="1:19" x14ac:dyDescent="0.25">
      <c r="A1380" s="12">
        <v>41671</v>
      </c>
      <c r="B1380" t="s">
        <v>1999</v>
      </c>
      <c r="C1380" t="s">
        <v>2000</v>
      </c>
      <c r="D1380">
        <v>216490.45559999999</v>
      </c>
      <c r="E1380">
        <v>96.326854209999993</v>
      </c>
      <c r="F1380">
        <v>0.22711430399999999</v>
      </c>
      <c r="G1380">
        <v>4.0734640320000004</v>
      </c>
      <c r="H1380">
        <v>131851.54209999999</v>
      </c>
      <c r="I1380">
        <v>96.269348249999993</v>
      </c>
      <c r="J1380">
        <v>0.22299145500000001</v>
      </c>
      <c r="K1380">
        <v>4.5351143150000004</v>
      </c>
      <c r="L1380">
        <v>104161.961</v>
      </c>
      <c r="M1380">
        <v>96.552261889999997</v>
      </c>
      <c r="N1380">
        <v>0.38960950900000002</v>
      </c>
      <c r="O1380">
        <v>4.6055273290000001</v>
      </c>
      <c r="P1380">
        <v>94965.816359999997</v>
      </c>
      <c r="Q1380">
        <v>96.857037509999998</v>
      </c>
      <c r="R1380">
        <v>0.19051673099999999</v>
      </c>
      <c r="S1380">
        <v>4.2994494449999996</v>
      </c>
    </row>
    <row r="1381" spans="1:19" x14ac:dyDescent="0.25">
      <c r="A1381" s="12">
        <v>41671</v>
      </c>
      <c r="B1381" t="s">
        <v>1995</v>
      </c>
      <c r="C1381" t="s">
        <v>1996</v>
      </c>
      <c r="D1381">
        <v>218600.49100000001</v>
      </c>
      <c r="E1381">
        <v>97.090656300000006</v>
      </c>
      <c r="F1381">
        <v>1.02751159</v>
      </c>
      <c r="G1381">
        <v>3.4966844500000001</v>
      </c>
      <c r="H1381">
        <v>130893.2534</v>
      </c>
      <c r="I1381">
        <v>96.887990119999998</v>
      </c>
      <c r="J1381">
        <v>0.75528817199999998</v>
      </c>
      <c r="K1381">
        <v>3.0734765899999998</v>
      </c>
      <c r="L1381">
        <v>111661.9525</v>
      </c>
      <c r="M1381">
        <v>97.309372190000005</v>
      </c>
      <c r="N1381">
        <v>0.80655273100000002</v>
      </c>
      <c r="O1381">
        <v>2.706129802</v>
      </c>
      <c r="P1381">
        <v>87497.951570000005</v>
      </c>
      <c r="Q1381">
        <v>97.165636939999999</v>
      </c>
      <c r="R1381">
        <v>0.99921750799999998</v>
      </c>
      <c r="S1381">
        <v>3.0383123140000001</v>
      </c>
    </row>
    <row r="1382" spans="1:19" x14ac:dyDescent="0.25">
      <c r="A1382" s="12">
        <v>41699</v>
      </c>
      <c r="B1382" t="s">
        <v>1991</v>
      </c>
      <c r="C1382" t="s">
        <v>1992</v>
      </c>
      <c r="D1382">
        <v>204924.03109999999</v>
      </c>
      <c r="E1382">
        <v>95.941054530000002</v>
      </c>
      <c r="F1382">
        <v>-1.020820984</v>
      </c>
      <c r="G1382">
        <v>0.55113664500000004</v>
      </c>
      <c r="H1382">
        <v>130834.41959999999</v>
      </c>
      <c r="I1382">
        <v>95.839060509999996</v>
      </c>
      <c r="J1382">
        <v>-1.0955301989999999</v>
      </c>
      <c r="K1382">
        <v>1.0404502710000001</v>
      </c>
      <c r="L1382">
        <v>93317.520470000003</v>
      </c>
      <c r="M1382">
        <v>96.353368720000006</v>
      </c>
      <c r="N1382">
        <v>-0.58072033599999995</v>
      </c>
      <c r="O1382">
        <v>2.6244510970000001</v>
      </c>
      <c r="P1382">
        <v>85515.883619999993</v>
      </c>
      <c r="Q1382">
        <v>96.448246769999997</v>
      </c>
      <c r="R1382">
        <v>-1.0679362610000001</v>
      </c>
      <c r="S1382">
        <v>0.94284794000000005</v>
      </c>
    </row>
    <row r="1383" spans="1:19" x14ac:dyDescent="0.25">
      <c r="A1383" s="12">
        <v>41699</v>
      </c>
      <c r="B1383" t="s">
        <v>1995</v>
      </c>
      <c r="C1383" t="s">
        <v>1996</v>
      </c>
      <c r="D1383">
        <v>220282.15119999999</v>
      </c>
      <c r="E1383">
        <v>97.837559909999996</v>
      </c>
      <c r="F1383">
        <v>0.76928474700000005</v>
      </c>
      <c r="G1383">
        <v>3.7400235350000002</v>
      </c>
      <c r="H1383">
        <v>131738.6606</v>
      </c>
      <c r="I1383">
        <v>97.51376569</v>
      </c>
      <c r="J1383">
        <v>0.64587526399999995</v>
      </c>
      <c r="K1383">
        <v>3.5745343209999998</v>
      </c>
      <c r="L1383">
        <v>112275.84450000001</v>
      </c>
      <c r="M1383">
        <v>97.844357029999998</v>
      </c>
      <c r="N1383">
        <v>0.549777297</v>
      </c>
      <c r="O1383">
        <v>3.3738532829999999</v>
      </c>
      <c r="P1383">
        <v>88178.728510000001</v>
      </c>
      <c r="Q1383">
        <v>97.921633209999996</v>
      </c>
      <c r="R1383">
        <v>0.77804900099999996</v>
      </c>
      <c r="S1383">
        <v>3.7572712539999999</v>
      </c>
    </row>
    <row r="1384" spans="1:19" x14ac:dyDescent="0.25">
      <c r="A1384" s="12">
        <v>41699</v>
      </c>
      <c r="B1384" t="s">
        <v>1993</v>
      </c>
      <c r="C1384" t="s">
        <v>1994</v>
      </c>
      <c r="D1384">
        <v>179233.23300000001</v>
      </c>
      <c r="E1384">
        <v>96.72878102</v>
      </c>
      <c r="F1384">
        <v>-0.516505675</v>
      </c>
      <c r="G1384">
        <v>3.9159616989999999</v>
      </c>
      <c r="H1384">
        <v>115616.9083</v>
      </c>
      <c r="I1384">
        <v>96.105518259999997</v>
      </c>
      <c r="J1384">
        <v>-0.55141751500000002</v>
      </c>
      <c r="K1384">
        <v>4.3337897740000004</v>
      </c>
      <c r="L1384">
        <v>96491.321760000006</v>
      </c>
      <c r="M1384">
        <v>95.745083269999995</v>
      </c>
      <c r="N1384">
        <v>-0.71339839900000002</v>
      </c>
      <c r="O1384">
        <v>4.4424684479999996</v>
      </c>
      <c r="P1384">
        <v>84778.153649999993</v>
      </c>
      <c r="Q1384">
        <v>94.591536329999997</v>
      </c>
      <c r="R1384">
        <v>-0.91015269799999998</v>
      </c>
      <c r="S1384">
        <v>3.7873618260000002</v>
      </c>
    </row>
    <row r="1385" spans="1:19" x14ac:dyDescent="0.25">
      <c r="A1385" s="12">
        <v>41699</v>
      </c>
      <c r="B1385" t="s">
        <v>1999</v>
      </c>
      <c r="C1385" t="s">
        <v>2000</v>
      </c>
      <c r="D1385">
        <v>215583.38039999999</v>
      </c>
      <c r="E1385">
        <v>95.923253470000006</v>
      </c>
      <c r="F1385">
        <v>-0.41899088600000001</v>
      </c>
      <c r="G1385">
        <v>3.7823484409999999</v>
      </c>
      <c r="H1385">
        <v>131250.55160000001</v>
      </c>
      <c r="I1385">
        <v>95.83054439</v>
      </c>
      <c r="J1385">
        <v>-0.45580848899999998</v>
      </c>
      <c r="K1385">
        <v>4.3676050230000003</v>
      </c>
      <c r="L1385">
        <v>103656.27190000001</v>
      </c>
      <c r="M1385">
        <v>96.08351657</v>
      </c>
      <c r="N1385">
        <v>-0.48548352</v>
      </c>
      <c r="O1385">
        <v>4.6015400519999998</v>
      </c>
      <c r="P1385">
        <v>94226.643169999996</v>
      </c>
      <c r="Q1385">
        <v>96.103143869999997</v>
      </c>
      <c r="R1385">
        <v>-0.77835710899999999</v>
      </c>
      <c r="S1385">
        <v>3.9095155830000001</v>
      </c>
    </row>
    <row r="1386" spans="1:19" x14ac:dyDescent="0.25">
      <c r="A1386" s="12">
        <v>41699</v>
      </c>
      <c r="B1386" t="s">
        <v>1989</v>
      </c>
      <c r="C1386" t="s">
        <v>1990</v>
      </c>
      <c r="D1386">
        <v>216954.2323</v>
      </c>
      <c r="E1386">
        <v>94.672172849999995</v>
      </c>
      <c r="F1386">
        <v>-0.37402880900000002</v>
      </c>
      <c r="G1386">
        <v>3.7814993280000002</v>
      </c>
      <c r="H1386">
        <v>139320.4086</v>
      </c>
      <c r="I1386">
        <v>94.33636869</v>
      </c>
      <c r="J1386">
        <v>-0.32089778099999999</v>
      </c>
      <c r="K1386">
        <v>4.7088988000000001</v>
      </c>
      <c r="L1386">
        <v>102811.4718</v>
      </c>
      <c r="M1386">
        <v>94.668395520000004</v>
      </c>
      <c r="N1386">
        <v>-0.49486514500000001</v>
      </c>
      <c r="O1386">
        <v>4.8444200410000002</v>
      </c>
      <c r="P1386">
        <v>102844.88069999999</v>
      </c>
      <c r="Q1386">
        <v>93.953807569999995</v>
      </c>
      <c r="R1386">
        <v>-0.22423368199999999</v>
      </c>
      <c r="S1386">
        <v>5.1053902720000002</v>
      </c>
    </row>
    <row r="1387" spans="1:19" x14ac:dyDescent="0.25">
      <c r="A1387" s="12">
        <v>41699</v>
      </c>
      <c r="B1387" t="s">
        <v>1997</v>
      </c>
      <c r="C1387" t="s">
        <v>1998</v>
      </c>
      <c r="D1387">
        <v>238648.30559999999</v>
      </c>
      <c r="E1387">
        <v>95.01861418</v>
      </c>
      <c r="F1387">
        <v>0.26697835800000003</v>
      </c>
      <c r="G1387">
        <v>4.1749117130000002</v>
      </c>
      <c r="H1387">
        <v>142734.0582</v>
      </c>
      <c r="I1387">
        <v>95.112915900000004</v>
      </c>
      <c r="J1387">
        <v>0.262970975</v>
      </c>
      <c r="K1387">
        <v>4.6261481890000002</v>
      </c>
      <c r="L1387">
        <v>117489.33500000001</v>
      </c>
      <c r="M1387">
        <v>95.100836279999996</v>
      </c>
      <c r="N1387">
        <v>0.31197525799999998</v>
      </c>
      <c r="O1387">
        <v>4.6455775959999999</v>
      </c>
      <c r="P1387">
        <v>97008.222800000003</v>
      </c>
      <c r="Q1387">
        <v>95.207090280000003</v>
      </c>
      <c r="R1387">
        <v>0.11867773600000001</v>
      </c>
      <c r="S1387">
        <v>4.2789721319999998</v>
      </c>
    </row>
    <row r="1388" spans="1:19" x14ac:dyDescent="0.25">
      <c r="A1388" s="12">
        <v>41730</v>
      </c>
      <c r="B1388" t="s">
        <v>1999</v>
      </c>
      <c r="C1388" t="s">
        <v>2000</v>
      </c>
      <c r="D1388">
        <v>216760.97810000001</v>
      </c>
      <c r="E1388">
        <v>96.447222490000001</v>
      </c>
      <c r="F1388">
        <v>0.54623774000000003</v>
      </c>
      <c r="G1388">
        <v>4.0830306079999996</v>
      </c>
      <c r="H1388">
        <v>132160.57029999999</v>
      </c>
      <c r="I1388">
        <v>96.494980380000001</v>
      </c>
      <c r="J1388">
        <v>0.69334468900000001</v>
      </c>
      <c r="K1388">
        <v>4.9197756979999996</v>
      </c>
      <c r="L1388">
        <v>104578.7435</v>
      </c>
      <c r="M1388">
        <v>96.938595770000006</v>
      </c>
      <c r="N1388">
        <v>0.88993328900000002</v>
      </c>
      <c r="O1388">
        <v>4.6783207129999997</v>
      </c>
      <c r="P1388">
        <v>94835.27579</v>
      </c>
      <c r="Q1388">
        <v>96.723897260000001</v>
      </c>
      <c r="R1388">
        <v>0.64592411900000002</v>
      </c>
      <c r="S1388">
        <v>3.8641220280000002</v>
      </c>
    </row>
    <row r="1389" spans="1:19" x14ac:dyDescent="0.25">
      <c r="A1389" s="12">
        <v>41730</v>
      </c>
      <c r="B1389" t="s">
        <v>1991</v>
      </c>
      <c r="C1389" t="s">
        <v>1992</v>
      </c>
      <c r="D1389">
        <v>208907.0368</v>
      </c>
      <c r="E1389">
        <v>97.80581273</v>
      </c>
      <c r="F1389">
        <v>1.9436498879999999</v>
      </c>
      <c r="G1389">
        <v>3.0928977780000002</v>
      </c>
      <c r="H1389">
        <v>133570.88750000001</v>
      </c>
      <c r="I1389">
        <v>97.843582789999999</v>
      </c>
      <c r="J1389">
        <v>2.0915504230000002</v>
      </c>
      <c r="K1389">
        <v>3.7420420019999998</v>
      </c>
      <c r="L1389">
        <v>95601.215769999995</v>
      </c>
      <c r="M1389">
        <v>98.711358250000004</v>
      </c>
      <c r="N1389">
        <v>2.4472310130000001</v>
      </c>
      <c r="O1389">
        <v>5.0029723089999996</v>
      </c>
      <c r="P1389">
        <v>87365.654779999997</v>
      </c>
      <c r="Q1389">
        <v>98.534492950000001</v>
      </c>
      <c r="R1389">
        <v>2.1630731999999999</v>
      </c>
      <c r="S1389">
        <v>3.0225969149999998</v>
      </c>
    </row>
    <row r="1390" spans="1:19" x14ac:dyDescent="0.25">
      <c r="A1390" s="12">
        <v>41730</v>
      </c>
      <c r="B1390" t="s">
        <v>1997</v>
      </c>
      <c r="C1390" t="s">
        <v>1998</v>
      </c>
      <c r="D1390">
        <v>239832.81409999999</v>
      </c>
      <c r="E1390">
        <v>95.490230190000005</v>
      </c>
      <c r="F1390">
        <v>0.49634065300000002</v>
      </c>
      <c r="G1390">
        <v>4.4416714209999997</v>
      </c>
      <c r="H1390">
        <v>143721.98980000001</v>
      </c>
      <c r="I1390">
        <v>95.771238499999995</v>
      </c>
      <c r="J1390">
        <v>0.69214847499999999</v>
      </c>
      <c r="K1390">
        <v>5.3322099280000002</v>
      </c>
      <c r="L1390">
        <v>118344.2019</v>
      </c>
      <c r="M1390">
        <v>95.792801699999998</v>
      </c>
      <c r="N1390">
        <v>0.72761233999999997</v>
      </c>
      <c r="O1390">
        <v>4.9161871509999999</v>
      </c>
      <c r="P1390">
        <v>97272.735350000003</v>
      </c>
      <c r="Q1390">
        <v>95.466691670000003</v>
      </c>
      <c r="R1390">
        <v>0.27267022899999999</v>
      </c>
      <c r="S1390">
        <v>4.2833406070000004</v>
      </c>
    </row>
    <row r="1391" spans="1:19" x14ac:dyDescent="0.25">
      <c r="A1391" s="12">
        <v>41730</v>
      </c>
      <c r="B1391" t="s">
        <v>1995</v>
      </c>
      <c r="C1391" t="s">
        <v>1996</v>
      </c>
      <c r="D1391">
        <v>221702.81</v>
      </c>
      <c r="E1391">
        <v>98.468540619999999</v>
      </c>
      <c r="F1391">
        <v>0.64492686899999996</v>
      </c>
      <c r="G1391">
        <v>4.2639599019999999</v>
      </c>
      <c r="H1391">
        <v>132703.19699999999</v>
      </c>
      <c r="I1391">
        <v>98.22772148</v>
      </c>
      <c r="J1391">
        <v>0.73215898700000004</v>
      </c>
      <c r="K1391">
        <v>4.3985077239999999</v>
      </c>
      <c r="L1391">
        <v>113255.6207</v>
      </c>
      <c r="M1391">
        <v>98.698196670000002</v>
      </c>
      <c r="N1391">
        <v>0.87265088000000002</v>
      </c>
      <c r="O1391">
        <v>4.1704662260000003</v>
      </c>
      <c r="P1391">
        <v>88379.183050000007</v>
      </c>
      <c r="Q1391">
        <v>98.144236050000004</v>
      </c>
      <c r="R1391">
        <v>0.22732754299999999</v>
      </c>
      <c r="S1391">
        <v>4.0541563829999996</v>
      </c>
    </row>
    <row r="1392" spans="1:19" x14ac:dyDescent="0.25">
      <c r="A1392" s="12">
        <v>41730</v>
      </c>
      <c r="B1392" t="s">
        <v>1993</v>
      </c>
      <c r="C1392" t="s">
        <v>1994</v>
      </c>
      <c r="D1392">
        <v>181861.35399999999</v>
      </c>
      <c r="E1392">
        <v>98.147128140000007</v>
      </c>
      <c r="F1392">
        <v>1.4663134419999999</v>
      </c>
      <c r="G1392">
        <v>4.935828967</v>
      </c>
      <c r="H1392">
        <v>117616.17200000001</v>
      </c>
      <c r="I1392">
        <v>97.767388350000004</v>
      </c>
      <c r="J1392">
        <v>1.7292140090000001</v>
      </c>
      <c r="K1392">
        <v>5.8985342159999998</v>
      </c>
      <c r="L1392">
        <v>98273.226389999996</v>
      </c>
      <c r="M1392">
        <v>97.513207129999998</v>
      </c>
      <c r="N1392">
        <v>1.8466993780000001</v>
      </c>
      <c r="O1392">
        <v>6.0691610809999998</v>
      </c>
      <c r="P1392">
        <v>86200.888489999998</v>
      </c>
      <c r="Q1392">
        <v>96.178957949999997</v>
      </c>
      <c r="R1392">
        <v>1.678185687</v>
      </c>
      <c r="S1392">
        <v>5.7435481800000003</v>
      </c>
    </row>
    <row r="1393" spans="1:19" x14ac:dyDescent="0.25">
      <c r="A1393" s="12">
        <v>41730</v>
      </c>
      <c r="B1393" t="s">
        <v>1989</v>
      </c>
      <c r="C1393" t="s">
        <v>1990</v>
      </c>
      <c r="D1393">
        <v>218345.47630000001</v>
      </c>
      <c r="E1393">
        <v>95.279269069999998</v>
      </c>
      <c r="F1393">
        <v>0.641261529</v>
      </c>
      <c r="G1393">
        <v>3.3485350170000001</v>
      </c>
      <c r="H1393">
        <v>140561.1992</v>
      </c>
      <c r="I1393">
        <v>95.17653043</v>
      </c>
      <c r="J1393">
        <v>0.890602161</v>
      </c>
      <c r="K1393">
        <v>4.8777997690000001</v>
      </c>
      <c r="L1393">
        <v>103862.72470000001</v>
      </c>
      <c r="M1393">
        <v>95.636385050000001</v>
      </c>
      <c r="N1393">
        <v>1.0225054819999999</v>
      </c>
      <c r="O1393">
        <v>4.5977256899999999</v>
      </c>
      <c r="P1393">
        <v>103857.8437</v>
      </c>
      <c r="Q1393">
        <v>94.879198549999998</v>
      </c>
      <c r="R1393">
        <v>0.98494249499999997</v>
      </c>
      <c r="S1393">
        <v>5.6130906439999997</v>
      </c>
    </row>
    <row r="1394" spans="1:19" x14ac:dyDescent="0.25">
      <c r="A1394" s="12">
        <v>41760</v>
      </c>
      <c r="B1394" t="s">
        <v>1995</v>
      </c>
      <c r="C1394" t="s">
        <v>1996</v>
      </c>
      <c r="D1394">
        <v>221824.98809999999</v>
      </c>
      <c r="E1394">
        <v>98.522805629999993</v>
      </c>
      <c r="F1394">
        <v>5.5108973999999998E-2</v>
      </c>
      <c r="G1394">
        <v>3.4632060130000002</v>
      </c>
      <c r="H1394">
        <v>132987.0551</v>
      </c>
      <c r="I1394">
        <v>98.437835019999994</v>
      </c>
      <c r="J1394">
        <v>0.21390451799999999</v>
      </c>
      <c r="K1394">
        <v>3.6373778250000002</v>
      </c>
      <c r="L1394">
        <v>113692.3633</v>
      </c>
      <c r="M1394">
        <v>99.078802159999995</v>
      </c>
      <c r="N1394">
        <v>0.38562558299999999</v>
      </c>
      <c r="O1394">
        <v>3.4736499009999999</v>
      </c>
      <c r="P1394">
        <v>88281.764280000003</v>
      </c>
      <c r="Q1394">
        <v>98.036053440000003</v>
      </c>
      <c r="R1394">
        <v>-0.11022818400000001</v>
      </c>
      <c r="S1394">
        <v>2.2654914700000002</v>
      </c>
    </row>
    <row r="1395" spans="1:19" x14ac:dyDescent="0.25">
      <c r="A1395" s="12">
        <v>41760</v>
      </c>
      <c r="B1395" t="s">
        <v>1989</v>
      </c>
      <c r="C1395" t="s">
        <v>1990</v>
      </c>
      <c r="D1395">
        <v>219108.7164</v>
      </c>
      <c r="E1395">
        <v>95.612323619999998</v>
      </c>
      <c r="F1395">
        <v>0.34955615000000001</v>
      </c>
      <c r="G1395">
        <v>3.505584797</v>
      </c>
      <c r="H1395">
        <v>141439.1324</v>
      </c>
      <c r="I1395">
        <v>95.770994889999997</v>
      </c>
      <c r="J1395">
        <v>0.62459143900000003</v>
      </c>
      <c r="K1395">
        <v>5.1715541250000001</v>
      </c>
      <c r="L1395">
        <v>104692.7936</v>
      </c>
      <c r="M1395">
        <v>96.400709230000004</v>
      </c>
      <c r="N1395">
        <v>0.79919810300000005</v>
      </c>
      <c r="O1395">
        <v>5.0199276910000004</v>
      </c>
      <c r="P1395">
        <v>104332.0096</v>
      </c>
      <c r="Q1395">
        <v>95.312372229999994</v>
      </c>
      <c r="R1395">
        <v>0.45655285000000001</v>
      </c>
      <c r="S1395">
        <v>5.0240858639999999</v>
      </c>
    </row>
    <row r="1396" spans="1:19" x14ac:dyDescent="0.25">
      <c r="A1396" s="12">
        <v>41760</v>
      </c>
      <c r="B1396" t="s">
        <v>1991</v>
      </c>
      <c r="C1396" t="s">
        <v>1992</v>
      </c>
      <c r="D1396">
        <v>209871.45199999999</v>
      </c>
      <c r="E1396">
        <v>98.25733133</v>
      </c>
      <c r="F1396">
        <v>0.46164801599999999</v>
      </c>
      <c r="G1396">
        <v>3.8775797870000002</v>
      </c>
      <c r="H1396">
        <v>134742.5209</v>
      </c>
      <c r="I1396">
        <v>98.701829790000005</v>
      </c>
      <c r="J1396">
        <v>0.87716228600000001</v>
      </c>
      <c r="K1396">
        <v>4.8076179110000004</v>
      </c>
      <c r="L1396">
        <v>96374.346969999999</v>
      </c>
      <c r="M1396">
        <v>99.509641299999998</v>
      </c>
      <c r="N1396">
        <v>0.80870435900000004</v>
      </c>
      <c r="O1396">
        <v>5.566736186</v>
      </c>
      <c r="P1396">
        <v>88298.811430000002</v>
      </c>
      <c r="Q1396">
        <v>99.586944489999993</v>
      </c>
      <c r="R1396">
        <v>1.0681046890000001</v>
      </c>
      <c r="S1396">
        <v>4.148793467</v>
      </c>
    </row>
    <row r="1397" spans="1:19" x14ac:dyDescent="0.25">
      <c r="A1397" s="12">
        <v>41760</v>
      </c>
      <c r="B1397" t="s">
        <v>1999</v>
      </c>
      <c r="C1397" t="s">
        <v>2000</v>
      </c>
      <c r="D1397">
        <v>218627.03039999999</v>
      </c>
      <c r="E1397">
        <v>97.277517500000002</v>
      </c>
      <c r="F1397">
        <v>0.86088017500000003</v>
      </c>
      <c r="G1397">
        <v>4.4543519539999998</v>
      </c>
      <c r="H1397">
        <v>133665.33119999999</v>
      </c>
      <c r="I1397">
        <v>97.593658079999997</v>
      </c>
      <c r="J1397">
        <v>1.1385853349999999</v>
      </c>
      <c r="K1397">
        <v>5.5863752660000001</v>
      </c>
      <c r="L1397">
        <v>105847.7536</v>
      </c>
      <c r="M1397">
        <v>98.114896529999996</v>
      </c>
      <c r="N1397">
        <v>1.2134493470000001</v>
      </c>
      <c r="O1397">
        <v>5.287628947</v>
      </c>
      <c r="P1397">
        <v>95896.577810000003</v>
      </c>
      <c r="Q1397">
        <v>97.806334849999999</v>
      </c>
      <c r="R1397">
        <v>1.1191004739999999</v>
      </c>
      <c r="S1397">
        <v>4.7512330199999999</v>
      </c>
    </row>
    <row r="1398" spans="1:19" x14ac:dyDescent="0.25">
      <c r="A1398" s="12">
        <v>41760</v>
      </c>
      <c r="B1398" t="s">
        <v>1993</v>
      </c>
      <c r="C1398" t="s">
        <v>1994</v>
      </c>
      <c r="D1398">
        <v>182431.11679999999</v>
      </c>
      <c r="E1398">
        <v>98.454618319999994</v>
      </c>
      <c r="F1398">
        <v>0.313295139</v>
      </c>
      <c r="G1398">
        <v>4.5374239029999996</v>
      </c>
      <c r="H1398">
        <v>118359.963</v>
      </c>
      <c r="I1398">
        <v>98.385657879999997</v>
      </c>
      <c r="J1398">
        <v>0.63238830899999998</v>
      </c>
      <c r="K1398">
        <v>5.5951118920000003</v>
      </c>
      <c r="L1398">
        <v>98954.346860000005</v>
      </c>
      <c r="M1398">
        <v>98.189059990000004</v>
      </c>
      <c r="N1398">
        <v>0.69308853100000001</v>
      </c>
      <c r="O1398">
        <v>5.7013202119999997</v>
      </c>
      <c r="P1398">
        <v>86818.682990000001</v>
      </c>
      <c r="Q1398">
        <v>96.868264429999996</v>
      </c>
      <c r="R1398">
        <v>0.71669157000000006</v>
      </c>
      <c r="S1398">
        <v>5.1224018060000001</v>
      </c>
    </row>
    <row r="1399" spans="1:19" x14ac:dyDescent="0.25">
      <c r="A1399" s="12">
        <v>41760</v>
      </c>
      <c r="B1399" t="s">
        <v>1997</v>
      </c>
      <c r="C1399" t="s">
        <v>1998</v>
      </c>
      <c r="D1399">
        <v>241124.58100000001</v>
      </c>
      <c r="E1399">
        <v>96.00455144</v>
      </c>
      <c r="F1399">
        <v>0.53861138500000005</v>
      </c>
      <c r="G1399">
        <v>5.0193986319999997</v>
      </c>
      <c r="H1399">
        <v>144932.88630000001</v>
      </c>
      <c r="I1399">
        <v>96.57813702</v>
      </c>
      <c r="J1399">
        <v>0.84252697799999998</v>
      </c>
      <c r="K1399">
        <v>5.9922941310000004</v>
      </c>
      <c r="L1399">
        <v>119718.0456</v>
      </c>
      <c r="M1399">
        <v>96.904848889999997</v>
      </c>
      <c r="N1399">
        <v>1.160888046</v>
      </c>
      <c r="O1399">
        <v>5.8258475540000001</v>
      </c>
      <c r="P1399">
        <v>98464.738530000002</v>
      </c>
      <c r="Q1399">
        <v>96.636563159999994</v>
      </c>
      <c r="R1399">
        <v>1.2254237290000001</v>
      </c>
      <c r="S1399">
        <v>5.1396318919999997</v>
      </c>
    </row>
    <row r="1400" spans="1:19" x14ac:dyDescent="0.25">
      <c r="A1400" s="12">
        <v>41791</v>
      </c>
      <c r="B1400" t="s">
        <v>1989</v>
      </c>
      <c r="C1400" t="s">
        <v>1990</v>
      </c>
      <c r="D1400">
        <v>222890.39790000001</v>
      </c>
      <c r="E1400">
        <v>97.262533430000005</v>
      </c>
      <c r="F1400">
        <v>1.725938406</v>
      </c>
      <c r="G1400">
        <v>5.4047645690000001</v>
      </c>
      <c r="H1400">
        <v>144034.79010000001</v>
      </c>
      <c r="I1400">
        <v>97.528561670000002</v>
      </c>
      <c r="J1400">
        <v>1.835176487</v>
      </c>
      <c r="K1400">
        <v>6.5100824309999998</v>
      </c>
      <c r="L1400">
        <v>106788.5952</v>
      </c>
      <c r="M1400">
        <v>98.330514989999998</v>
      </c>
      <c r="N1400">
        <v>2.001858468</v>
      </c>
      <c r="O1400">
        <v>6.3519975909999999</v>
      </c>
      <c r="P1400">
        <v>106191.8524</v>
      </c>
      <c r="Q1400">
        <v>97.011429219999997</v>
      </c>
      <c r="R1400">
        <v>1.7826195579999999</v>
      </c>
      <c r="S1400">
        <v>6.3055251029999999</v>
      </c>
    </row>
    <row r="1401" spans="1:19" x14ac:dyDescent="0.25">
      <c r="A1401" s="12">
        <v>41791</v>
      </c>
      <c r="B1401" t="s">
        <v>1999</v>
      </c>
      <c r="C1401" t="s">
        <v>2000</v>
      </c>
      <c r="D1401">
        <v>221237.2856</v>
      </c>
      <c r="E1401">
        <v>98.438943640000005</v>
      </c>
      <c r="F1401">
        <v>1.193930691</v>
      </c>
      <c r="G1401">
        <v>5.3873674620000003</v>
      </c>
      <c r="H1401">
        <v>135282.90719999999</v>
      </c>
      <c r="I1401">
        <v>98.774705979999993</v>
      </c>
      <c r="J1401">
        <v>1.2101686970000001</v>
      </c>
      <c r="K1401">
        <v>6.0448066730000001</v>
      </c>
      <c r="L1401">
        <v>107217.5799</v>
      </c>
      <c r="M1401">
        <v>99.38464827</v>
      </c>
      <c r="N1401">
        <v>1.2941477619999999</v>
      </c>
      <c r="O1401">
        <v>5.6066370499999998</v>
      </c>
      <c r="P1401">
        <v>96702.894979999997</v>
      </c>
      <c r="Q1401">
        <v>98.628709630000003</v>
      </c>
      <c r="R1401">
        <v>0.840819545</v>
      </c>
      <c r="S1401">
        <v>4.9460096099999999</v>
      </c>
    </row>
    <row r="1402" spans="1:19" x14ac:dyDescent="0.25">
      <c r="A1402" s="12">
        <v>41791</v>
      </c>
      <c r="B1402" t="s">
        <v>1997</v>
      </c>
      <c r="C1402" t="s">
        <v>1998</v>
      </c>
      <c r="D1402">
        <v>243307.21960000001</v>
      </c>
      <c r="E1402">
        <v>96.873576249999999</v>
      </c>
      <c r="F1402">
        <v>0.90519126500000002</v>
      </c>
      <c r="G1402">
        <v>5.7501170559999997</v>
      </c>
      <c r="H1402">
        <v>146391.11840000001</v>
      </c>
      <c r="I1402">
        <v>97.549851149999995</v>
      </c>
      <c r="J1402">
        <v>1.0061429609999999</v>
      </c>
      <c r="K1402">
        <v>6.2573654899999998</v>
      </c>
      <c r="L1402">
        <v>120954.7187</v>
      </c>
      <c r="M1402">
        <v>97.905864399999999</v>
      </c>
      <c r="N1402">
        <v>1.032988054</v>
      </c>
      <c r="O1402">
        <v>5.9462192160000003</v>
      </c>
      <c r="P1402">
        <v>99289.57879</v>
      </c>
      <c r="Q1402">
        <v>97.446088779999997</v>
      </c>
      <c r="R1402">
        <v>0.837701166</v>
      </c>
      <c r="S1402">
        <v>5.5525875080000002</v>
      </c>
    </row>
    <row r="1403" spans="1:19" x14ac:dyDescent="0.25">
      <c r="A1403" s="12">
        <v>41791</v>
      </c>
      <c r="B1403" t="s">
        <v>1993</v>
      </c>
      <c r="C1403" t="s">
        <v>1994</v>
      </c>
      <c r="D1403">
        <v>184695.80110000001</v>
      </c>
      <c r="E1403">
        <v>99.676825539999996</v>
      </c>
      <c r="F1403">
        <v>1.2413914559999999</v>
      </c>
      <c r="G1403">
        <v>5.1406890829999998</v>
      </c>
      <c r="H1403">
        <v>119798.2898</v>
      </c>
      <c r="I1403">
        <v>99.58125416</v>
      </c>
      <c r="J1403">
        <v>1.2152139909999999</v>
      </c>
      <c r="K1403">
        <v>5.7388571720000003</v>
      </c>
      <c r="L1403">
        <v>100177.8334</v>
      </c>
      <c r="M1403">
        <v>99.403084440000001</v>
      </c>
      <c r="N1403">
        <v>1.2364151940000001</v>
      </c>
      <c r="O1403">
        <v>5.6307039120000004</v>
      </c>
      <c r="P1403">
        <v>87430.537020000003</v>
      </c>
      <c r="Q1403">
        <v>97.550942820000003</v>
      </c>
      <c r="R1403">
        <v>0.70474926400000004</v>
      </c>
      <c r="S1403">
        <v>4.9334495660000002</v>
      </c>
    </row>
    <row r="1404" spans="1:19" x14ac:dyDescent="0.25">
      <c r="A1404" s="12">
        <v>41791</v>
      </c>
      <c r="B1404" t="s">
        <v>1991</v>
      </c>
      <c r="C1404" t="s">
        <v>1992</v>
      </c>
      <c r="D1404">
        <v>214489.08979999999</v>
      </c>
      <c r="E1404">
        <v>100.41921069999999</v>
      </c>
      <c r="F1404">
        <v>2.200221972</v>
      </c>
      <c r="G1404">
        <v>5.7376825169999996</v>
      </c>
      <c r="H1404">
        <v>137849.13149999999</v>
      </c>
      <c r="I1404">
        <v>100.97748970000001</v>
      </c>
      <c r="J1404">
        <v>2.305590402</v>
      </c>
      <c r="K1404">
        <v>6.1417645869999999</v>
      </c>
      <c r="L1404">
        <v>98375.233489999999</v>
      </c>
      <c r="M1404">
        <v>101.57562160000001</v>
      </c>
      <c r="N1404">
        <v>2.0761609120000002</v>
      </c>
      <c r="O1404">
        <v>5.9761200519999997</v>
      </c>
      <c r="P1404">
        <v>90016.958629999994</v>
      </c>
      <c r="Q1404">
        <v>101.5247399</v>
      </c>
      <c r="R1404">
        <v>1.945832759</v>
      </c>
      <c r="S1404">
        <v>4.9739522909999998</v>
      </c>
    </row>
    <row r="1405" spans="1:19" x14ac:dyDescent="0.25">
      <c r="A1405" s="12">
        <v>41791</v>
      </c>
      <c r="B1405" t="s">
        <v>1995</v>
      </c>
      <c r="C1405" t="s">
        <v>1996</v>
      </c>
      <c r="D1405">
        <v>224253.10819999999</v>
      </c>
      <c r="E1405">
        <v>99.601246790000005</v>
      </c>
      <c r="F1405">
        <v>1.094610691</v>
      </c>
      <c r="G1405">
        <v>4.6686763490000001</v>
      </c>
      <c r="H1405">
        <v>134579.2905</v>
      </c>
      <c r="I1405">
        <v>99.616417400000003</v>
      </c>
      <c r="J1405">
        <v>1.1972859629999999</v>
      </c>
      <c r="K1405">
        <v>4.3115911740000001</v>
      </c>
      <c r="L1405">
        <v>115162.1523</v>
      </c>
      <c r="M1405">
        <v>100.3596703</v>
      </c>
      <c r="N1405">
        <v>1.2927771889999999</v>
      </c>
      <c r="O1405">
        <v>3.912858172</v>
      </c>
      <c r="P1405">
        <v>89416.500820000001</v>
      </c>
      <c r="Q1405">
        <v>99.296167499999996</v>
      </c>
      <c r="R1405">
        <v>1.285357801</v>
      </c>
      <c r="S1405">
        <v>3.06392978</v>
      </c>
    </row>
    <row r="1406" spans="1:19" x14ac:dyDescent="0.25">
      <c r="A1406" s="12">
        <v>41821</v>
      </c>
      <c r="B1406" t="s">
        <v>1991</v>
      </c>
      <c r="C1406" t="s">
        <v>1992</v>
      </c>
      <c r="D1406">
        <v>214842.64850000001</v>
      </c>
      <c r="E1406">
        <v>100.5847394</v>
      </c>
      <c r="F1406">
        <v>0.16483763200000001</v>
      </c>
      <c r="G1406">
        <v>5.134134467</v>
      </c>
      <c r="H1406">
        <v>138038.696</v>
      </c>
      <c r="I1406">
        <v>101.11634979999999</v>
      </c>
      <c r="J1406">
        <v>0.13751590699999999</v>
      </c>
      <c r="K1406">
        <v>5.5041176209999998</v>
      </c>
      <c r="L1406">
        <v>98018.510129999995</v>
      </c>
      <c r="M1406">
        <v>101.2072931</v>
      </c>
      <c r="N1406">
        <v>-0.36261500600000002</v>
      </c>
      <c r="O1406">
        <v>4.9047343410000002</v>
      </c>
      <c r="P1406">
        <v>89217.304319999996</v>
      </c>
      <c r="Q1406">
        <v>100.6228576</v>
      </c>
      <c r="R1406">
        <v>-0.88833740699999997</v>
      </c>
      <c r="S1406">
        <v>3.4972224810000001</v>
      </c>
    </row>
    <row r="1407" spans="1:19" x14ac:dyDescent="0.25">
      <c r="A1407" s="12">
        <v>41821</v>
      </c>
      <c r="B1407" t="s">
        <v>1995</v>
      </c>
      <c r="C1407" t="s">
        <v>1996</v>
      </c>
      <c r="D1407">
        <v>225607.60800000001</v>
      </c>
      <c r="E1407">
        <v>100.2028432</v>
      </c>
      <c r="F1407">
        <v>0.60400493</v>
      </c>
      <c r="G1407">
        <v>4.9444844559999996</v>
      </c>
      <c r="H1407">
        <v>135742.2738</v>
      </c>
      <c r="I1407">
        <v>100.4772648</v>
      </c>
      <c r="J1407">
        <v>0.864162188</v>
      </c>
      <c r="K1407">
        <v>4.6822260580000004</v>
      </c>
      <c r="L1407">
        <v>116246.5603</v>
      </c>
      <c r="M1407">
        <v>101.30469290000001</v>
      </c>
      <c r="N1407">
        <v>0.941635797</v>
      </c>
      <c r="O1407">
        <v>4.0968719729999998</v>
      </c>
      <c r="P1407">
        <v>90714.379199999996</v>
      </c>
      <c r="Q1407">
        <v>100.737449</v>
      </c>
      <c r="R1407">
        <v>1.451497614</v>
      </c>
      <c r="S1407">
        <v>3.8445711170000001</v>
      </c>
    </row>
    <row r="1408" spans="1:19" x14ac:dyDescent="0.25">
      <c r="A1408" s="12">
        <v>41821</v>
      </c>
      <c r="B1408" t="s">
        <v>1993</v>
      </c>
      <c r="C1408" t="s">
        <v>1994</v>
      </c>
      <c r="D1408">
        <v>184413.9993</v>
      </c>
      <c r="E1408">
        <v>99.524742450000005</v>
      </c>
      <c r="F1408">
        <v>-0.15257617400000001</v>
      </c>
      <c r="G1408">
        <v>3.4920494340000001</v>
      </c>
      <c r="H1408">
        <v>119720.7877</v>
      </c>
      <c r="I1408">
        <v>99.516831260000004</v>
      </c>
      <c r="J1408">
        <v>-6.4693806000000006E-2</v>
      </c>
      <c r="K1408">
        <v>4.2121814009999996</v>
      </c>
      <c r="L1408">
        <v>100093.93180000001</v>
      </c>
      <c r="M1408">
        <v>99.319831640000004</v>
      </c>
      <c r="N1408">
        <v>-8.3752740000000006E-2</v>
      </c>
      <c r="O1408">
        <v>3.9795380749999998</v>
      </c>
      <c r="P1408">
        <v>87476.084440000006</v>
      </c>
      <c r="Q1408">
        <v>97.601762519999994</v>
      </c>
      <c r="R1408">
        <v>5.2095552000000003E-2</v>
      </c>
      <c r="S1408">
        <v>3.8803720309999998</v>
      </c>
    </row>
    <row r="1409" spans="1:19" x14ac:dyDescent="0.25">
      <c r="A1409" s="12">
        <v>41821</v>
      </c>
      <c r="B1409" t="s">
        <v>1999</v>
      </c>
      <c r="C1409" t="s">
        <v>2000</v>
      </c>
      <c r="D1409">
        <v>223508.185</v>
      </c>
      <c r="E1409">
        <v>99.449374300000002</v>
      </c>
      <c r="F1409">
        <v>1.026454185</v>
      </c>
      <c r="G1409">
        <v>5.7609028630000001</v>
      </c>
      <c r="H1409">
        <v>136737.60370000001</v>
      </c>
      <c r="I1409">
        <v>99.836829949999995</v>
      </c>
      <c r="J1409">
        <v>1.075299558</v>
      </c>
      <c r="K1409">
        <v>6.34983115</v>
      </c>
      <c r="L1409">
        <v>108368.9794</v>
      </c>
      <c r="M1409">
        <v>100.4519306</v>
      </c>
      <c r="N1409">
        <v>1.07389058</v>
      </c>
      <c r="O1409">
        <v>5.682479206</v>
      </c>
      <c r="P1409">
        <v>97272.061690000002</v>
      </c>
      <c r="Q1409">
        <v>99.209211159999995</v>
      </c>
      <c r="R1409">
        <v>0.58857256400000002</v>
      </c>
      <c r="S1409">
        <v>4.7308002660000001</v>
      </c>
    </row>
    <row r="1410" spans="1:19" x14ac:dyDescent="0.25">
      <c r="A1410" s="12">
        <v>41821</v>
      </c>
      <c r="B1410" t="s">
        <v>1989</v>
      </c>
      <c r="C1410" t="s">
        <v>1990</v>
      </c>
      <c r="D1410">
        <v>224745.15849999999</v>
      </c>
      <c r="E1410">
        <v>98.071894099999994</v>
      </c>
      <c r="F1410">
        <v>0.83214022899999995</v>
      </c>
      <c r="G1410">
        <v>5.879612517</v>
      </c>
      <c r="H1410">
        <v>145463.97810000001</v>
      </c>
      <c r="I1410">
        <v>98.496290689999995</v>
      </c>
      <c r="J1410">
        <v>0.99225192200000001</v>
      </c>
      <c r="K1410">
        <v>6.9121466859999998</v>
      </c>
      <c r="L1410">
        <v>107919.5842</v>
      </c>
      <c r="M1410">
        <v>99.371925180000005</v>
      </c>
      <c r="N1410">
        <v>1.059091563</v>
      </c>
      <c r="O1410">
        <v>6.6726278079999997</v>
      </c>
      <c r="P1410">
        <v>107411.1534</v>
      </c>
      <c r="Q1410">
        <v>98.125320079999995</v>
      </c>
      <c r="R1410">
        <v>1.1482058040000001</v>
      </c>
      <c r="S1410">
        <v>6.4718989550000003</v>
      </c>
    </row>
    <row r="1411" spans="1:19" x14ac:dyDescent="0.25">
      <c r="A1411" s="12">
        <v>41821</v>
      </c>
      <c r="B1411" t="s">
        <v>1997</v>
      </c>
      <c r="C1411" t="s">
        <v>1998</v>
      </c>
      <c r="D1411">
        <v>244168.3928</v>
      </c>
      <c r="E1411">
        <v>97.216455210000007</v>
      </c>
      <c r="F1411">
        <v>0.35394477099999999</v>
      </c>
      <c r="G1411">
        <v>5.1481194070000003</v>
      </c>
      <c r="H1411">
        <v>147001.59289999999</v>
      </c>
      <c r="I1411">
        <v>97.956649740000003</v>
      </c>
      <c r="J1411">
        <v>0.417016106</v>
      </c>
      <c r="K1411">
        <v>5.6465635040000004</v>
      </c>
      <c r="L1411">
        <v>121634.41099999999</v>
      </c>
      <c r="M1411">
        <v>98.456036040000001</v>
      </c>
      <c r="N1411">
        <v>0.561939415</v>
      </c>
      <c r="O1411">
        <v>5.4398725780000001</v>
      </c>
      <c r="P1411">
        <v>99731.335380000004</v>
      </c>
      <c r="Q1411">
        <v>97.879643360000003</v>
      </c>
      <c r="R1411">
        <v>0.444917375</v>
      </c>
      <c r="S1411">
        <v>4.8176814520000004</v>
      </c>
    </row>
    <row r="1412" spans="1:19" x14ac:dyDescent="0.25">
      <c r="A1412" s="12">
        <v>41852</v>
      </c>
      <c r="B1412" t="s">
        <v>1995</v>
      </c>
      <c r="C1412" t="s">
        <v>1996</v>
      </c>
      <c r="D1412">
        <v>227633.30799999999</v>
      </c>
      <c r="E1412">
        <v>101.1025509</v>
      </c>
      <c r="F1412">
        <v>0.89788637999999998</v>
      </c>
      <c r="G1412">
        <v>4.1472799489999996</v>
      </c>
      <c r="H1412">
        <v>137146.6586</v>
      </c>
      <c r="I1412">
        <v>101.5167991</v>
      </c>
      <c r="J1412">
        <v>1.034596479</v>
      </c>
      <c r="K1412">
        <v>3.939045234</v>
      </c>
      <c r="L1412">
        <v>117554.4053</v>
      </c>
      <c r="M1412">
        <v>102.4444328</v>
      </c>
      <c r="N1412">
        <v>1.1250612579999999</v>
      </c>
      <c r="O1412">
        <v>3.4074244729999998</v>
      </c>
      <c r="P1412">
        <v>91683.645879999996</v>
      </c>
      <c r="Q1412">
        <v>101.81381039999999</v>
      </c>
      <c r="R1412">
        <v>1.068481848</v>
      </c>
      <c r="S1412">
        <v>3.4013348309999998</v>
      </c>
    </row>
    <row r="1413" spans="1:19" x14ac:dyDescent="0.25">
      <c r="A1413" s="12">
        <v>41852</v>
      </c>
      <c r="B1413" t="s">
        <v>1989</v>
      </c>
      <c r="C1413" t="s">
        <v>1990</v>
      </c>
      <c r="D1413">
        <v>227674.3021</v>
      </c>
      <c r="E1413">
        <v>99.350082499999999</v>
      </c>
      <c r="F1413">
        <v>1.303317743</v>
      </c>
      <c r="G1413">
        <v>6.7651372519999997</v>
      </c>
      <c r="H1413">
        <v>147174.06700000001</v>
      </c>
      <c r="I1413">
        <v>99.654222809999993</v>
      </c>
      <c r="J1413">
        <v>1.175609876</v>
      </c>
      <c r="K1413">
        <v>7.5389318139999997</v>
      </c>
      <c r="L1413">
        <v>109114.1857</v>
      </c>
      <c r="M1413">
        <v>100.4719095</v>
      </c>
      <c r="N1413">
        <v>1.106936739</v>
      </c>
      <c r="O1413">
        <v>7.1121256400000004</v>
      </c>
      <c r="P1413">
        <v>108366.67509999999</v>
      </c>
      <c r="Q1413">
        <v>98.998235679999993</v>
      </c>
      <c r="R1413">
        <v>0.88959260799999995</v>
      </c>
      <c r="S1413">
        <v>7.1642176390000003</v>
      </c>
    </row>
    <row r="1414" spans="1:19" x14ac:dyDescent="0.25">
      <c r="A1414" s="12">
        <v>41852</v>
      </c>
      <c r="B1414" t="s">
        <v>1999</v>
      </c>
      <c r="C1414" t="s">
        <v>2000</v>
      </c>
      <c r="D1414">
        <v>225292.3872</v>
      </c>
      <c r="E1414">
        <v>100.2432503</v>
      </c>
      <c r="F1414">
        <v>0.79827152000000001</v>
      </c>
      <c r="G1414">
        <v>6.3834061110000002</v>
      </c>
      <c r="H1414">
        <v>137716.55160000001</v>
      </c>
      <c r="I1414">
        <v>100.5515935</v>
      </c>
      <c r="J1414">
        <v>0.71593176000000003</v>
      </c>
      <c r="K1414">
        <v>6.7399319279999998</v>
      </c>
      <c r="L1414">
        <v>109080.7779</v>
      </c>
      <c r="M1414">
        <v>101.1117277</v>
      </c>
      <c r="N1414">
        <v>0.65682864399999996</v>
      </c>
      <c r="O1414">
        <v>5.9089360309999996</v>
      </c>
      <c r="P1414">
        <v>97555.930680000005</v>
      </c>
      <c r="Q1414">
        <v>99.498733329999993</v>
      </c>
      <c r="R1414">
        <v>0.29182993200000001</v>
      </c>
      <c r="S1414">
        <v>4.9212290779999996</v>
      </c>
    </row>
    <row r="1415" spans="1:19" x14ac:dyDescent="0.25">
      <c r="A1415" s="12">
        <v>41852</v>
      </c>
      <c r="B1415" t="s">
        <v>1993</v>
      </c>
      <c r="C1415" t="s">
        <v>1994</v>
      </c>
      <c r="D1415">
        <v>185937.9007</v>
      </c>
      <c r="E1415">
        <v>100.3471632</v>
      </c>
      <c r="F1415">
        <v>0.82634801599999996</v>
      </c>
      <c r="G1415">
        <v>3.8145634589999999</v>
      </c>
      <c r="H1415">
        <v>120549.2549</v>
      </c>
      <c r="I1415">
        <v>100.20548719999999</v>
      </c>
      <c r="J1415">
        <v>0.69199944899999999</v>
      </c>
      <c r="K1415">
        <v>4.3579031260000001</v>
      </c>
      <c r="L1415">
        <v>100977.3266</v>
      </c>
      <c r="M1415">
        <v>100.1963945</v>
      </c>
      <c r="N1415">
        <v>0.88256582500000003</v>
      </c>
      <c r="O1415">
        <v>4.1325821610000002</v>
      </c>
      <c r="P1415">
        <v>88012.110159999997</v>
      </c>
      <c r="Q1415">
        <v>98.199835179999994</v>
      </c>
      <c r="R1415">
        <v>0.61276830000000004</v>
      </c>
      <c r="S1415">
        <v>3.9869099700000001</v>
      </c>
    </row>
    <row r="1416" spans="1:19" x14ac:dyDescent="0.25">
      <c r="A1416" s="12">
        <v>41852</v>
      </c>
      <c r="B1416" t="s">
        <v>1991</v>
      </c>
      <c r="C1416" t="s">
        <v>1992</v>
      </c>
      <c r="D1416">
        <v>216702.76790000001</v>
      </c>
      <c r="E1416">
        <v>101.4556075</v>
      </c>
      <c r="F1416">
        <v>0.86580543499999996</v>
      </c>
      <c r="G1416">
        <v>4.8480610469999998</v>
      </c>
      <c r="H1416">
        <v>139099.6422</v>
      </c>
      <c r="I1416">
        <v>101.89351600000001</v>
      </c>
      <c r="J1416">
        <v>0.76858605199999996</v>
      </c>
      <c r="K1416">
        <v>5.0739656010000003</v>
      </c>
      <c r="L1416">
        <v>98992.217690000005</v>
      </c>
      <c r="M1416">
        <v>102.21267779999999</v>
      </c>
      <c r="N1416">
        <v>0.99339151400000003</v>
      </c>
      <c r="O1416">
        <v>4.9864436230000004</v>
      </c>
      <c r="P1416">
        <v>89662.212469999999</v>
      </c>
      <c r="Q1416">
        <v>101.1246429</v>
      </c>
      <c r="R1416">
        <v>0.49867921399999998</v>
      </c>
      <c r="S1416">
        <v>3.2743833169999998</v>
      </c>
    </row>
    <row r="1417" spans="1:19" x14ac:dyDescent="0.25">
      <c r="A1417" s="12">
        <v>41852</v>
      </c>
      <c r="B1417" t="s">
        <v>1997</v>
      </c>
      <c r="C1417" t="s">
        <v>1998</v>
      </c>
      <c r="D1417">
        <v>247708.1238</v>
      </c>
      <c r="E1417">
        <v>98.625810830000006</v>
      </c>
      <c r="F1417">
        <v>1.44970892</v>
      </c>
      <c r="G1417">
        <v>5.7940457810000003</v>
      </c>
      <c r="H1417">
        <v>148955.37760000001</v>
      </c>
      <c r="I1417">
        <v>99.258582570000002</v>
      </c>
      <c r="J1417">
        <v>1.329090815</v>
      </c>
      <c r="K1417">
        <v>6.0822673649999999</v>
      </c>
      <c r="L1417">
        <v>123227.69680000001</v>
      </c>
      <c r="M1417">
        <v>99.745708989999997</v>
      </c>
      <c r="N1417">
        <v>1.3098972950000001</v>
      </c>
      <c r="O1417">
        <v>5.6538854340000002</v>
      </c>
      <c r="P1417">
        <v>100718.3576</v>
      </c>
      <c r="Q1417">
        <v>98.848339719999998</v>
      </c>
      <c r="R1417">
        <v>0.98968113199999996</v>
      </c>
      <c r="S1417">
        <v>5.1030621099999998</v>
      </c>
    </row>
    <row r="1418" spans="1:19" x14ac:dyDescent="0.25">
      <c r="A1418" s="12">
        <v>41883</v>
      </c>
      <c r="B1418" t="s">
        <v>1999</v>
      </c>
      <c r="C1418" t="s">
        <v>2000</v>
      </c>
      <c r="D1418">
        <v>225920.0404</v>
      </c>
      <c r="E1418">
        <v>100.5225229</v>
      </c>
      <c r="F1418">
        <v>0.278594921</v>
      </c>
      <c r="G1418">
        <v>5.1077397959999997</v>
      </c>
      <c r="H1418">
        <v>137929.29930000001</v>
      </c>
      <c r="I1418">
        <v>100.7069279</v>
      </c>
      <c r="J1418">
        <v>0.154482278</v>
      </c>
      <c r="K1418">
        <v>5.8344485539999997</v>
      </c>
      <c r="L1418">
        <v>109324.0552</v>
      </c>
      <c r="M1418">
        <v>101.337232</v>
      </c>
      <c r="N1418">
        <v>0.223024894</v>
      </c>
      <c r="O1418">
        <v>5.3384249690000001</v>
      </c>
      <c r="P1418">
        <v>97817.098540000006</v>
      </c>
      <c r="Q1418">
        <v>99.765102290000002</v>
      </c>
      <c r="R1418">
        <v>0.267710901</v>
      </c>
      <c r="S1418">
        <v>4.2012357109999998</v>
      </c>
    </row>
    <row r="1419" spans="1:19" x14ac:dyDescent="0.25">
      <c r="A1419" s="12">
        <v>41883</v>
      </c>
      <c r="B1419" t="s">
        <v>1989</v>
      </c>
      <c r="C1419" t="s">
        <v>1990</v>
      </c>
      <c r="D1419">
        <v>228467.16759999999</v>
      </c>
      <c r="E1419">
        <v>99.696064699999994</v>
      </c>
      <c r="F1419">
        <v>0.34824551599999998</v>
      </c>
      <c r="G1419">
        <v>5.9953288679999996</v>
      </c>
      <c r="H1419">
        <v>147551.25</v>
      </c>
      <c r="I1419">
        <v>99.909620290000007</v>
      </c>
      <c r="J1419">
        <v>0.256283645</v>
      </c>
      <c r="K1419">
        <v>7.2615589959999998</v>
      </c>
      <c r="L1419">
        <v>109506.97410000001</v>
      </c>
      <c r="M1419">
        <v>100.83358749999999</v>
      </c>
      <c r="N1419">
        <v>0.35997916099999999</v>
      </c>
      <c r="O1419">
        <v>7.106448372</v>
      </c>
      <c r="P1419">
        <v>108960.0753</v>
      </c>
      <c r="Q1419">
        <v>99.540335639999995</v>
      </c>
      <c r="R1419">
        <v>0.54758547999999996</v>
      </c>
      <c r="S1419">
        <v>7.0113658929999998</v>
      </c>
    </row>
    <row r="1420" spans="1:19" x14ac:dyDescent="0.25">
      <c r="A1420" s="12">
        <v>41883</v>
      </c>
      <c r="B1420" t="s">
        <v>1991</v>
      </c>
      <c r="C1420" t="s">
        <v>1992</v>
      </c>
      <c r="D1420">
        <v>217018.56400000001</v>
      </c>
      <c r="E1420">
        <v>101.60345649999999</v>
      </c>
      <c r="F1420">
        <v>0.14572778</v>
      </c>
      <c r="G1420">
        <v>3.42322492</v>
      </c>
      <c r="H1420">
        <v>139096.16889999999</v>
      </c>
      <c r="I1420">
        <v>101.89097169999999</v>
      </c>
      <c r="J1420">
        <v>-2.4970040000000002E-3</v>
      </c>
      <c r="K1420">
        <v>4.0140108310000002</v>
      </c>
      <c r="L1420">
        <v>99058.890469999998</v>
      </c>
      <c r="M1420">
        <v>102.2815196</v>
      </c>
      <c r="N1420">
        <v>6.7351530000000007E-2</v>
      </c>
      <c r="O1420">
        <v>4.4412773520000002</v>
      </c>
      <c r="P1420">
        <v>89717.191949999993</v>
      </c>
      <c r="Q1420">
        <v>101.186651</v>
      </c>
      <c r="R1420">
        <v>6.1318454000000001E-2</v>
      </c>
      <c r="S1420">
        <v>2.2985069419999999</v>
      </c>
    </row>
    <row r="1421" spans="1:19" x14ac:dyDescent="0.25">
      <c r="A1421" s="12">
        <v>41883</v>
      </c>
      <c r="B1421" t="s">
        <v>1997</v>
      </c>
      <c r="C1421" t="s">
        <v>1998</v>
      </c>
      <c r="D1421">
        <v>249066.96350000001</v>
      </c>
      <c r="E1421">
        <v>99.166837360000002</v>
      </c>
      <c r="F1421">
        <v>0.54856484900000002</v>
      </c>
      <c r="G1421">
        <v>5.8991096909999996</v>
      </c>
      <c r="H1421">
        <v>149432.1937</v>
      </c>
      <c r="I1421">
        <v>99.576315910000005</v>
      </c>
      <c r="J1421">
        <v>0.32010666399999999</v>
      </c>
      <c r="K1421">
        <v>6.4053634739999996</v>
      </c>
      <c r="L1421">
        <v>123841.2012</v>
      </c>
      <c r="M1421">
        <v>100.24230540000001</v>
      </c>
      <c r="N1421">
        <v>0.49786241199999998</v>
      </c>
      <c r="O1421">
        <v>6.0192089839999996</v>
      </c>
      <c r="P1421">
        <v>101048.0071</v>
      </c>
      <c r="Q1421">
        <v>99.171868709999998</v>
      </c>
      <c r="R1421">
        <v>0.32729835400000001</v>
      </c>
      <c r="S1421">
        <v>5.3269056780000001</v>
      </c>
    </row>
    <row r="1422" spans="1:19" x14ac:dyDescent="0.25">
      <c r="A1422" s="12">
        <v>41883</v>
      </c>
      <c r="B1422" t="s">
        <v>1993</v>
      </c>
      <c r="C1422" t="s">
        <v>1994</v>
      </c>
      <c r="D1422">
        <v>186480.42559999999</v>
      </c>
      <c r="E1422">
        <v>100.6399536</v>
      </c>
      <c r="F1422">
        <v>0.29177749400000003</v>
      </c>
      <c r="G1422">
        <v>3.1607564940000001</v>
      </c>
      <c r="H1422">
        <v>120855.5886</v>
      </c>
      <c r="I1422">
        <v>100.4601243</v>
      </c>
      <c r="J1422">
        <v>0.25411498500000002</v>
      </c>
      <c r="K1422">
        <v>4.2289119770000001</v>
      </c>
      <c r="L1422">
        <v>101641.8394</v>
      </c>
      <c r="M1422">
        <v>100.8557682</v>
      </c>
      <c r="N1422">
        <v>0.65808121900000005</v>
      </c>
      <c r="O1422">
        <v>4.6318008009999998</v>
      </c>
      <c r="P1422">
        <v>88929.82501</v>
      </c>
      <c r="Q1422">
        <v>99.223778890000006</v>
      </c>
      <c r="R1422">
        <v>1.042714291</v>
      </c>
      <c r="S1422">
        <v>5.0733408469999999</v>
      </c>
    </row>
    <row r="1423" spans="1:19" x14ac:dyDescent="0.25">
      <c r="A1423" s="12">
        <v>41883</v>
      </c>
      <c r="B1423" t="s">
        <v>1995</v>
      </c>
      <c r="C1423" t="s">
        <v>1996</v>
      </c>
      <c r="D1423">
        <v>227445.39840000001</v>
      </c>
      <c r="E1423">
        <v>101.0190915</v>
      </c>
      <c r="F1423">
        <v>-8.2549226000000003E-2</v>
      </c>
      <c r="G1423">
        <v>2.7987760189999999</v>
      </c>
      <c r="H1423">
        <v>137088.53909999999</v>
      </c>
      <c r="I1423">
        <v>101.4737786</v>
      </c>
      <c r="J1423">
        <v>-4.2377663000000003E-2</v>
      </c>
      <c r="K1423">
        <v>3.1742275360000001</v>
      </c>
      <c r="L1423">
        <v>117647.1851</v>
      </c>
      <c r="M1423">
        <v>102.52528700000001</v>
      </c>
      <c r="N1423">
        <v>7.8924982000000005E-2</v>
      </c>
      <c r="O1423">
        <v>2.9827062940000002</v>
      </c>
      <c r="P1423">
        <v>91759.292180000004</v>
      </c>
      <c r="Q1423">
        <v>101.8978149</v>
      </c>
      <c r="R1423">
        <v>8.2507964000000003E-2</v>
      </c>
      <c r="S1423">
        <v>2.924004279</v>
      </c>
    </row>
    <row r="1424" spans="1:19" x14ac:dyDescent="0.25">
      <c r="A1424" s="12">
        <v>41913</v>
      </c>
      <c r="B1424" t="s">
        <v>1995</v>
      </c>
      <c r="C1424" t="s">
        <v>1996</v>
      </c>
      <c r="D1424">
        <v>226441.50580000001</v>
      </c>
      <c r="E1424">
        <v>100.5732161</v>
      </c>
      <c r="F1424">
        <v>-0.44137743200000001</v>
      </c>
      <c r="G1424">
        <v>2.9419700629999999</v>
      </c>
      <c r="H1424">
        <v>136205.5619</v>
      </c>
      <c r="I1424">
        <v>100.8201935</v>
      </c>
      <c r="J1424">
        <v>-0.64409258800000002</v>
      </c>
      <c r="K1424">
        <v>3.5060082559999999</v>
      </c>
      <c r="L1424">
        <v>116516.088</v>
      </c>
      <c r="M1424">
        <v>101.5395765</v>
      </c>
      <c r="N1424">
        <v>-0.96143154900000005</v>
      </c>
      <c r="O1424">
        <v>3.3974926929999998</v>
      </c>
      <c r="P1424">
        <v>90490.846789999996</v>
      </c>
      <c r="Q1424">
        <v>100.4892184</v>
      </c>
      <c r="R1424">
        <v>-1.3823617880000001</v>
      </c>
      <c r="S1424">
        <v>2.9144774720000002</v>
      </c>
    </row>
    <row r="1425" spans="1:19" x14ac:dyDescent="0.25">
      <c r="A1425" s="12">
        <v>41913</v>
      </c>
      <c r="B1425" t="s">
        <v>1997</v>
      </c>
      <c r="C1425" t="s">
        <v>1998</v>
      </c>
      <c r="D1425">
        <v>251078.58670000001</v>
      </c>
      <c r="E1425">
        <v>99.967771810000002</v>
      </c>
      <c r="F1425">
        <v>0.80766360000000004</v>
      </c>
      <c r="G1425">
        <v>6.0156315539999996</v>
      </c>
      <c r="H1425">
        <v>150532.64739999999</v>
      </c>
      <c r="I1425">
        <v>100.30961929999999</v>
      </c>
      <c r="J1425">
        <v>0.736423461</v>
      </c>
      <c r="K1425">
        <v>6.5855171629999996</v>
      </c>
      <c r="L1425">
        <v>124448.16710000001</v>
      </c>
      <c r="M1425">
        <v>100.7336092</v>
      </c>
      <c r="N1425">
        <v>0.49011626000000003</v>
      </c>
      <c r="O1425">
        <v>6.249545522</v>
      </c>
      <c r="P1425">
        <v>101787.94929999999</v>
      </c>
      <c r="Q1425">
        <v>99.898072519999999</v>
      </c>
      <c r="R1425">
        <v>0.73226795300000003</v>
      </c>
      <c r="S1425">
        <v>5.8208391119999998</v>
      </c>
    </row>
    <row r="1426" spans="1:19" x14ac:dyDescent="0.25">
      <c r="A1426" s="12">
        <v>41913</v>
      </c>
      <c r="B1426" t="s">
        <v>1989</v>
      </c>
      <c r="C1426" t="s">
        <v>1990</v>
      </c>
      <c r="D1426">
        <v>228942.62479999999</v>
      </c>
      <c r="E1426">
        <v>99.903539629999997</v>
      </c>
      <c r="F1426">
        <v>0.208107445</v>
      </c>
      <c r="G1426">
        <v>5.6828214629999998</v>
      </c>
      <c r="H1426">
        <v>147768.77660000001</v>
      </c>
      <c r="I1426">
        <v>100.0569115</v>
      </c>
      <c r="J1426">
        <v>0.14742440300000001</v>
      </c>
      <c r="K1426">
        <v>7.1226933910000003</v>
      </c>
      <c r="L1426">
        <v>109420.5264</v>
      </c>
      <c r="M1426">
        <v>100.7539869</v>
      </c>
      <c r="N1426">
        <v>-7.8942557999999996E-2</v>
      </c>
      <c r="O1426">
        <v>7.1838186510000002</v>
      </c>
      <c r="P1426">
        <v>109201.9219</v>
      </c>
      <c r="Q1426">
        <v>99.761274310000005</v>
      </c>
      <c r="R1426">
        <v>0.221958934</v>
      </c>
      <c r="S1426">
        <v>6.9744923280000002</v>
      </c>
    </row>
    <row r="1427" spans="1:19" x14ac:dyDescent="0.25">
      <c r="A1427" s="12">
        <v>41913</v>
      </c>
      <c r="B1427" t="s">
        <v>1999</v>
      </c>
      <c r="C1427" t="s">
        <v>2000</v>
      </c>
      <c r="D1427">
        <v>225646.7818</v>
      </c>
      <c r="E1427">
        <v>100.4009373</v>
      </c>
      <c r="F1427">
        <v>-0.120953666</v>
      </c>
      <c r="G1427">
        <v>4.8365221089999997</v>
      </c>
      <c r="H1427">
        <v>137673.89249999999</v>
      </c>
      <c r="I1427">
        <v>100.52044669999999</v>
      </c>
      <c r="J1427">
        <v>-0.185172225</v>
      </c>
      <c r="K1427">
        <v>5.8976587279999997</v>
      </c>
      <c r="L1427">
        <v>108877.22689999999</v>
      </c>
      <c r="M1427">
        <v>100.9230474</v>
      </c>
      <c r="N1427">
        <v>-0.40871909200000001</v>
      </c>
      <c r="O1427">
        <v>5.6648974860000001</v>
      </c>
      <c r="P1427">
        <v>97569.190830000007</v>
      </c>
      <c r="Q1427">
        <v>99.512257550000001</v>
      </c>
      <c r="R1427">
        <v>-0.25344005800000002</v>
      </c>
      <c r="S1427">
        <v>4.5522404959999996</v>
      </c>
    </row>
    <row r="1428" spans="1:19" x14ac:dyDescent="0.25">
      <c r="A1428" s="12">
        <v>41913</v>
      </c>
      <c r="B1428" t="s">
        <v>1991</v>
      </c>
      <c r="C1428" t="s">
        <v>1992</v>
      </c>
      <c r="D1428">
        <v>217562.75810000001</v>
      </c>
      <c r="E1428">
        <v>101.8582366</v>
      </c>
      <c r="F1428">
        <v>0.25075925100000002</v>
      </c>
      <c r="G1428">
        <v>3.8863830899999998</v>
      </c>
      <c r="H1428">
        <v>139468.80780000001</v>
      </c>
      <c r="I1428">
        <v>102.1639378</v>
      </c>
      <c r="J1428">
        <v>0.26790022800000002</v>
      </c>
      <c r="K1428">
        <v>4.7246935800000003</v>
      </c>
      <c r="L1428">
        <v>99675.648719999997</v>
      </c>
      <c r="M1428">
        <v>102.91834249999999</v>
      </c>
      <c r="N1428">
        <v>0.62261776499999999</v>
      </c>
      <c r="O1428">
        <v>5.7744735719999998</v>
      </c>
      <c r="P1428">
        <v>90582.731750000006</v>
      </c>
      <c r="Q1428">
        <v>102.1628415</v>
      </c>
      <c r="R1428">
        <v>0.964742408</v>
      </c>
      <c r="S1428">
        <v>3.8159126489999999</v>
      </c>
    </row>
    <row r="1429" spans="1:19" x14ac:dyDescent="0.25">
      <c r="A1429" s="12">
        <v>41913</v>
      </c>
      <c r="B1429" t="s">
        <v>1993</v>
      </c>
      <c r="C1429" t="s">
        <v>1994</v>
      </c>
      <c r="D1429">
        <v>188293.5968</v>
      </c>
      <c r="E1429">
        <v>101.6184878</v>
      </c>
      <c r="F1429">
        <v>0.97231180500000003</v>
      </c>
      <c r="G1429">
        <v>4.5907045269999998</v>
      </c>
      <c r="H1429">
        <v>122044.37729999999</v>
      </c>
      <c r="I1429">
        <v>101.44829420000001</v>
      </c>
      <c r="J1429">
        <v>0.98364391200000001</v>
      </c>
      <c r="K1429">
        <v>5.7855954589999996</v>
      </c>
      <c r="L1429">
        <v>102555.64350000001</v>
      </c>
      <c r="M1429">
        <v>101.7625051</v>
      </c>
      <c r="N1429">
        <v>0.89904320400000004</v>
      </c>
      <c r="O1429">
        <v>6.3309390680000002</v>
      </c>
      <c r="P1429">
        <v>90070.993010000006</v>
      </c>
      <c r="Q1429">
        <v>100.49704130000001</v>
      </c>
      <c r="R1429">
        <v>1.2832230410000001</v>
      </c>
      <c r="S1429">
        <v>6.4832295719999999</v>
      </c>
    </row>
    <row r="1430" spans="1:19" x14ac:dyDescent="0.25">
      <c r="A1430" s="12">
        <v>41944</v>
      </c>
      <c r="B1430" t="s">
        <v>1995</v>
      </c>
      <c r="C1430" t="s">
        <v>1996</v>
      </c>
      <c r="D1430">
        <v>224559.364</v>
      </c>
      <c r="E1430">
        <v>99.737269269999999</v>
      </c>
      <c r="F1430">
        <v>-0.83118232700000005</v>
      </c>
      <c r="G1430">
        <v>2.9380318519999999</v>
      </c>
      <c r="H1430">
        <v>135151.285</v>
      </c>
      <c r="I1430">
        <v>100.0398113</v>
      </c>
      <c r="J1430">
        <v>-0.77403366799999995</v>
      </c>
      <c r="K1430">
        <v>3.8396893909999998</v>
      </c>
      <c r="L1430">
        <v>115155.1778</v>
      </c>
      <c r="M1430">
        <v>100.3535923</v>
      </c>
      <c r="N1430">
        <v>-1.1680019420000001</v>
      </c>
      <c r="O1430">
        <v>3.6411883</v>
      </c>
      <c r="P1430">
        <v>90019.157340000005</v>
      </c>
      <c r="Q1430">
        <v>99.965411779999997</v>
      </c>
      <c r="R1430">
        <v>-0.52125653900000002</v>
      </c>
      <c r="S1430">
        <v>3.9967325489999999</v>
      </c>
    </row>
    <row r="1431" spans="1:19" x14ac:dyDescent="0.25">
      <c r="A1431" s="12">
        <v>41944</v>
      </c>
      <c r="B1431" t="s">
        <v>1991</v>
      </c>
      <c r="C1431" t="s">
        <v>1992</v>
      </c>
      <c r="D1431">
        <v>216935.9774</v>
      </c>
      <c r="E1431">
        <v>101.5647913</v>
      </c>
      <c r="F1431">
        <v>-0.28809189899999998</v>
      </c>
      <c r="G1431">
        <v>3.6254486400000001</v>
      </c>
      <c r="H1431">
        <v>138880.25380000001</v>
      </c>
      <c r="I1431">
        <v>101.73280920000001</v>
      </c>
      <c r="J1431">
        <v>-0.42199688400000002</v>
      </c>
      <c r="K1431">
        <v>4.4953709550000003</v>
      </c>
      <c r="L1431">
        <v>99059.861869999993</v>
      </c>
      <c r="M1431">
        <v>102.28252259999999</v>
      </c>
      <c r="N1431">
        <v>-0.61779065399999999</v>
      </c>
      <c r="O1431">
        <v>5.9006086760000001</v>
      </c>
      <c r="P1431">
        <v>90270.362890000004</v>
      </c>
      <c r="Q1431">
        <v>101.8105394</v>
      </c>
      <c r="R1431">
        <v>-0.34484371400000002</v>
      </c>
      <c r="S1431">
        <v>3.88553097</v>
      </c>
    </row>
    <row r="1432" spans="1:19" x14ac:dyDescent="0.25">
      <c r="A1432" s="12">
        <v>41944</v>
      </c>
      <c r="B1432" t="s">
        <v>1997</v>
      </c>
      <c r="C1432" t="s">
        <v>1998</v>
      </c>
      <c r="D1432">
        <v>251241.84340000001</v>
      </c>
      <c r="E1432">
        <v>100.03277300000001</v>
      </c>
      <c r="F1432">
        <v>6.5022172000000003E-2</v>
      </c>
      <c r="G1432">
        <v>5.6350999699999997</v>
      </c>
      <c r="H1432">
        <v>150375.29319999999</v>
      </c>
      <c r="I1432">
        <v>100.204764</v>
      </c>
      <c r="J1432">
        <v>-0.10453162100000001</v>
      </c>
      <c r="K1432">
        <v>6.1824302070000003</v>
      </c>
      <c r="L1432">
        <v>124125.50380000001</v>
      </c>
      <c r="M1432">
        <v>100.472432</v>
      </c>
      <c r="N1432">
        <v>-0.25927520199999998</v>
      </c>
      <c r="O1432">
        <v>5.9817379270000002</v>
      </c>
      <c r="P1432">
        <v>101849.7533</v>
      </c>
      <c r="Q1432">
        <v>99.958729020000007</v>
      </c>
      <c r="R1432">
        <v>6.0718384E-2</v>
      </c>
      <c r="S1432">
        <v>5.741269044</v>
      </c>
    </row>
    <row r="1433" spans="1:19" x14ac:dyDescent="0.25">
      <c r="A1433" s="12">
        <v>41944</v>
      </c>
      <c r="B1433" t="s">
        <v>1993</v>
      </c>
      <c r="C1433" t="s">
        <v>1994</v>
      </c>
      <c r="D1433">
        <v>187628.74660000001</v>
      </c>
      <c r="E1433">
        <v>101.2596807</v>
      </c>
      <c r="F1433">
        <v>-0.35309230400000002</v>
      </c>
      <c r="G1433">
        <v>4.2020960140000003</v>
      </c>
      <c r="H1433">
        <v>121688.62729999999</v>
      </c>
      <c r="I1433">
        <v>101.1525802</v>
      </c>
      <c r="J1433">
        <v>-0.29149234899999998</v>
      </c>
      <c r="K1433">
        <v>5.6862774060000003</v>
      </c>
      <c r="L1433">
        <v>101965.6372</v>
      </c>
      <c r="M1433">
        <v>101.1770618</v>
      </c>
      <c r="N1433">
        <v>-0.57530356299999996</v>
      </c>
      <c r="O1433">
        <v>6.2946301470000003</v>
      </c>
      <c r="P1433">
        <v>90018.837509999998</v>
      </c>
      <c r="Q1433">
        <v>100.4388486</v>
      </c>
      <c r="R1433">
        <v>-5.7904886000000003E-2</v>
      </c>
      <c r="S1433">
        <v>7.0574703830000001</v>
      </c>
    </row>
    <row r="1434" spans="1:19" x14ac:dyDescent="0.25">
      <c r="A1434" s="12">
        <v>41944</v>
      </c>
      <c r="B1434" t="s">
        <v>1989</v>
      </c>
      <c r="C1434" t="s">
        <v>1990</v>
      </c>
      <c r="D1434">
        <v>228181.34760000001</v>
      </c>
      <c r="E1434">
        <v>99.571341610000005</v>
      </c>
      <c r="F1434">
        <v>-0.33251877200000002</v>
      </c>
      <c r="G1434">
        <v>5.1368202749999998</v>
      </c>
      <c r="H1434">
        <v>147197.99969999999</v>
      </c>
      <c r="I1434">
        <v>99.670428099999995</v>
      </c>
      <c r="J1434">
        <v>-0.38626351799999997</v>
      </c>
      <c r="K1434">
        <v>6.7013761909999996</v>
      </c>
      <c r="L1434">
        <v>108747.9523</v>
      </c>
      <c r="M1434">
        <v>100.1346832</v>
      </c>
      <c r="N1434">
        <v>-0.614669095</v>
      </c>
      <c r="O1434">
        <v>6.8046547689999999</v>
      </c>
      <c r="P1434">
        <v>109097.2925</v>
      </c>
      <c r="Q1434">
        <v>99.665690240000004</v>
      </c>
      <c r="R1434">
        <v>-9.5812795000000006E-2</v>
      </c>
      <c r="S1434">
        <v>7.1854083099999997</v>
      </c>
    </row>
    <row r="1435" spans="1:19" x14ac:dyDescent="0.25">
      <c r="A1435" s="12">
        <v>41944</v>
      </c>
      <c r="B1435" t="s">
        <v>1999</v>
      </c>
      <c r="C1435" t="s">
        <v>2000</v>
      </c>
      <c r="D1435">
        <v>224837.16690000001</v>
      </c>
      <c r="E1435">
        <v>100.04070129999999</v>
      </c>
      <c r="F1435">
        <v>-0.35879744800000002</v>
      </c>
      <c r="G1435">
        <v>4.0071656039999999</v>
      </c>
      <c r="H1435">
        <v>136994.4975</v>
      </c>
      <c r="I1435">
        <v>100.0243969</v>
      </c>
      <c r="J1435">
        <v>-0.49348142</v>
      </c>
      <c r="K1435">
        <v>5.0283885860000002</v>
      </c>
      <c r="L1435">
        <v>108084.363</v>
      </c>
      <c r="M1435">
        <v>100.1881073</v>
      </c>
      <c r="N1435">
        <v>-0.72821833499999999</v>
      </c>
      <c r="O1435">
        <v>4.9839497289999999</v>
      </c>
      <c r="P1435">
        <v>97182.672930000001</v>
      </c>
      <c r="Q1435">
        <v>99.118042250000002</v>
      </c>
      <c r="R1435">
        <v>-0.39614748599999999</v>
      </c>
      <c r="S1435">
        <v>3.7210713559999999</v>
      </c>
    </row>
    <row r="1436" spans="1:19" x14ac:dyDescent="0.25">
      <c r="A1436" s="12">
        <v>41974</v>
      </c>
      <c r="B1436" t="s">
        <v>1991</v>
      </c>
      <c r="C1436" t="s">
        <v>1992</v>
      </c>
      <c r="D1436">
        <v>216235.69270000001</v>
      </c>
      <c r="E1436">
        <v>101.2369329</v>
      </c>
      <c r="F1436">
        <v>-0.32280709499999999</v>
      </c>
      <c r="G1436">
        <v>4.3049304560000001</v>
      </c>
      <c r="H1436">
        <v>138119.60990000001</v>
      </c>
      <c r="I1436">
        <v>101.17562100000001</v>
      </c>
      <c r="J1436">
        <v>-0.54769762700000002</v>
      </c>
      <c r="K1436">
        <v>4.3496356350000003</v>
      </c>
      <c r="L1436">
        <v>98051.449219999995</v>
      </c>
      <c r="M1436">
        <v>101.2413038</v>
      </c>
      <c r="N1436">
        <v>-1.0179831070000001</v>
      </c>
      <c r="O1436">
        <v>5.3623524439999999</v>
      </c>
      <c r="P1436">
        <v>89498.538010000004</v>
      </c>
      <c r="Q1436">
        <v>100.9400443</v>
      </c>
      <c r="R1436">
        <v>-0.85501470599999996</v>
      </c>
      <c r="S1436">
        <v>3.511907651</v>
      </c>
    </row>
    <row r="1437" spans="1:19" x14ac:dyDescent="0.25">
      <c r="A1437" s="12">
        <v>41974</v>
      </c>
      <c r="B1437" t="s">
        <v>1995</v>
      </c>
      <c r="C1437" t="s">
        <v>1996</v>
      </c>
      <c r="D1437">
        <v>224170.48430000001</v>
      </c>
      <c r="E1437">
        <v>99.564549679999999</v>
      </c>
      <c r="F1437">
        <v>-0.173174571</v>
      </c>
      <c r="G1437">
        <v>4.2762512450000001</v>
      </c>
      <c r="H1437">
        <v>134619.5214</v>
      </c>
      <c r="I1437">
        <v>99.646196579999994</v>
      </c>
      <c r="J1437">
        <v>-0.39345805900000003</v>
      </c>
      <c r="K1437">
        <v>4.4716773410000004</v>
      </c>
      <c r="L1437">
        <v>114399.22380000001</v>
      </c>
      <c r="M1437">
        <v>99.69480566</v>
      </c>
      <c r="N1437">
        <v>-0.65646545199999995</v>
      </c>
      <c r="O1437">
        <v>4.1820162139999999</v>
      </c>
      <c r="P1437">
        <v>89609.133010000005</v>
      </c>
      <c r="Q1437">
        <v>99.510083690000002</v>
      </c>
      <c r="R1437">
        <v>-0.455485635</v>
      </c>
      <c r="S1437">
        <v>4.8014542000000002</v>
      </c>
    </row>
    <row r="1438" spans="1:19" x14ac:dyDescent="0.25">
      <c r="A1438" s="12">
        <v>41974</v>
      </c>
      <c r="B1438" t="s">
        <v>1999</v>
      </c>
      <c r="C1438" t="s">
        <v>2000</v>
      </c>
      <c r="D1438">
        <v>226238.02100000001</v>
      </c>
      <c r="E1438">
        <v>100.66400760000001</v>
      </c>
      <c r="F1438">
        <v>0.62305273400000005</v>
      </c>
      <c r="G1438">
        <v>5.0991227200000004</v>
      </c>
      <c r="H1438">
        <v>137734.59650000001</v>
      </c>
      <c r="I1438">
        <v>100.5647687</v>
      </c>
      <c r="J1438">
        <v>0.54024000100000003</v>
      </c>
      <c r="K1438">
        <v>5.3586444420000001</v>
      </c>
      <c r="L1438">
        <v>108526.1609</v>
      </c>
      <c r="M1438">
        <v>100.597629</v>
      </c>
      <c r="N1438">
        <v>0.40875281800000002</v>
      </c>
      <c r="O1438">
        <v>5.3564745079999998</v>
      </c>
      <c r="P1438">
        <v>98058.919500000004</v>
      </c>
      <c r="Q1438">
        <v>100.0117391</v>
      </c>
      <c r="R1438">
        <v>0.90164896800000005</v>
      </c>
      <c r="S1438">
        <v>4.228327342</v>
      </c>
    </row>
    <row r="1439" spans="1:19" x14ac:dyDescent="0.25">
      <c r="A1439" s="12">
        <v>41974</v>
      </c>
      <c r="B1439" t="s">
        <v>1989</v>
      </c>
      <c r="C1439" t="s">
        <v>1990</v>
      </c>
      <c r="D1439">
        <v>228100.50030000001</v>
      </c>
      <c r="E1439">
        <v>99.536062310000005</v>
      </c>
      <c r="F1439">
        <v>-3.5431176000000002E-2</v>
      </c>
      <c r="G1439">
        <v>5.3365647889999996</v>
      </c>
      <c r="H1439">
        <v>147000.29930000001</v>
      </c>
      <c r="I1439">
        <v>99.536561570000003</v>
      </c>
      <c r="J1439">
        <v>-0.134309181</v>
      </c>
      <c r="K1439">
        <v>6.1417625510000002</v>
      </c>
      <c r="L1439">
        <v>108351.7889</v>
      </c>
      <c r="M1439">
        <v>99.769897520000001</v>
      </c>
      <c r="N1439">
        <v>-0.36429506900000003</v>
      </c>
      <c r="O1439">
        <v>6.0937355919999998</v>
      </c>
      <c r="P1439">
        <v>108964.5091</v>
      </c>
      <c r="Q1439">
        <v>99.544386169999996</v>
      </c>
      <c r="R1439">
        <v>-0.121710965</v>
      </c>
      <c r="S1439">
        <v>6.8439860809999997</v>
      </c>
    </row>
    <row r="1440" spans="1:19" x14ac:dyDescent="0.25">
      <c r="A1440" s="12">
        <v>41974</v>
      </c>
      <c r="B1440" t="s">
        <v>1997</v>
      </c>
      <c r="C1440" t="s">
        <v>1998</v>
      </c>
      <c r="D1440">
        <v>252287.228</v>
      </c>
      <c r="E1440">
        <v>100.4489964</v>
      </c>
      <c r="F1440">
        <v>0.416086972</v>
      </c>
      <c r="G1440">
        <v>5.8802433150000004</v>
      </c>
      <c r="H1440">
        <v>150755.40169999999</v>
      </c>
      <c r="I1440">
        <v>100.4580548</v>
      </c>
      <c r="J1440">
        <v>0.25277323800000001</v>
      </c>
      <c r="K1440">
        <v>5.7663354140000003</v>
      </c>
      <c r="L1440">
        <v>124246.16280000001</v>
      </c>
      <c r="M1440">
        <v>100.57009840000001</v>
      </c>
      <c r="N1440">
        <v>9.7207182000000003E-2</v>
      </c>
      <c r="O1440">
        <v>5.8147105159999999</v>
      </c>
      <c r="P1440">
        <v>102276.88009999999</v>
      </c>
      <c r="Q1440">
        <v>100.3779255</v>
      </c>
      <c r="R1440">
        <v>0.41936955999999997</v>
      </c>
      <c r="S1440">
        <v>5.4889042870000004</v>
      </c>
    </row>
    <row r="1441" spans="1:19" x14ac:dyDescent="0.25">
      <c r="A1441" s="12">
        <v>41974</v>
      </c>
      <c r="B1441" t="s">
        <v>1993</v>
      </c>
      <c r="C1441" t="s">
        <v>1994</v>
      </c>
      <c r="D1441">
        <v>187777.66500000001</v>
      </c>
      <c r="E1441">
        <v>101.3400491</v>
      </c>
      <c r="F1441">
        <v>7.9368610000000006E-2</v>
      </c>
      <c r="G1441">
        <v>4.7612827060000003</v>
      </c>
      <c r="H1441">
        <v>121785.9301</v>
      </c>
      <c r="I1441">
        <v>101.2334623</v>
      </c>
      <c r="J1441">
        <v>7.9960518999999994E-2</v>
      </c>
      <c r="K1441">
        <v>5.503987264</v>
      </c>
      <c r="L1441">
        <v>101846.5134</v>
      </c>
      <c r="M1441">
        <v>101.0588592</v>
      </c>
      <c r="N1441">
        <v>-0.11682743399999999</v>
      </c>
      <c r="O1441">
        <v>5.9395284540000004</v>
      </c>
      <c r="P1441">
        <v>90329.34332</v>
      </c>
      <c r="Q1441">
        <v>100.7852966</v>
      </c>
      <c r="R1441">
        <v>0.34493425900000002</v>
      </c>
      <c r="S1441">
        <v>6.4704910660000001</v>
      </c>
    </row>
    <row r="1442" spans="1:19" x14ac:dyDescent="0.25">
      <c r="A1442" s="12">
        <v>42005</v>
      </c>
      <c r="B1442" t="s">
        <v>1997</v>
      </c>
      <c r="C1442" t="s">
        <v>1998</v>
      </c>
      <c r="D1442">
        <v>251159.53080000001</v>
      </c>
      <c r="E1442">
        <v>100</v>
      </c>
      <c r="F1442">
        <v>-0.44698939900000001</v>
      </c>
      <c r="G1442">
        <v>5.3426553820000002</v>
      </c>
      <c r="H1442">
        <v>150068.008</v>
      </c>
      <c r="I1442">
        <v>100</v>
      </c>
      <c r="J1442">
        <v>-0.45596624000000002</v>
      </c>
      <c r="K1442">
        <v>5.2004937550000001</v>
      </c>
      <c r="L1442">
        <v>123541.8527</v>
      </c>
      <c r="M1442">
        <v>100</v>
      </c>
      <c r="N1442">
        <v>-0.56686667800000001</v>
      </c>
      <c r="O1442">
        <v>5.1085769430000001</v>
      </c>
      <c r="P1442">
        <v>101891.80499999999</v>
      </c>
      <c r="Q1442">
        <v>100</v>
      </c>
      <c r="R1442">
        <v>-0.37650260099999999</v>
      </c>
      <c r="S1442">
        <v>4.6280406679999997</v>
      </c>
    </row>
    <row r="1443" spans="1:19" x14ac:dyDescent="0.25">
      <c r="A1443" s="12">
        <v>42005</v>
      </c>
      <c r="B1443" t="s">
        <v>1995</v>
      </c>
      <c r="C1443" t="s">
        <v>1996</v>
      </c>
      <c r="D1443">
        <v>225150.90460000001</v>
      </c>
      <c r="E1443">
        <v>100</v>
      </c>
      <c r="F1443">
        <v>0.437354782</v>
      </c>
      <c r="G1443">
        <v>4.0548240570000003</v>
      </c>
      <c r="H1443">
        <v>135097.50099999999</v>
      </c>
      <c r="I1443">
        <v>100</v>
      </c>
      <c r="J1443">
        <v>0.35505963200000001</v>
      </c>
      <c r="K1443">
        <v>3.99151437</v>
      </c>
      <c r="L1443">
        <v>114749.4326</v>
      </c>
      <c r="M1443">
        <v>100</v>
      </c>
      <c r="N1443">
        <v>0.30612862899999999</v>
      </c>
      <c r="O1443">
        <v>3.5938784340000001</v>
      </c>
      <c r="P1443">
        <v>90050.304130000004</v>
      </c>
      <c r="Q1443">
        <v>100</v>
      </c>
      <c r="R1443">
        <v>0.492328302</v>
      </c>
      <c r="S1443">
        <v>3.945407748</v>
      </c>
    </row>
    <row r="1444" spans="1:19" x14ac:dyDescent="0.25">
      <c r="A1444" s="12">
        <v>42005</v>
      </c>
      <c r="B1444" t="s">
        <v>1991</v>
      </c>
      <c r="C1444" t="s">
        <v>1992</v>
      </c>
      <c r="D1444">
        <v>213593.68220000001</v>
      </c>
      <c r="E1444">
        <v>100</v>
      </c>
      <c r="F1444">
        <v>-1.2218198090000001</v>
      </c>
      <c r="G1444">
        <v>3.1764655789999998</v>
      </c>
      <c r="H1444">
        <v>136514.71429999999</v>
      </c>
      <c r="I1444">
        <v>100</v>
      </c>
      <c r="J1444">
        <v>-1.161960769</v>
      </c>
      <c r="K1444">
        <v>3.1100145449999999</v>
      </c>
      <c r="L1444">
        <v>96849.255720000001</v>
      </c>
      <c r="M1444">
        <v>100</v>
      </c>
      <c r="N1444">
        <v>-1.2260843749999999</v>
      </c>
      <c r="O1444">
        <v>3.5939374220000002</v>
      </c>
      <c r="P1444">
        <v>88665.047300000006</v>
      </c>
      <c r="Q1444">
        <v>100</v>
      </c>
      <c r="R1444">
        <v>-0.93128975700000005</v>
      </c>
      <c r="S1444">
        <v>2.3181666170000002</v>
      </c>
    </row>
    <row r="1445" spans="1:19" x14ac:dyDescent="0.25">
      <c r="A1445" s="12">
        <v>42005</v>
      </c>
      <c r="B1445" t="s">
        <v>1989</v>
      </c>
      <c r="C1445" t="s">
        <v>1990</v>
      </c>
      <c r="D1445">
        <v>229163.67689999999</v>
      </c>
      <c r="E1445">
        <v>100</v>
      </c>
      <c r="F1445">
        <v>0.46610009899999999</v>
      </c>
      <c r="G1445">
        <v>5.9649020420000003</v>
      </c>
      <c r="H1445">
        <v>147684.72709999999</v>
      </c>
      <c r="I1445">
        <v>100</v>
      </c>
      <c r="J1445">
        <v>0.46559618200000003</v>
      </c>
      <c r="K1445">
        <v>6.5611489189999999</v>
      </c>
      <c r="L1445">
        <v>108601.68399999999</v>
      </c>
      <c r="M1445">
        <v>100</v>
      </c>
      <c r="N1445">
        <v>0.230633175</v>
      </c>
      <c r="O1445">
        <v>6.0561998609999996</v>
      </c>
      <c r="P1445">
        <v>109463.23880000001</v>
      </c>
      <c r="Q1445">
        <v>100</v>
      </c>
      <c r="R1445">
        <v>0.45769916900000002</v>
      </c>
      <c r="S1445">
        <v>7.4913981329999997</v>
      </c>
    </row>
    <row r="1446" spans="1:19" x14ac:dyDescent="0.25">
      <c r="A1446" s="12">
        <v>42005</v>
      </c>
      <c r="B1446" t="s">
        <v>1999</v>
      </c>
      <c r="C1446" t="s">
        <v>2000</v>
      </c>
      <c r="D1446">
        <v>224745.69260000001</v>
      </c>
      <c r="E1446">
        <v>100</v>
      </c>
      <c r="F1446">
        <v>-0.65962760300000001</v>
      </c>
      <c r="G1446">
        <v>4.0489852190000004</v>
      </c>
      <c r="H1446">
        <v>136961.08309999999</v>
      </c>
      <c r="I1446">
        <v>100</v>
      </c>
      <c r="J1446">
        <v>-0.56159701299999998</v>
      </c>
      <c r="K1446">
        <v>4.1068556850000002</v>
      </c>
      <c r="L1446">
        <v>107881.4302</v>
      </c>
      <c r="M1446">
        <v>100</v>
      </c>
      <c r="N1446">
        <v>-0.59407859399999996</v>
      </c>
      <c r="O1446">
        <v>3.9743736119999999</v>
      </c>
      <c r="P1446">
        <v>98047.409660000005</v>
      </c>
      <c r="Q1446">
        <v>100</v>
      </c>
      <c r="R1446">
        <v>-1.1737673000000001E-2</v>
      </c>
      <c r="S1446">
        <v>3.4416489559999999</v>
      </c>
    </row>
    <row r="1447" spans="1:19" x14ac:dyDescent="0.25">
      <c r="A1447" s="12">
        <v>42005</v>
      </c>
      <c r="B1447" t="s">
        <v>1993</v>
      </c>
      <c r="C1447" t="s">
        <v>1994</v>
      </c>
      <c r="D1447">
        <v>185294.62599999999</v>
      </c>
      <c r="E1447">
        <v>100</v>
      </c>
      <c r="F1447">
        <v>-1.3223292529999999</v>
      </c>
      <c r="G1447">
        <v>3.5534376550000002</v>
      </c>
      <c r="H1447">
        <v>120302.0496</v>
      </c>
      <c r="I1447">
        <v>100</v>
      </c>
      <c r="J1447">
        <v>-1.218433431</v>
      </c>
      <c r="K1447">
        <v>4.2927147039999998</v>
      </c>
      <c r="L1447">
        <v>100779.4014</v>
      </c>
      <c r="M1447">
        <v>100</v>
      </c>
      <c r="N1447">
        <v>-1.047764873</v>
      </c>
      <c r="O1447">
        <v>4.7872517979999998</v>
      </c>
      <c r="P1447">
        <v>89625.517189999999</v>
      </c>
      <c r="Q1447">
        <v>100</v>
      </c>
      <c r="R1447">
        <v>-0.77917773000000001</v>
      </c>
      <c r="S1447">
        <v>5.9004211499999997</v>
      </c>
    </row>
    <row r="1448" spans="1:19" x14ac:dyDescent="0.25">
      <c r="A1448" s="12">
        <v>42036</v>
      </c>
      <c r="B1448" t="s">
        <v>1999</v>
      </c>
      <c r="C1448" t="s">
        <v>2000</v>
      </c>
      <c r="D1448">
        <v>223701.32620000001</v>
      </c>
      <c r="E1448">
        <v>99.535311969999995</v>
      </c>
      <c r="F1448">
        <v>-0.46468802999999997</v>
      </c>
      <c r="G1448">
        <v>3.330803006</v>
      </c>
      <c r="H1448">
        <v>136194.80129999999</v>
      </c>
      <c r="I1448">
        <v>99.440511229999998</v>
      </c>
      <c r="J1448">
        <v>-0.55948877299999999</v>
      </c>
      <c r="K1448">
        <v>3.294052604</v>
      </c>
      <c r="L1448">
        <v>107418.1753</v>
      </c>
      <c r="M1448">
        <v>99.570588880000003</v>
      </c>
      <c r="N1448">
        <v>-0.42941111799999998</v>
      </c>
      <c r="O1448">
        <v>3.1261069730000002</v>
      </c>
      <c r="P1448">
        <v>98001.652449999994</v>
      </c>
      <c r="Q1448">
        <v>99.953331550000001</v>
      </c>
      <c r="R1448">
        <v>-4.6668453999999998E-2</v>
      </c>
      <c r="S1448">
        <v>3.1967672309999999</v>
      </c>
    </row>
    <row r="1449" spans="1:19" x14ac:dyDescent="0.25">
      <c r="A1449" s="12">
        <v>42036</v>
      </c>
      <c r="B1449" t="s">
        <v>1995</v>
      </c>
      <c r="C1449" t="s">
        <v>1996</v>
      </c>
      <c r="D1449">
        <v>225606.2402</v>
      </c>
      <c r="E1449">
        <v>100.2022358</v>
      </c>
      <c r="F1449">
        <v>0.20223575099999999</v>
      </c>
      <c r="G1449">
        <v>3.204818639</v>
      </c>
      <c r="H1449">
        <v>135001.75599999999</v>
      </c>
      <c r="I1449">
        <v>99.929129009999997</v>
      </c>
      <c r="J1449">
        <v>-7.0870988999999995E-2</v>
      </c>
      <c r="K1449">
        <v>3.1388192519999998</v>
      </c>
      <c r="L1449">
        <v>114976.6793</v>
      </c>
      <c r="M1449">
        <v>100.1980373</v>
      </c>
      <c r="N1449">
        <v>0.19803726299999999</v>
      </c>
      <c r="O1449">
        <v>2.968537365</v>
      </c>
      <c r="P1449">
        <v>90197.845920000007</v>
      </c>
      <c r="Q1449">
        <v>100.1638437</v>
      </c>
      <c r="R1449">
        <v>0.16384374099999999</v>
      </c>
      <c r="S1449">
        <v>3.085665772</v>
      </c>
    </row>
    <row r="1450" spans="1:19" x14ac:dyDescent="0.25">
      <c r="A1450" s="12">
        <v>42036</v>
      </c>
      <c r="B1450" t="s">
        <v>1989</v>
      </c>
      <c r="C1450" t="s">
        <v>1990</v>
      </c>
      <c r="D1450">
        <v>229303.68950000001</v>
      </c>
      <c r="E1450">
        <v>100.06109720000001</v>
      </c>
      <c r="F1450">
        <v>6.1097218000000002E-2</v>
      </c>
      <c r="G1450">
        <v>5.2968754069999999</v>
      </c>
      <c r="H1450">
        <v>147783.31150000001</v>
      </c>
      <c r="I1450">
        <v>100.0667533</v>
      </c>
      <c r="J1450">
        <v>6.6753301000000001E-2</v>
      </c>
      <c r="K1450">
        <v>5.7340267579999997</v>
      </c>
      <c r="L1450">
        <v>108881.9979</v>
      </c>
      <c r="M1450">
        <v>100.2581119</v>
      </c>
      <c r="N1450">
        <v>0.25811192999999999</v>
      </c>
      <c r="O1450">
        <v>5.3804376109999996</v>
      </c>
      <c r="P1450">
        <v>110102.1201</v>
      </c>
      <c r="Q1450">
        <v>100.5836492</v>
      </c>
      <c r="R1450">
        <v>0.58364917699999996</v>
      </c>
      <c r="S1450">
        <v>6.8164338950000003</v>
      </c>
    </row>
    <row r="1451" spans="1:19" x14ac:dyDescent="0.25">
      <c r="A1451" s="12">
        <v>42036</v>
      </c>
      <c r="B1451" t="s">
        <v>1993</v>
      </c>
      <c r="C1451" t="s">
        <v>1994</v>
      </c>
      <c r="D1451">
        <v>184815.3309</v>
      </c>
      <c r="E1451">
        <v>99.741333510000004</v>
      </c>
      <c r="F1451">
        <v>-0.25866648599999997</v>
      </c>
      <c r="G1451">
        <v>2.5818405040000001</v>
      </c>
      <c r="H1451">
        <v>119803.7081</v>
      </c>
      <c r="I1451">
        <v>99.58575811</v>
      </c>
      <c r="J1451">
        <v>-0.414241894</v>
      </c>
      <c r="K1451">
        <v>3.0498836950000001</v>
      </c>
      <c r="L1451">
        <v>100345.6286</v>
      </c>
      <c r="M1451">
        <v>99.56958195</v>
      </c>
      <c r="N1451">
        <v>-0.43041805100000002</v>
      </c>
      <c r="O1451">
        <v>3.2525647950000001</v>
      </c>
      <c r="P1451">
        <v>89274.937409999999</v>
      </c>
      <c r="Q1451">
        <v>99.608839329999995</v>
      </c>
      <c r="R1451">
        <v>-0.39116067399999999</v>
      </c>
      <c r="S1451">
        <v>4.3457487009999998</v>
      </c>
    </row>
    <row r="1452" spans="1:19" x14ac:dyDescent="0.25">
      <c r="A1452" s="12">
        <v>42036</v>
      </c>
      <c r="B1452" t="s">
        <v>1997</v>
      </c>
      <c r="C1452" t="s">
        <v>1998</v>
      </c>
      <c r="D1452">
        <v>250846.58619999999</v>
      </c>
      <c r="E1452">
        <v>99.875400029999994</v>
      </c>
      <c r="F1452">
        <v>-0.12459996499999999</v>
      </c>
      <c r="G1452">
        <v>5.3920293450000001</v>
      </c>
      <c r="H1452">
        <v>149900.5251</v>
      </c>
      <c r="I1452">
        <v>99.888395399999993</v>
      </c>
      <c r="J1452">
        <v>-0.111604602</v>
      </c>
      <c r="K1452">
        <v>5.2970271589999998</v>
      </c>
      <c r="L1452">
        <v>123446.92509999999</v>
      </c>
      <c r="M1452">
        <v>99.923161629999996</v>
      </c>
      <c r="N1452">
        <v>-7.6838367000000005E-2</v>
      </c>
      <c r="O1452">
        <v>5.3985444219999996</v>
      </c>
      <c r="P1452">
        <v>102360.29369999999</v>
      </c>
      <c r="Q1452">
        <v>100.4597904</v>
      </c>
      <c r="R1452">
        <v>0.45979036299999998</v>
      </c>
      <c r="S1452">
        <v>5.6423565470000003</v>
      </c>
    </row>
    <row r="1453" spans="1:19" x14ac:dyDescent="0.25">
      <c r="A1453" s="12">
        <v>42036</v>
      </c>
      <c r="B1453" t="s">
        <v>1991</v>
      </c>
      <c r="C1453" t="s">
        <v>1992</v>
      </c>
      <c r="D1453">
        <v>213434.13099999999</v>
      </c>
      <c r="E1453">
        <v>99.925301540000007</v>
      </c>
      <c r="F1453">
        <v>-7.4698465000000006E-2</v>
      </c>
      <c r="G1453">
        <v>3.0895934679999999</v>
      </c>
      <c r="H1453">
        <v>136344.93960000001</v>
      </c>
      <c r="I1453">
        <v>99.875636400000005</v>
      </c>
      <c r="J1453">
        <v>-0.124363602</v>
      </c>
      <c r="K1453">
        <v>3.0701554400000002</v>
      </c>
      <c r="L1453">
        <v>97080.78095</v>
      </c>
      <c r="M1453">
        <v>100.2390573</v>
      </c>
      <c r="N1453">
        <v>0.23905731899999999</v>
      </c>
      <c r="O1453">
        <v>3.4286087219999999</v>
      </c>
      <c r="P1453">
        <v>89494.962199999994</v>
      </c>
      <c r="Q1453">
        <v>100.9360113</v>
      </c>
      <c r="R1453">
        <v>0.93601134799999997</v>
      </c>
      <c r="S1453">
        <v>3.535401029</v>
      </c>
    </row>
    <row r="1454" spans="1:19" x14ac:dyDescent="0.25">
      <c r="A1454" s="12">
        <v>42064</v>
      </c>
      <c r="B1454" t="s">
        <v>1999</v>
      </c>
      <c r="C1454" t="s">
        <v>2000</v>
      </c>
      <c r="D1454">
        <v>222747.5295</v>
      </c>
      <c r="E1454">
        <v>99.110922630000005</v>
      </c>
      <c r="F1454">
        <v>-0.426370635</v>
      </c>
      <c r="G1454">
        <v>3.323145368</v>
      </c>
      <c r="H1454">
        <v>135342.47779999999</v>
      </c>
      <c r="I1454">
        <v>98.818200520000005</v>
      </c>
      <c r="J1454">
        <v>-0.62581205200000001</v>
      </c>
      <c r="K1454">
        <v>3.1176449540000002</v>
      </c>
      <c r="L1454">
        <v>106262.9761</v>
      </c>
      <c r="M1454">
        <v>98.499784320000003</v>
      </c>
      <c r="N1454">
        <v>-1.075422549</v>
      </c>
      <c r="O1454">
        <v>2.5147578190000002</v>
      </c>
      <c r="P1454">
        <v>97232.898730000001</v>
      </c>
      <c r="Q1454">
        <v>99.169268279999997</v>
      </c>
      <c r="R1454">
        <v>-0.784429351</v>
      </c>
      <c r="S1454">
        <v>3.1904517160000001</v>
      </c>
    </row>
    <row r="1455" spans="1:19" x14ac:dyDescent="0.25">
      <c r="A1455" s="12">
        <v>42064</v>
      </c>
      <c r="B1455" t="s">
        <v>1995</v>
      </c>
      <c r="C1455" t="s">
        <v>1996</v>
      </c>
      <c r="D1455">
        <v>226490.7365</v>
      </c>
      <c r="E1455">
        <v>100.59508169999999</v>
      </c>
      <c r="F1455">
        <v>0.39205310300000001</v>
      </c>
      <c r="G1455">
        <v>2.8184695299999998</v>
      </c>
      <c r="H1455">
        <v>135304.5526</v>
      </c>
      <c r="I1455">
        <v>100.15326090000001</v>
      </c>
      <c r="J1455">
        <v>0.224290826</v>
      </c>
      <c r="K1455">
        <v>2.7067923949999999</v>
      </c>
      <c r="L1455">
        <v>115058.1203</v>
      </c>
      <c r="M1455">
        <v>100.2690102</v>
      </c>
      <c r="N1455">
        <v>7.0832666000000002E-2</v>
      </c>
      <c r="O1455">
        <v>2.478071554</v>
      </c>
      <c r="P1455">
        <v>90469.8799</v>
      </c>
      <c r="Q1455">
        <v>100.46593489999999</v>
      </c>
      <c r="R1455">
        <v>0.30159698000000001</v>
      </c>
      <c r="S1455">
        <v>2.5983039479999999</v>
      </c>
    </row>
    <row r="1456" spans="1:19" x14ac:dyDescent="0.25">
      <c r="A1456" s="12">
        <v>42064</v>
      </c>
      <c r="B1456" t="s">
        <v>1993</v>
      </c>
      <c r="C1456" t="s">
        <v>1994</v>
      </c>
      <c r="D1456">
        <v>184213.2395</v>
      </c>
      <c r="E1456">
        <v>99.41639619</v>
      </c>
      <c r="F1456">
        <v>-0.32578000299999998</v>
      </c>
      <c r="G1456">
        <v>2.7785061980000001</v>
      </c>
      <c r="H1456">
        <v>119346.18520000001</v>
      </c>
      <c r="I1456">
        <v>99.205446260000002</v>
      </c>
      <c r="J1456">
        <v>-0.38189381</v>
      </c>
      <c r="K1456">
        <v>3.2255463099999999</v>
      </c>
      <c r="L1456">
        <v>99614.788159999996</v>
      </c>
      <c r="M1456">
        <v>98.844393609999997</v>
      </c>
      <c r="N1456">
        <v>-0.72832316799999997</v>
      </c>
      <c r="O1456">
        <v>3.2370438620000002</v>
      </c>
      <c r="P1456">
        <v>88885.044020000001</v>
      </c>
      <c r="Q1456">
        <v>99.173814340000007</v>
      </c>
      <c r="R1456">
        <v>-0.43673331300000001</v>
      </c>
      <c r="S1456">
        <v>4.8442790899999997</v>
      </c>
    </row>
    <row r="1457" spans="1:19" x14ac:dyDescent="0.25">
      <c r="A1457" s="12">
        <v>42064</v>
      </c>
      <c r="B1457" t="s">
        <v>1997</v>
      </c>
      <c r="C1457" t="s">
        <v>1998</v>
      </c>
      <c r="D1457">
        <v>250213.61910000001</v>
      </c>
      <c r="E1457">
        <v>99.623382100000001</v>
      </c>
      <c r="F1457">
        <v>-0.25233234100000002</v>
      </c>
      <c r="G1457">
        <v>4.846174575</v>
      </c>
      <c r="H1457">
        <v>149612.68</v>
      </c>
      <c r="I1457">
        <v>99.69658561</v>
      </c>
      <c r="J1457">
        <v>-0.192024097</v>
      </c>
      <c r="K1457">
        <v>4.8191874539999997</v>
      </c>
      <c r="L1457">
        <v>122959.8548</v>
      </c>
      <c r="M1457">
        <v>99.528906289999995</v>
      </c>
      <c r="N1457">
        <v>-0.39455851400000003</v>
      </c>
      <c r="O1457">
        <v>4.6561840910000001</v>
      </c>
      <c r="P1457">
        <v>102240.0926</v>
      </c>
      <c r="Q1457">
        <v>100.341821</v>
      </c>
      <c r="R1457">
        <v>-0.117429441</v>
      </c>
      <c r="S1457">
        <v>5.3932230270000003</v>
      </c>
    </row>
    <row r="1458" spans="1:19" x14ac:dyDescent="0.25">
      <c r="A1458" s="12">
        <v>42064</v>
      </c>
      <c r="B1458" t="s">
        <v>1989</v>
      </c>
      <c r="C1458" t="s">
        <v>1990</v>
      </c>
      <c r="D1458">
        <v>230363.59820000001</v>
      </c>
      <c r="E1458">
        <v>100.52360880000001</v>
      </c>
      <c r="F1458">
        <v>0.46222919899999998</v>
      </c>
      <c r="G1458">
        <v>6.1807348480000002</v>
      </c>
      <c r="H1458">
        <v>148250.71460000001</v>
      </c>
      <c r="I1458">
        <v>100.38324040000001</v>
      </c>
      <c r="J1458">
        <v>0.31627594799999997</v>
      </c>
      <c r="K1458">
        <v>6.4099050760000003</v>
      </c>
      <c r="L1458">
        <v>108792.7978</v>
      </c>
      <c r="M1458">
        <v>100.1759768</v>
      </c>
      <c r="N1458">
        <v>-8.1923663999999993E-2</v>
      </c>
      <c r="O1458">
        <v>5.8177613140000002</v>
      </c>
      <c r="P1458">
        <v>110468.7605</v>
      </c>
      <c r="Q1458">
        <v>100.918593</v>
      </c>
      <c r="R1458">
        <v>0.33300030200000003</v>
      </c>
      <c r="S1458">
        <v>7.4129890429999996</v>
      </c>
    </row>
    <row r="1459" spans="1:19" x14ac:dyDescent="0.25">
      <c r="A1459" s="12">
        <v>42064</v>
      </c>
      <c r="B1459" t="s">
        <v>1991</v>
      </c>
      <c r="C1459" t="s">
        <v>1992</v>
      </c>
      <c r="D1459">
        <v>212204.1655</v>
      </c>
      <c r="E1459">
        <v>99.349457979999997</v>
      </c>
      <c r="F1459">
        <v>-0.57627402400000005</v>
      </c>
      <c r="G1459">
        <v>3.5526016070000002</v>
      </c>
      <c r="H1459">
        <v>135511.51310000001</v>
      </c>
      <c r="I1459">
        <v>99.265133320000004</v>
      </c>
      <c r="J1459">
        <v>-0.61126326799999997</v>
      </c>
      <c r="K1459">
        <v>3.5748188569999999</v>
      </c>
      <c r="L1459">
        <v>96438.403760000001</v>
      </c>
      <c r="M1459">
        <v>99.575782009999998</v>
      </c>
      <c r="N1459">
        <v>-0.66169347700000003</v>
      </c>
      <c r="O1459">
        <v>3.3443701379999999</v>
      </c>
      <c r="P1459">
        <v>89164.072440000004</v>
      </c>
      <c r="Q1459">
        <v>100.56282059999999</v>
      </c>
      <c r="R1459">
        <v>-0.36973003799999998</v>
      </c>
      <c r="S1459">
        <v>4.2660949879999999</v>
      </c>
    </row>
    <row r="1460" spans="1:19" x14ac:dyDescent="0.25">
      <c r="A1460" s="12">
        <v>42095</v>
      </c>
      <c r="B1460" t="s">
        <v>1997</v>
      </c>
      <c r="C1460" t="s">
        <v>1998</v>
      </c>
      <c r="D1460">
        <v>251837.73610000001</v>
      </c>
      <c r="E1460">
        <v>100.27002969999999</v>
      </c>
      <c r="F1460">
        <v>0.64909216400000003</v>
      </c>
      <c r="G1460">
        <v>5.0055377070000002</v>
      </c>
      <c r="H1460">
        <v>150406.73449999999</v>
      </c>
      <c r="I1460">
        <v>100.2257153</v>
      </c>
      <c r="J1460">
        <v>0.530740078</v>
      </c>
      <c r="K1460">
        <v>4.6511634600000002</v>
      </c>
      <c r="L1460">
        <v>123827.7432</v>
      </c>
      <c r="M1460">
        <v>100.2314119</v>
      </c>
      <c r="N1460">
        <v>0.70583073900000004</v>
      </c>
      <c r="O1460">
        <v>4.6335529659999999</v>
      </c>
      <c r="P1460">
        <v>102572.74589999999</v>
      </c>
      <c r="Q1460">
        <v>100.66829799999999</v>
      </c>
      <c r="R1460">
        <v>0.32536483599999999</v>
      </c>
      <c r="S1460">
        <v>5.4486085519999996</v>
      </c>
    </row>
    <row r="1461" spans="1:19" x14ac:dyDescent="0.25">
      <c r="A1461" s="12">
        <v>42095</v>
      </c>
      <c r="B1461" t="s">
        <v>1989</v>
      </c>
      <c r="C1461" t="s">
        <v>1990</v>
      </c>
      <c r="D1461">
        <v>230877.9662</v>
      </c>
      <c r="E1461">
        <v>100.7480633</v>
      </c>
      <c r="F1461">
        <v>0.223285288</v>
      </c>
      <c r="G1461">
        <v>5.7397524539999996</v>
      </c>
      <c r="H1461">
        <v>148181.2224</v>
      </c>
      <c r="I1461">
        <v>100.336186</v>
      </c>
      <c r="J1461">
        <v>-4.6874755999999997E-2</v>
      </c>
      <c r="K1461">
        <v>5.4211427179999996</v>
      </c>
      <c r="L1461">
        <v>108813.92200000001</v>
      </c>
      <c r="M1461">
        <v>100.1954279</v>
      </c>
      <c r="N1461">
        <v>1.9416873000000001E-2</v>
      </c>
      <c r="O1461">
        <v>4.7670588939999998</v>
      </c>
      <c r="P1461">
        <v>110225.4874</v>
      </c>
      <c r="Q1461">
        <v>100.6963512</v>
      </c>
      <c r="R1461">
        <v>-0.22021887500000001</v>
      </c>
      <c r="S1461">
        <v>6.1311149169999997</v>
      </c>
    </row>
    <row r="1462" spans="1:19" x14ac:dyDescent="0.25">
      <c r="A1462" s="12">
        <v>42095</v>
      </c>
      <c r="B1462" t="s">
        <v>1993</v>
      </c>
      <c r="C1462" t="s">
        <v>1994</v>
      </c>
      <c r="D1462">
        <v>185817.78150000001</v>
      </c>
      <c r="E1462">
        <v>100.28233710000001</v>
      </c>
      <c r="F1462">
        <v>0.87102427599999999</v>
      </c>
      <c r="G1462">
        <v>2.1755185739999998</v>
      </c>
      <c r="H1462">
        <v>120061.1474</v>
      </c>
      <c r="I1462">
        <v>99.7997522</v>
      </c>
      <c r="J1462">
        <v>0.59906583800000002</v>
      </c>
      <c r="K1462">
        <v>2.07877482</v>
      </c>
      <c r="L1462">
        <v>100004.84570000001</v>
      </c>
      <c r="M1462">
        <v>99.231434550000003</v>
      </c>
      <c r="N1462">
        <v>0.39156589800000002</v>
      </c>
      <c r="O1462">
        <v>1.762045852</v>
      </c>
      <c r="P1462">
        <v>88793.996650000001</v>
      </c>
      <c r="Q1462">
        <v>99.072227900000001</v>
      </c>
      <c r="R1462">
        <v>-0.102432726</v>
      </c>
      <c r="S1462">
        <v>3.008215114</v>
      </c>
    </row>
    <row r="1463" spans="1:19" x14ac:dyDescent="0.25">
      <c r="A1463" s="12">
        <v>42095</v>
      </c>
      <c r="B1463" t="s">
        <v>1991</v>
      </c>
      <c r="C1463" t="s">
        <v>1992</v>
      </c>
      <c r="D1463">
        <v>214478.55069999999</v>
      </c>
      <c r="E1463">
        <v>100.4142765</v>
      </c>
      <c r="F1463">
        <v>1.0717910079999999</v>
      </c>
      <c r="G1463">
        <v>2.6669823909999999</v>
      </c>
      <c r="H1463">
        <v>136718.18400000001</v>
      </c>
      <c r="I1463">
        <v>100.149046</v>
      </c>
      <c r="J1463">
        <v>0.89045636399999994</v>
      </c>
      <c r="K1463">
        <v>2.3562743350000002</v>
      </c>
      <c r="L1463">
        <v>97448.233810000005</v>
      </c>
      <c r="M1463">
        <v>100.6184643</v>
      </c>
      <c r="N1463">
        <v>1.0471244</v>
      </c>
      <c r="O1463">
        <v>1.9320026720000001</v>
      </c>
      <c r="P1463">
        <v>89784.769419999997</v>
      </c>
      <c r="Q1463">
        <v>101.26286760000001</v>
      </c>
      <c r="R1463">
        <v>0.69612900600000005</v>
      </c>
      <c r="S1463">
        <v>2.7689538210000002</v>
      </c>
    </row>
    <row r="1464" spans="1:19" x14ac:dyDescent="0.25">
      <c r="A1464" s="12">
        <v>42095</v>
      </c>
      <c r="B1464" t="s">
        <v>1999</v>
      </c>
      <c r="C1464" t="s">
        <v>2000</v>
      </c>
      <c r="D1464">
        <v>224871.8475</v>
      </c>
      <c r="E1464">
        <v>100.0561323</v>
      </c>
      <c r="F1464">
        <v>0.95368869000000001</v>
      </c>
      <c r="G1464">
        <v>3.7418493869999998</v>
      </c>
      <c r="H1464">
        <v>136265.7757</v>
      </c>
      <c r="I1464">
        <v>99.492332070000003</v>
      </c>
      <c r="J1464">
        <v>0.68219371299999998</v>
      </c>
      <c r="K1464">
        <v>3.106225507</v>
      </c>
      <c r="L1464">
        <v>106925.4336</v>
      </c>
      <c r="M1464">
        <v>99.11384511</v>
      </c>
      <c r="N1464">
        <v>0.62341334199999998</v>
      </c>
      <c r="O1464">
        <v>2.243945589</v>
      </c>
      <c r="P1464">
        <v>97564.295939999996</v>
      </c>
      <c r="Q1464">
        <v>99.507265189999998</v>
      </c>
      <c r="R1464">
        <v>0.34082828100000001</v>
      </c>
      <c r="S1464">
        <v>2.877642453</v>
      </c>
    </row>
    <row r="1465" spans="1:19" x14ac:dyDescent="0.25">
      <c r="A1465" s="12">
        <v>42095</v>
      </c>
      <c r="B1465" t="s">
        <v>1995</v>
      </c>
      <c r="C1465" t="s">
        <v>1996</v>
      </c>
      <c r="D1465">
        <v>229487.95060000001</v>
      </c>
      <c r="E1465">
        <v>101.9262841</v>
      </c>
      <c r="F1465">
        <v>1.3233274639999999</v>
      </c>
      <c r="G1465">
        <v>3.5115209639999998</v>
      </c>
      <c r="H1465">
        <v>136693.68919999999</v>
      </c>
      <c r="I1465">
        <v>101.1815083</v>
      </c>
      <c r="J1465">
        <v>1.0266739519999999</v>
      </c>
      <c r="K1465">
        <v>3.0070806819999998</v>
      </c>
      <c r="L1465">
        <v>116431.1994</v>
      </c>
      <c r="M1465">
        <v>101.4655992</v>
      </c>
      <c r="N1465">
        <v>1.193378681</v>
      </c>
      <c r="O1465">
        <v>2.803903842</v>
      </c>
      <c r="P1465">
        <v>91705.322180000003</v>
      </c>
      <c r="Q1465">
        <v>101.8378817</v>
      </c>
      <c r="R1465">
        <v>1.36558409</v>
      </c>
      <c r="S1465">
        <v>3.7634870770000002</v>
      </c>
    </row>
    <row r="1466" spans="1:19" x14ac:dyDescent="0.25">
      <c r="A1466" s="12">
        <v>42125</v>
      </c>
      <c r="B1466" t="s">
        <v>1997</v>
      </c>
      <c r="C1466" t="s">
        <v>1998</v>
      </c>
      <c r="D1466">
        <v>252508.65289999999</v>
      </c>
      <c r="E1466">
        <v>100.5371574</v>
      </c>
      <c r="F1466">
        <v>0.26640838300000003</v>
      </c>
      <c r="G1466">
        <v>4.7212407369999996</v>
      </c>
      <c r="H1466">
        <v>151083.5618</v>
      </c>
      <c r="I1466">
        <v>100.6767291</v>
      </c>
      <c r="J1466">
        <v>0.44999800600000001</v>
      </c>
      <c r="K1466">
        <v>4.2438093910000001</v>
      </c>
      <c r="L1466">
        <v>124326.7929</v>
      </c>
      <c r="M1466">
        <v>100.63536379999999</v>
      </c>
      <c r="N1466">
        <v>0.40301927199999998</v>
      </c>
      <c r="O1466">
        <v>3.8496679679999999</v>
      </c>
      <c r="P1466">
        <v>102585.8729</v>
      </c>
      <c r="Q1466">
        <v>100.6811812</v>
      </c>
      <c r="R1466">
        <v>1.279771E-2</v>
      </c>
      <c r="S1466">
        <v>4.1853910550000002</v>
      </c>
    </row>
    <row r="1467" spans="1:19" x14ac:dyDescent="0.25">
      <c r="A1467" s="12">
        <v>42125</v>
      </c>
      <c r="B1467" t="s">
        <v>1995</v>
      </c>
      <c r="C1467" t="s">
        <v>1996</v>
      </c>
      <c r="D1467">
        <v>230237.91589999999</v>
      </c>
      <c r="E1467">
        <v>102.2593785</v>
      </c>
      <c r="F1467">
        <v>0.32679939299999999</v>
      </c>
      <c r="G1467">
        <v>3.7925969500000001</v>
      </c>
      <c r="H1467">
        <v>137332.10560000001</v>
      </c>
      <c r="I1467">
        <v>101.6540681</v>
      </c>
      <c r="J1467">
        <v>0.46704160099999997</v>
      </c>
      <c r="K1467">
        <v>3.2672732369999999</v>
      </c>
      <c r="L1467">
        <v>116818.7288</v>
      </c>
      <c r="M1467">
        <v>101.8033171</v>
      </c>
      <c r="N1467">
        <v>0.33283981000000001</v>
      </c>
      <c r="O1467">
        <v>2.7498464660000002</v>
      </c>
      <c r="P1467">
        <v>92193.705000000002</v>
      </c>
      <c r="Q1467">
        <v>102.3802261</v>
      </c>
      <c r="R1467">
        <v>0.53255668099999998</v>
      </c>
      <c r="S1467">
        <v>4.4311990740000002</v>
      </c>
    </row>
    <row r="1468" spans="1:19" x14ac:dyDescent="0.25">
      <c r="A1468" s="12">
        <v>42125</v>
      </c>
      <c r="B1468" t="s">
        <v>1993</v>
      </c>
      <c r="C1468" t="s">
        <v>1994</v>
      </c>
      <c r="D1468">
        <v>187811.1335</v>
      </c>
      <c r="E1468">
        <v>101.3581114</v>
      </c>
      <c r="F1468">
        <v>1.072745541</v>
      </c>
      <c r="G1468">
        <v>2.9490674690000001</v>
      </c>
      <c r="H1468">
        <v>121499.095</v>
      </c>
      <c r="I1468">
        <v>100.99503319999999</v>
      </c>
      <c r="J1468">
        <v>1.197679342</v>
      </c>
      <c r="K1468">
        <v>2.6521907659999999</v>
      </c>
      <c r="L1468">
        <v>100945.7507</v>
      </c>
      <c r="M1468">
        <v>100.1650628</v>
      </c>
      <c r="N1468">
        <v>0.94085938300000005</v>
      </c>
      <c r="O1468">
        <v>2.0124470379999999</v>
      </c>
      <c r="P1468">
        <v>89385.097550000006</v>
      </c>
      <c r="Q1468">
        <v>99.731750899999994</v>
      </c>
      <c r="R1468">
        <v>0.66569917499999998</v>
      </c>
      <c r="S1468">
        <v>2.9560625310000002</v>
      </c>
    </row>
    <row r="1469" spans="1:19" x14ac:dyDescent="0.25">
      <c r="A1469" s="12">
        <v>42125</v>
      </c>
      <c r="B1469" t="s">
        <v>1989</v>
      </c>
      <c r="C1469" t="s">
        <v>1990</v>
      </c>
      <c r="D1469">
        <v>232648.97889999999</v>
      </c>
      <c r="E1469">
        <v>101.5208789</v>
      </c>
      <c r="F1469">
        <v>0.76707742199999995</v>
      </c>
      <c r="G1469">
        <v>6.1797005479999996</v>
      </c>
      <c r="H1469">
        <v>149761.55100000001</v>
      </c>
      <c r="I1469">
        <v>101.4062551</v>
      </c>
      <c r="J1469">
        <v>1.066483727</v>
      </c>
      <c r="K1469">
        <v>5.8840990309999999</v>
      </c>
      <c r="L1469">
        <v>109677.8239</v>
      </c>
      <c r="M1469">
        <v>100.99090529999999</v>
      </c>
      <c r="N1469">
        <v>0.79392592100000003</v>
      </c>
      <c r="O1469">
        <v>4.7615791789999999</v>
      </c>
      <c r="P1469">
        <v>111230.56170000001</v>
      </c>
      <c r="Q1469">
        <v>101.6145356</v>
      </c>
      <c r="R1469">
        <v>0.91183474399999997</v>
      </c>
      <c r="S1469">
        <v>6.6121146480000004</v>
      </c>
    </row>
    <row r="1470" spans="1:19" x14ac:dyDescent="0.25">
      <c r="A1470" s="12">
        <v>42125</v>
      </c>
      <c r="B1470" t="s">
        <v>1999</v>
      </c>
      <c r="C1470" t="s">
        <v>2000</v>
      </c>
      <c r="D1470">
        <v>228028.5857</v>
      </c>
      <c r="E1470">
        <v>101.4607146</v>
      </c>
      <c r="F1470">
        <v>1.4037943340000001</v>
      </c>
      <c r="G1470">
        <v>4.3002712330000001</v>
      </c>
      <c r="H1470">
        <v>138530.606</v>
      </c>
      <c r="I1470">
        <v>101.1459626</v>
      </c>
      <c r="J1470">
        <v>1.66206835</v>
      </c>
      <c r="K1470">
        <v>3.6398928260000001</v>
      </c>
      <c r="L1470">
        <v>108542.3875</v>
      </c>
      <c r="M1470">
        <v>100.6126702</v>
      </c>
      <c r="N1470">
        <v>1.512225728</v>
      </c>
      <c r="O1470">
        <v>2.5457639360000002</v>
      </c>
      <c r="P1470">
        <v>98871.023279999994</v>
      </c>
      <c r="Q1470">
        <v>100.8400157</v>
      </c>
      <c r="R1470">
        <v>1.3393499360000001</v>
      </c>
      <c r="S1470">
        <v>3.10172223</v>
      </c>
    </row>
    <row r="1471" spans="1:19" x14ac:dyDescent="0.25">
      <c r="A1471" s="12">
        <v>42125</v>
      </c>
      <c r="B1471" t="s">
        <v>1991</v>
      </c>
      <c r="C1471" t="s">
        <v>1992</v>
      </c>
      <c r="D1471">
        <v>215587.3762</v>
      </c>
      <c r="E1471">
        <v>100.9334049</v>
      </c>
      <c r="F1471">
        <v>0.51698664299999997</v>
      </c>
      <c r="G1471">
        <v>2.7235358110000001</v>
      </c>
      <c r="H1471">
        <v>137783.27600000001</v>
      </c>
      <c r="I1471">
        <v>100.92924910000001</v>
      </c>
      <c r="J1471">
        <v>0.779041969</v>
      </c>
      <c r="K1471">
        <v>2.2567153289999999</v>
      </c>
      <c r="L1471">
        <v>97650.271580000001</v>
      </c>
      <c r="M1471">
        <v>100.8270749</v>
      </c>
      <c r="N1471">
        <v>0.20732830099999999</v>
      </c>
      <c r="O1471">
        <v>1.323925558</v>
      </c>
      <c r="P1471">
        <v>89730.31839</v>
      </c>
      <c r="Q1471">
        <v>101.20145549999999</v>
      </c>
      <c r="R1471">
        <v>-6.0646167000000001E-2</v>
      </c>
      <c r="S1471">
        <v>1.6212075079999999</v>
      </c>
    </row>
    <row r="1472" spans="1:19" x14ac:dyDescent="0.25">
      <c r="A1472" s="12">
        <v>42156</v>
      </c>
      <c r="B1472" t="s">
        <v>1989</v>
      </c>
      <c r="C1472" t="s">
        <v>1990</v>
      </c>
      <c r="D1472">
        <v>234600.00150000001</v>
      </c>
      <c r="E1472">
        <v>102.3722453</v>
      </c>
      <c r="F1472">
        <v>0.83861214500000003</v>
      </c>
      <c r="G1472">
        <v>5.2535253930000003</v>
      </c>
      <c r="H1472">
        <v>151322.11619999999</v>
      </c>
      <c r="I1472">
        <v>102.462942</v>
      </c>
      <c r="J1472">
        <v>1.0420332569999999</v>
      </c>
      <c r="K1472">
        <v>5.05942077</v>
      </c>
      <c r="L1472">
        <v>111059.2933</v>
      </c>
      <c r="M1472">
        <v>102.26295690000001</v>
      </c>
      <c r="N1472">
        <v>1.2595704320000001</v>
      </c>
      <c r="O1472">
        <v>3.9992081000000002</v>
      </c>
      <c r="P1472">
        <v>111395.1201</v>
      </c>
      <c r="Q1472">
        <v>101.7648676</v>
      </c>
      <c r="R1472">
        <v>0.14794348399999999</v>
      </c>
      <c r="S1472">
        <v>4.8998746430000004</v>
      </c>
    </row>
    <row r="1473" spans="1:19" x14ac:dyDescent="0.25">
      <c r="A1473" s="12">
        <v>42156</v>
      </c>
      <c r="B1473" t="s">
        <v>1991</v>
      </c>
      <c r="C1473" t="s">
        <v>1992</v>
      </c>
      <c r="D1473">
        <v>217371.74840000001</v>
      </c>
      <c r="E1473">
        <v>101.76880989999999</v>
      </c>
      <c r="F1473">
        <v>0.82767938200000002</v>
      </c>
      <c r="G1473">
        <v>1.3439651500000001</v>
      </c>
      <c r="H1473">
        <v>139346.15770000001</v>
      </c>
      <c r="I1473">
        <v>102.074094</v>
      </c>
      <c r="J1473">
        <v>1.1343043390000001</v>
      </c>
      <c r="K1473">
        <v>1.085988832</v>
      </c>
      <c r="L1473">
        <v>99214.755910000007</v>
      </c>
      <c r="M1473">
        <v>102.4424557</v>
      </c>
      <c r="N1473">
        <v>1.6021300350000001</v>
      </c>
      <c r="O1473">
        <v>0.85338798299999996</v>
      </c>
      <c r="P1473">
        <v>90389.101850000006</v>
      </c>
      <c r="Q1473">
        <v>101.9444579</v>
      </c>
      <c r="R1473">
        <v>0.73418156199999995</v>
      </c>
      <c r="S1473">
        <v>0.41341456199999999</v>
      </c>
    </row>
    <row r="1474" spans="1:19" x14ac:dyDescent="0.25">
      <c r="A1474" s="12">
        <v>42156</v>
      </c>
      <c r="B1474" t="s">
        <v>1995</v>
      </c>
      <c r="C1474" t="s">
        <v>1996</v>
      </c>
      <c r="D1474">
        <v>231395.75510000001</v>
      </c>
      <c r="E1474">
        <v>102.77362890000001</v>
      </c>
      <c r="F1474">
        <v>0.502888169</v>
      </c>
      <c r="G1474">
        <v>3.1850826940000001</v>
      </c>
      <c r="H1474">
        <v>138633.92509999999</v>
      </c>
      <c r="I1474">
        <v>102.61768290000001</v>
      </c>
      <c r="J1474">
        <v>0.94793532000000003</v>
      </c>
      <c r="K1474">
        <v>3.012822135</v>
      </c>
      <c r="L1474">
        <v>118181.9148</v>
      </c>
      <c r="M1474">
        <v>102.99128469999999</v>
      </c>
      <c r="N1474">
        <v>1.1669242500000001</v>
      </c>
      <c r="O1474">
        <v>2.6221831660000001</v>
      </c>
      <c r="P1474">
        <v>92510.658960000001</v>
      </c>
      <c r="Q1474">
        <v>102.7322005</v>
      </c>
      <c r="R1474">
        <v>0.34379132299999998</v>
      </c>
      <c r="S1474">
        <v>3.4603883030000002</v>
      </c>
    </row>
    <row r="1475" spans="1:19" x14ac:dyDescent="0.25">
      <c r="A1475" s="12">
        <v>42156</v>
      </c>
      <c r="B1475" t="s">
        <v>1997</v>
      </c>
      <c r="C1475" t="s">
        <v>1998</v>
      </c>
      <c r="D1475">
        <v>254595.8731</v>
      </c>
      <c r="E1475">
        <v>101.3681911</v>
      </c>
      <c r="F1475">
        <v>0.82659352500000005</v>
      </c>
      <c r="G1475">
        <v>4.6396705740000002</v>
      </c>
      <c r="H1475">
        <v>152636.5675</v>
      </c>
      <c r="I1475">
        <v>101.711597</v>
      </c>
      <c r="J1475">
        <v>1.0279117499999999</v>
      </c>
      <c r="K1475">
        <v>4.2662759599999998</v>
      </c>
      <c r="L1475">
        <v>125751.0511</v>
      </c>
      <c r="M1475">
        <v>101.78821859999999</v>
      </c>
      <c r="N1475">
        <v>1.145576245</v>
      </c>
      <c r="O1475">
        <v>3.965394984</v>
      </c>
      <c r="P1475">
        <v>103000.9711</v>
      </c>
      <c r="Q1475">
        <v>101.0885724</v>
      </c>
      <c r="R1475">
        <v>0.404634828</v>
      </c>
      <c r="S1475">
        <v>3.7379474369999999</v>
      </c>
    </row>
    <row r="1476" spans="1:19" x14ac:dyDescent="0.25">
      <c r="A1476" s="12">
        <v>42156</v>
      </c>
      <c r="B1476" t="s">
        <v>1999</v>
      </c>
      <c r="C1476" t="s">
        <v>2000</v>
      </c>
      <c r="D1476">
        <v>230631.82149999999</v>
      </c>
      <c r="E1476">
        <v>102.6190175</v>
      </c>
      <c r="F1476">
        <v>1.141626941</v>
      </c>
      <c r="G1476">
        <v>4.2463619189999999</v>
      </c>
      <c r="H1476">
        <v>140680.5172</v>
      </c>
      <c r="I1476">
        <v>102.7156868</v>
      </c>
      <c r="J1476">
        <v>1.5519394950000001</v>
      </c>
      <c r="K1476">
        <v>3.989868419</v>
      </c>
      <c r="L1476">
        <v>110676.3184</v>
      </c>
      <c r="M1476">
        <v>102.59070370000001</v>
      </c>
      <c r="N1476">
        <v>1.965988471</v>
      </c>
      <c r="O1476">
        <v>3.225906079</v>
      </c>
      <c r="P1476">
        <v>99760.260569999999</v>
      </c>
      <c r="Q1476">
        <v>101.7469619</v>
      </c>
      <c r="R1476">
        <v>0.89939121200000005</v>
      </c>
      <c r="S1476">
        <v>3.1616071039999998</v>
      </c>
    </row>
    <row r="1477" spans="1:19" x14ac:dyDescent="0.25">
      <c r="A1477" s="12">
        <v>42156</v>
      </c>
      <c r="B1477" t="s">
        <v>1993</v>
      </c>
      <c r="C1477" t="s">
        <v>1994</v>
      </c>
      <c r="D1477">
        <v>188994.6194</v>
      </c>
      <c r="E1477">
        <v>101.9968164</v>
      </c>
      <c r="F1477">
        <v>0.63014685199999998</v>
      </c>
      <c r="G1477">
        <v>2.3275127759999998</v>
      </c>
      <c r="H1477">
        <v>122523.5578</v>
      </c>
      <c r="I1477">
        <v>101.8466088</v>
      </c>
      <c r="J1477">
        <v>0.84318557199999999</v>
      </c>
      <c r="K1477">
        <v>2.274880569</v>
      </c>
      <c r="L1477">
        <v>102038.88619999999</v>
      </c>
      <c r="M1477">
        <v>101.2497444</v>
      </c>
      <c r="N1477">
        <v>1.0828940810000001</v>
      </c>
      <c r="O1477">
        <v>1.857749103</v>
      </c>
      <c r="P1477">
        <v>89451.627720000004</v>
      </c>
      <c r="Q1477">
        <v>99.805982189999995</v>
      </c>
      <c r="R1477">
        <v>7.4430944999999998E-2</v>
      </c>
      <c r="S1477">
        <v>2.3116530800000001</v>
      </c>
    </row>
    <row r="1478" spans="1:19" x14ac:dyDescent="0.25">
      <c r="A1478" s="12">
        <v>42186</v>
      </c>
      <c r="B1478" t="s">
        <v>1989</v>
      </c>
      <c r="C1478" t="s">
        <v>1990</v>
      </c>
      <c r="D1478">
        <v>236141.71369999999</v>
      </c>
      <c r="E1478">
        <v>103.0450012</v>
      </c>
      <c r="F1478">
        <v>0.65716631199999997</v>
      </c>
      <c r="G1478">
        <v>5.0708790510000004</v>
      </c>
      <c r="H1478">
        <v>153106.02280000001</v>
      </c>
      <c r="I1478">
        <v>103.6708574</v>
      </c>
      <c r="J1478">
        <v>1.1788802970000001</v>
      </c>
      <c r="K1478">
        <v>5.2535650599999997</v>
      </c>
      <c r="L1478">
        <v>112335.02929999999</v>
      </c>
      <c r="M1478">
        <v>103.43764950000001</v>
      </c>
      <c r="N1478">
        <v>1.1486980739999999</v>
      </c>
      <c r="O1478">
        <v>4.0914215370000004</v>
      </c>
      <c r="P1478">
        <v>112905.4518</v>
      </c>
      <c r="Q1478">
        <v>103.1446292</v>
      </c>
      <c r="R1478">
        <v>1.355832921</v>
      </c>
      <c r="S1478">
        <v>5.1152028170000001</v>
      </c>
    </row>
    <row r="1479" spans="1:19" x14ac:dyDescent="0.25">
      <c r="A1479" s="12">
        <v>42186</v>
      </c>
      <c r="B1479" t="s">
        <v>1993</v>
      </c>
      <c r="C1479" t="s">
        <v>1994</v>
      </c>
      <c r="D1479">
        <v>191310.71</v>
      </c>
      <c r="E1479">
        <v>103.2467666</v>
      </c>
      <c r="F1479">
        <v>1.2254796509999999</v>
      </c>
      <c r="G1479">
        <v>3.7397978379999999</v>
      </c>
      <c r="H1479">
        <v>124587.98450000001</v>
      </c>
      <c r="I1479">
        <v>103.562645</v>
      </c>
      <c r="J1479">
        <v>1.6849222669999999</v>
      </c>
      <c r="K1479">
        <v>4.0654567110000004</v>
      </c>
      <c r="L1479">
        <v>103899.8481</v>
      </c>
      <c r="M1479">
        <v>103.09631400000001</v>
      </c>
      <c r="N1479">
        <v>1.8237771030000001</v>
      </c>
      <c r="O1479">
        <v>3.802344717</v>
      </c>
      <c r="P1479">
        <v>91513.399770000004</v>
      </c>
      <c r="Q1479">
        <v>102.1064119</v>
      </c>
      <c r="R1479">
        <v>2.3049016550000001</v>
      </c>
      <c r="S1479">
        <v>4.615336128</v>
      </c>
    </row>
    <row r="1480" spans="1:19" x14ac:dyDescent="0.25">
      <c r="A1480" s="12">
        <v>42186</v>
      </c>
      <c r="B1480" t="s">
        <v>1997</v>
      </c>
      <c r="C1480" t="s">
        <v>1998</v>
      </c>
      <c r="D1480">
        <v>256177.92420000001</v>
      </c>
      <c r="E1480">
        <v>101.9980899</v>
      </c>
      <c r="F1480">
        <v>0.62139697699999996</v>
      </c>
      <c r="G1480">
        <v>4.9185446219999998</v>
      </c>
      <c r="H1480">
        <v>154119.02069999999</v>
      </c>
      <c r="I1480">
        <v>102.69945130000001</v>
      </c>
      <c r="J1480">
        <v>0.97123073699999996</v>
      </c>
      <c r="K1480">
        <v>4.8417351589999997</v>
      </c>
      <c r="L1480">
        <v>126953.83530000001</v>
      </c>
      <c r="M1480">
        <v>102.761803</v>
      </c>
      <c r="N1480">
        <v>0.95648044399999999</v>
      </c>
      <c r="O1480">
        <v>4.3732890060000003</v>
      </c>
      <c r="P1480">
        <v>104073.1346</v>
      </c>
      <c r="Q1480">
        <v>102.14082929999999</v>
      </c>
      <c r="R1480">
        <v>1.040925696</v>
      </c>
      <c r="S1480">
        <v>4.3534955550000003</v>
      </c>
    </row>
    <row r="1481" spans="1:19" x14ac:dyDescent="0.25">
      <c r="A1481" s="12">
        <v>42186</v>
      </c>
      <c r="B1481" t="s">
        <v>1995</v>
      </c>
      <c r="C1481" t="s">
        <v>1996</v>
      </c>
      <c r="D1481">
        <v>230446.736</v>
      </c>
      <c r="E1481">
        <v>102.3521253</v>
      </c>
      <c r="F1481">
        <v>-0.41012812900000001</v>
      </c>
      <c r="G1481">
        <v>2.144931224</v>
      </c>
      <c r="H1481">
        <v>138700.94620000001</v>
      </c>
      <c r="I1481">
        <v>102.6672923</v>
      </c>
      <c r="J1481">
        <v>4.8343946999999998E-2</v>
      </c>
      <c r="K1481">
        <v>2.1796249169999999</v>
      </c>
      <c r="L1481">
        <v>118152.27069999999</v>
      </c>
      <c r="M1481">
        <v>102.96545089999999</v>
      </c>
      <c r="N1481">
        <v>-2.5083458999999999E-2</v>
      </c>
      <c r="O1481">
        <v>1.6393692870000001</v>
      </c>
      <c r="P1481">
        <v>92327.570850000004</v>
      </c>
      <c r="Q1481">
        <v>102.5288829</v>
      </c>
      <c r="R1481">
        <v>-0.19791028699999999</v>
      </c>
      <c r="S1481">
        <v>1.778319671</v>
      </c>
    </row>
    <row r="1482" spans="1:19" x14ac:dyDescent="0.25">
      <c r="A1482" s="12">
        <v>42186</v>
      </c>
      <c r="B1482" t="s">
        <v>1999</v>
      </c>
      <c r="C1482" t="s">
        <v>2000</v>
      </c>
      <c r="D1482">
        <v>233462.1292</v>
      </c>
      <c r="E1482">
        <v>103.8783554</v>
      </c>
      <c r="F1482">
        <v>1.22719738</v>
      </c>
      <c r="G1482">
        <v>4.4535031859999998</v>
      </c>
      <c r="H1482">
        <v>142965.9307</v>
      </c>
      <c r="I1482">
        <v>104.3843459</v>
      </c>
      <c r="J1482">
        <v>1.624541631</v>
      </c>
      <c r="K1482">
        <v>4.5549482269999997</v>
      </c>
      <c r="L1482">
        <v>112487.4911</v>
      </c>
      <c r="M1482">
        <v>104.2695586</v>
      </c>
      <c r="N1482">
        <v>1.6364591660000001</v>
      </c>
      <c r="O1482">
        <v>3.8004525990000002</v>
      </c>
      <c r="P1482">
        <v>101273.7307</v>
      </c>
      <c r="Q1482">
        <v>103.2905725</v>
      </c>
      <c r="R1482">
        <v>1.517107245</v>
      </c>
      <c r="S1482">
        <v>4.1138935060000001</v>
      </c>
    </row>
    <row r="1483" spans="1:19" x14ac:dyDescent="0.25">
      <c r="A1483" s="12">
        <v>42186</v>
      </c>
      <c r="B1483" t="s">
        <v>1991</v>
      </c>
      <c r="C1483" t="s">
        <v>1992</v>
      </c>
      <c r="D1483">
        <v>218548.7248</v>
      </c>
      <c r="E1483">
        <v>102.31984509999999</v>
      </c>
      <c r="F1483">
        <v>0.54145784399999997</v>
      </c>
      <c r="G1483">
        <v>1.7250188849999999</v>
      </c>
      <c r="H1483">
        <v>140578.4791</v>
      </c>
      <c r="I1483">
        <v>102.9767962</v>
      </c>
      <c r="J1483">
        <v>0.88435981399999997</v>
      </c>
      <c r="K1483">
        <v>1.8399066230000001</v>
      </c>
      <c r="L1483">
        <v>99888.149380000003</v>
      </c>
      <c r="M1483">
        <v>103.13775630000001</v>
      </c>
      <c r="N1483">
        <v>0.67872309799999997</v>
      </c>
      <c r="O1483">
        <v>1.9074348729999999</v>
      </c>
      <c r="P1483">
        <v>91024.873019999999</v>
      </c>
      <c r="Q1483">
        <v>102.66150620000001</v>
      </c>
      <c r="R1483">
        <v>0.70337148999999999</v>
      </c>
      <c r="S1483">
        <v>2.026029275</v>
      </c>
    </row>
    <row r="1484" spans="1:19" x14ac:dyDescent="0.25">
      <c r="A1484" s="12">
        <v>42217</v>
      </c>
      <c r="B1484" t="s">
        <v>1993</v>
      </c>
      <c r="C1484" t="s">
        <v>1994</v>
      </c>
      <c r="D1484">
        <v>191606.6281</v>
      </c>
      <c r="E1484">
        <v>103.406468</v>
      </c>
      <c r="F1484">
        <v>0.15467930799999999</v>
      </c>
      <c r="G1484">
        <v>3.04872078</v>
      </c>
      <c r="H1484">
        <v>124854.0815</v>
      </c>
      <c r="I1484">
        <v>103.7838357</v>
      </c>
      <c r="J1484">
        <v>0.21358159500000001</v>
      </c>
      <c r="K1484">
        <v>3.5710105510000001</v>
      </c>
      <c r="L1484">
        <v>104602.15640000001</v>
      </c>
      <c r="M1484">
        <v>103.7931908</v>
      </c>
      <c r="N1484">
        <v>0.67594736499999997</v>
      </c>
      <c r="O1484">
        <v>3.5897462330000001</v>
      </c>
      <c r="P1484">
        <v>92422.029769999994</v>
      </c>
      <c r="Q1484">
        <v>103.12021919999999</v>
      </c>
      <c r="R1484">
        <v>0.99289284300000002</v>
      </c>
      <c r="S1484">
        <v>5.0105827500000002</v>
      </c>
    </row>
    <row r="1485" spans="1:19" x14ac:dyDescent="0.25">
      <c r="A1485" s="12">
        <v>42217</v>
      </c>
      <c r="B1485" t="s">
        <v>1999</v>
      </c>
      <c r="C1485" t="s">
        <v>2000</v>
      </c>
      <c r="D1485">
        <v>235667.15530000001</v>
      </c>
      <c r="E1485">
        <v>104.85947590000001</v>
      </c>
      <c r="F1485">
        <v>0.94448985299999999</v>
      </c>
      <c r="G1485">
        <v>4.6050238109999997</v>
      </c>
      <c r="H1485">
        <v>144260.25930000001</v>
      </c>
      <c r="I1485">
        <v>105.3293797</v>
      </c>
      <c r="J1485">
        <v>0.90534056699999998</v>
      </c>
      <c r="K1485">
        <v>4.7515767809999998</v>
      </c>
      <c r="L1485">
        <v>113553.03170000001</v>
      </c>
      <c r="M1485">
        <v>105.2572547</v>
      </c>
      <c r="N1485">
        <v>0.94725252800000004</v>
      </c>
      <c r="O1485">
        <v>4.0999467420000002</v>
      </c>
      <c r="P1485">
        <v>101871.3404</v>
      </c>
      <c r="Q1485">
        <v>103.9000834</v>
      </c>
      <c r="R1485">
        <v>0.59009348699999997</v>
      </c>
      <c r="S1485">
        <v>4.4235237129999998</v>
      </c>
    </row>
    <row r="1486" spans="1:19" x14ac:dyDescent="0.25">
      <c r="A1486" s="12">
        <v>42217</v>
      </c>
      <c r="B1486" t="s">
        <v>1991</v>
      </c>
      <c r="C1486" t="s">
        <v>1992</v>
      </c>
      <c r="D1486">
        <v>220243.74919999999</v>
      </c>
      <c r="E1486">
        <v>103.1134193</v>
      </c>
      <c r="F1486">
        <v>0.77558190999999999</v>
      </c>
      <c r="G1486">
        <v>1.634026803</v>
      </c>
      <c r="H1486">
        <v>141484.58739999999</v>
      </c>
      <c r="I1486">
        <v>103.6405402</v>
      </c>
      <c r="J1486">
        <v>0.64455685500000004</v>
      </c>
      <c r="K1486">
        <v>1.7145588110000001</v>
      </c>
      <c r="L1486">
        <v>100491.2426</v>
      </c>
      <c r="M1486">
        <v>103.7604697</v>
      </c>
      <c r="N1486">
        <v>0.60376857699999997</v>
      </c>
      <c r="O1486">
        <v>1.514285643</v>
      </c>
      <c r="P1486">
        <v>91379.415710000001</v>
      </c>
      <c r="Q1486">
        <v>103.0613737</v>
      </c>
      <c r="R1486">
        <v>0.38950088700000002</v>
      </c>
      <c r="S1486">
        <v>1.9151916879999999</v>
      </c>
    </row>
    <row r="1487" spans="1:19" x14ac:dyDescent="0.25">
      <c r="A1487" s="12">
        <v>42217</v>
      </c>
      <c r="B1487" t="s">
        <v>1997</v>
      </c>
      <c r="C1487" t="s">
        <v>1998</v>
      </c>
      <c r="D1487">
        <v>259103.90890000001</v>
      </c>
      <c r="E1487">
        <v>103.16308050000001</v>
      </c>
      <c r="F1487">
        <v>1.1421689509999999</v>
      </c>
      <c r="G1487">
        <v>4.6004890420000004</v>
      </c>
      <c r="H1487">
        <v>155983.046</v>
      </c>
      <c r="I1487">
        <v>103.9415716</v>
      </c>
      <c r="J1487">
        <v>1.209471266</v>
      </c>
      <c r="K1487">
        <v>4.7179689140000001</v>
      </c>
      <c r="L1487">
        <v>128827.55409999999</v>
      </c>
      <c r="M1487">
        <v>104.2784702</v>
      </c>
      <c r="N1487">
        <v>1.4759055990000001</v>
      </c>
      <c r="O1487">
        <v>4.5443170420000003</v>
      </c>
      <c r="P1487">
        <v>105251.98119999999</v>
      </c>
      <c r="Q1487">
        <v>103.2977884</v>
      </c>
      <c r="R1487">
        <v>1.1327097370000001</v>
      </c>
      <c r="S1487">
        <v>4.5012882279999999</v>
      </c>
    </row>
    <row r="1488" spans="1:19" x14ac:dyDescent="0.25">
      <c r="A1488" s="12">
        <v>42217</v>
      </c>
      <c r="B1488" t="s">
        <v>1989</v>
      </c>
      <c r="C1488" t="s">
        <v>1990</v>
      </c>
      <c r="D1488">
        <v>238382.8523</v>
      </c>
      <c r="E1488">
        <v>104.0229654</v>
      </c>
      <c r="F1488">
        <v>0.94906508999999994</v>
      </c>
      <c r="G1488">
        <v>4.7034514239999998</v>
      </c>
      <c r="H1488">
        <v>154474.40719999999</v>
      </c>
      <c r="I1488">
        <v>104.59741529999999</v>
      </c>
      <c r="J1488">
        <v>0.89374957399999999</v>
      </c>
      <c r="K1488">
        <v>4.9603441779999997</v>
      </c>
      <c r="L1488">
        <v>113449.524</v>
      </c>
      <c r="M1488">
        <v>104.46387180000001</v>
      </c>
      <c r="N1488">
        <v>0.99211676400000004</v>
      </c>
      <c r="O1488">
        <v>3.9732122940000001</v>
      </c>
      <c r="P1488">
        <v>113717.4565</v>
      </c>
      <c r="Q1488">
        <v>103.8864351</v>
      </c>
      <c r="R1488">
        <v>0.71919005599999997</v>
      </c>
      <c r="S1488">
        <v>4.937663208</v>
      </c>
    </row>
    <row r="1489" spans="1:19" x14ac:dyDescent="0.25">
      <c r="A1489" s="12">
        <v>42217</v>
      </c>
      <c r="B1489" t="s">
        <v>1995</v>
      </c>
      <c r="C1489" t="s">
        <v>1996</v>
      </c>
      <c r="D1489">
        <v>231760.59940000001</v>
      </c>
      <c r="E1489">
        <v>102.9356732</v>
      </c>
      <c r="F1489">
        <v>0.57013757399999998</v>
      </c>
      <c r="G1489">
        <v>1.8131316150000001</v>
      </c>
      <c r="H1489">
        <v>139587.62390000001</v>
      </c>
      <c r="I1489">
        <v>103.32361659999999</v>
      </c>
      <c r="J1489">
        <v>0.63927300499999995</v>
      </c>
      <c r="K1489">
        <v>1.7798212280000001</v>
      </c>
      <c r="L1489">
        <v>118982.3011</v>
      </c>
      <c r="M1489">
        <v>103.68879250000001</v>
      </c>
      <c r="N1489">
        <v>0.70250905799999996</v>
      </c>
      <c r="O1489">
        <v>1.214668045</v>
      </c>
      <c r="P1489">
        <v>92658.923420000006</v>
      </c>
      <c r="Q1489">
        <v>102.8968467</v>
      </c>
      <c r="R1489">
        <v>0.35888799900000001</v>
      </c>
      <c r="S1489">
        <v>1.0637421069999999</v>
      </c>
    </row>
    <row r="1490" spans="1:19" x14ac:dyDescent="0.25">
      <c r="A1490" s="12">
        <v>42248</v>
      </c>
      <c r="B1490" t="s">
        <v>1993</v>
      </c>
      <c r="C1490" t="s">
        <v>1994</v>
      </c>
      <c r="D1490">
        <v>193514.2867</v>
      </c>
      <c r="E1490">
        <v>104.43599519999999</v>
      </c>
      <c r="F1490">
        <v>0.99561197800000001</v>
      </c>
      <c r="G1490">
        <v>3.7719031279999999</v>
      </c>
      <c r="H1490">
        <v>125434.3731</v>
      </c>
      <c r="I1490">
        <v>104.26619789999999</v>
      </c>
      <c r="J1490">
        <v>0.46477582899999997</v>
      </c>
      <c r="K1490">
        <v>3.788641084</v>
      </c>
      <c r="L1490">
        <v>105151.2763</v>
      </c>
      <c r="M1490">
        <v>104.338064</v>
      </c>
      <c r="N1490">
        <v>0.52496041400000004</v>
      </c>
      <c r="O1490">
        <v>3.4527482869999999</v>
      </c>
      <c r="P1490">
        <v>93361.488400000002</v>
      </c>
      <c r="Q1490">
        <v>104.1684236</v>
      </c>
      <c r="R1490">
        <v>1.016487776</v>
      </c>
      <c r="S1490">
        <v>4.9833263399999996</v>
      </c>
    </row>
    <row r="1491" spans="1:19" x14ac:dyDescent="0.25">
      <c r="A1491" s="12">
        <v>42248</v>
      </c>
      <c r="B1491" t="s">
        <v>1995</v>
      </c>
      <c r="C1491" t="s">
        <v>1996</v>
      </c>
      <c r="D1491">
        <v>233126.4516</v>
      </c>
      <c r="E1491">
        <v>103.54231179999999</v>
      </c>
      <c r="F1491">
        <v>0.58933752100000003</v>
      </c>
      <c r="G1491">
        <v>2.4977657130000002</v>
      </c>
      <c r="H1491">
        <v>139738.08970000001</v>
      </c>
      <c r="I1491">
        <v>103.4349923</v>
      </c>
      <c r="J1491">
        <v>0.10779307</v>
      </c>
      <c r="K1491">
        <v>1.93272953</v>
      </c>
      <c r="L1491">
        <v>119036.2957</v>
      </c>
      <c r="M1491">
        <v>103.7358469</v>
      </c>
      <c r="N1491">
        <v>4.5380353999999998E-2</v>
      </c>
      <c r="O1491">
        <v>1.1807427370000001</v>
      </c>
      <c r="P1491">
        <v>93397.312380000003</v>
      </c>
      <c r="Q1491">
        <v>103.71682060000001</v>
      </c>
      <c r="R1491">
        <v>0.79688920500000004</v>
      </c>
      <c r="S1491">
        <v>1.785127321</v>
      </c>
    </row>
    <row r="1492" spans="1:19" x14ac:dyDescent="0.25">
      <c r="A1492" s="12">
        <v>42248</v>
      </c>
      <c r="B1492" t="s">
        <v>1991</v>
      </c>
      <c r="C1492" t="s">
        <v>1992</v>
      </c>
      <c r="D1492">
        <v>222525.54680000001</v>
      </c>
      <c r="E1492">
        <v>104.1817083</v>
      </c>
      <c r="F1492">
        <v>1.036032874</v>
      </c>
      <c r="G1492">
        <v>2.5375630170000001</v>
      </c>
      <c r="H1492">
        <v>142250.02170000001</v>
      </c>
      <c r="I1492">
        <v>104.2012376</v>
      </c>
      <c r="J1492">
        <v>0.54100192400000002</v>
      </c>
      <c r="K1492">
        <v>2.2673901519999999</v>
      </c>
      <c r="L1492">
        <v>101174.4169</v>
      </c>
      <c r="M1492">
        <v>104.46586929999999</v>
      </c>
      <c r="N1492">
        <v>0.67983465899999995</v>
      </c>
      <c r="O1492">
        <v>2.1356250349999999</v>
      </c>
      <c r="P1492">
        <v>92439.954939999996</v>
      </c>
      <c r="Q1492">
        <v>104.2574924</v>
      </c>
      <c r="R1492">
        <v>1.160588763</v>
      </c>
      <c r="S1492">
        <v>3.0348285860000002</v>
      </c>
    </row>
    <row r="1493" spans="1:19" x14ac:dyDescent="0.25">
      <c r="A1493" s="12">
        <v>42248</v>
      </c>
      <c r="B1493" t="s">
        <v>1989</v>
      </c>
      <c r="C1493" t="s">
        <v>1990</v>
      </c>
      <c r="D1493">
        <v>240960.22940000001</v>
      </c>
      <c r="E1493">
        <v>105.14765370000001</v>
      </c>
      <c r="F1493">
        <v>1.081192334</v>
      </c>
      <c r="G1493">
        <v>5.4682088059999998</v>
      </c>
      <c r="H1493">
        <v>155661.07550000001</v>
      </c>
      <c r="I1493">
        <v>105.4009298</v>
      </c>
      <c r="J1493">
        <v>0.768197346</v>
      </c>
      <c r="K1493">
        <v>5.4962770519999999</v>
      </c>
      <c r="L1493">
        <v>114279.42419999999</v>
      </c>
      <c r="M1493">
        <v>105.2280406</v>
      </c>
      <c r="N1493">
        <v>0.73151495600000005</v>
      </c>
      <c r="O1493">
        <v>4.3581243919999997</v>
      </c>
      <c r="P1493">
        <v>115736.1676</v>
      </c>
      <c r="Q1493">
        <v>105.730626</v>
      </c>
      <c r="R1493">
        <v>1.775198888</v>
      </c>
      <c r="S1493">
        <v>6.2188762940000002</v>
      </c>
    </row>
    <row r="1494" spans="1:19" x14ac:dyDescent="0.25">
      <c r="A1494" s="12">
        <v>42248</v>
      </c>
      <c r="B1494" t="s">
        <v>1997</v>
      </c>
      <c r="C1494" t="s">
        <v>1998</v>
      </c>
      <c r="D1494">
        <v>262693.98210000002</v>
      </c>
      <c r="E1494">
        <v>104.59247999999999</v>
      </c>
      <c r="F1494">
        <v>1.385572781</v>
      </c>
      <c r="G1494">
        <v>5.4712268709999998</v>
      </c>
      <c r="H1494">
        <v>157196.69949999999</v>
      </c>
      <c r="I1494">
        <v>104.7503073</v>
      </c>
      <c r="J1494">
        <v>0.77806760200000002</v>
      </c>
      <c r="K1494">
        <v>5.1960060779999999</v>
      </c>
      <c r="L1494">
        <v>129903.9543</v>
      </c>
      <c r="M1494">
        <v>105.1497541</v>
      </c>
      <c r="N1494">
        <v>0.83553575300000005</v>
      </c>
      <c r="O1494">
        <v>4.8955864919999996</v>
      </c>
      <c r="P1494">
        <v>106546.3312</v>
      </c>
      <c r="Q1494">
        <v>104.5681064</v>
      </c>
      <c r="R1494">
        <v>1.2297630660000001</v>
      </c>
      <c r="S1494">
        <v>5.4412988369999997</v>
      </c>
    </row>
    <row r="1495" spans="1:19" x14ac:dyDescent="0.25">
      <c r="A1495" s="12">
        <v>42248</v>
      </c>
      <c r="B1495" t="s">
        <v>1999</v>
      </c>
      <c r="C1495" t="s">
        <v>2000</v>
      </c>
      <c r="D1495">
        <v>237445.927</v>
      </c>
      <c r="E1495">
        <v>105.6509356</v>
      </c>
      <c r="F1495">
        <v>0.75478132799999997</v>
      </c>
      <c r="G1495">
        <v>5.1017548489999998</v>
      </c>
      <c r="H1495">
        <v>144739.47659999999</v>
      </c>
      <c r="I1495">
        <v>105.6792727</v>
      </c>
      <c r="J1495">
        <v>0.332189383</v>
      </c>
      <c r="K1495">
        <v>4.937440649</v>
      </c>
      <c r="L1495">
        <v>113833.13370000001</v>
      </c>
      <c r="M1495">
        <v>105.5168934</v>
      </c>
      <c r="N1495">
        <v>0.24667066100000001</v>
      </c>
      <c r="O1495">
        <v>4.1245071959999997</v>
      </c>
      <c r="P1495">
        <v>102708.5456</v>
      </c>
      <c r="Q1495">
        <v>104.75396139999999</v>
      </c>
      <c r="R1495">
        <v>0.82182606499999999</v>
      </c>
      <c r="S1495">
        <v>5.0006053819999998</v>
      </c>
    </row>
    <row r="1496" spans="1:19" x14ac:dyDescent="0.25">
      <c r="A1496" s="12">
        <v>42278</v>
      </c>
      <c r="B1496" t="s">
        <v>1995</v>
      </c>
      <c r="C1496" t="s">
        <v>1996</v>
      </c>
      <c r="D1496">
        <v>235257.02119999999</v>
      </c>
      <c r="E1496">
        <v>104.48862459999999</v>
      </c>
      <c r="F1496">
        <v>0.91397772399999999</v>
      </c>
      <c r="G1496">
        <v>3.8930880920000002</v>
      </c>
      <c r="H1496">
        <v>140543.12270000001</v>
      </c>
      <c r="I1496">
        <v>104.0308854</v>
      </c>
      <c r="J1496">
        <v>0.57611444199999995</v>
      </c>
      <c r="K1496">
        <v>3.1845718340000002</v>
      </c>
      <c r="L1496">
        <v>119555.489</v>
      </c>
      <c r="M1496">
        <v>104.18830440000001</v>
      </c>
      <c r="N1496">
        <v>0.43616979700000003</v>
      </c>
      <c r="O1496">
        <v>2.608567147</v>
      </c>
      <c r="P1496">
        <v>93934.534419999996</v>
      </c>
      <c r="Q1496">
        <v>104.3133958</v>
      </c>
      <c r="R1496">
        <v>0.57520552700000005</v>
      </c>
      <c r="S1496">
        <v>3.805559481</v>
      </c>
    </row>
    <row r="1497" spans="1:19" x14ac:dyDescent="0.25">
      <c r="A1497" s="12">
        <v>42278</v>
      </c>
      <c r="B1497" t="s">
        <v>1993</v>
      </c>
      <c r="C1497" t="s">
        <v>1994</v>
      </c>
      <c r="D1497">
        <v>194020.87270000001</v>
      </c>
      <c r="E1497">
        <v>104.7093923</v>
      </c>
      <c r="F1497">
        <v>0.26179880900000002</v>
      </c>
      <c r="G1497">
        <v>3.0416732419999999</v>
      </c>
      <c r="H1497">
        <v>125218.7411</v>
      </c>
      <c r="I1497">
        <v>104.0869587</v>
      </c>
      <c r="J1497">
        <v>-0.171897203</v>
      </c>
      <c r="K1497">
        <v>2.6009929839999999</v>
      </c>
      <c r="L1497">
        <v>104675.9063</v>
      </c>
      <c r="M1497">
        <v>103.8663705</v>
      </c>
      <c r="N1497">
        <v>-0.45207572400000001</v>
      </c>
      <c r="O1497">
        <v>2.0674255860000001</v>
      </c>
      <c r="P1497">
        <v>92268.736309999993</v>
      </c>
      <c r="Q1497">
        <v>102.94918730000001</v>
      </c>
      <c r="R1497">
        <v>-1.170435412</v>
      </c>
      <c r="S1497">
        <v>2.4400159810000002</v>
      </c>
    </row>
    <row r="1498" spans="1:19" x14ac:dyDescent="0.25">
      <c r="A1498" s="12">
        <v>42278</v>
      </c>
      <c r="B1498" t="s">
        <v>1991</v>
      </c>
      <c r="C1498" t="s">
        <v>1992</v>
      </c>
      <c r="D1498">
        <v>223328.4773</v>
      </c>
      <c r="E1498">
        <v>104.5576296</v>
      </c>
      <c r="F1498">
        <v>0.36085061299999999</v>
      </c>
      <c r="G1498">
        <v>2.6501446369999999</v>
      </c>
      <c r="H1498">
        <v>142353.80069999999</v>
      </c>
      <c r="I1498">
        <v>104.27725909999999</v>
      </c>
      <c r="J1498">
        <v>7.2965203000000006E-2</v>
      </c>
      <c r="K1498">
        <v>2.068557583</v>
      </c>
      <c r="L1498">
        <v>100761.3542</v>
      </c>
      <c r="M1498">
        <v>104.0393643</v>
      </c>
      <c r="N1498">
        <v>-0.40826548400000001</v>
      </c>
      <c r="O1498">
        <v>1.08923345</v>
      </c>
      <c r="P1498">
        <v>92022.6106</v>
      </c>
      <c r="Q1498">
        <v>103.7867876</v>
      </c>
      <c r="R1498">
        <v>-0.45146855400000002</v>
      </c>
      <c r="S1498">
        <v>1.5895635619999999</v>
      </c>
    </row>
    <row r="1499" spans="1:19" x14ac:dyDescent="0.25">
      <c r="A1499" s="12">
        <v>42278</v>
      </c>
      <c r="B1499" t="s">
        <v>1999</v>
      </c>
      <c r="C1499" t="s">
        <v>2000</v>
      </c>
      <c r="D1499">
        <v>237976.5735</v>
      </c>
      <c r="E1499">
        <v>105.88705469999999</v>
      </c>
      <c r="F1499">
        <v>0.22350908899999999</v>
      </c>
      <c r="G1499">
        <v>5.4642077059999998</v>
      </c>
      <c r="H1499">
        <v>143627.96710000001</v>
      </c>
      <c r="I1499">
        <v>104.8677229</v>
      </c>
      <c r="J1499">
        <v>-0.76792826000000003</v>
      </c>
      <c r="K1499">
        <v>4.3247674820000004</v>
      </c>
      <c r="L1499">
        <v>113719.85709999999</v>
      </c>
      <c r="M1499">
        <v>105.4118928</v>
      </c>
      <c r="N1499">
        <v>-9.9503611000000006E-2</v>
      </c>
      <c r="O1499">
        <v>4.4477895099999998</v>
      </c>
      <c r="P1499">
        <v>102554.3746</v>
      </c>
      <c r="Q1499">
        <v>104.5967273</v>
      </c>
      <c r="R1499">
        <v>-0.15007758199999999</v>
      </c>
      <c r="S1499">
        <v>5.1093869520000004</v>
      </c>
    </row>
    <row r="1500" spans="1:19" x14ac:dyDescent="0.25">
      <c r="A1500" s="12">
        <v>42278</v>
      </c>
      <c r="B1500" t="s">
        <v>1989</v>
      </c>
      <c r="C1500" t="s">
        <v>1990</v>
      </c>
      <c r="D1500">
        <v>242965.86730000001</v>
      </c>
      <c r="E1500">
        <v>106.02285670000001</v>
      </c>
      <c r="F1500">
        <v>0.832368628</v>
      </c>
      <c r="G1500">
        <v>6.1252237799999998</v>
      </c>
      <c r="H1500">
        <v>156502.715</v>
      </c>
      <c r="I1500">
        <v>105.9708217</v>
      </c>
      <c r="J1500">
        <v>0.54069520900000001</v>
      </c>
      <c r="K1500">
        <v>5.910545666</v>
      </c>
      <c r="L1500">
        <v>114624.9948</v>
      </c>
      <c r="M1500">
        <v>105.5462404</v>
      </c>
      <c r="N1500">
        <v>0.30239471699999998</v>
      </c>
      <c r="O1500">
        <v>4.7563903789999999</v>
      </c>
      <c r="P1500">
        <v>116038.1136</v>
      </c>
      <c r="Q1500">
        <v>106.0064751</v>
      </c>
      <c r="R1500">
        <v>0.260917079</v>
      </c>
      <c r="S1500">
        <v>6.2601423379999996</v>
      </c>
    </row>
    <row r="1501" spans="1:19" x14ac:dyDescent="0.25">
      <c r="A1501" s="12">
        <v>42278</v>
      </c>
      <c r="B1501" t="s">
        <v>1997</v>
      </c>
      <c r="C1501" t="s">
        <v>1998</v>
      </c>
      <c r="D1501">
        <v>264179.13520000002</v>
      </c>
      <c r="E1501">
        <v>105.18380430000001</v>
      </c>
      <c r="F1501">
        <v>0.56537525300000002</v>
      </c>
      <c r="G1501">
        <v>5.2177121360000003</v>
      </c>
      <c r="H1501">
        <v>156682.47510000001</v>
      </c>
      <c r="I1501">
        <v>104.4076489</v>
      </c>
      <c r="J1501">
        <v>-0.32711108999999999</v>
      </c>
      <c r="K1501">
        <v>4.085379305</v>
      </c>
      <c r="L1501">
        <v>130439.3646</v>
      </c>
      <c r="M1501">
        <v>105.5831383</v>
      </c>
      <c r="N1501">
        <v>0.412164998</v>
      </c>
      <c r="O1501">
        <v>4.8142101410000002</v>
      </c>
      <c r="P1501">
        <v>106498.2328</v>
      </c>
      <c r="Q1501">
        <v>104.5208986</v>
      </c>
      <c r="R1501">
        <v>-4.5133286000000002E-2</v>
      </c>
      <c r="S1501">
        <v>4.6275397590000003</v>
      </c>
    </row>
    <row r="1502" spans="1:19" x14ac:dyDescent="0.25">
      <c r="A1502" s="12">
        <v>42309</v>
      </c>
      <c r="B1502" t="s">
        <v>1999</v>
      </c>
      <c r="C1502" t="s">
        <v>2000</v>
      </c>
      <c r="D1502">
        <v>238274.23480000001</v>
      </c>
      <c r="E1502">
        <v>106.0194984</v>
      </c>
      <c r="F1502">
        <v>0.12508010999999999</v>
      </c>
      <c r="G1502">
        <v>5.9763629099999998</v>
      </c>
      <c r="H1502">
        <v>143693.61139999999</v>
      </c>
      <c r="I1502">
        <v>104.9156521</v>
      </c>
      <c r="J1502">
        <v>4.5704440999999998E-2</v>
      </c>
      <c r="K1502">
        <v>4.8900612729999997</v>
      </c>
      <c r="L1502">
        <v>113709.7326</v>
      </c>
      <c r="M1502">
        <v>105.402508</v>
      </c>
      <c r="N1502">
        <v>-8.9029959999999998E-3</v>
      </c>
      <c r="O1502">
        <v>5.2046096049999999</v>
      </c>
      <c r="P1502">
        <v>102519.0009</v>
      </c>
      <c r="Q1502">
        <v>104.5606492</v>
      </c>
      <c r="R1502">
        <v>-3.4492613999999998E-2</v>
      </c>
      <c r="S1502">
        <v>5.4910324309999998</v>
      </c>
    </row>
    <row r="1503" spans="1:19" x14ac:dyDescent="0.25">
      <c r="A1503" s="12">
        <v>42309</v>
      </c>
      <c r="B1503" t="s">
        <v>1989</v>
      </c>
      <c r="C1503" t="s">
        <v>1990</v>
      </c>
      <c r="D1503">
        <v>243270.5117</v>
      </c>
      <c r="E1503">
        <v>106.1557942</v>
      </c>
      <c r="F1503">
        <v>0.12538569899999999</v>
      </c>
      <c r="G1503">
        <v>6.6127974390000004</v>
      </c>
      <c r="H1503">
        <v>156453.12270000001</v>
      </c>
      <c r="I1503">
        <v>105.9372419</v>
      </c>
      <c r="J1503">
        <v>-3.1687829000000001E-2</v>
      </c>
      <c r="K1503">
        <v>6.287534977</v>
      </c>
      <c r="L1503">
        <v>114339.8818</v>
      </c>
      <c r="M1503">
        <v>105.2837095</v>
      </c>
      <c r="N1503">
        <v>-0.24873547500000001</v>
      </c>
      <c r="O1503">
        <v>5.1421001720000001</v>
      </c>
      <c r="P1503">
        <v>115720.0722</v>
      </c>
      <c r="Q1503">
        <v>105.7159288</v>
      </c>
      <c r="R1503">
        <v>-0.27408356699999997</v>
      </c>
      <c r="S1503">
        <v>6.0705301829999998</v>
      </c>
    </row>
    <row r="1504" spans="1:19" x14ac:dyDescent="0.25">
      <c r="A1504" s="12">
        <v>42309</v>
      </c>
      <c r="B1504" t="s">
        <v>1993</v>
      </c>
      <c r="C1504" t="s">
        <v>1994</v>
      </c>
      <c r="D1504">
        <v>194211.53469999999</v>
      </c>
      <c r="E1504">
        <v>104.8122889</v>
      </c>
      <c r="F1504">
        <v>9.8268802000000002E-2</v>
      </c>
      <c r="G1504">
        <v>3.5084113349999999</v>
      </c>
      <c r="H1504">
        <v>125154.8453</v>
      </c>
      <c r="I1504">
        <v>104.0338459</v>
      </c>
      <c r="J1504">
        <v>-5.1027343000000003E-2</v>
      </c>
      <c r="K1504">
        <v>2.8484337480000002</v>
      </c>
      <c r="L1504">
        <v>104357.78660000001</v>
      </c>
      <c r="M1504">
        <v>103.5507111</v>
      </c>
      <c r="N1504">
        <v>-0.30390920599999999</v>
      </c>
      <c r="O1504">
        <v>2.3460336810000002</v>
      </c>
      <c r="P1504">
        <v>91761.622860000003</v>
      </c>
      <c r="Q1504">
        <v>102.3833736</v>
      </c>
      <c r="R1504">
        <v>-0.54960484799999998</v>
      </c>
      <c r="S1504">
        <v>1.936026877</v>
      </c>
    </row>
    <row r="1505" spans="1:19" x14ac:dyDescent="0.25">
      <c r="A1505" s="12">
        <v>42309</v>
      </c>
      <c r="B1505" t="s">
        <v>1995</v>
      </c>
      <c r="C1505" t="s">
        <v>1996</v>
      </c>
      <c r="D1505">
        <v>235878.88080000001</v>
      </c>
      <c r="E1505">
        <v>104.7648215</v>
      </c>
      <c r="F1505">
        <v>0.26433199000000002</v>
      </c>
      <c r="G1505">
        <v>5.0407918560000002</v>
      </c>
      <c r="H1505">
        <v>140793.10999999999</v>
      </c>
      <c r="I1505">
        <v>104.21592750000001</v>
      </c>
      <c r="J1505">
        <v>0.177872327</v>
      </c>
      <c r="K1505">
        <v>4.1744538819999999</v>
      </c>
      <c r="L1505">
        <v>119524.83319999999</v>
      </c>
      <c r="M1505">
        <v>104.1615889</v>
      </c>
      <c r="N1505">
        <v>-2.5641513000000001E-2</v>
      </c>
      <c r="O1505">
        <v>3.7945792410000001</v>
      </c>
      <c r="P1505">
        <v>93766.599130000002</v>
      </c>
      <c r="Q1505">
        <v>104.1269053</v>
      </c>
      <c r="R1505">
        <v>-0.17877906800000001</v>
      </c>
      <c r="S1505">
        <v>4.1629326889999998</v>
      </c>
    </row>
    <row r="1506" spans="1:19" x14ac:dyDescent="0.25">
      <c r="A1506" s="12">
        <v>42309</v>
      </c>
      <c r="B1506" t="s">
        <v>1991</v>
      </c>
      <c r="C1506" t="s">
        <v>1992</v>
      </c>
      <c r="D1506">
        <v>223766.45009999999</v>
      </c>
      <c r="E1506">
        <v>104.7626791</v>
      </c>
      <c r="F1506">
        <v>0.196111491</v>
      </c>
      <c r="G1506">
        <v>3.1486167310000002</v>
      </c>
      <c r="H1506">
        <v>142697.3316</v>
      </c>
      <c r="I1506">
        <v>104.528903</v>
      </c>
      <c r="J1506">
        <v>0.24132193499999999</v>
      </c>
      <c r="K1506">
        <v>2.74846718</v>
      </c>
      <c r="L1506">
        <v>101099.2056</v>
      </c>
      <c r="M1506">
        <v>104.3882069</v>
      </c>
      <c r="N1506">
        <v>0.33529861700000002</v>
      </c>
      <c r="O1506">
        <v>2.0586936840000001</v>
      </c>
      <c r="P1506">
        <v>92559.165200000003</v>
      </c>
      <c r="Q1506">
        <v>104.39193539999999</v>
      </c>
      <c r="R1506">
        <v>0.58306822999999997</v>
      </c>
      <c r="S1506">
        <v>2.535487925</v>
      </c>
    </row>
    <row r="1507" spans="1:19" x14ac:dyDescent="0.25">
      <c r="A1507" s="12">
        <v>42309</v>
      </c>
      <c r="B1507" t="s">
        <v>1997</v>
      </c>
      <c r="C1507" t="s">
        <v>1998</v>
      </c>
      <c r="D1507">
        <v>265683.4338</v>
      </c>
      <c r="E1507">
        <v>105.7827458</v>
      </c>
      <c r="F1507">
        <v>0.56942367500000002</v>
      </c>
      <c r="G1507">
        <v>5.7480872090000004</v>
      </c>
      <c r="H1507">
        <v>157348.32990000001</v>
      </c>
      <c r="I1507">
        <v>104.8513509</v>
      </c>
      <c r="J1507">
        <v>0.42497078100000002</v>
      </c>
      <c r="K1507">
        <v>4.6370907399999997</v>
      </c>
      <c r="L1507">
        <v>130711.1808</v>
      </c>
      <c r="M1507">
        <v>105.80315779999999</v>
      </c>
      <c r="N1507">
        <v>0.208385078</v>
      </c>
      <c r="O1507">
        <v>5.3056589230000002</v>
      </c>
      <c r="P1507">
        <v>106820.1989</v>
      </c>
      <c r="Q1507">
        <v>104.83688669999999</v>
      </c>
      <c r="R1507">
        <v>0.30232052700000001</v>
      </c>
      <c r="S1507">
        <v>4.8801692890000004</v>
      </c>
    </row>
    <row r="1508" spans="1:19" x14ac:dyDescent="0.25">
      <c r="A1508" s="12">
        <v>42339</v>
      </c>
      <c r="B1508" t="s">
        <v>1989</v>
      </c>
      <c r="C1508" t="s">
        <v>1990</v>
      </c>
      <c r="D1508">
        <v>242458.71669999999</v>
      </c>
      <c r="E1508">
        <v>105.8015518</v>
      </c>
      <c r="F1508">
        <v>-0.333700526</v>
      </c>
      <c r="G1508">
        <v>6.2946908539999997</v>
      </c>
      <c r="H1508">
        <v>156354.38020000001</v>
      </c>
      <c r="I1508">
        <v>105.87038149999999</v>
      </c>
      <c r="J1508">
        <v>-6.3113153000000005E-2</v>
      </c>
      <c r="K1508">
        <v>6.3633092040000001</v>
      </c>
      <c r="L1508">
        <v>114295.4088</v>
      </c>
      <c r="M1508">
        <v>105.2427589</v>
      </c>
      <c r="N1508">
        <v>-3.8895431000000001E-2</v>
      </c>
      <c r="O1508">
        <v>5.485483017</v>
      </c>
      <c r="P1508">
        <v>115413.9262</v>
      </c>
      <c r="Q1508">
        <v>105.4362495</v>
      </c>
      <c r="R1508">
        <v>-0.26455737099999999</v>
      </c>
      <c r="S1508">
        <v>5.9188273179999999</v>
      </c>
    </row>
    <row r="1509" spans="1:19" x14ac:dyDescent="0.25">
      <c r="A1509" s="12">
        <v>42339</v>
      </c>
      <c r="B1509" t="s">
        <v>1993</v>
      </c>
      <c r="C1509" t="s">
        <v>1994</v>
      </c>
      <c r="D1509">
        <v>194720.802</v>
      </c>
      <c r="E1509">
        <v>105.08713090000001</v>
      </c>
      <c r="F1509">
        <v>0.26222299599999999</v>
      </c>
      <c r="G1509">
        <v>3.6975304680000001</v>
      </c>
      <c r="H1509">
        <v>125635.44319999999</v>
      </c>
      <c r="I1509">
        <v>104.4333386</v>
      </c>
      <c r="J1509">
        <v>0.38400267100000002</v>
      </c>
      <c r="K1509">
        <v>3.1608865119999998</v>
      </c>
      <c r="L1509">
        <v>104433.7568</v>
      </c>
      <c r="M1509">
        <v>103.62609380000001</v>
      </c>
      <c r="N1509">
        <v>7.2797877999999996E-2</v>
      </c>
      <c r="O1509">
        <v>2.5403345709999998</v>
      </c>
      <c r="P1509">
        <v>91452.558529999995</v>
      </c>
      <c r="Q1509">
        <v>102.0385339</v>
      </c>
      <c r="R1509">
        <v>-0.33681219000000001</v>
      </c>
      <c r="S1509">
        <v>1.2434704839999999</v>
      </c>
    </row>
    <row r="1510" spans="1:19" x14ac:dyDescent="0.25">
      <c r="A1510" s="12">
        <v>42339</v>
      </c>
      <c r="B1510" t="s">
        <v>1991</v>
      </c>
      <c r="C1510" t="s">
        <v>1992</v>
      </c>
      <c r="D1510">
        <v>224913.82879999999</v>
      </c>
      <c r="E1510">
        <v>105.2998573</v>
      </c>
      <c r="F1510">
        <v>0.51275725500000002</v>
      </c>
      <c r="G1510">
        <v>4.0132809920000003</v>
      </c>
      <c r="H1510">
        <v>143608.02830000001</v>
      </c>
      <c r="I1510">
        <v>105.19600819999999</v>
      </c>
      <c r="J1510">
        <v>0.63820164400000001</v>
      </c>
      <c r="K1510">
        <v>3.9736714150000001</v>
      </c>
      <c r="L1510">
        <v>101224.4335</v>
      </c>
      <c r="M1510">
        <v>104.51750869999999</v>
      </c>
      <c r="N1510">
        <v>0.123866352</v>
      </c>
      <c r="O1510">
        <v>3.2360361289999999</v>
      </c>
      <c r="P1510">
        <v>92496.023069999996</v>
      </c>
      <c r="Q1510">
        <v>104.3207211</v>
      </c>
      <c r="R1510">
        <v>-6.8218134999999999E-2</v>
      </c>
      <c r="S1510">
        <v>3.3491914330000001</v>
      </c>
    </row>
    <row r="1511" spans="1:19" x14ac:dyDescent="0.25">
      <c r="A1511" s="12">
        <v>42339</v>
      </c>
      <c r="B1511" t="s">
        <v>1997</v>
      </c>
      <c r="C1511" t="s">
        <v>1998</v>
      </c>
      <c r="D1511">
        <v>266438.78960000002</v>
      </c>
      <c r="E1511">
        <v>106.08349320000001</v>
      </c>
      <c r="F1511">
        <v>0.28430671699999999</v>
      </c>
      <c r="G1511">
        <v>5.6093093109999996</v>
      </c>
      <c r="H1511">
        <v>157002.74110000001</v>
      </c>
      <c r="I1511">
        <v>104.6210628</v>
      </c>
      <c r="J1511">
        <v>-0.219632934</v>
      </c>
      <c r="K1511">
        <v>4.144025214</v>
      </c>
      <c r="L1511">
        <v>131045.1688</v>
      </c>
      <c r="M1511">
        <v>106.0735018</v>
      </c>
      <c r="N1511">
        <v>0.25551601099999999</v>
      </c>
      <c r="O1511">
        <v>5.4722054379999996</v>
      </c>
      <c r="P1511">
        <v>106702.5681</v>
      </c>
      <c r="Q1511">
        <v>104.72143989999999</v>
      </c>
      <c r="R1511">
        <v>-0.110120363</v>
      </c>
      <c r="S1511">
        <v>4.3271587770000002</v>
      </c>
    </row>
    <row r="1512" spans="1:19" x14ac:dyDescent="0.25">
      <c r="A1512" s="12">
        <v>42339</v>
      </c>
      <c r="B1512" t="s">
        <v>1995</v>
      </c>
      <c r="C1512" t="s">
        <v>1996</v>
      </c>
      <c r="D1512">
        <v>236655.80850000001</v>
      </c>
      <c r="E1512">
        <v>105.1098914</v>
      </c>
      <c r="F1512">
        <v>0.32937568900000003</v>
      </c>
      <c r="G1512">
        <v>5.5695883669999997</v>
      </c>
      <c r="H1512">
        <v>141139.745</v>
      </c>
      <c r="I1512">
        <v>104.47250889999999</v>
      </c>
      <c r="J1512">
        <v>0.24620166800000001</v>
      </c>
      <c r="K1512">
        <v>4.8434472399999997</v>
      </c>
      <c r="L1512">
        <v>119650.0496</v>
      </c>
      <c r="M1512">
        <v>104.27071050000001</v>
      </c>
      <c r="N1512">
        <v>0.10476184299999999</v>
      </c>
      <c r="O1512">
        <v>4.5899122419999996</v>
      </c>
      <c r="P1512">
        <v>93336.813450000001</v>
      </c>
      <c r="Q1512">
        <v>103.6496324</v>
      </c>
      <c r="R1512">
        <v>-0.45835690800000001</v>
      </c>
      <c r="S1512">
        <v>4.1599280170000004</v>
      </c>
    </row>
    <row r="1513" spans="1:19" x14ac:dyDescent="0.25">
      <c r="A1513" s="12">
        <v>42339</v>
      </c>
      <c r="B1513" t="s">
        <v>1999</v>
      </c>
      <c r="C1513" t="s">
        <v>2000</v>
      </c>
      <c r="D1513">
        <v>240074.58970000001</v>
      </c>
      <c r="E1513">
        <v>106.8205616</v>
      </c>
      <c r="F1513">
        <v>0.75558099999999995</v>
      </c>
      <c r="G1513">
        <v>6.1159412639999999</v>
      </c>
      <c r="H1513">
        <v>144889.76999999999</v>
      </c>
      <c r="I1513">
        <v>105.7890087</v>
      </c>
      <c r="J1513">
        <v>0.83243687700000002</v>
      </c>
      <c r="K1513">
        <v>5.194899887</v>
      </c>
      <c r="L1513">
        <v>114400.0769</v>
      </c>
      <c r="M1513">
        <v>106.0424182</v>
      </c>
      <c r="N1513">
        <v>0.60711098600000002</v>
      </c>
      <c r="O1513">
        <v>5.412442059</v>
      </c>
      <c r="P1513">
        <v>103175.59149999999</v>
      </c>
      <c r="Q1513">
        <v>105.2303156</v>
      </c>
      <c r="R1513">
        <v>0.64045744299999996</v>
      </c>
      <c r="S1513">
        <v>5.2179609080000002</v>
      </c>
    </row>
    <row r="1514" spans="1:19" x14ac:dyDescent="0.25">
      <c r="A1514" s="12">
        <v>42370</v>
      </c>
      <c r="B1514" t="s">
        <v>1999</v>
      </c>
      <c r="C1514" t="s">
        <v>2000</v>
      </c>
      <c r="D1514">
        <v>240591.5963</v>
      </c>
      <c r="E1514">
        <v>107.05060229999999</v>
      </c>
      <c r="F1514">
        <v>0.21535248300000001</v>
      </c>
      <c r="G1514">
        <v>7.0506022880000003</v>
      </c>
      <c r="H1514">
        <v>146586.8702</v>
      </c>
      <c r="I1514">
        <v>107.02811989999999</v>
      </c>
      <c r="J1514">
        <v>0.36407188800000001</v>
      </c>
      <c r="K1514">
        <v>7.0281199409999999</v>
      </c>
      <c r="L1514">
        <v>114585.39139999999</v>
      </c>
      <c r="M1514">
        <v>106.2141944</v>
      </c>
      <c r="N1514">
        <v>0.16198815</v>
      </c>
      <c r="O1514">
        <v>6.2141943680000002</v>
      </c>
      <c r="P1514">
        <v>103311.28879999999</v>
      </c>
      <c r="Q1514">
        <v>105.36871530000001</v>
      </c>
      <c r="R1514">
        <v>0.13152075199999999</v>
      </c>
      <c r="S1514">
        <v>5.3687153170000004</v>
      </c>
    </row>
    <row r="1515" spans="1:19" x14ac:dyDescent="0.25">
      <c r="A1515" s="12">
        <v>42370</v>
      </c>
      <c r="B1515" t="s">
        <v>1995</v>
      </c>
      <c r="C1515" t="s">
        <v>1996</v>
      </c>
      <c r="D1515">
        <v>235033.57639999999</v>
      </c>
      <c r="E1515">
        <v>104.3893824</v>
      </c>
      <c r="F1515">
        <v>-0.68548162099999999</v>
      </c>
      <c r="G1515">
        <v>4.3893823689999998</v>
      </c>
      <c r="H1515">
        <v>140615.15669999999</v>
      </c>
      <c r="I1515">
        <v>104.0842054</v>
      </c>
      <c r="J1515">
        <v>-0.371680077</v>
      </c>
      <c r="K1515">
        <v>4.0842053839999997</v>
      </c>
      <c r="L1515">
        <v>119004.6885</v>
      </c>
      <c r="M1515">
        <v>103.7083016</v>
      </c>
      <c r="N1515">
        <v>-0.53937386099999995</v>
      </c>
      <c r="O1515">
        <v>3.7083015669999999</v>
      </c>
      <c r="P1515">
        <v>92778.139039999995</v>
      </c>
      <c r="Q1515">
        <v>103.0292299</v>
      </c>
      <c r="R1515">
        <v>-0.59855740899999998</v>
      </c>
      <c r="S1515">
        <v>3.0292298949999998</v>
      </c>
    </row>
    <row r="1516" spans="1:19" x14ac:dyDescent="0.25">
      <c r="A1516" s="12">
        <v>42370</v>
      </c>
      <c r="B1516" t="s">
        <v>1989</v>
      </c>
      <c r="C1516" t="s">
        <v>1990</v>
      </c>
      <c r="D1516">
        <v>243131.04579999999</v>
      </c>
      <c r="E1516">
        <v>106.0949356</v>
      </c>
      <c r="F1516">
        <v>0.27729631100000002</v>
      </c>
      <c r="G1516">
        <v>6.0949355609999998</v>
      </c>
      <c r="H1516">
        <v>157316.3383</v>
      </c>
      <c r="I1516">
        <v>106.5217408</v>
      </c>
      <c r="J1516">
        <v>0.61524218799999997</v>
      </c>
      <c r="K1516">
        <v>6.5217407820000002</v>
      </c>
      <c r="L1516">
        <v>114895.4449</v>
      </c>
      <c r="M1516">
        <v>105.7952698</v>
      </c>
      <c r="N1516">
        <v>0.52498709700000001</v>
      </c>
      <c r="O1516">
        <v>5.7952698209999998</v>
      </c>
      <c r="P1516">
        <v>116302.1591</v>
      </c>
      <c r="Q1516">
        <v>106.24769360000001</v>
      </c>
      <c r="R1516">
        <v>0.76960634500000003</v>
      </c>
      <c r="S1516">
        <v>6.2476936040000002</v>
      </c>
    </row>
    <row r="1517" spans="1:19" x14ac:dyDescent="0.25">
      <c r="A1517" s="12">
        <v>42370</v>
      </c>
      <c r="B1517" t="s">
        <v>1991</v>
      </c>
      <c r="C1517" t="s">
        <v>1992</v>
      </c>
      <c r="D1517">
        <v>224103.74239999999</v>
      </c>
      <c r="E1517">
        <v>104.9205922</v>
      </c>
      <c r="F1517">
        <v>-0.36017633999999998</v>
      </c>
      <c r="G1517">
        <v>4.9205921689999998</v>
      </c>
      <c r="H1517">
        <v>143428.49609999999</v>
      </c>
      <c r="I1517">
        <v>105.06449689999999</v>
      </c>
      <c r="J1517">
        <v>-0.125015451</v>
      </c>
      <c r="K1517">
        <v>5.0644969079999997</v>
      </c>
      <c r="L1517">
        <v>100807.8487</v>
      </c>
      <c r="M1517">
        <v>104.08737139999999</v>
      </c>
      <c r="N1517">
        <v>-0.41154574199999999</v>
      </c>
      <c r="O1517">
        <v>4.087371375</v>
      </c>
      <c r="P1517">
        <v>92187.140220000001</v>
      </c>
      <c r="Q1517">
        <v>103.97235070000001</v>
      </c>
      <c r="R1517">
        <v>-0.333941761</v>
      </c>
      <c r="S1517">
        <v>3.9723506930000001</v>
      </c>
    </row>
    <row r="1518" spans="1:19" x14ac:dyDescent="0.25">
      <c r="A1518" s="12">
        <v>42370</v>
      </c>
      <c r="B1518" t="s">
        <v>1997</v>
      </c>
      <c r="C1518" t="s">
        <v>1998</v>
      </c>
      <c r="D1518">
        <v>267241.03220000002</v>
      </c>
      <c r="E1518">
        <v>106.40290880000001</v>
      </c>
      <c r="F1518">
        <v>0.30109825800000001</v>
      </c>
      <c r="G1518">
        <v>6.4029087609999999</v>
      </c>
      <c r="H1518">
        <v>159993.86110000001</v>
      </c>
      <c r="I1518">
        <v>106.6142392</v>
      </c>
      <c r="J1518">
        <v>0.55491410200000002</v>
      </c>
      <c r="K1518">
        <v>6.6142391610000004</v>
      </c>
      <c r="L1518">
        <v>131317.45989999999</v>
      </c>
      <c r="M1518">
        <v>106.2939057</v>
      </c>
      <c r="N1518">
        <v>0.20778416699999999</v>
      </c>
      <c r="O1518">
        <v>6.2939057160000003</v>
      </c>
      <c r="P1518">
        <v>107430.8526</v>
      </c>
      <c r="Q1518">
        <v>105.43620249999999</v>
      </c>
      <c r="R1518">
        <v>0.68253699000000001</v>
      </c>
      <c r="S1518">
        <v>5.4362025090000001</v>
      </c>
    </row>
    <row r="1519" spans="1:19" x14ac:dyDescent="0.25">
      <c r="A1519" s="12">
        <v>42370</v>
      </c>
      <c r="B1519" t="s">
        <v>1993</v>
      </c>
      <c r="C1519" t="s">
        <v>1994</v>
      </c>
      <c r="D1519">
        <v>193953.63879999999</v>
      </c>
      <c r="E1519">
        <v>104.67310740000001</v>
      </c>
      <c r="F1519">
        <v>-0.39398108999999998</v>
      </c>
      <c r="G1519">
        <v>4.6731074440000002</v>
      </c>
      <c r="H1519">
        <v>125554.3088</v>
      </c>
      <c r="I1519">
        <v>104.3658964</v>
      </c>
      <c r="J1519">
        <v>-6.4579259999999999E-2</v>
      </c>
      <c r="K1519">
        <v>4.3658963670000004</v>
      </c>
      <c r="L1519">
        <v>104242.2331</v>
      </c>
      <c r="M1519">
        <v>103.4360513</v>
      </c>
      <c r="N1519">
        <v>-0.18339253999999999</v>
      </c>
      <c r="O1519">
        <v>3.43605128</v>
      </c>
      <c r="P1519">
        <v>91553.008849999998</v>
      </c>
      <c r="Q1519">
        <v>102.1506117</v>
      </c>
      <c r="R1519">
        <v>0.10983872</v>
      </c>
      <c r="S1519">
        <v>2.1506117229999999</v>
      </c>
    </row>
    <row r="1520" spans="1:19" x14ac:dyDescent="0.25">
      <c r="A1520" s="12">
        <v>42401</v>
      </c>
      <c r="B1520" t="s">
        <v>1999</v>
      </c>
      <c r="C1520" t="s">
        <v>2000</v>
      </c>
      <c r="D1520">
        <v>239831.0816</v>
      </c>
      <c r="E1520">
        <v>106.7122133</v>
      </c>
      <c r="F1520">
        <v>-0.316101939</v>
      </c>
      <c r="G1520">
        <v>7.2104095690000003</v>
      </c>
      <c r="H1520">
        <v>146203.5514</v>
      </c>
      <c r="I1520">
        <v>106.7482457</v>
      </c>
      <c r="J1520">
        <v>-0.26149598699999999</v>
      </c>
      <c r="K1520">
        <v>7.3488517269999996</v>
      </c>
      <c r="L1520">
        <v>114140.245</v>
      </c>
      <c r="M1520">
        <v>105.8015688</v>
      </c>
      <c r="N1520">
        <v>-0.38848440400000001</v>
      </c>
      <c r="O1520">
        <v>6.2578529060000001</v>
      </c>
      <c r="P1520">
        <v>102822.5191</v>
      </c>
      <c r="Q1520">
        <v>104.87021180000001</v>
      </c>
      <c r="R1520">
        <v>-0.47310390800000002</v>
      </c>
      <c r="S1520">
        <v>4.9191781829999996</v>
      </c>
    </row>
    <row r="1521" spans="1:19" x14ac:dyDescent="0.25">
      <c r="A1521" s="12">
        <v>42401</v>
      </c>
      <c r="B1521" t="s">
        <v>1993</v>
      </c>
      <c r="C1521" t="s">
        <v>1994</v>
      </c>
      <c r="D1521">
        <v>194171.62609999999</v>
      </c>
      <c r="E1521">
        <v>104.79075109999999</v>
      </c>
      <c r="F1521">
        <v>0.112391437</v>
      </c>
      <c r="G1521">
        <v>5.0625152</v>
      </c>
      <c r="H1521">
        <v>125741.2675</v>
      </c>
      <c r="I1521">
        <v>104.52130409999999</v>
      </c>
      <c r="J1521">
        <v>0.14890663800000001</v>
      </c>
      <c r="K1521">
        <v>4.9560776630000003</v>
      </c>
      <c r="L1521">
        <v>104292.2466</v>
      </c>
      <c r="M1521">
        <v>103.4856779</v>
      </c>
      <c r="N1521">
        <v>4.7978113000000003E-2</v>
      </c>
      <c r="O1521">
        <v>3.9330256939999999</v>
      </c>
      <c r="P1521">
        <v>91474.68002</v>
      </c>
      <c r="Q1521">
        <v>102.063216</v>
      </c>
      <c r="R1521">
        <v>-8.5555707999999994E-2</v>
      </c>
      <c r="S1521">
        <v>2.464015946</v>
      </c>
    </row>
    <row r="1522" spans="1:19" x14ac:dyDescent="0.25">
      <c r="A1522" s="12">
        <v>42401</v>
      </c>
      <c r="B1522" t="s">
        <v>1997</v>
      </c>
      <c r="C1522" t="s">
        <v>1998</v>
      </c>
      <c r="D1522">
        <v>266945.88449999999</v>
      </c>
      <c r="E1522">
        <v>106.2853947</v>
      </c>
      <c r="F1522">
        <v>-0.110442501</v>
      </c>
      <c r="G1522">
        <v>6.4179927919999997</v>
      </c>
      <c r="H1522">
        <v>159970.92180000001</v>
      </c>
      <c r="I1522">
        <v>106.59895330000001</v>
      </c>
      <c r="J1522">
        <v>-1.4337571E-2</v>
      </c>
      <c r="K1522">
        <v>6.7180561049999996</v>
      </c>
      <c r="L1522">
        <v>131181.34770000001</v>
      </c>
      <c r="M1522">
        <v>106.1837307</v>
      </c>
      <c r="N1522">
        <v>-0.103651286</v>
      </c>
      <c r="O1522">
        <v>6.2653837699999997</v>
      </c>
      <c r="P1522">
        <v>107229.53879999999</v>
      </c>
      <c r="Q1522">
        <v>105.2386265</v>
      </c>
      <c r="R1522">
        <v>-0.18738913500000001</v>
      </c>
      <c r="S1522">
        <v>4.7569654459999997</v>
      </c>
    </row>
    <row r="1523" spans="1:19" x14ac:dyDescent="0.25">
      <c r="A1523" s="12">
        <v>42401</v>
      </c>
      <c r="B1523" t="s">
        <v>1991</v>
      </c>
      <c r="C1523" t="s">
        <v>1992</v>
      </c>
      <c r="D1523">
        <v>224490.7868</v>
      </c>
      <c r="E1523">
        <v>105.1017981</v>
      </c>
      <c r="F1523">
        <v>0.17270770099999999</v>
      </c>
      <c r="G1523">
        <v>5.1803679479999998</v>
      </c>
      <c r="H1523">
        <v>143556.79240000001</v>
      </c>
      <c r="I1523">
        <v>105.15847669999999</v>
      </c>
      <c r="J1523">
        <v>8.9449652000000004E-2</v>
      </c>
      <c r="K1523">
        <v>5.2894191299999997</v>
      </c>
      <c r="L1523">
        <v>100704.84149999999</v>
      </c>
      <c r="M1523">
        <v>103.9810131</v>
      </c>
      <c r="N1523">
        <v>-0.102181723</v>
      </c>
      <c r="O1523">
        <v>3.7330325590000002</v>
      </c>
      <c r="P1523">
        <v>91782.336869999999</v>
      </c>
      <c r="Q1523">
        <v>103.5157973</v>
      </c>
      <c r="R1523">
        <v>-0.43911043300000002</v>
      </c>
      <c r="S1523">
        <v>2.5558646899999999</v>
      </c>
    </row>
    <row r="1524" spans="1:19" x14ac:dyDescent="0.25">
      <c r="A1524" s="12">
        <v>42401</v>
      </c>
      <c r="B1524" t="s">
        <v>1989</v>
      </c>
      <c r="C1524" t="s">
        <v>1990</v>
      </c>
      <c r="D1524">
        <v>243769.99400000001</v>
      </c>
      <c r="E1524">
        <v>106.37375299999999</v>
      </c>
      <c r="F1524">
        <v>0.26279991899999999</v>
      </c>
      <c r="G1524">
        <v>6.3088024559999996</v>
      </c>
      <c r="H1524">
        <v>157839.5759</v>
      </c>
      <c r="I1524">
        <v>106.87603439999999</v>
      </c>
      <c r="J1524">
        <v>0.33260215900000001</v>
      </c>
      <c r="K1524">
        <v>6.804738789</v>
      </c>
      <c r="L1524">
        <v>115295.59</v>
      </c>
      <c r="M1524">
        <v>106.1637218</v>
      </c>
      <c r="N1524">
        <v>0.34826890399999999</v>
      </c>
      <c r="O1524">
        <v>5.8904058680000002</v>
      </c>
      <c r="P1524">
        <v>116793.8251</v>
      </c>
      <c r="Q1524">
        <v>106.69685440000001</v>
      </c>
      <c r="R1524">
        <v>0.42274873400000001</v>
      </c>
      <c r="S1524">
        <v>6.0777333779999996</v>
      </c>
    </row>
    <row r="1525" spans="1:19" x14ac:dyDescent="0.25">
      <c r="A1525" s="12">
        <v>42401</v>
      </c>
      <c r="B1525" t="s">
        <v>1995</v>
      </c>
      <c r="C1525" t="s">
        <v>1996</v>
      </c>
      <c r="D1525">
        <v>234158.83199999999</v>
      </c>
      <c r="E1525">
        <v>104.0008675</v>
      </c>
      <c r="F1525">
        <v>-0.37217850000000002</v>
      </c>
      <c r="G1525">
        <v>3.7909699300000002</v>
      </c>
      <c r="H1525">
        <v>140225.14309999999</v>
      </c>
      <c r="I1525">
        <v>103.7955149</v>
      </c>
      <c r="J1525">
        <v>-0.27736240299999998</v>
      </c>
      <c r="K1525">
        <v>3.8691295609999998</v>
      </c>
      <c r="L1525">
        <v>118604.2933</v>
      </c>
      <c r="M1525">
        <v>103.3593716</v>
      </c>
      <c r="N1525">
        <v>-0.33645328899999999</v>
      </c>
      <c r="O1525">
        <v>3.155087011</v>
      </c>
      <c r="P1525">
        <v>92416.882679999995</v>
      </c>
      <c r="Q1525">
        <v>102.6280582</v>
      </c>
      <c r="R1525">
        <v>-0.38937659699999999</v>
      </c>
      <c r="S1525">
        <v>2.460184747</v>
      </c>
    </row>
    <row r="1526" spans="1:19" x14ac:dyDescent="0.25">
      <c r="A1526" s="12">
        <v>42430</v>
      </c>
      <c r="B1526" t="s">
        <v>1995</v>
      </c>
      <c r="C1526" t="s">
        <v>1996</v>
      </c>
      <c r="D1526">
        <v>233011.74299999999</v>
      </c>
      <c r="E1526">
        <v>103.4913918</v>
      </c>
      <c r="F1526">
        <v>-0.48987643800000003</v>
      </c>
      <c r="G1526">
        <v>2.8791837999999998</v>
      </c>
      <c r="H1526">
        <v>139859.11919999999</v>
      </c>
      <c r="I1526">
        <v>103.5245817</v>
      </c>
      <c r="J1526">
        <v>-0.261025905</v>
      </c>
      <c r="K1526">
        <v>3.3661644719999999</v>
      </c>
      <c r="L1526">
        <v>118322.10679999999</v>
      </c>
      <c r="M1526">
        <v>103.11345609999999</v>
      </c>
      <c r="N1526">
        <v>-0.237922728</v>
      </c>
      <c r="O1526">
        <v>2.8368164180000002</v>
      </c>
      <c r="P1526">
        <v>92731.334919999994</v>
      </c>
      <c r="Q1526">
        <v>102.97725440000001</v>
      </c>
      <c r="R1526">
        <v>0.340254116</v>
      </c>
      <c r="S1526">
        <v>2.499674771</v>
      </c>
    </row>
    <row r="1527" spans="1:19" x14ac:dyDescent="0.25">
      <c r="A1527" s="12">
        <v>42430</v>
      </c>
      <c r="B1527" t="s">
        <v>1999</v>
      </c>
      <c r="C1527" t="s">
        <v>2000</v>
      </c>
      <c r="D1527">
        <v>237610.75390000001</v>
      </c>
      <c r="E1527">
        <v>105.72428429999999</v>
      </c>
      <c r="F1527">
        <v>-0.92578810600000006</v>
      </c>
      <c r="G1527">
        <v>6.6726900149999997</v>
      </c>
      <c r="H1527">
        <v>144666.49119999999</v>
      </c>
      <c r="I1527">
        <v>105.62598509999999</v>
      </c>
      <c r="J1527">
        <v>-1.051315258</v>
      </c>
      <c r="K1527">
        <v>6.8892024510000001</v>
      </c>
      <c r="L1527">
        <v>113016.5958</v>
      </c>
      <c r="M1527">
        <v>104.76000929999999</v>
      </c>
      <c r="N1527">
        <v>-0.984446182</v>
      </c>
      <c r="O1527">
        <v>6.3555735379999998</v>
      </c>
      <c r="P1527">
        <v>101748.2196</v>
      </c>
      <c r="Q1527">
        <v>103.77451790000001</v>
      </c>
      <c r="R1527">
        <v>-1.044809519</v>
      </c>
      <c r="S1527">
        <v>4.6438301290000004</v>
      </c>
    </row>
    <row r="1528" spans="1:19" x14ac:dyDescent="0.25">
      <c r="A1528" s="12">
        <v>42430</v>
      </c>
      <c r="B1528" t="s">
        <v>1989</v>
      </c>
      <c r="C1528" t="s">
        <v>1990</v>
      </c>
      <c r="D1528">
        <v>243976.7893</v>
      </c>
      <c r="E1528">
        <v>106.4639921</v>
      </c>
      <c r="F1528">
        <v>8.4832146999999997E-2</v>
      </c>
      <c r="G1528">
        <v>5.9094431470000002</v>
      </c>
      <c r="H1528">
        <v>157733.06080000001</v>
      </c>
      <c r="I1528">
        <v>106.80391109999999</v>
      </c>
      <c r="J1528">
        <v>-6.7483111999999998E-2</v>
      </c>
      <c r="K1528">
        <v>6.396158249</v>
      </c>
      <c r="L1528">
        <v>115062.3544</v>
      </c>
      <c r="M1528">
        <v>105.94895940000001</v>
      </c>
      <c r="N1528">
        <v>-0.20229366600000001</v>
      </c>
      <c r="O1528">
        <v>5.7628413030000001</v>
      </c>
      <c r="P1528">
        <v>117175.4206</v>
      </c>
      <c r="Q1528">
        <v>107.0454606</v>
      </c>
      <c r="R1528">
        <v>0.32672582</v>
      </c>
      <c r="S1528">
        <v>6.0711004390000003</v>
      </c>
    </row>
    <row r="1529" spans="1:19" x14ac:dyDescent="0.25">
      <c r="A1529" s="12">
        <v>42430</v>
      </c>
      <c r="B1529" t="s">
        <v>1997</v>
      </c>
      <c r="C1529" t="s">
        <v>1998</v>
      </c>
      <c r="D1529">
        <v>266562.95699999999</v>
      </c>
      <c r="E1529">
        <v>106.13293090000001</v>
      </c>
      <c r="F1529">
        <v>-0.14344759600000001</v>
      </c>
      <c r="G1529">
        <v>6.5341594150000004</v>
      </c>
      <c r="H1529">
        <v>159800.93659999999</v>
      </c>
      <c r="I1529">
        <v>106.48568109999999</v>
      </c>
      <c r="J1529">
        <v>-0.106260093</v>
      </c>
      <c r="K1529">
        <v>6.8097578140000001</v>
      </c>
      <c r="L1529">
        <v>131296.94409999999</v>
      </c>
      <c r="M1529">
        <v>106.2772993</v>
      </c>
      <c r="N1529">
        <v>8.8119551000000004E-2</v>
      </c>
      <c r="O1529">
        <v>6.780335376</v>
      </c>
      <c r="P1529">
        <v>107920.63250000001</v>
      </c>
      <c r="Q1529">
        <v>105.9168888</v>
      </c>
      <c r="R1529">
        <v>0.64449931900000001</v>
      </c>
      <c r="S1529">
        <v>5.5560787129999998</v>
      </c>
    </row>
    <row r="1530" spans="1:19" x14ac:dyDescent="0.25">
      <c r="A1530" s="12">
        <v>42430</v>
      </c>
      <c r="B1530" t="s">
        <v>1993</v>
      </c>
      <c r="C1530" t="s">
        <v>1994</v>
      </c>
      <c r="D1530">
        <v>192757.7917</v>
      </c>
      <c r="E1530">
        <v>104.02773139999999</v>
      </c>
      <c r="F1530">
        <v>-0.72813647599999998</v>
      </c>
      <c r="G1530">
        <v>4.6384084830000001</v>
      </c>
      <c r="H1530">
        <v>124850.8547</v>
      </c>
      <c r="I1530">
        <v>103.7811564</v>
      </c>
      <c r="J1530">
        <v>-0.70813092200000005</v>
      </c>
      <c r="K1530">
        <v>4.6123590739999996</v>
      </c>
      <c r="L1530">
        <v>103786.5058</v>
      </c>
      <c r="M1530">
        <v>102.98384849999999</v>
      </c>
      <c r="N1530">
        <v>-0.48492650799999998</v>
      </c>
      <c r="O1530">
        <v>4.18785118</v>
      </c>
      <c r="P1530">
        <v>91678.856320000006</v>
      </c>
      <c r="Q1530">
        <v>102.2910265</v>
      </c>
      <c r="R1530">
        <v>0.22320526099999999</v>
      </c>
      <c r="S1530">
        <v>3.1431812649999999</v>
      </c>
    </row>
    <row r="1531" spans="1:19" x14ac:dyDescent="0.25">
      <c r="A1531" s="12">
        <v>42430</v>
      </c>
      <c r="B1531" t="s">
        <v>1991</v>
      </c>
      <c r="C1531" t="s">
        <v>1992</v>
      </c>
      <c r="D1531">
        <v>221561.74100000001</v>
      </c>
      <c r="E1531">
        <v>103.73048129999999</v>
      </c>
      <c r="F1531">
        <v>-1.3047510170000001</v>
      </c>
      <c r="G1531">
        <v>4.4097135029999999</v>
      </c>
      <c r="H1531">
        <v>141640.36910000001</v>
      </c>
      <c r="I1531">
        <v>103.754655</v>
      </c>
      <c r="J1531">
        <v>-1.334958264</v>
      </c>
      <c r="K1531">
        <v>4.5227594189999998</v>
      </c>
      <c r="L1531">
        <v>99379.035879999996</v>
      </c>
      <c r="M1531">
        <v>102.6120758</v>
      </c>
      <c r="N1531">
        <v>-1.316526181</v>
      </c>
      <c r="O1531">
        <v>3.0492312199999998</v>
      </c>
      <c r="P1531">
        <v>90912.268490000002</v>
      </c>
      <c r="Q1531">
        <v>102.53449929999999</v>
      </c>
      <c r="R1531">
        <v>-0.94796930499999998</v>
      </c>
      <c r="S1531">
        <v>1.96064839</v>
      </c>
    </row>
    <row r="1532" spans="1:19" x14ac:dyDescent="0.25">
      <c r="A1532" s="12">
        <v>42461</v>
      </c>
      <c r="B1532" t="s">
        <v>1991</v>
      </c>
      <c r="C1532" t="s">
        <v>1992</v>
      </c>
      <c r="D1532">
        <v>224735.03289999999</v>
      </c>
      <c r="E1532">
        <v>105.21614889999999</v>
      </c>
      <c r="F1532">
        <v>1.4322382060000001</v>
      </c>
      <c r="G1532">
        <v>4.7820644080000001</v>
      </c>
      <c r="H1532">
        <v>143666.3511</v>
      </c>
      <c r="I1532">
        <v>105.2387308</v>
      </c>
      <c r="J1532">
        <v>1.4303704100000001</v>
      </c>
      <c r="K1532">
        <v>5.0821123549999996</v>
      </c>
      <c r="L1532">
        <v>101442.7236</v>
      </c>
      <c r="M1532">
        <v>104.7429003</v>
      </c>
      <c r="N1532">
        <v>2.076582535</v>
      </c>
      <c r="O1532">
        <v>4.0990882070000003</v>
      </c>
      <c r="P1532">
        <v>92409.179669999998</v>
      </c>
      <c r="Q1532">
        <v>104.2227757</v>
      </c>
      <c r="R1532">
        <v>1.646544749</v>
      </c>
      <c r="S1532">
        <v>2.9230005910000001</v>
      </c>
    </row>
    <row r="1533" spans="1:19" x14ac:dyDescent="0.25">
      <c r="A1533" s="12">
        <v>42461</v>
      </c>
      <c r="B1533" t="s">
        <v>1995</v>
      </c>
      <c r="C1533" t="s">
        <v>1996</v>
      </c>
      <c r="D1533">
        <v>234826.22459999999</v>
      </c>
      <c r="E1533">
        <v>104.29728780000001</v>
      </c>
      <c r="F1533">
        <v>0.77870820600000001</v>
      </c>
      <c r="G1533">
        <v>2.3261993830000001</v>
      </c>
      <c r="H1533">
        <v>140467.9559</v>
      </c>
      <c r="I1533">
        <v>103.9752464</v>
      </c>
      <c r="J1533">
        <v>0.43532141200000002</v>
      </c>
      <c r="K1533">
        <v>2.7611178750000001</v>
      </c>
      <c r="L1533">
        <v>119058.0295</v>
      </c>
      <c r="M1533">
        <v>103.75478630000001</v>
      </c>
      <c r="N1533">
        <v>0.62196557900000005</v>
      </c>
      <c r="O1533">
        <v>2.2561234739999998</v>
      </c>
      <c r="P1533">
        <v>92619.047789999997</v>
      </c>
      <c r="Q1533">
        <v>102.8525606</v>
      </c>
      <c r="R1533">
        <v>-0.121088661</v>
      </c>
      <c r="S1533">
        <v>0.99636961700000004</v>
      </c>
    </row>
    <row r="1534" spans="1:19" x14ac:dyDescent="0.25">
      <c r="A1534" s="12">
        <v>42461</v>
      </c>
      <c r="B1534" t="s">
        <v>1999</v>
      </c>
      <c r="C1534" t="s">
        <v>2000</v>
      </c>
      <c r="D1534">
        <v>238955.6091</v>
      </c>
      <c r="E1534">
        <v>106.3226741</v>
      </c>
      <c r="F1534">
        <v>0.565990875</v>
      </c>
      <c r="G1534">
        <v>6.2630273580000004</v>
      </c>
      <c r="H1534">
        <v>145292.6905</v>
      </c>
      <c r="I1534">
        <v>106.0831948</v>
      </c>
      <c r="J1534">
        <v>0.432857202</v>
      </c>
      <c r="K1534">
        <v>6.6244936470000004</v>
      </c>
      <c r="L1534">
        <v>113808.5754</v>
      </c>
      <c r="M1534">
        <v>105.4941297</v>
      </c>
      <c r="N1534">
        <v>0.70076402500000001</v>
      </c>
      <c r="O1534">
        <v>6.4373296570000003</v>
      </c>
      <c r="P1534">
        <v>102411.93489999999</v>
      </c>
      <c r="Q1534">
        <v>104.4514509</v>
      </c>
      <c r="R1534">
        <v>0.65231140700000001</v>
      </c>
      <c r="S1534">
        <v>4.9686692649999999</v>
      </c>
    </row>
    <row r="1535" spans="1:19" x14ac:dyDescent="0.25">
      <c r="A1535" s="12">
        <v>42461</v>
      </c>
      <c r="B1535" t="s">
        <v>1997</v>
      </c>
      <c r="C1535" t="s">
        <v>1998</v>
      </c>
      <c r="D1535">
        <v>269673.47129999998</v>
      </c>
      <c r="E1535">
        <v>107.3713925</v>
      </c>
      <c r="F1535">
        <v>1.1668966510000001</v>
      </c>
      <c r="G1535">
        <v>7.0822397239999999</v>
      </c>
      <c r="H1535">
        <v>161667.42180000001</v>
      </c>
      <c r="I1535">
        <v>107.7294407</v>
      </c>
      <c r="J1535">
        <v>1.1680064050000001</v>
      </c>
      <c r="K1535">
        <v>7.4868267959999999</v>
      </c>
      <c r="L1535">
        <v>133018.2066</v>
      </c>
      <c r="M1535">
        <v>107.670562</v>
      </c>
      <c r="N1535">
        <v>1.310969169</v>
      </c>
      <c r="O1535">
        <v>7.4219749610000001</v>
      </c>
      <c r="P1535">
        <v>108812.731</v>
      </c>
      <c r="Q1535">
        <v>106.7924239</v>
      </c>
      <c r="R1535">
        <v>0.82662463799999997</v>
      </c>
      <c r="S1535">
        <v>6.0834723149999999</v>
      </c>
    </row>
    <row r="1536" spans="1:19" x14ac:dyDescent="0.25">
      <c r="A1536" s="12">
        <v>42461</v>
      </c>
      <c r="B1536" t="s">
        <v>1993</v>
      </c>
      <c r="C1536" t="s">
        <v>1994</v>
      </c>
      <c r="D1536">
        <v>194890.86619999999</v>
      </c>
      <c r="E1536">
        <v>105.1789113</v>
      </c>
      <c r="F1536">
        <v>1.1066086909999999</v>
      </c>
      <c r="G1536">
        <v>4.882790645</v>
      </c>
      <c r="H1536">
        <v>125991.80009999999</v>
      </c>
      <c r="I1536">
        <v>104.72955709999999</v>
      </c>
      <c r="J1536">
        <v>0.91384667799999997</v>
      </c>
      <c r="K1536">
        <v>4.9396969840000002</v>
      </c>
      <c r="L1536">
        <v>104997.4886</v>
      </c>
      <c r="M1536">
        <v>104.1854658</v>
      </c>
      <c r="N1536">
        <v>1.166801717</v>
      </c>
      <c r="O1536">
        <v>4.992401847</v>
      </c>
      <c r="P1536">
        <v>92331.133010000005</v>
      </c>
      <c r="Q1536">
        <v>103.0188067</v>
      </c>
      <c r="R1536">
        <v>0.71147996099999999</v>
      </c>
      <c r="S1536">
        <v>3.9835361119999999</v>
      </c>
    </row>
    <row r="1537" spans="1:19" x14ac:dyDescent="0.25">
      <c r="A1537" s="12">
        <v>42461</v>
      </c>
      <c r="B1537" t="s">
        <v>1989</v>
      </c>
      <c r="C1537" t="s">
        <v>1990</v>
      </c>
      <c r="D1537">
        <v>245463.7409</v>
      </c>
      <c r="E1537">
        <v>107.11285220000001</v>
      </c>
      <c r="F1537">
        <v>0.60946434000000005</v>
      </c>
      <c r="G1537">
        <v>6.3175304560000001</v>
      </c>
      <c r="H1537">
        <v>158718.62229999999</v>
      </c>
      <c r="I1537">
        <v>107.4712526</v>
      </c>
      <c r="J1537">
        <v>0.624828732</v>
      </c>
      <c r="K1537">
        <v>7.1111590959999997</v>
      </c>
      <c r="L1537">
        <v>116178.74340000001</v>
      </c>
      <c r="M1537">
        <v>106.97692600000001</v>
      </c>
      <c r="N1537">
        <v>0.97024700100000005</v>
      </c>
      <c r="O1537">
        <v>6.7682700359999997</v>
      </c>
      <c r="P1537">
        <v>118246.73</v>
      </c>
      <c r="Q1537">
        <v>108.0241539</v>
      </c>
      <c r="R1537">
        <v>0.91427824800000002</v>
      </c>
      <c r="S1537">
        <v>7.2771279120000001</v>
      </c>
    </row>
    <row r="1538" spans="1:19" x14ac:dyDescent="0.25">
      <c r="A1538" s="12">
        <v>42491</v>
      </c>
      <c r="B1538" t="s">
        <v>1995</v>
      </c>
      <c r="C1538" t="s">
        <v>1996</v>
      </c>
      <c r="D1538">
        <v>238092.6</v>
      </c>
      <c r="E1538">
        <v>105.7480376</v>
      </c>
      <c r="F1538">
        <v>1.39097559</v>
      </c>
      <c r="G1538">
        <v>3.4115817650000002</v>
      </c>
      <c r="H1538">
        <v>141940.4908</v>
      </c>
      <c r="I1538">
        <v>105.0652259</v>
      </c>
      <c r="J1538">
        <v>1.0483066720000001</v>
      </c>
      <c r="K1538">
        <v>3.3556551969999999</v>
      </c>
      <c r="L1538">
        <v>120596.5863</v>
      </c>
      <c r="M1538">
        <v>105.09558319999999</v>
      </c>
      <c r="N1538">
        <v>1.2922746570000001</v>
      </c>
      <c r="O1538">
        <v>3.2339496369999998</v>
      </c>
      <c r="P1538">
        <v>94275.522859999997</v>
      </c>
      <c r="Q1538">
        <v>104.6920602</v>
      </c>
      <c r="R1538">
        <v>1.788482073</v>
      </c>
      <c r="S1538">
        <v>2.2580891950000002</v>
      </c>
    </row>
    <row r="1539" spans="1:19" x14ac:dyDescent="0.25">
      <c r="A1539" s="12">
        <v>42491</v>
      </c>
      <c r="B1539" t="s">
        <v>1999</v>
      </c>
      <c r="C1539" t="s">
        <v>2000</v>
      </c>
      <c r="D1539">
        <v>240941.83</v>
      </c>
      <c r="E1539">
        <v>107.2064379</v>
      </c>
      <c r="F1539">
        <v>0.83120916</v>
      </c>
      <c r="G1539">
        <v>5.6630030910000002</v>
      </c>
      <c r="H1539">
        <v>146857.20129999999</v>
      </c>
      <c r="I1539">
        <v>107.225498</v>
      </c>
      <c r="J1539">
        <v>1.0767993680000001</v>
      </c>
      <c r="K1539">
        <v>6.0106553920000003</v>
      </c>
      <c r="L1539">
        <v>115354.87480000001</v>
      </c>
      <c r="M1539">
        <v>106.9274621</v>
      </c>
      <c r="N1539">
        <v>1.3586844549999999</v>
      </c>
      <c r="O1539">
        <v>6.2763385400000002</v>
      </c>
      <c r="P1539">
        <v>104579.143</v>
      </c>
      <c r="Q1539">
        <v>106.6618186</v>
      </c>
      <c r="R1539">
        <v>2.11616757</v>
      </c>
      <c r="S1539">
        <v>5.7733068999999997</v>
      </c>
    </row>
    <row r="1540" spans="1:19" x14ac:dyDescent="0.25">
      <c r="A1540" s="12">
        <v>42491</v>
      </c>
      <c r="B1540" t="s">
        <v>1997</v>
      </c>
      <c r="C1540" t="s">
        <v>1998</v>
      </c>
      <c r="D1540">
        <v>272738.81439999997</v>
      </c>
      <c r="E1540">
        <v>108.5918691</v>
      </c>
      <c r="F1540">
        <v>1.1366869500000001</v>
      </c>
      <c r="G1540">
        <v>8.0116772740000002</v>
      </c>
      <c r="H1540">
        <v>163908.82199999999</v>
      </c>
      <c r="I1540">
        <v>109.2230304</v>
      </c>
      <c r="J1540">
        <v>1.3864266359999999</v>
      </c>
      <c r="K1540">
        <v>8.4888551719999992</v>
      </c>
      <c r="L1540">
        <v>135196.5845</v>
      </c>
      <c r="M1540">
        <v>109.4338332</v>
      </c>
      <c r="N1540">
        <v>1.6376539489999999</v>
      </c>
      <c r="O1540">
        <v>8.742920389</v>
      </c>
      <c r="P1540">
        <v>110707.2065</v>
      </c>
      <c r="Q1540">
        <v>108.6517249</v>
      </c>
      <c r="R1540">
        <v>1.7410421069999999</v>
      </c>
      <c r="S1540">
        <v>7.9166196820000003</v>
      </c>
    </row>
    <row r="1541" spans="1:19" x14ac:dyDescent="0.25">
      <c r="A1541" s="12">
        <v>42491</v>
      </c>
      <c r="B1541" t="s">
        <v>1993</v>
      </c>
      <c r="C1541" t="s">
        <v>1994</v>
      </c>
      <c r="D1541">
        <v>196391.6587</v>
      </c>
      <c r="E1541">
        <v>105.9888606</v>
      </c>
      <c r="F1541">
        <v>0.77006819599999998</v>
      </c>
      <c r="G1541">
        <v>4.5687024840000001</v>
      </c>
      <c r="H1541">
        <v>127191.8144</v>
      </c>
      <c r="I1541">
        <v>105.7270583</v>
      </c>
      <c r="J1541">
        <v>0.95245431400000002</v>
      </c>
      <c r="K1541">
        <v>4.6854033370000003</v>
      </c>
      <c r="L1541">
        <v>106026.33620000001</v>
      </c>
      <c r="M1541">
        <v>105.2063565</v>
      </c>
      <c r="N1541">
        <v>0.97987829500000001</v>
      </c>
      <c r="O1541">
        <v>5.0329864219999996</v>
      </c>
      <c r="P1541">
        <v>93209.607499999998</v>
      </c>
      <c r="Q1541">
        <v>103.9989679</v>
      </c>
      <c r="R1541">
        <v>0.95143908499999996</v>
      </c>
      <c r="S1541">
        <v>4.278693348</v>
      </c>
    </row>
    <row r="1542" spans="1:19" x14ac:dyDescent="0.25">
      <c r="A1542" s="12">
        <v>42491</v>
      </c>
      <c r="B1542" t="s">
        <v>1991</v>
      </c>
      <c r="C1542" t="s">
        <v>1992</v>
      </c>
      <c r="D1542">
        <v>225185.5692</v>
      </c>
      <c r="E1542">
        <v>105.42708039999999</v>
      </c>
      <c r="F1542">
        <v>0.200474438</v>
      </c>
      <c r="G1542">
        <v>4.4521219070000004</v>
      </c>
      <c r="H1542">
        <v>144355.8841</v>
      </c>
      <c r="I1542">
        <v>105.7438288</v>
      </c>
      <c r="J1542">
        <v>0.47995441500000002</v>
      </c>
      <c r="K1542">
        <v>4.7702544649999998</v>
      </c>
      <c r="L1542">
        <v>102288.7433</v>
      </c>
      <c r="M1542">
        <v>105.6164431</v>
      </c>
      <c r="N1542">
        <v>0.83398757099999998</v>
      </c>
      <c r="O1542">
        <v>4.7500853630000002</v>
      </c>
      <c r="P1542">
        <v>93353.620800000004</v>
      </c>
      <c r="Q1542">
        <v>105.2879542</v>
      </c>
      <c r="R1542">
        <v>1.022020894</v>
      </c>
      <c r="S1542">
        <v>4.0379906940000003</v>
      </c>
    </row>
    <row r="1543" spans="1:19" x14ac:dyDescent="0.25">
      <c r="A1543" s="12">
        <v>42491</v>
      </c>
      <c r="B1543" t="s">
        <v>1989</v>
      </c>
      <c r="C1543" t="s">
        <v>1990</v>
      </c>
      <c r="D1543">
        <v>248105.09299999999</v>
      </c>
      <c r="E1543">
        <v>108.26545729999999</v>
      </c>
      <c r="F1543">
        <v>1.0760661090000001</v>
      </c>
      <c r="G1543">
        <v>6.6435388770000001</v>
      </c>
      <c r="H1543">
        <v>160870.97339999999</v>
      </c>
      <c r="I1543">
        <v>108.92864849999999</v>
      </c>
      <c r="J1543">
        <v>1.3560797389999999</v>
      </c>
      <c r="K1543">
        <v>7.4180759030000001</v>
      </c>
      <c r="L1543">
        <v>117914.6384</v>
      </c>
      <c r="M1543">
        <v>108.57533119999999</v>
      </c>
      <c r="N1543">
        <v>1.49415885</v>
      </c>
      <c r="O1543">
        <v>7.5100085439999997</v>
      </c>
      <c r="P1543">
        <v>120510.5497</v>
      </c>
      <c r="Q1543">
        <v>110.0922636</v>
      </c>
      <c r="R1543">
        <v>1.9144882160000001</v>
      </c>
      <c r="S1543">
        <v>8.3430274969999996</v>
      </c>
    </row>
    <row r="1544" spans="1:19" x14ac:dyDescent="0.25">
      <c r="A1544" s="12">
        <v>42522</v>
      </c>
      <c r="B1544" t="s">
        <v>1989</v>
      </c>
      <c r="C1544" t="s">
        <v>1990</v>
      </c>
      <c r="D1544">
        <v>252154.99179999999</v>
      </c>
      <c r="E1544">
        <v>110.032709</v>
      </c>
      <c r="F1544">
        <v>1.6323320059999999</v>
      </c>
      <c r="G1544">
        <v>7.4829517579999996</v>
      </c>
      <c r="H1544">
        <v>163835.27239999999</v>
      </c>
      <c r="I1544">
        <v>110.935829</v>
      </c>
      <c r="J1544">
        <v>1.842656222</v>
      </c>
      <c r="K1544">
        <v>8.2692214600000007</v>
      </c>
      <c r="L1544">
        <v>120314.43399999999</v>
      </c>
      <c r="M1544">
        <v>110.7850535</v>
      </c>
      <c r="N1544">
        <v>2.0351973659999998</v>
      </c>
      <c r="O1544">
        <v>8.3335133040000002</v>
      </c>
      <c r="P1544">
        <v>122445.822</v>
      </c>
      <c r="Q1544">
        <v>111.86022920000001</v>
      </c>
      <c r="R1544">
        <v>1.6058944420000001</v>
      </c>
      <c r="S1544">
        <v>9.9202847110000008</v>
      </c>
    </row>
    <row r="1545" spans="1:19" x14ac:dyDescent="0.25">
      <c r="A1545" s="12">
        <v>42522</v>
      </c>
      <c r="B1545" t="s">
        <v>1991</v>
      </c>
      <c r="C1545" t="s">
        <v>1992</v>
      </c>
      <c r="D1545">
        <v>228424.18780000001</v>
      </c>
      <c r="E1545">
        <v>106.94333260000001</v>
      </c>
      <c r="F1545">
        <v>1.4381998869999999</v>
      </c>
      <c r="G1545">
        <v>5.0845898060000003</v>
      </c>
      <c r="H1545">
        <v>146539.70240000001</v>
      </c>
      <c r="I1545">
        <v>107.3435233</v>
      </c>
      <c r="J1545">
        <v>1.5128017410000001</v>
      </c>
      <c r="K1545">
        <v>5.1623599310000001</v>
      </c>
      <c r="L1545">
        <v>103741.5028</v>
      </c>
      <c r="M1545">
        <v>107.1164644</v>
      </c>
      <c r="N1545">
        <v>1.420253556</v>
      </c>
      <c r="O1545">
        <v>4.5625736520000002</v>
      </c>
      <c r="P1545">
        <v>94411.265090000001</v>
      </c>
      <c r="Q1545">
        <v>106.48080779999999</v>
      </c>
      <c r="R1545">
        <v>1.1329440550000001</v>
      </c>
      <c r="S1545">
        <v>4.4498323370000001</v>
      </c>
    </row>
    <row r="1546" spans="1:19" x14ac:dyDescent="0.25">
      <c r="A1546" s="12">
        <v>42522</v>
      </c>
      <c r="B1546" t="s">
        <v>1995</v>
      </c>
      <c r="C1546" t="s">
        <v>1996</v>
      </c>
      <c r="D1546">
        <v>242063.68299999999</v>
      </c>
      <c r="E1546">
        <v>107.51178090000001</v>
      </c>
      <c r="F1546">
        <v>1.6678733100000001</v>
      </c>
      <c r="G1546">
        <v>4.6102854339999997</v>
      </c>
      <c r="H1546">
        <v>144054.78159999999</v>
      </c>
      <c r="I1546">
        <v>106.63023699999999</v>
      </c>
      <c r="J1546">
        <v>1.4895614509999999</v>
      </c>
      <c r="K1546">
        <v>3.910199746</v>
      </c>
      <c r="L1546">
        <v>122552.4277</v>
      </c>
      <c r="M1546">
        <v>106.8000286</v>
      </c>
      <c r="N1546">
        <v>1.6218049750000001</v>
      </c>
      <c r="O1546">
        <v>3.6981240030000002</v>
      </c>
      <c r="P1546">
        <v>95112.26079</v>
      </c>
      <c r="Q1546">
        <v>105.6212496</v>
      </c>
      <c r="R1546">
        <v>0.88754525200000001</v>
      </c>
      <c r="S1546">
        <v>2.8122166279999998</v>
      </c>
    </row>
    <row r="1547" spans="1:19" x14ac:dyDescent="0.25">
      <c r="A1547" s="12">
        <v>42522</v>
      </c>
      <c r="B1547" t="s">
        <v>1999</v>
      </c>
      <c r="C1547" t="s">
        <v>2000</v>
      </c>
      <c r="D1547">
        <v>244546.96710000001</v>
      </c>
      <c r="E1547">
        <v>108.81053420000001</v>
      </c>
      <c r="F1547">
        <v>1.496268656</v>
      </c>
      <c r="G1547">
        <v>6.0335003809999996</v>
      </c>
      <c r="H1547">
        <v>149427.7022</v>
      </c>
      <c r="I1547">
        <v>109.10230919999999</v>
      </c>
      <c r="J1547">
        <v>1.7503404090000001</v>
      </c>
      <c r="K1547">
        <v>6.2177683899999998</v>
      </c>
      <c r="L1547">
        <v>117545.8547</v>
      </c>
      <c r="M1547">
        <v>108.9583768</v>
      </c>
      <c r="N1547">
        <v>1.899338779</v>
      </c>
      <c r="O1547">
        <v>6.2068722230000004</v>
      </c>
      <c r="P1547">
        <v>106492.9783</v>
      </c>
      <c r="Q1547">
        <v>108.6137676</v>
      </c>
      <c r="R1547">
        <v>1.8300353359999999</v>
      </c>
      <c r="S1547">
        <v>6.7489079439999999</v>
      </c>
    </row>
    <row r="1548" spans="1:19" x14ac:dyDescent="0.25">
      <c r="A1548" s="12">
        <v>42522</v>
      </c>
      <c r="B1548" t="s">
        <v>1997</v>
      </c>
      <c r="C1548" t="s">
        <v>1998</v>
      </c>
      <c r="D1548">
        <v>277256.0784</v>
      </c>
      <c r="E1548">
        <v>110.3904328</v>
      </c>
      <c r="F1548">
        <v>1.656260023</v>
      </c>
      <c r="G1548">
        <v>8.9004690580000005</v>
      </c>
      <c r="H1548">
        <v>166994.62539999999</v>
      </c>
      <c r="I1548">
        <v>111.2793004</v>
      </c>
      <c r="J1548">
        <v>1.882634165</v>
      </c>
      <c r="K1548">
        <v>9.4067005090000002</v>
      </c>
      <c r="L1548">
        <v>137904.342</v>
      </c>
      <c r="M1548">
        <v>111.62560670000001</v>
      </c>
      <c r="N1548">
        <v>2.0028298640000002</v>
      </c>
      <c r="O1548">
        <v>9.6645658169999997</v>
      </c>
      <c r="P1548">
        <v>112432.9382</v>
      </c>
      <c r="Q1548">
        <v>110.3454153</v>
      </c>
      <c r="R1548">
        <v>1.558825082</v>
      </c>
      <c r="S1548">
        <v>9.1571645099999994</v>
      </c>
    </row>
    <row r="1549" spans="1:19" x14ac:dyDescent="0.25">
      <c r="A1549" s="12">
        <v>42522</v>
      </c>
      <c r="B1549" t="s">
        <v>1993</v>
      </c>
      <c r="C1549" t="s">
        <v>1994</v>
      </c>
      <c r="D1549">
        <v>199854.54579999999</v>
      </c>
      <c r="E1549">
        <v>107.8577153</v>
      </c>
      <c r="F1549">
        <v>1.763255695</v>
      </c>
      <c r="G1549">
        <v>5.7461614179999998</v>
      </c>
      <c r="H1549">
        <v>129502.8447</v>
      </c>
      <c r="I1549">
        <v>107.6480815</v>
      </c>
      <c r="J1549">
        <v>1.8169645999999999</v>
      </c>
      <c r="K1549">
        <v>5.6962852819999998</v>
      </c>
      <c r="L1549">
        <v>108018.0101</v>
      </c>
      <c r="M1549">
        <v>107.1826274</v>
      </c>
      <c r="N1549">
        <v>1.878470978</v>
      </c>
      <c r="O1549">
        <v>5.859653604</v>
      </c>
      <c r="P1549">
        <v>94628.132500000007</v>
      </c>
      <c r="Q1549">
        <v>105.58169239999999</v>
      </c>
      <c r="R1549">
        <v>1.521865649</v>
      </c>
      <c r="S1549">
        <v>5.7869383110000001</v>
      </c>
    </row>
    <row r="1550" spans="1:19" x14ac:dyDescent="0.25">
      <c r="A1550" s="12">
        <v>42552</v>
      </c>
      <c r="B1550" t="s">
        <v>1989</v>
      </c>
      <c r="C1550" t="s">
        <v>1990</v>
      </c>
      <c r="D1550">
        <v>253709.31200000001</v>
      </c>
      <c r="E1550">
        <v>110.71096660000001</v>
      </c>
      <c r="F1550">
        <v>0.61641457600000005</v>
      </c>
      <c r="G1550">
        <v>7.4394416249999997</v>
      </c>
      <c r="H1550">
        <v>164778.62119999999</v>
      </c>
      <c r="I1550">
        <v>111.5745876</v>
      </c>
      <c r="J1550">
        <v>0.57579101700000002</v>
      </c>
      <c r="K1550">
        <v>7.623871995</v>
      </c>
      <c r="L1550">
        <v>121035.9676</v>
      </c>
      <c r="M1550">
        <v>111.4494387</v>
      </c>
      <c r="N1550">
        <v>0.59970656499999997</v>
      </c>
      <c r="O1550">
        <v>7.7455277550000003</v>
      </c>
      <c r="P1550">
        <v>123431.28909999999</v>
      </c>
      <c r="Q1550">
        <v>112.7605015</v>
      </c>
      <c r="R1550">
        <v>0.80481895599999997</v>
      </c>
      <c r="S1550">
        <v>9.3227178009999996</v>
      </c>
    </row>
    <row r="1551" spans="1:19" x14ac:dyDescent="0.25">
      <c r="A1551" s="12">
        <v>42552</v>
      </c>
      <c r="B1551" t="s">
        <v>1999</v>
      </c>
      <c r="C1551" t="s">
        <v>2000</v>
      </c>
      <c r="D1551">
        <v>246671.87849999999</v>
      </c>
      <c r="E1551">
        <v>109.75600799999999</v>
      </c>
      <c r="F1551">
        <v>0.86891747699999999</v>
      </c>
      <c r="G1551">
        <v>5.6582166279999999</v>
      </c>
      <c r="H1551">
        <v>150941.86679999999</v>
      </c>
      <c r="I1551">
        <v>110.20785290000001</v>
      </c>
      <c r="J1551">
        <v>1.01330915</v>
      </c>
      <c r="K1551">
        <v>5.5789127120000002</v>
      </c>
      <c r="L1551">
        <v>118839.334</v>
      </c>
      <c r="M1551">
        <v>110.1573592</v>
      </c>
      <c r="N1551">
        <v>1.1004040070000001</v>
      </c>
      <c r="O1551">
        <v>5.6467146000000001</v>
      </c>
      <c r="P1551">
        <v>108043.68859999999</v>
      </c>
      <c r="Q1551">
        <v>110.19535999999999</v>
      </c>
      <c r="R1551">
        <v>1.456162036</v>
      </c>
      <c r="S1551">
        <v>6.6848297539999999</v>
      </c>
    </row>
    <row r="1552" spans="1:19" x14ac:dyDescent="0.25">
      <c r="A1552" s="12">
        <v>42552</v>
      </c>
      <c r="B1552" t="s">
        <v>1997</v>
      </c>
      <c r="C1552" t="s">
        <v>1998</v>
      </c>
      <c r="D1552">
        <v>279471.30989999999</v>
      </c>
      <c r="E1552">
        <v>111.27243470000001</v>
      </c>
      <c r="F1552">
        <v>0.79898394399999995</v>
      </c>
      <c r="G1552">
        <v>9.09267322</v>
      </c>
      <c r="H1552">
        <v>168257.88750000001</v>
      </c>
      <c r="I1552">
        <v>112.1210935</v>
      </c>
      <c r="J1552">
        <v>0.75646871800000004</v>
      </c>
      <c r="K1552">
        <v>9.1739994980000006</v>
      </c>
      <c r="L1552">
        <v>139236.53969999999</v>
      </c>
      <c r="M1552">
        <v>112.7039438</v>
      </c>
      <c r="N1552">
        <v>0.96603021700000002</v>
      </c>
      <c r="O1552">
        <v>9.6749415990000003</v>
      </c>
      <c r="P1552">
        <v>113743.9667</v>
      </c>
      <c r="Q1552">
        <v>111.63210220000001</v>
      </c>
      <c r="R1552">
        <v>1.166053802</v>
      </c>
      <c r="S1552">
        <v>9.2923477900000009</v>
      </c>
    </row>
    <row r="1553" spans="1:19" x14ac:dyDescent="0.25">
      <c r="A1553" s="12">
        <v>42552</v>
      </c>
      <c r="B1553" t="s">
        <v>1993</v>
      </c>
      <c r="C1553" t="s">
        <v>1994</v>
      </c>
      <c r="D1553">
        <v>200841.16140000001</v>
      </c>
      <c r="E1553">
        <v>108.390173</v>
      </c>
      <c r="F1553">
        <v>0.49366681400000001</v>
      </c>
      <c r="G1553">
        <v>4.9816707429999996</v>
      </c>
      <c r="H1553">
        <v>130219.4644</v>
      </c>
      <c r="I1553">
        <v>108.24376530000001</v>
      </c>
      <c r="J1553">
        <v>0.55336217700000001</v>
      </c>
      <c r="K1553">
        <v>4.5200893280000001</v>
      </c>
      <c r="L1553">
        <v>108733.54270000001</v>
      </c>
      <c r="M1553">
        <v>107.8926262</v>
      </c>
      <c r="N1553">
        <v>0.66241969099999998</v>
      </c>
      <c r="O1553">
        <v>4.6522669499999996</v>
      </c>
      <c r="P1553">
        <v>95711.876459999999</v>
      </c>
      <c r="Q1553">
        <v>106.7908838</v>
      </c>
      <c r="R1553">
        <v>1.145266144</v>
      </c>
      <c r="S1553">
        <v>4.5878391120000002</v>
      </c>
    </row>
    <row r="1554" spans="1:19" x14ac:dyDescent="0.25">
      <c r="A1554" s="12">
        <v>42552</v>
      </c>
      <c r="B1554" t="s">
        <v>1991</v>
      </c>
      <c r="C1554" t="s">
        <v>1992</v>
      </c>
      <c r="D1554">
        <v>231430.16310000001</v>
      </c>
      <c r="E1554">
        <v>108.3506661</v>
      </c>
      <c r="F1554">
        <v>1.315961908</v>
      </c>
      <c r="G1554">
        <v>5.8940968099999997</v>
      </c>
      <c r="H1554">
        <v>148323.9761</v>
      </c>
      <c r="I1554">
        <v>108.65054259999999</v>
      </c>
      <c r="J1554">
        <v>1.2176043169999999</v>
      </c>
      <c r="K1554">
        <v>5.5097378920000004</v>
      </c>
      <c r="L1554">
        <v>104953.8226</v>
      </c>
      <c r="M1554">
        <v>108.3682238</v>
      </c>
      <c r="N1554">
        <v>1.1685966910000001</v>
      </c>
      <c r="O1554">
        <v>5.0713458009999997</v>
      </c>
      <c r="P1554">
        <v>95762.461469999995</v>
      </c>
      <c r="Q1554">
        <v>108.00474130000001</v>
      </c>
      <c r="R1554">
        <v>1.4311813019999999</v>
      </c>
      <c r="S1554">
        <v>5.2047215759999998</v>
      </c>
    </row>
    <row r="1555" spans="1:19" x14ac:dyDescent="0.25">
      <c r="A1555" s="12">
        <v>42552</v>
      </c>
      <c r="B1555" t="s">
        <v>1995</v>
      </c>
      <c r="C1555" t="s">
        <v>1996</v>
      </c>
      <c r="D1555">
        <v>243514.32199999999</v>
      </c>
      <c r="E1555">
        <v>108.1560774</v>
      </c>
      <c r="F1555">
        <v>0.59927991300000005</v>
      </c>
      <c r="G1555">
        <v>5.6705919810000003</v>
      </c>
      <c r="H1555">
        <v>145097.15539999999</v>
      </c>
      <c r="I1555">
        <v>107.40180839999999</v>
      </c>
      <c r="J1555">
        <v>0.72359535799999997</v>
      </c>
      <c r="K1555">
        <v>4.6115189829999998</v>
      </c>
      <c r="L1555">
        <v>123680.2622</v>
      </c>
      <c r="M1555">
        <v>107.7828957</v>
      </c>
      <c r="N1555">
        <v>0.92028738499999996</v>
      </c>
      <c r="O1555">
        <v>4.6787037700000003</v>
      </c>
      <c r="P1555">
        <v>96759.622099999993</v>
      </c>
      <c r="Q1555">
        <v>107.45062849999999</v>
      </c>
      <c r="R1555">
        <v>1.7320178260000001</v>
      </c>
      <c r="S1555">
        <v>4.8003556639999996</v>
      </c>
    </row>
    <row r="1556" spans="1:19" x14ac:dyDescent="0.25">
      <c r="A1556" s="12">
        <v>42583</v>
      </c>
      <c r="B1556" t="s">
        <v>1999</v>
      </c>
      <c r="C1556" t="s">
        <v>2000</v>
      </c>
      <c r="D1556">
        <v>248714.46309999999</v>
      </c>
      <c r="E1556">
        <v>110.66485059999999</v>
      </c>
      <c r="F1556">
        <v>0.828057339</v>
      </c>
      <c r="G1556">
        <v>5.5363523179999996</v>
      </c>
      <c r="H1556">
        <v>151911.0711</v>
      </c>
      <c r="I1556">
        <v>110.9155023</v>
      </c>
      <c r="J1556">
        <v>0.64210436999999998</v>
      </c>
      <c r="K1556">
        <v>5.3034867490000002</v>
      </c>
      <c r="L1556">
        <v>119496.2873</v>
      </c>
      <c r="M1556">
        <v>110.7663178</v>
      </c>
      <c r="N1556">
        <v>0.55280794200000005</v>
      </c>
      <c r="O1556">
        <v>5.2339091209999999</v>
      </c>
      <c r="P1556">
        <v>108442.1499</v>
      </c>
      <c r="Q1556">
        <v>110.6017566</v>
      </c>
      <c r="R1556">
        <v>0.36879647500000001</v>
      </c>
      <c r="S1556">
        <v>6.4501295399999998</v>
      </c>
    </row>
    <row r="1557" spans="1:19" x14ac:dyDescent="0.25">
      <c r="A1557" s="12">
        <v>42583</v>
      </c>
      <c r="B1557" t="s">
        <v>1997</v>
      </c>
      <c r="C1557" t="s">
        <v>1998</v>
      </c>
      <c r="D1557">
        <v>282641.62030000001</v>
      </c>
      <c r="E1557">
        <v>112.5347043</v>
      </c>
      <c r="F1557">
        <v>1.1343956610000001</v>
      </c>
      <c r="G1557">
        <v>9.0842925789999995</v>
      </c>
      <c r="H1557">
        <v>169586.0674</v>
      </c>
      <c r="I1557">
        <v>113.0061456</v>
      </c>
      <c r="J1557">
        <v>0.78937154200000004</v>
      </c>
      <c r="K1557">
        <v>8.7208425270000003</v>
      </c>
      <c r="L1557">
        <v>140155.3854</v>
      </c>
      <c r="M1557">
        <v>113.4476964</v>
      </c>
      <c r="N1557">
        <v>0.65991709099999996</v>
      </c>
      <c r="O1557">
        <v>8.7930242110000005</v>
      </c>
      <c r="P1557">
        <v>114667.5343</v>
      </c>
      <c r="Q1557">
        <v>112.538522</v>
      </c>
      <c r="R1557">
        <v>0.81197060099999996</v>
      </c>
      <c r="S1557">
        <v>8.9457327689999993</v>
      </c>
    </row>
    <row r="1558" spans="1:19" x14ac:dyDescent="0.25">
      <c r="A1558" s="12">
        <v>42583</v>
      </c>
      <c r="B1558" t="s">
        <v>1993</v>
      </c>
      <c r="C1558" t="s">
        <v>1994</v>
      </c>
      <c r="D1558">
        <v>201383.85209999999</v>
      </c>
      <c r="E1558">
        <v>108.68305290000001</v>
      </c>
      <c r="F1558">
        <v>0.270208899</v>
      </c>
      <c r="G1558">
        <v>5.1027718630000001</v>
      </c>
      <c r="H1558">
        <v>130364.1168</v>
      </c>
      <c r="I1558">
        <v>108.36400620000001</v>
      </c>
      <c r="J1558">
        <v>0.11108348799999999</v>
      </c>
      <c r="K1558">
        <v>4.4131888540000004</v>
      </c>
      <c r="L1558">
        <v>108980.4091</v>
      </c>
      <c r="M1558">
        <v>108.13758350000001</v>
      </c>
      <c r="N1558">
        <v>0.22703796700000001</v>
      </c>
      <c r="O1558">
        <v>4.1856287229999998</v>
      </c>
      <c r="P1558">
        <v>96291.453240000003</v>
      </c>
      <c r="Q1558">
        <v>107.4375488</v>
      </c>
      <c r="R1558">
        <v>0.60554321600000005</v>
      </c>
      <c r="S1558">
        <v>4.1867042430000003</v>
      </c>
    </row>
    <row r="1559" spans="1:19" x14ac:dyDescent="0.25">
      <c r="A1559" s="12">
        <v>42583</v>
      </c>
      <c r="B1559" t="s">
        <v>1991</v>
      </c>
      <c r="C1559" t="s">
        <v>1992</v>
      </c>
      <c r="D1559">
        <v>234236.5692</v>
      </c>
      <c r="E1559">
        <v>109.66456549999999</v>
      </c>
      <c r="F1559">
        <v>1.2126362610000001</v>
      </c>
      <c r="G1559">
        <v>6.3533540229999996</v>
      </c>
      <c r="H1559">
        <v>149718.98869999999</v>
      </c>
      <c r="I1559">
        <v>109.67241970000001</v>
      </c>
      <c r="J1559">
        <v>0.94051725799999997</v>
      </c>
      <c r="K1559">
        <v>5.8200069909999996</v>
      </c>
      <c r="L1559">
        <v>105505.94779999999</v>
      </c>
      <c r="M1559">
        <v>108.938311</v>
      </c>
      <c r="N1559">
        <v>0.52606486100000005</v>
      </c>
      <c r="O1559">
        <v>4.9901922670000003</v>
      </c>
      <c r="P1559">
        <v>96147.590419999993</v>
      </c>
      <c r="Q1559">
        <v>108.43910510000001</v>
      </c>
      <c r="R1559">
        <v>0.40217111300000002</v>
      </c>
      <c r="S1559">
        <v>5.2180016660000001</v>
      </c>
    </row>
    <row r="1560" spans="1:19" x14ac:dyDescent="0.25">
      <c r="A1560" s="12">
        <v>42583</v>
      </c>
      <c r="B1560" t="s">
        <v>1989</v>
      </c>
      <c r="C1560" t="s">
        <v>1990</v>
      </c>
      <c r="D1560">
        <v>255635.04620000001</v>
      </c>
      <c r="E1560">
        <v>111.551298</v>
      </c>
      <c r="F1560">
        <v>0.75903174299999998</v>
      </c>
      <c r="G1560">
        <v>7.2371927400000002</v>
      </c>
      <c r="H1560">
        <v>165754.72020000001</v>
      </c>
      <c r="I1560">
        <v>112.23552189999999</v>
      </c>
      <c r="J1560">
        <v>0.59236996099999994</v>
      </c>
      <c r="K1560">
        <v>7.3023897470000003</v>
      </c>
      <c r="L1560">
        <v>121668.7951</v>
      </c>
      <c r="M1560">
        <v>112.0321438</v>
      </c>
      <c r="N1560">
        <v>0.52284254200000002</v>
      </c>
      <c r="O1560">
        <v>7.2448732739999997</v>
      </c>
      <c r="P1560">
        <v>124257.50509999999</v>
      </c>
      <c r="Q1560">
        <v>113.5152901</v>
      </c>
      <c r="R1560">
        <v>0.66937320199999994</v>
      </c>
      <c r="S1560">
        <v>9.2686494360000005</v>
      </c>
    </row>
    <row r="1561" spans="1:19" x14ac:dyDescent="0.25">
      <c r="A1561" s="12">
        <v>42583</v>
      </c>
      <c r="B1561" t="s">
        <v>1995</v>
      </c>
      <c r="C1561" t="s">
        <v>1996</v>
      </c>
      <c r="D1561">
        <v>244436.62969999999</v>
      </c>
      <c r="E1561">
        <v>108.5657173</v>
      </c>
      <c r="F1561">
        <v>0.37874885899999999</v>
      </c>
      <c r="G1561">
        <v>5.4695067540000002</v>
      </c>
      <c r="H1561">
        <v>145680.2077</v>
      </c>
      <c r="I1561">
        <v>107.83338740000001</v>
      </c>
      <c r="J1561">
        <v>0.40183584900000002</v>
      </c>
      <c r="K1561">
        <v>4.3647125600000001</v>
      </c>
      <c r="L1561">
        <v>124105.3521</v>
      </c>
      <c r="M1561">
        <v>108.1533463</v>
      </c>
      <c r="N1561">
        <v>0.34370066700000002</v>
      </c>
      <c r="O1561">
        <v>4.3057293950000002</v>
      </c>
      <c r="P1561">
        <v>96978.783360000001</v>
      </c>
      <c r="Q1561">
        <v>107.694005</v>
      </c>
      <c r="R1561">
        <v>0.22650074000000001</v>
      </c>
      <c r="S1561">
        <v>4.6621115169999996</v>
      </c>
    </row>
    <row r="1562" spans="1:19" x14ac:dyDescent="0.25">
      <c r="A1562" s="12">
        <v>42614</v>
      </c>
      <c r="B1562" t="s">
        <v>1995</v>
      </c>
      <c r="C1562" t="s">
        <v>1996</v>
      </c>
      <c r="D1562">
        <v>243611.17869999999</v>
      </c>
      <c r="E1562">
        <v>108.199096</v>
      </c>
      <c r="F1562">
        <v>-0.33769528599999998</v>
      </c>
      <c r="G1562">
        <v>4.4975105859999998</v>
      </c>
      <c r="H1562">
        <v>145143.88649999999</v>
      </c>
      <c r="I1562">
        <v>107.4363991</v>
      </c>
      <c r="J1562">
        <v>-0.36814970600000002</v>
      </c>
      <c r="K1562">
        <v>3.86853414</v>
      </c>
      <c r="L1562">
        <v>123377.4038</v>
      </c>
      <c r="M1562">
        <v>107.5189656</v>
      </c>
      <c r="N1562">
        <v>-0.58655671600000003</v>
      </c>
      <c r="O1562">
        <v>3.6468838290000001</v>
      </c>
      <c r="P1562">
        <v>96859.202810000003</v>
      </c>
      <c r="Q1562">
        <v>107.5612119</v>
      </c>
      <c r="R1562">
        <v>-0.123305884</v>
      </c>
      <c r="S1562">
        <v>3.7066323909999999</v>
      </c>
    </row>
    <row r="1563" spans="1:19" x14ac:dyDescent="0.25">
      <c r="A1563" s="12">
        <v>42614</v>
      </c>
      <c r="B1563" t="s">
        <v>1991</v>
      </c>
      <c r="C1563" t="s">
        <v>1992</v>
      </c>
      <c r="D1563">
        <v>235848.39170000001</v>
      </c>
      <c r="E1563">
        <v>110.4191865</v>
      </c>
      <c r="F1563">
        <v>0.68811736999999995</v>
      </c>
      <c r="G1563">
        <v>5.9871338119999997</v>
      </c>
      <c r="H1563">
        <v>150841.6955</v>
      </c>
      <c r="I1563">
        <v>110.49482690000001</v>
      </c>
      <c r="J1563">
        <v>0.74987603199999997</v>
      </c>
      <c r="K1563">
        <v>6.0398505509999998</v>
      </c>
      <c r="L1563">
        <v>106010.4697</v>
      </c>
      <c r="M1563">
        <v>109.4592462</v>
      </c>
      <c r="N1563">
        <v>0.47819289700000001</v>
      </c>
      <c r="O1563">
        <v>4.7799192250000004</v>
      </c>
      <c r="P1563">
        <v>96736.004690000002</v>
      </c>
      <c r="Q1563">
        <v>109.1027423</v>
      </c>
      <c r="R1563">
        <v>0.61199065200000002</v>
      </c>
      <c r="S1563">
        <v>4.6474028719999998</v>
      </c>
    </row>
    <row r="1564" spans="1:19" x14ac:dyDescent="0.25">
      <c r="A1564" s="12">
        <v>42614</v>
      </c>
      <c r="B1564" t="s">
        <v>1989</v>
      </c>
      <c r="C1564" t="s">
        <v>1990</v>
      </c>
      <c r="D1564">
        <v>256768.86120000001</v>
      </c>
      <c r="E1564">
        <v>112.0460602</v>
      </c>
      <c r="F1564">
        <v>0.443528804</v>
      </c>
      <c r="G1564">
        <v>6.5606982499999997</v>
      </c>
      <c r="H1564">
        <v>166751.79430000001</v>
      </c>
      <c r="I1564">
        <v>112.91065879999999</v>
      </c>
      <c r="J1564">
        <v>0.60153586299999995</v>
      </c>
      <c r="K1564">
        <v>7.1249231829999999</v>
      </c>
      <c r="L1564">
        <v>122082.17660000001</v>
      </c>
      <c r="M1564">
        <v>112.4127838</v>
      </c>
      <c r="N1564">
        <v>0.33975965400000002</v>
      </c>
      <c r="O1564">
        <v>6.8277881530000002</v>
      </c>
      <c r="P1564">
        <v>125397.5898</v>
      </c>
      <c r="Q1564">
        <v>114.5568131</v>
      </c>
      <c r="R1564">
        <v>0.917517794</v>
      </c>
      <c r="S1564">
        <v>8.3478260930000001</v>
      </c>
    </row>
    <row r="1565" spans="1:19" x14ac:dyDescent="0.25">
      <c r="A1565" s="12">
        <v>42614</v>
      </c>
      <c r="B1565" t="s">
        <v>1993</v>
      </c>
      <c r="C1565" t="s">
        <v>1994</v>
      </c>
      <c r="D1565">
        <v>202509.5863</v>
      </c>
      <c r="E1565">
        <v>109.2905904</v>
      </c>
      <c r="F1565">
        <v>0.55899926499999997</v>
      </c>
      <c r="G1565">
        <v>4.6484077880000001</v>
      </c>
      <c r="H1565">
        <v>131076.33590000001</v>
      </c>
      <c r="I1565">
        <v>108.95603199999999</v>
      </c>
      <c r="J1565">
        <v>0.546330643</v>
      </c>
      <c r="K1565">
        <v>4.4979514859999998</v>
      </c>
      <c r="L1565">
        <v>109255.30250000001</v>
      </c>
      <c r="M1565">
        <v>108.4103509</v>
      </c>
      <c r="N1565">
        <v>0.25224107299999998</v>
      </c>
      <c r="O1565">
        <v>3.9029797820000001</v>
      </c>
      <c r="P1565">
        <v>96515.150659999999</v>
      </c>
      <c r="Q1565">
        <v>107.68714</v>
      </c>
      <c r="R1565">
        <v>0.23231284899999999</v>
      </c>
      <c r="S1565">
        <v>3.377922978</v>
      </c>
    </row>
    <row r="1566" spans="1:19" x14ac:dyDescent="0.25">
      <c r="A1566" s="12">
        <v>42614</v>
      </c>
      <c r="B1566" t="s">
        <v>1997</v>
      </c>
      <c r="C1566" t="s">
        <v>1998</v>
      </c>
      <c r="D1566">
        <v>284031.09610000002</v>
      </c>
      <c r="E1566">
        <v>113.08792870000001</v>
      </c>
      <c r="F1566">
        <v>0.491603383</v>
      </c>
      <c r="G1566">
        <v>8.1224440270000002</v>
      </c>
      <c r="H1566">
        <v>170356.32199999999</v>
      </c>
      <c r="I1566">
        <v>113.5194159</v>
      </c>
      <c r="J1566">
        <v>0.454196828</v>
      </c>
      <c r="K1566">
        <v>8.3714483000000008</v>
      </c>
      <c r="L1566">
        <v>140381.39569999999</v>
      </c>
      <c r="M1566">
        <v>113.6306386</v>
      </c>
      <c r="N1566">
        <v>0.16125694400000001</v>
      </c>
      <c r="O1566">
        <v>8.0655360659999999</v>
      </c>
      <c r="P1566">
        <v>115141.875</v>
      </c>
      <c r="Q1566">
        <v>113.00405569999999</v>
      </c>
      <c r="R1566">
        <v>0.41366607500000002</v>
      </c>
      <c r="S1566">
        <v>8.0674341700000003</v>
      </c>
    </row>
    <row r="1567" spans="1:19" x14ac:dyDescent="0.25">
      <c r="A1567" s="12">
        <v>42614</v>
      </c>
      <c r="B1567" t="s">
        <v>1999</v>
      </c>
      <c r="C1567" t="s">
        <v>2000</v>
      </c>
      <c r="D1567">
        <v>248946.86480000001</v>
      </c>
      <c r="E1567">
        <v>110.76825719999999</v>
      </c>
      <c r="F1567">
        <v>9.3441199000000003E-2</v>
      </c>
      <c r="G1567">
        <v>4.843632317</v>
      </c>
      <c r="H1567">
        <v>152141.16579999999</v>
      </c>
      <c r="I1567">
        <v>111.08350230000001</v>
      </c>
      <c r="J1567">
        <v>0.15146668099999999</v>
      </c>
      <c r="K1567">
        <v>5.1138116589999996</v>
      </c>
      <c r="L1567">
        <v>119411.04610000001</v>
      </c>
      <c r="M1567">
        <v>110.687304</v>
      </c>
      <c r="N1567">
        <v>-7.1333761999999995E-2</v>
      </c>
      <c r="O1567">
        <v>4.9000859380000001</v>
      </c>
      <c r="P1567">
        <v>108826.6295</v>
      </c>
      <c r="Q1567">
        <v>110.993893</v>
      </c>
      <c r="R1567">
        <v>0.35454808500000001</v>
      </c>
      <c r="S1567">
        <v>5.956772205</v>
      </c>
    </row>
    <row r="1568" spans="1:19" x14ac:dyDescent="0.25">
      <c r="A1568" s="12">
        <v>42644</v>
      </c>
      <c r="B1568" t="s">
        <v>1991</v>
      </c>
      <c r="C1568" t="s">
        <v>1992</v>
      </c>
      <c r="D1568">
        <v>234063.80110000001</v>
      </c>
      <c r="E1568">
        <v>109.58367920000001</v>
      </c>
      <c r="F1568">
        <v>-0.75666854500000003</v>
      </c>
      <c r="G1568">
        <v>4.8069659290000004</v>
      </c>
      <c r="H1568">
        <v>149273.91500000001</v>
      </c>
      <c r="I1568">
        <v>109.3463936</v>
      </c>
      <c r="J1568">
        <v>-1.0393548619999999</v>
      </c>
      <c r="K1568">
        <v>4.8612080149999999</v>
      </c>
      <c r="L1568">
        <v>104103.7187</v>
      </c>
      <c r="M1568">
        <v>107.490464</v>
      </c>
      <c r="N1568">
        <v>-1.7986440480000001</v>
      </c>
      <c r="O1568">
        <v>3.3171095419999999</v>
      </c>
      <c r="P1568">
        <v>95653.650630000004</v>
      </c>
      <c r="Q1568">
        <v>107.88202</v>
      </c>
      <c r="R1568">
        <v>-1.118874054</v>
      </c>
      <c r="S1568">
        <v>3.9458128920000002</v>
      </c>
    </row>
    <row r="1569" spans="1:19" x14ac:dyDescent="0.25">
      <c r="A1569" s="12">
        <v>42644</v>
      </c>
      <c r="B1569" t="s">
        <v>1989</v>
      </c>
      <c r="C1569" t="s">
        <v>1990</v>
      </c>
      <c r="D1569">
        <v>258219.45559999999</v>
      </c>
      <c r="E1569">
        <v>112.6790551</v>
      </c>
      <c r="F1569">
        <v>0.56494169500000002</v>
      </c>
      <c r="G1569">
        <v>6.2780786800000001</v>
      </c>
      <c r="H1569">
        <v>167213.57740000001</v>
      </c>
      <c r="I1569">
        <v>113.2233406</v>
      </c>
      <c r="J1569">
        <v>0.27692843299999997</v>
      </c>
      <c r="K1569">
        <v>6.8438827990000002</v>
      </c>
      <c r="L1569">
        <v>121730.0961</v>
      </c>
      <c r="M1569">
        <v>112.0885895</v>
      </c>
      <c r="N1569">
        <v>-0.28839632599999998</v>
      </c>
      <c r="O1569">
        <v>6.1985618960000002</v>
      </c>
      <c r="P1569">
        <v>125762.0643</v>
      </c>
      <c r="Q1569">
        <v>114.8897783</v>
      </c>
      <c r="R1569">
        <v>0.290655108</v>
      </c>
      <c r="S1569">
        <v>8.3799627510000008</v>
      </c>
    </row>
    <row r="1570" spans="1:19" x14ac:dyDescent="0.25">
      <c r="A1570" s="12">
        <v>42644</v>
      </c>
      <c r="B1570" t="s">
        <v>1995</v>
      </c>
      <c r="C1570" t="s">
        <v>1996</v>
      </c>
      <c r="D1570">
        <v>243668.18669999999</v>
      </c>
      <c r="E1570">
        <v>108.2244159</v>
      </c>
      <c r="F1570">
        <v>2.3401216999999998E-2</v>
      </c>
      <c r="G1570">
        <v>3.575309023</v>
      </c>
      <c r="H1570">
        <v>144477.9749</v>
      </c>
      <c r="I1570">
        <v>106.94348720000001</v>
      </c>
      <c r="J1570">
        <v>-0.458794125</v>
      </c>
      <c r="K1570">
        <v>2.7997472179999998</v>
      </c>
      <c r="L1570">
        <v>122266.9486</v>
      </c>
      <c r="M1570">
        <v>106.55124379999999</v>
      </c>
      <c r="N1570">
        <v>-0.90004749299999998</v>
      </c>
      <c r="O1570">
        <v>2.267950737</v>
      </c>
      <c r="P1570">
        <v>96555.311300000001</v>
      </c>
      <c r="Q1570">
        <v>107.2237433</v>
      </c>
      <c r="R1570">
        <v>-0.313745624</v>
      </c>
      <c r="S1570">
        <v>2.7900035879999998</v>
      </c>
    </row>
    <row r="1571" spans="1:19" x14ac:dyDescent="0.25">
      <c r="A1571" s="12">
        <v>42644</v>
      </c>
      <c r="B1571" t="s">
        <v>1999</v>
      </c>
      <c r="C1571" t="s">
        <v>2000</v>
      </c>
      <c r="D1571">
        <v>249363.67610000001</v>
      </c>
      <c r="E1571">
        <v>110.9537163</v>
      </c>
      <c r="F1571">
        <v>0.16742982300000001</v>
      </c>
      <c r="G1571">
        <v>4.7849678979999997</v>
      </c>
      <c r="H1571">
        <v>151943.11919999999</v>
      </c>
      <c r="I1571">
        <v>110.9389017</v>
      </c>
      <c r="J1571">
        <v>-0.13017288699999999</v>
      </c>
      <c r="K1571">
        <v>4.9379333000000001</v>
      </c>
      <c r="L1571">
        <v>118833.9121</v>
      </c>
      <c r="M1571">
        <v>110.1523333</v>
      </c>
      <c r="N1571">
        <v>-0.48331711900000002</v>
      </c>
      <c r="O1571">
        <v>4.4970642180000002</v>
      </c>
      <c r="P1571">
        <v>108701.9963</v>
      </c>
      <c r="Q1571">
        <v>110.86677779999999</v>
      </c>
      <c r="R1571">
        <v>-0.114524536</v>
      </c>
      <c r="S1571">
        <v>5.9944996860000002</v>
      </c>
    </row>
    <row r="1572" spans="1:19" x14ac:dyDescent="0.25">
      <c r="A1572" s="12">
        <v>42644</v>
      </c>
      <c r="B1572" t="s">
        <v>1997</v>
      </c>
      <c r="C1572" t="s">
        <v>1998</v>
      </c>
      <c r="D1572">
        <v>284104.1274</v>
      </c>
      <c r="E1572">
        <v>113.11700639999999</v>
      </c>
      <c r="F1572">
        <v>2.5712420999999999E-2</v>
      </c>
      <c r="G1572">
        <v>7.5422277820000003</v>
      </c>
      <c r="H1572">
        <v>169786.6623</v>
      </c>
      <c r="I1572">
        <v>113.1398149</v>
      </c>
      <c r="J1572">
        <v>-0.33439300199999999</v>
      </c>
      <c r="K1572">
        <v>7.6530146559999999</v>
      </c>
      <c r="L1572">
        <v>139450.5183</v>
      </c>
      <c r="M1572">
        <v>112.8771471</v>
      </c>
      <c r="N1572">
        <v>-0.66310592000000002</v>
      </c>
      <c r="O1572">
        <v>6.9083084709999998</v>
      </c>
      <c r="P1572">
        <v>115081.09669999999</v>
      </c>
      <c r="Q1572">
        <v>112.94440590000001</v>
      </c>
      <c r="R1572">
        <v>-5.2785529999999997E-2</v>
      </c>
      <c r="S1572">
        <v>8.0591608529999998</v>
      </c>
    </row>
    <row r="1573" spans="1:19" x14ac:dyDescent="0.25">
      <c r="A1573" s="12">
        <v>42644</v>
      </c>
      <c r="B1573" t="s">
        <v>1993</v>
      </c>
      <c r="C1573" t="s">
        <v>1994</v>
      </c>
      <c r="D1573">
        <v>202177.10939999999</v>
      </c>
      <c r="E1573">
        <v>109.1111588</v>
      </c>
      <c r="F1573">
        <v>-0.16417838500000001</v>
      </c>
      <c r="G1573">
        <v>4.2037934330000004</v>
      </c>
      <c r="H1573">
        <v>130300.21430000001</v>
      </c>
      <c r="I1573">
        <v>108.3108879</v>
      </c>
      <c r="J1573">
        <v>-0.59211414600000001</v>
      </c>
      <c r="K1573">
        <v>4.058077258</v>
      </c>
      <c r="L1573">
        <v>108003.49280000001</v>
      </c>
      <c r="M1573">
        <v>107.1682224</v>
      </c>
      <c r="N1573">
        <v>-1.1457656009999999</v>
      </c>
      <c r="O1573">
        <v>3.1789421309999999</v>
      </c>
      <c r="P1573">
        <v>95417.182369999995</v>
      </c>
      <c r="Q1573">
        <v>106.4620778</v>
      </c>
      <c r="R1573">
        <v>-1.137612367</v>
      </c>
      <c r="S1573">
        <v>3.4122566129999998</v>
      </c>
    </row>
    <row r="1574" spans="1:19" x14ac:dyDescent="0.25">
      <c r="A1574" s="12">
        <v>42675</v>
      </c>
      <c r="B1574" t="s">
        <v>1989</v>
      </c>
      <c r="C1574" t="s">
        <v>1990</v>
      </c>
      <c r="D1574">
        <v>259974.217</v>
      </c>
      <c r="E1574">
        <v>113.4447792</v>
      </c>
      <c r="F1574">
        <v>0.67956203699999995</v>
      </c>
      <c r="G1574">
        <v>6.8663090880000004</v>
      </c>
      <c r="H1574">
        <v>167844.64569999999</v>
      </c>
      <c r="I1574">
        <v>113.6506483</v>
      </c>
      <c r="J1574">
        <v>0.37740254099999998</v>
      </c>
      <c r="K1574">
        <v>7.2811093810000003</v>
      </c>
      <c r="L1574">
        <v>121652.7647</v>
      </c>
      <c r="M1574">
        <v>112.0173831</v>
      </c>
      <c r="N1574">
        <v>-6.3526883000000006E-2</v>
      </c>
      <c r="O1574">
        <v>6.3957412119999999</v>
      </c>
      <c r="P1574">
        <v>126661.0181</v>
      </c>
      <c r="Q1574">
        <v>115.71101640000001</v>
      </c>
      <c r="R1574">
        <v>0.71480519499999995</v>
      </c>
      <c r="S1574">
        <v>9.4546656070000008</v>
      </c>
    </row>
    <row r="1575" spans="1:19" x14ac:dyDescent="0.25">
      <c r="A1575" s="12">
        <v>42675</v>
      </c>
      <c r="B1575" t="s">
        <v>1993</v>
      </c>
      <c r="C1575" t="s">
        <v>1994</v>
      </c>
      <c r="D1575">
        <v>203224.77859999999</v>
      </c>
      <c r="E1575">
        <v>109.6765661</v>
      </c>
      <c r="F1575">
        <v>0.51819377600000005</v>
      </c>
      <c r="G1575">
        <v>4.6409416050000001</v>
      </c>
      <c r="H1575">
        <v>130414.5218</v>
      </c>
      <c r="I1575">
        <v>108.405905</v>
      </c>
      <c r="J1575">
        <v>8.7726234E-2</v>
      </c>
      <c r="K1575">
        <v>4.2025352739999997</v>
      </c>
      <c r="L1575">
        <v>107572.803</v>
      </c>
      <c r="M1575">
        <v>106.74086339999999</v>
      </c>
      <c r="N1575">
        <v>-0.39877392900000003</v>
      </c>
      <c r="O1575">
        <v>3.0807633399999999</v>
      </c>
      <c r="P1575">
        <v>95278.767500000002</v>
      </c>
      <c r="Q1575">
        <v>106.3076409</v>
      </c>
      <c r="R1575">
        <v>-0.145062834</v>
      </c>
      <c r="S1575">
        <v>3.8329145960000002</v>
      </c>
    </row>
    <row r="1576" spans="1:19" x14ac:dyDescent="0.25">
      <c r="A1576" s="12">
        <v>42675</v>
      </c>
      <c r="B1576" t="s">
        <v>1991</v>
      </c>
      <c r="C1576" t="s">
        <v>1992</v>
      </c>
      <c r="D1576">
        <v>234106.80729999999</v>
      </c>
      <c r="E1576">
        <v>109.6038138</v>
      </c>
      <c r="F1576">
        <v>1.8373704000000001E-2</v>
      </c>
      <c r="G1576">
        <v>4.6210489519999998</v>
      </c>
      <c r="H1576">
        <v>148706.6795</v>
      </c>
      <c r="I1576">
        <v>108.9308812</v>
      </c>
      <c r="J1576">
        <v>-0.37999641200000001</v>
      </c>
      <c r="K1576">
        <v>4.2112545709999996</v>
      </c>
      <c r="L1576">
        <v>103697.851</v>
      </c>
      <c r="M1576">
        <v>107.07139239999999</v>
      </c>
      <c r="N1576">
        <v>-0.38986861499999997</v>
      </c>
      <c r="O1576">
        <v>2.5703914540000001</v>
      </c>
      <c r="P1576">
        <v>95585.991750000001</v>
      </c>
      <c r="Q1576">
        <v>107.8057116</v>
      </c>
      <c r="R1576">
        <v>-7.0733193E-2</v>
      </c>
      <c r="S1576">
        <v>3.2701532439999998</v>
      </c>
    </row>
    <row r="1577" spans="1:19" x14ac:dyDescent="0.25">
      <c r="A1577" s="12">
        <v>42675</v>
      </c>
      <c r="B1577" t="s">
        <v>1995</v>
      </c>
      <c r="C1577" t="s">
        <v>1996</v>
      </c>
      <c r="D1577">
        <v>243707.5686</v>
      </c>
      <c r="E1577">
        <v>108.2419072</v>
      </c>
      <c r="F1577">
        <v>1.6162109000000001E-2</v>
      </c>
      <c r="G1577">
        <v>3.318943956</v>
      </c>
      <c r="H1577">
        <v>143936.31510000001</v>
      </c>
      <c r="I1577">
        <v>106.5425473</v>
      </c>
      <c r="J1577">
        <v>-0.374908189</v>
      </c>
      <c r="K1577">
        <v>2.2324992219999999</v>
      </c>
      <c r="L1577">
        <v>121312.2984</v>
      </c>
      <c r="M1577">
        <v>105.7193005</v>
      </c>
      <c r="N1577">
        <v>-0.78079172699999999</v>
      </c>
      <c r="O1577">
        <v>1.4954760149999999</v>
      </c>
      <c r="P1577">
        <v>96213.523570000005</v>
      </c>
      <c r="Q1577">
        <v>106.84419130000001</v>
      </c>
      <c r="R1577">
        <v>-0.35398128000000001</v>
      </c>
      <c r="S1577">
        <v>2.609590689</v>
      </c>
    </row>
    <row r="1578" spans="1:19" x14ac:dyDescent="0.25">
      <c r="A1578" s="12">
        <v>42675</v>
      </c>
      <c r="B1578" t="s">
        <v>1997</v>
      </c>
      <c r="C1578" t="s">
        <v>1998</v>
      </c>
      <c r="D1578">
        <v>284849.13589999999</v>
      </c>
      <c r="E1578">
        <v>113.413634</v>
      </c>
      <c r="F1578">
        <v>0.26223081100000001</v>
      </c>
      <c r="G1578">
        <v>7.2137362420000004</v>
      </c>
      <c r="H1578">
        <v>169790.41529999999</v>
      </c>
      <c r="I1578">
        <v>113.1423157</v>
      </c>
      <c r="J1578">
        <v>2.210395E-3</v>
      </c>
      <c r="K1578">
        <v>7.2028007770000002</v>
      </c>
      <c r="L1578">
        <v>139081.4216</v>
      </c>
      <c r="M1578">
        <v>112.5783847</v>
      </c>
      <c r="N1578">
        <v>-0.26467932799999999</v>
      </c>
      <c r="O1578">
        <v>6.4036150230000004</v>
      </c>
      <c r="P1578">
        <v>115151.2922</v>
      </c>
      <c r="Q1578">
        <v>113.0132981</v>
      </c>
      <c r="R1578">
        <v>6.0996534999999998E-2</v>
      </c>
      <c r="S1578">
        <v>7.7991741650000002</v>
      </c>
    </row>
    <row r="1579" spans="1:19" x14ac:dyDescent="0.25">
      <c r="A1579" s="12">
        <v>42675</v>
      </c>
      <c r="B1579" t="s">
        <v>1999</v>
      </c>
      <c r="C1579" t="s">
        <v>2000</v>
      </c>
      <c r="D1579">
        <v>250044.7916</v>
      </c>
      <c r="E1579">
        <v>111.25677690000001</v>
      </c>
      <c r="F1579">
        <v>0.273141419</v>
      </c>
      <c r="G1579">
        <v>4.9399200790000002</v>
      </c>
      <c r="H1579">
        <v>151708.98759999999</v>
      </c>
      <c r="I1579">
        <v>110.76795420000001</v>
      </c>
      <c r="J1579">
        <v>-0.154091649</v>
      </c>
      <c r="K1579">
        <v>4.7287522590000002</v>
      </c>
      <c r="L1579">
        <v>118049.34699999999</v>
      </c>
      <c r="M1579">
        <v>109.42508580000001</v>
      </c>
      <c r="N1579">
        <v>-0.66021981100000005</v>
      </c>
      <c r="O1579">
        <v>3.8163966679999999</v>
      </c>
      <c r="P1579">
        <v>108465.5336</v>
      </c>
      <c r="Q1579">
        <v>110.625606</v>
      </c>
      <c r="R1579">
        <v>-0.217533015</v>
      </c>
      <c r="S1579">
        <v>5.8004199849999996</v>
      </c>
    </row>
    <row r="1580" spans="1:19" x14ac:dyDescent="0.25">
      <c r="A1580" s="12">
        <v>42705</v>
      </c>
      <c r="B1580" t="s">
        <v>1993</v>
      </c>
      <c r="C1580" t="s">
        <v>1994</v>
      </c>
      <c r="D1580">
        <v>203837.0773</v>
      </c>
      <c r="E1580">
        <v>110.0070121</v>
      </c>
      <c r="F1580">
        <v>0.30129135400000001</v>
      </c>
      <c r="G1580">
        <v>4.6817161819999997</v>
      </c>
      <c r="H1580">
        <v>130580.14019999999</v>
      </c>
      <c r="I1580">
        <v>108.5435738</v>
      </c>
      <c r="J1580">
        <v>0.126993838</v>
      </c>
      <c r="K1580">
        <v>3.9357500170000002</v>
      </c>
      <c r="L1580">
        <v>107659.8005</v>
      </c>
      <c r="M1580">
        <v>106.8271881</v>
      </c>
      <c r="N1580">
        <v>8.0873122000000006E-2</v>
      </c>
      <c r="O1580">
        <v>3.0890813069999998</v>
      </c>
      <c r="P1580">
        <v>95815.062659999996</v>
      </c>
      <c r="Q1580">
        <v>106.9060142</v>
      </c>
      <c r="R1580">
        <v>0.56286954</v>
      </c>
      <c r="S1580">
        <v>4.7702373749999998</v>
      </c>
    </row>
    <row r="1581" spans="1:19" x14ac:dyDescent="0.25">
      <c r="A1581" s="12">
        <v>42705</v>
      </c>
      <c r="B1581" t="s">
        <v>1989</v>
      </c>
      <c r="C1581" t="s">
        <v>1990</v>
      </c>
      <c r="D1581">
        <v>261055.81789999999</v>
      </c>
      <c r="E1581">
        <v>113.9167566</v>
      </c>
      <c r="F1581">
        <v>0.416041616</v>
      </c>
      <c r="G1581">
        <v>7.6702134759999998</v>
      </c>
      <c r="H1581">
        <v>168080.75219999999</v>
      </c>
      <c r="I1581">
        <v>113.81052029999999</v>
      </c>
      <c r="J1581">
        <v>0.14066963199999999</v>
      </c>
      <c r="K1581">
        <v>7.499867879</v>
      </c>
      <c r="L1581">
        <v>121842.5548</v>
      </c>
      <c r="M1581">
        <v>112.19214100000001</v>
      </c>
      <c r="N1581">
        <v>0.156009652</v>
      </c>
      <c r="O1581">
        <v>6.6031926079999996</v>
      </c>
      <c r="P1581">
        <v>127393.2111</v>
      </c>
      <c r="Q1581">
        <v>116.3799104</v>
      </c>
      <c r="R1581">
        <v>0.57807289500000003</v>
      </c>
      <c r="S1581">
        <v>10.37941023</v>
      </c>
    </row>
    <row r="1582" spans="1:19" x14ac:dyDescent="0.25">
      <c r="A1582" s="12">
        <v>42705</v>
      </c>
      <c r="B1582" t="s">
        <v>1995</v>
      </c>
      <c r="C1582" t="s">
        <v>1996</v>
      </c>
      <c r="D1582">
        <v>245868.20869999999</v>
      </c>
      <c r="E1582">
        <v>109.2015483</v>
      </c>
      <c r="F1582">
        <v>0.88657076000000001</v>
      </c>
      <c r="G1582">
        <v>3.8927420669999999</v>
      </c>
      <c r="H1582">
        <v>144787.07680000001</v>
      </c>
      <c r="I1582">
        <v>107.1722864</v>
      </c>
      <c r="J1582">
        <v>0.59106816799999995</v>
      </c>
      <c r="K1582">
        <v>2.5841989729999999</v>
      </c>
      <c r="L1582">
        <v>121944.4537</v>
      </c>
      <c r="M1582">
        <v>106.27020109999999</v>
      </c>
      <c r="N1582">
        <v>0.52109748199999995</v>
      </c>
      <c r="O1582">
        <v>1.9175956329999999</v>
      </c>
      <c r="P1582">
        <v>96989.274099999995</v>
      </c>
      <c r="Q1582">
        <v>107.7056548</v>
      </c>
      <c r="R1582">
        <v>0.80628013200000004</v>
      </c>
      <c r="S1582">
        <v>3.9132047839999999</v>
      </c>
    </row>
    <row r="1583" spans="1:19" x14ac:dyDescent="0.25">
      <c r="A1583" s="12">
        <v>42705</v>
      </c>
      <c r="B1583" t="s">
        <v>1999</v>
      </c>
      <c r="C1583" t="s">
        <v>2000</v>
      </c>
      <c r="D1583">
        <v>251662.3192</v>
      </c>
      <c r="E1583">
        <v>111.97649149999999</v>
      </c>
      <c r="F1583">
        <v>0.64689513700000001</v>
      </c>
      <c r="G1583">
        <v>4.8267205359999998</v>
      </c>
      <c r="H1583">
        <v>152106.30979999999</v>
      </c>
      <c r="I1583">
        <v>111.0580528</v>
      </c>
      <c r="J1583">
        <v>0.26189758699999999</v>
      </c>
      <c r="K1583">
        <v>4.1430831049999997</v>
      </c>
      <c r="L1583">
        <v>118234.7311</v>
      </c>
      <c r="M1583">
        <v>109.5969264</v>
      </c>
      <c r="N1583">
        <v>0.157039501</v>
      </c>
      <c r="O1583">
        <v>3.351968265</v>
      </c>
      <c r="P1583">
        <v>108982.745</v>
      </c>
      <c r="Q1583">
        <v>111.1531176</v>
      </c>
      <c r="R1583">
        <v>0.47684403400000003</v>
      </c>
      <c r="S1583">
        <v>5.6284179109999997</v>
      </c>
    </row>
    <row r="1584" spans="1:19" x14ac:dyDescent="0.25">
      <c r="A1584" s="12">
        <v>42705</v>
      </c>
      <c r="B1584" t="s">
        <v>1997</v>
      </c>
      <c r="C1584" t="s">
        <v>1998</v>
      </c>
      <c r="D1584">
        <v>286413.14350000001</v>
      </c>
      <c r="E1584">
        <v>114.03634889999999</v>
      </c>
      <c r="F1584">
        <v>0.54906523500000004</v>
      </c>
      <c r="G1584">
        <v>7.496789003</v>
      </c>
      <c r="H1584">
        <v>170350.0148</v>
      </c>
      <c r="I1584">
        <v>113.515213</v>
      </c>
      <c r="J1584">
        <v>0.3295825</v>
      </c>
      <c r="K1584">
        <v>7.0636772590000003</v>
      </c>
      <c r="L1584">
        <v>139456.07709999999</v>
      </c>
      <c r="M1584">
        <v>112.8816467</v>
      </c>
      <c r="N1584">
        <v>0.26937854100000003</v>
      </c>
      <c r="O1584">
        <v>6.4183276620000003</v>
      </c>
      <c r="P1584">
        <v>115925.40240000001</v>
      </c>
      <c r="Q1584">
        <v>113.77303550000001</v>
      </c>
      <c r="R1584">
        <v>0.67225488499999997</v>
      </c>
      <c r="S1584">
        <v>8.6434979940000005</v>
      </c>
    </row>
    <row r="1585" spans="1:19" x14ac:dyDescent="0.25">
      <c r="A1585" s="12">
        <v>42705</v>
      </c>
      <c r="B1585" t="s">
        <v>1991</v>
      </c>
      <c r="C1585" t="s">
        <v>1992</v>
      </c>
      <c r="D1585">
        <v>234892.33739999999</v>
      </c>
      <c r="E1585">
        <v>109.9715822</v>
      </c>
      <c r="F1585">
        <v>0.33554344800000002</v>
      </c>
      <c r="G1585">
        <v>4.4365918259999999</v>
      </c>
      <c r="H1585">
        <v>148787.84589999999</v>
      </c>
      <c r="I1585">
        <v>108.99033729999999</v>
      </c>
      <c r="J1585">
        <v>5.4581523999999999E-2</v>
      </c>
      <c r="K1585">
        <v>3.6069136350000002</v>
      </c>
      <c r="L1585">
        <v>103755.8907</v>
      </c>
      <c r="M1585">
        <v>107.1313203</v>
      </c>
      <c r="N1585">
        <v>5.5970006000000003E-2</v>
      </c>
      <c r="O1585">
        <v>2.5008360610000002</v>
      </c>
      <c r="P1585">
        <v>95856.914900000003</v>
      </c>
      <c r="Q1585">
        <v>108.1112696</v>
      </c>
      <c r="R1585">
        <v>0.28343394599999999</v>
      </c>
      <c r="S1585">
        <v>3.6335527920000001</v>
      </c>
    </row>
    <row r="1586" spans="1:19" x14ac:dyDescent="0.25">
      <c r="A1586" s="12">
        <v>42736</v>
      </c>
      <c r="B1586" t="s">
        <v>1995</v>
      </c>
      <c r="C1586" t="s">
        <v>1996</v>
      </c>
      <c r="D1586">
        <v>245177.6986</v>
      </c>
      <c r="E1586">
        <v>108.8948606</v>
      </c>
      <c r="F1586">
        <v>-0.28084562200000002</v>
      </c>
      <c r="G1586">
        <v>4.3160310700000002</v>
      </c>
      <c r="H1586">
        <v>143937.33530000001</v>
      </c>
      <c r="I1586">
        <v>106.5433025</v>
      </c>
      <c r="J1586">
        <v>-0.58689045900000003</v>
      </c>
      <c r="K1586">
        <v>2.3626035010000002</v>
      </c>
      <c r="L1586">
        <v>121219.95570000001</v>
      </c>
      <c r="M1586">
        <v>105.63882719999999</v>
      </c>
      <c r="N1586">
        <v>-0.59412134000000005</v>
      </c>
      <c r="O1586">
        <v>1.8614957299999999</v>
      </c>
      <c r="P1586">
        <v>96557.862349999996</v>
      </c>
      <c r="Q1586">
        <v>107.2265762</v>
      </c>
      <c r="R1586">
        <v>-0.44480356599999998</v>
      </c>
      <c r="S1586">
        <v>4.0739374059999998</v>
      </c>
    </row>
    <row r="1587" spans="1:19" x14ac:dyDescent="0.25">
      <c r="A1587" s="12">
        <v>42736</v>
      </c>
      <c r="B1587" t="s">
        <v>1999</v>
      </c>
      <c r="C1587" t="s">
        <v>2000</v>
      </c>
      <c r="D1587">
        <v>249631.77849999999</v>
      </c>
      <c r="E1587">
        <v>111.0730078</v>
      </c>
      <c r="F1587">
        <v>-0.80685131099999996</v>
      </c>
      <c r="G1587">
        <v>3.7574804560000001</v>
      </c>
      <c r="H1587">
        <v>150613.06450000001</v>
      </c>
      <c r="I1587">
        <v>109.967783</v>
      </c>
      <c r="J1587">
        <v>-0.98171159900000005</v>
      </c>
      <c r="K1587">
        <v>2.7466267950000001</v>
      </c>
      <c r="L1587">
        <v>116727.3042</v>
      </c>
      <c r="M1587">
        <v>108.1996267</v>
      </c>
      <c r="N1587">
        <v>-1.274944275</v>
      </c>
      <c r="O1587">
        <v>1.8692721139999999</v>
      </c>
      <c r="P1587">
        <v>108163.06269999999</v>
      </c>
      <c r="Q1587">
        <v>110.3171114</v>
      </c>
      <c r="R1587">
        <v>-0.75212116900000003</v>
      </c>
      <c r="S1587">
        <v>4.6962669029999997</v>
      </c>
    </row>
    <row r="1588" spans="1:19" x14ac:dyDescent="0.25">
      <c r="A1588" s="12">
        <v>42736</v>
      </c>
      <c r="B1588" t="s">
        <v>1997</v>
      </c>
      <c r="C1588" t="s">
        <v>1998</v>
      </c>
      <c r="D1588">
        <v>288218.75420000002</v>
      </c>
      <c r="E1588">
        <v>114.75525879999999</v>
      </c>
      <c r="F1588">
        <v>0.63042172799999996</v>
      </c>
      <c r="G1588">
        <v>7.8497384339999998</v>
      </c>
      <c r="H1588">
        <v>171140.05710000001</v>
      </c>
      <c r="I1588">
        <v>114.0416692</v>
      </c>
      <c r="J1588">
        <v>0.46377592000000001</v>
      </c>
      <c r="K1588">
        <v>6.9666398440000004</v>
      </c>
      <c r="L1588">
        <v>140281.36379999999</v>
      </c>
      <c r="M1588">
        <v>113.5496686</v>
      </c>
      <c r="N1588">
        <v>0.59178967100000002</v>
      </c>
      <c r="O1588">
        <v>6.826132544</v>
      </c>
      <c r="P1588">
        <v>116626.6152</v>
      </c>
      <c r="Q1588">
        <v>114.461229</v>
      </c>
      <c r="R1588">
        <v>0.60488278200000001</v>
      </c>
      <c r="S1588">
        <v>8.5597036739999997</v>
      </c>
    </row>
    <row r="1589" spans="1:19" x14ac:dyDescent="0.25">
      <c r="A1589" s="12">
        <v>42736</v>
      </c>
      <c r="B1589" t="s">
        <v>1993</v>
      </c>
      <c r="C1589" t="s">
        <v>1994</v>
      </c>
      <c r="D1589">
        <v>204520.179</v>
      </c>
      <c r="E1589">
        <v>110.3756692</v>
      </c>
      <c r="F1589">
        <v>0.335121434</v>
      </c>
      <c r="G1589">
        <v>5.4479721210000003</v>
      </c>
      <c r="H1589">
        <v>130975.7409</v>
      </c>
      <c r="I1589">
        <v>108.87241330000001</v>
      </c>
      <c r="J1589">
        <v>0.30295620099999998</v>
      </c>
      <c r="K1589">
        <v>4.3179976079999998</v>
      </c>
      <c r="L1589">
        <v>108071.64750000001</v>
      </c>
      <c r="M1589">
        <v>107.23585</v>
      </c>
      <c r="N1589">
        <v>0.38254482099999998</v>
      </c>
      <c r="O1589">
        <v>3.673572847</v>
      </c>
      <c r="P1589">
        <v>96622.890329999995</v>
      </c>
      <c r="Q1589">
        <v>107.8073509</v>
      </c>
      <c r="R1589">
        <v>0.84311135299999995</v>
      </c>
      <c r="S1589">
        <v>5.5376459410000001</v>
      </c>
    </row>
    <row r="1590" spans="1:19" x14ac:dyDescent="0.25">
      <c r="A1590" s="12">
        <v>42736</v>
      </c>
      <c r="B1590" t="s">
        <v>1991</v>
      </c>
      <c r="C1590" t="s">
        <v>1992</v>
      </c>
      <c r="D1590">
        <v>234946.04749999999</v>
      </c>
      <c r="E1590">
        <v>109.99672820000001</v>
      </c>
      <c r="F1590">
        <v>2.2865861000000001E-2</v>
      </c>
      <c r="G1590">
        <v>4.8380740900000001</v>
      </c>
      <c r="H1590">
        <v>148633.38829999999</v>
      </c>
      <c r="I1590">
        <v>108.8771938</v>
      </c>
      <c r="J1590">
        <v>-0.103810605</v>
      </c>
      <c r="K1590">
        <v>3.6289108209999998</v>
      </c>
      <c r="L1590">
        <v>103928.2549</v>
      </c>
      <c r="M1590">
        <v>107.309292</v>
      </c>
      <c r="N1590">
        <v>0.16612479599999999</v>
      </c>
      <c r="O1590">
        <v>3.095400095</v>
      </c>
      <c r="P1590">
        <v>95803.513359999997</v>
      </c>
      <c r="Q1590">
        <v>108.0510412</v>
      </c>
      <c r="R1590">
        <v>-5.5709635E-2</v>
      </c>
      <c r="S1590">
        <v>3.9228607499999999</v>
      </c>
    </row>
    <row r="1591" spans="1:19" x14ac:dyDescent="0.25">
      <c r="A1591" s="12">
        <v>42736</v>
      </c>
      <c r="B1591" t="s">
        <v>1989</v>
      </c>
      <c r="C1591" t="s">
        <v>1990</v>
      </c>
      <c r="D1591">
        <v>262130.38529999999</v>
      </c>
      <c r="E1591">
        <v>114.38566489999999</v>
      </c>
      <c r="F1591">
        <v>0.41162359300000001</v>
      </c>
      <c r="G1591">
        <v>7.8144440020000001</v>
      </c>
      <c r="H1591">
        <v>168634.2187</v>
      </c>
      <c r="I1591">
        <v>114.1852825</v>
      </c>
      <c r="J1591">
        <v>0.329286089</v>
      </c>
      <c r="K1591">
        <v>7.1943451539999996</v>
      </c>
      <c r="L1591">
        <v>122296.70819999999</v>
      </c>
      <c r="M1591">
        <v>112.6103237</v>
      </c>
      <c r="N1591">
        <v>0.37273796199999998</v>
      </c>
      <c r="O1591">
        <v>6.441737786</v>
      </c>
      <c r="P1591">
        <v>128444.2766</v>
      </c>
      <c r="Q1591">
        <v>117.34011</v>
      </c>
      <c r="R1591">
        <v>0.82505615799999998</v>
      </c>
      <c r="S1591">
        <v>10.440147959999999</v>
      </c>
    </row>
    <row r="1592" spans="1:19" x14ac:dyDescent="0.25">
      <c r="A1592" s="12">
        <v>42767</v>
      </c>
      <c r="B1592" t="s">
        <v>1999</v>
      </c>
      <c r="C1592" t="s">
        <v>2000</v>
      </c>
      <c r="D1592">
        <v>249236.26800000001</v>
      </c>
      <c r="E1592">
        <v>110.8970264</v>
      </c>
      <c r="F1592">
        <v>-0.15843755700000001</v>
      </c>
      <c r="G1592">
        <v>3.921587792</v>
      </c>
      <c r="H1592">
        <v>150497.5937</v>
      </c>
      <c r="I1592">
        <v>109.8834738</v>
      </c>
      <c r="J1592">
        <v>-7.6667166999999994E-2</v>
      </c>
      <c r="K1592">
        <v>2.937030069</v>
      </c>
      <c r="L1592">
        <v>117047.6228</v>
      </c>
      <c r="M1592">
        <v>108.49654390000001</v>
      </c>
      <c r="N1592">
        <v>0.274416149</v>
      </c>
      <c r="O1592">
        <v>2.547197717</v>
      </c>
      <c r="P1592">
        <v>108884.4814</v>
      </c>
      <c r="Q1592">
        <v>111.0528971</v>
      </c>
      <c r="R1592">
        <v>0.66697329599999999</v>
      </c>
      <c r="S1592">
        <v>5.8955590730000003</v>
      </c>
    </row>
    <row r="1593" spans="1:19" x14ac:dyDescent="0.25">
      <c r="A1593" s="12">
        <v>42767</v>
      </c>
      <c r="B1593" t="s">
        <v>1997</v>
      </c>
      <c r="C1593" t="s">
        <v>1998</v>
      </c>
      <c r="D1593">
        <v>288771.99229999998</v>
      </c>
      <c r="E1593">
        <v>114.97553240000001</v>
      </c>
      <c r="F1593">
        <v>0.19195076699999999</v>
      </c>
      <c r="G1593">
        <v>8.1762293669999995</v>
      </c>
      <c r="H1593">
        <v>171499.5061</v>
      </c>
      <c r="I1593">
        <v>114.2811933</v>
      </c>
      <c r="J1593">
        <v>0.21003206599999999</v>
      </c>
      <c r="K1593">
        <v>7.2066749210000003</v>
      </c>
      <c r="L1593">
        <v>140639.29819999999</v>
      </c>
      <c r="M1593">
        <v>113.83939580000001</v>
      </c>
      <c r="N1593">
        <v>0.255154616</v>
      </c>
      <c r="O1593">
        <v>7.2098287179999998</v>
      </c>
      <c r="P1593">
        <v>117411.41190000001</v>
      </c>
      <c r="Q1593">
        <v>115.2314545</v>
      </c>
      <c r="R1593">
        <v>0.67291389199999996</v>
      </c>
      <c r="S1593">
        <v>9.4953994829999999</v>
      </c>
    </row>
    <row r="1594" spans="1:19" x14ac:dyDescent="0.25">
      <c r="A1594" s="12">
        <v>42767</v>
      </c>
      <c r="B1594" t="s">
        <v>1993</v>
      </c>
      <c r="C1594" t="s">
        <v>1994</v>
      </c>
      <c r="D1594">
        <v>203416.67970000001</v>
      </c>
      <c r="E1594">
        <v>109.7801315</v>
      </c>
      <c r="F1594">
        <v>-0.53955521699999998</v>
      </c>
      <c r="G1594">
        <v>4.7612793790000003</v>
      </c>
      <c r="H1594">
        <v>130348.16009999999</v>
      </c>
      <c r="I1594">
        <v>108.3507424</v>
      </c>
      <c r="J1594">
        <v>-0.47915803699999998</v>
      </c>
      <c r="K1594">
        <v>3.663787278</v>
      </c>
      <c r="L1594">
        <v>107926.0398</v>
      </c>
      <c r="M1594">
        <v>107.0913683</v>
      </c>
      <c r="N1594">
        <v>-0.13473259400000001</v>
      </c>
      <c r="O1594">
        <v>3.4842409669999999</v>
      </c>
      <c r="P1594">
        <v>96878.339730000007</v>
      </c>
      <c r="Q1594">
        <v>108.0923696</v>
      </c>
      <c r="R1594">
        <v>0.26437772500000001</v>
      </c>
      <c r="S1594">
        <v>5.907273687</v>
      </c>
    </row>
    <row r="1595" spans="1:19" x14ac:dyDescent="0.25">
      <c r="A1595" s="12">
        <v>42767</v>
      </c>
      <c r="B1595" t="s">
        <v>1995</v>
      </c>
      <c r="C1595" t="s">
        <v>1996</v>
      </c>
      <c r="D1595">
        <v>244124.70019999999</v>
      </c>
      <c r="E1595">
        <v>108.4271748</v>
      </c>
      <c r="F1595">
        <v>-0.429483744</v>
      </c>
      <c r="G1595">
        <v>4.2560292000000004</v>
      </c>
      <c r="H1595">
        <v>142860.27549999999</v>
      </c>
      <c r="I1595">
        <v>105.7460561</v>
      </c>
      <c r="J1595">
        <v>-0.74828384599999997</v>
      </c>
      <c r="K1595">
        <v>1.8792153140000001</v>
      </c>
      <c r="L1595">
        <v>120518.23910000001</v>
      </c>
      <c r="M1595">
        <v>105.0273064</v>
      </c>
      <c r="N1595">
        <v>-0.57887876599999999</v>
      </c>
      <c r="O1595">
        <v>1.613723877</v>
      </c>
      <c r="P1595">
        <v>96220.917650000003</v>
      </c>
      <c r="Q1595">
        <v>106.8524024</v>
      </c>
      <c r="R1595">
        <v>-0.348956249</v>
      </c>
      <c r="S1595">
        <v>4.1161688940000003</v>
      </c>
    </row>
    <row r="1596" spans="1:19" x14ac:dyDescent="0.25">
      <c r="A1596" s="12">
        <v>42767</v>
      </c>
      <c r="B1596" t="s">
        <v>1991</v>
      </c>
      <c r="C1596" t="s">
        <v>1992</v>
      </c>
      <c r="D1596">
        <v>234299.53880000001</v>
      </c>
      <c r="E1596">
        <v>109.69404659999999</v>
      </c>
      <c r="F1596">
        <v>-0.27517325199999998</v>
      </c>
      <c r="G1596">
        <v>4.3693338759999998</v>
      </c>
      <c r="H1596">
        <v>148388.06390000001</v>
      </c>
      <c r="I1596">
        <v>108.6974883</v>
      </c>
      <c r="J1596">
        <v>-0.165053378</v>
      </c>
      <c r="K1596">
        <v>3.3654078059999999</v>
      </c>
      <c r="L1596">
        <v>104048.7749</v>
      </c>
      <c r="M1596">
        <v>107.4337328</v>
      </c>
      <c r="N1596">
        <v>0.115964625</v>
      </c>
      <c r="O1596">
        <v>3.3205289859999998</v>
      </c>
      <c r="P1596">
        <v>96273.365250000003</v>
      </c>
      <c r="Q1596">
        <v>108.58095900000001</v>
      </c>
      <c r="R1596">
        <v>0.49043284300000001</v>
      </c>
      <c r="S1596">
        <v>4.8931292649999998</v>
      </c>
    </row>
    <row r="1597" spans="1:19" x14ac:dyDescent="0.25">
      <c r="A1597" s="12">
        <v>42767</v>
      </c>
      <c r="B1597" t="s">
        <v>1989</v>
      </c>
      <c r="C1597" t="s">
        <v>1990</v>
      </c>
      <c r="D1597">
        <v>261819.92439999999</v>
      </c>
      <c r="E1597">
        <v>114.2501893</v>
      </c>
      <c r="F1597">
        <v>-0.118437561</v>
      </c>
      <c r="G1597">
        <v>7.4044922849999999</v>
      </c>
      <c r="H1597">
        <v>168573.3921</v>
      </c>
      <c r="I1597">
        <v>114.14409569999999</v>
      </c>
      <c r="J1597">
        <v>-3.6070136000000003E-2</v>
      </c>
      <c r="K1597">
        <v>6.8004593739999999</v>
      </c>
      <c r="L1597">
        <v>122628.22169999999</v>
      </c>
      <c r="M1597">
        <v>112.91558000000001</v>
      </c>
      <c r="N1597">
        <v>0.27107308699999999</v>
      </c>
      <c r="O1597">
        <v>6.3598543919999999</v>
      </c>
      <c r="P1597">
        <v>129471.40790000001</v>
      </c>
      <c r="Q1597">
        <v>118.27844450000001</v>
      </c>
      <c r="R1597">
        <v>0.79967067700000005</v>
      </c>
      <c r="S1597">
        <v>10.85466873</v>
      </c>
    </row>
    <row r="1598" spans="1:19" x14ac:dyDescent="0.25">
      <c r="A1598" s="12">
        <v>42795</v>
      </c>
      <c r="B1598" t="s">
        <v>1991</v>
      </c>
      <c r="C1598" t="s">
        <v>1992</v>
      </c>
      <c r="D1598">
        <v>235079.3426</v>
      </c>
      <c r="E1598">
        <v>110.05913409999999</v>
      </c>
      <c r="F1598">
        <v>0.33282344200000002</v>
      </c>
      <c r="G1598">
        <v>6.1010540669999997</v>
      </c>
      <c r="H1598">
        <v>148739.6911</v>
      </c>
      <c r="I1598">
        <v>108.9550629</v>
      </c>
      <c r="J1598">
        <v>0.23696463100000001</v>
      </c>
      <c r="K1598">
        <v>5.0122165259999996</v>
      </c>
      <c r="L1598">
        <v>103829.7693</v>
      </c>
      <c r="M1598">
        <v>107.2076023</v>
      </c>
      <c r="N1598">
        <v>-0.21048367200000001</v>
      </c>
      <c r="O1598">
        <v>4.4785435219999998</v>
      </c>
      <c r="P1598">
        <v>96464.189920000004</v>
      </c>
      <c r="Q1598">
        <v>108.7961787</v>
      </c>
      <c r="R1598">
        <v>0.19821127899999999</v>
      </c>
      <c r="S1598">
        <v>6.1069001209999998</v>
      </c>
    </row>
    <row r="1599" spans="1:19" x14ac:dyDescent="0.25">
      <c r="A1599" s="12">
        <v>42795</v>
      </c>
      <c r="B1599" t="s">
        <v>1999</v>
      </c>
      <c r="C1599" t="s">
        <v>2000</v>
      </c>
      <c r="D1599">
        <v>248099.30869999999</v>
      </c>
      <c r="E1599">
        <v>110.39113930000001</v>
      </c>
      <c r="F1599">
        <v>-0.456177322</v>
      </c>
      <c r="G1599">
        <v>4.4141750909999997</v>
      </c>
      <c r="H1599">
        <v>149771.0074</v>
      </c>
      <c r="I1599">
        <v>109.3529681</v>
      </c>
      <c r="J1599">
        <v>-0.48278931200000003</v>
      </c>
      <c r="K1599">
        <v>3.5284717099999998</v>
      </c>
      <c r="L1599">
        <v>116282.5953</v>
      </c>
      <c r="M1599">
        <v>107.7874066</v>
      </c>
      <c r="N1599">
        <v>-0.65360359800000001</v>
      </c>
      <c r="O1599">
        <v>2.8898406510000001</v>
      </c>
      <c r="P1599">
        <v>108576.523</v>
      </c>
      <c r="Q1599">
        <v>110.7388057</v>
      </c>
      <c r="R1599">
        <v>-0.28283042600000002</v>
      </c>
      <c r="S1599">
        <v>6.7109806970000001</v>
      </c>
    </row>
    <row r="1600" spans="1:19" x14ac:dyDescent="0.25">
      <c r="A1600" s="12">
        <v>42795</v>
      </c>
      <c r="B1600" t="s">
        <v>1989</v>
      </c>
      <c r="C1600" t="s">
        <v>1990</v>
      </c>
      <c r="D1600">
        <v>261668.8757</v>
      </c>
      <c r="E1600">
        <v>114.1842762</v>
      </c>
      <c r="F1600">
        <v>-5.7691855E-2</v>
      </c>
      <c r="G1600">
        <v>7.2515448530000004</v>
      </c>
      <c r="H1600">
        <v>168567.8383</v>
      </c>
      <c r="I1600">
        <v>114.1403351</v>
      </c>
      <c r="J1600">
        <v>-3.2945940000000001E-3</v>
      </c>
      <c r="K1600">
        <v>6.8690593</v>
      </c>
      <c r="L1600">
        <v>122397.1471</v>
      </c>
      <c r="M1600">
        <v>112.7028074</v>
      </c>
      <c r="N1600">
        <v>-0.18843507200000001</v>
      </c>
      <c r="O1600">
        <v>6.3746242520000003</v>
      </c>
      <c r="P1600">
        <v>130056.5227</v>
      </c>
      <c r="Q1600">
        <v>118.8129754</v>
      </c>
      <c r="R1600">
        <v>0.45192592199999998</v>
      </c>
      <c r="S1600">
        <v>10.99300691</v>
      </c>
    </row>
    <row r="1601" spans="1:19" x14ac:dyDescent="0.25">
      <c r="A1601" s="12">
        <v>42795</v>
      </c>
      <c r="B1601" t="s">
        <v>1995</v>
      </c>
      <c r="C1601" t="s">
        <v>1996</v>
      </c>
      <c r="D1601">
        <v>240679.16010000001</v>
      </c>
      <c r="E1601">
        <v>106.8968496</v>
      </c>
      <c r="F1601">
        <v>-1.4113853080000001</v>
      </c>
      <c r="G1601">
        <v>3.2905710909999999</v>
      </c>
      <c r="H1601">
        <v>140210.33290000001</v>
      </c>
      <c r="I1601">
        <v>103.7845523</v>
      </c>
      <c r="J1601">
        <v>-1.85491914</v>
      </c>
      <c r="K1601">
        <v>0.25111964199999998</v>
      </c>
      <c r="L1601">
        <v>118224.40180000001</v>
      </c>
      <c r="M1601">
        <v>103.0283098</v>
      </c>
      <c r="N1601">
        <v>-1.9033113820000001</v>
      </c>
      <c r="O1601">
        <v>-8.2575433000000004E-2</v>
      </c>
      <c r="P1601">
        <v>94540.986250000002</v>
      </c>
      <c r="Q1601">
        <v>104.9868548</v>
      </c>
      <c r="R1601">
        <v>-1.7459108130000001</v>
      </c>
      <c r="S1601">
        <v>1.95149927</v>
      </c>
    </row>
    <row r="1602" spans="1:19" x14ac:dyDescent="0.25">
      <c r="A1602" s="12">
        <v>42795</v>
      </c>
      <c r="B1602" t="s">
        <v>1997</v>
      </c>
      <c r="C1602" t="s">
        <v>1998</v>
      </c>
      <c r="D1602">
        <v>287638.32150000002</v>
      </c>
      <c r="E1602">
        <v>114.5241576</v>
      </c>
      <c r="F1602">
        <v>-0.392583354</v>
      </c>
      <c r="G1602">
        <v>7.9063365440000002</v>
      </c>
      <c r="H1602">
        <v>170903.72659999999</v>
      </c>
      <c r="I1602">
        <v>113.8841869</v>
      </c>
      <c r="J1602">
        <v>-0.34739434400000002</v>
      </c>
      <c r="K1602">
        <v>6.9478879200000003</v>
      </c>
      <c r="L1602">
        <v>140058.3958</v>
      </c>
      <c r="M1602">
        <v>113.3691889</v>
      </c>
      <c r="N1602">
        <v>-0.413044152</v>
      </c>
      <c r="O1602">
        <v>6.6730050170000004</v>
      </c>
      <c r="P1602">
        <v>117096.8713</v>
      </c>
      <c r="Q1602">
        <v>114.9227539</v>
      </c>
      <c r="R1602">
        <v>-0.26789612699999998</v>
      </c>
      <c r="S1602">
        <v>8.5027659609999997</v>
      </c>
    </row>
    <row r="1603" spans="1:19" x14ac:dyDescent="0.25">
      <c r="A1603" s="12">
        <v>42795</v>
      </c>
      <c r="B1603" t="s">
        <v>1993</v>
      </c>
      <c r="C1603" t="s">
        <v>1994</v>
      </c>
      <c r="D1603">
        <v>201034.29199999999</v>
      </c>
      <c r="E1603">
        <v>108.4944019</v>
      </c>
      <c r="F1603">
        <v>-1.17118604</v>
      </c>
      <c r="G1603">
        <v>4.2937305940000003</v>
      </c>
      <c r="H1603">
        <v>128676.6308</v>
      </c>
      <c r="I1603">
        <v>106.96129860000001</v>
      </c>
      <c r="J1603">
        <v>-1.282357416</v>
      </c>
      <c r="K1603">
        <v>3.0642770289999999</v>
      </c>
      <c r="L1603">
        <v>106405.697</v>
      </c>
      <c r="M1603">
        <v>105.58278350000001</v>
      </c>
      <c r="N1603">
        <v>-1.4086895159999999</v>
      </c>
      <c r="O1603">
        <v>2.5236335909999998</v>
      </c>
      <c r="P1603">
        <v>95758.868979999999</v>
      </c>
      <c r="Q1603">
        <v>106.84331589999999</v>
      </c>
      <c r="R1603">
        <v>-1.155542871</v>
      </c>
      <c r="S1603">
        <v>4.4503311009999997</v>
      </c>
    </row>
    <row r="1604" spans="1:19" x14ac:dyDescent="0.25">
      <c r="A1604" s="12">
        <v>42826</v>
      </c>
      <c r="B1604" t="s">
        <v>1993</v>
      </c>
      <c r="C1604" t="s">
        <v>1994</v>
      </c>
      <c r="D1604">
        <v>202259.3817</v>
      </c>
      <c r="E1604">
        <v>109.1555596</v>
      </c>
      <c r="F1604">
        <v>0.60939615499999999</v>
      </c>
      <c r="G1604">
        <v>2.6957608089999998</v>
      </c>
      <c r="H1604">
        <v>129396.9764</v>
      </c>
      <c r="I1604">
        <v>107.56007940000001</v>
      </c>
      <c r="J1604">
        <v>0.55981415099999998</v>
      </c>
      <c r="K1604">
        <v>2.2392509129999998</v>
      </c>
      <c r="L1604">
        <v>107167.694</v>
      </c>
      <c r="M1604">
        <v>106.3388874</v>
      </c>
      <c r="N1604">
        <v>0.71612678500000004</v>
      </c>
      <c r="O1604">
        <v>1.532378797</v>
      </c>
      <c r="P1604">
        <v>96295.054749999996</v>
      </c>
      <c r="Q1604">
        <v>107.44156719999999</v>
      </c>
      <c r="R1604">
        <v>0.55993390200000004</v>
      </c>
      <c r="S1604">
        <v>3.7158185260000001</v>
      </c>
    </row>
    <row r="1605" spans="1:19" x14ac:dyDescent="0.25">
      <c r="A1605" s="12">
        <v>42826</v>
      </c>
      <c r="B1605" t="s">
        <v>1991</v>
      </c>
      <c r="C1605" t="s">
        <v>1992</v>
      </c>
      <c r="D1605">
        <v>237010.94149999999</v>
      </c>
      <c r="E1605">
        <v>110.96346749999999</v>
      </c>
      <c r="F1605">
        <v>0.82168401000000002</v>
      </c>
      <c r="G1605">
        <v>4.3189854729999997</v>
      </c>
      <c r="H1605">
        <v>149932.6679</v>
      </c>
      <c r="I1605">
        <v>109.8289444</v>
      </c>
      <c r="J1605">
        <v>0.80206048299999999</v>
      </c>
      <c r="K1605">
        <v>3.8744691590000002</v>
      </c>
      <c r="L1605">
        <v>104851.0904</v>
      </c>
      <c r="M1605">
        <v>108.26214950000001</v>
      </c>
      <c r="N1605">
        <v>0.98365248599999999</v>
      </c>
      <c r="O1605">
        <v>2.3596661480000001</v>
      </c>
      <c r="P1605">
        <v>97854.345440000005</v>
      </c>
      <c r="Q1605">
        <v>110.3640518</v>
      </c>
      <c r="R1605">
        <v>1.441110221</v>
      </c>
      <c r="S1605">
        <v>4.8843189159999998</v>
      </c>
    </row>
    <row r="1606" spans="1:19" x14ac:dyDescent="0.25">
      <c r="A1606" s="12">
        <v>42826</v>
      </c>
      <c r="B1606" t="s">
        <v>1989</v>
      </c>
      <c r="C1606" t="s">
        <v>1990</v>
      </c>
      <c r="D1606">
        <v>263095.80229999998</v>
      </c>
      <c r="E1606">
        <v>114.8069433</v>
      </c>
      <c r="F1606">
        <v>0.54532044300000004</v>
      </c>
      <c r="G1606">
        <v>6.5942762119999996</v>
      </c>
      <c r="H1606">
        <v>169315.7084</v>
      </c>
      <c r="I1606">
        <v>114.6467315</v>
      </c>
      <c r="J1606">
        <v>0.443664055</v>
      </c>
      <c r="K1606">
        <v>6.5581898360000004</v>
      </c>
      <c r="L1606">
        <v>123169.7228</v>
      </c>
      <c r="M1606">
        <v>113.41419209999999</v>
      </c>
      <c r="N1606">
        <v>0.63120599700000002</v>
      </c>
      <c r="O1606">
        <v>5.5213248899999998</v>
      </c>
      <c r="P1606">
        <v>130557.38280000001</v>
      </c>
      <c r="Q1606">
        <v>119.2705356</v>
      </c>
      <c r="R1606">
        <v>0.38511223300000003</v>
      </c>
      <c r="S1606">
        <v>9.2759257670000004</v>
      </c>
    </row>
    <row r="1607" spans="1:19" x14ac:dyDescent="0.25">
      <c r="A1607" s="12">
        <v>42826</v>
      </c>
      <c r="B1607" t="s">
        <v>1995</v>
      </c>
      <c r="C1607" t="s">
        <v>1996</v>
      </c>
      <c r="D1607">
        <v>242324.7268</v>
      </c>
      <c r="E1607">
        <v>107.6277226</v>
      </c>
      <c r="F1607">
        <v>0.68372786500000005</v>
      </c>
      <c r="G1607">
        <v>2.0003761569999998</v>
      </c>
      <c r="H1607">
        <v>141294.51300000001</v>
      </c>
      <c r="I1607">
        <v>104.58706909999999</v>
      </c>
      <c r="J1607">
        <v>0.77325664900000002</v>
      </c>
      <c r="K1607">
        <v>0.48882656299999999</v>
      </c>
      <c r="L1607">
        <v>119317.10860000001</v>
      </c>
      <c r="M1607">
        <v>103.9805645</v>
      </c>
      <c r="N1607">
        <v>0.92426738200000003</v>
      </c>
      <c r="O1607">
        <v>2.3362898E-2</v>
      </c>
      <c r="P1607">
        <v>95300.128320000003</v>
      </c>
      <c r="Q1607">
        <v>105.8298747</v>
      </c>
      <c r="R1607">
        <v>0.80297700800000005</v>
      </c>
      <c r="S1607">
        <v>2.1170478080000001</v>
      </c>
    </row>
    <row r="1608" spans="1:19" x14ac:dyDescent="0.25">
      <c r="A1608" s="12">
        <v>42826</v>
      </c>
      <c r="B1608" t="s">
        <v>1999</v>
      </c>
      <c r="C1608" t="s">
        <v>2000</v>
      </c>
      <c r="D1608">
        <v>250635.06700000001</v>
      </c>
      <c r="E1608">
        <v>111.51941840000001</v>
      </c>
      <c r="F1608">
        <v>1.0220784759999999</v>
      </c>
      <c r="G1608">
        <v>3.9360897700000002</v>
      </c>
      <c r="H1608">
        <v>151242.99590000001</v>
      </c>
      <c r="I1608">
        <v>110.42771759999999</v>
      </c>
      <c r="J1608">
        <v>0.98282934600000005</v>
      </c>
      <c r="K1608">
        <v>3.775125268</v>
      </c>
      <c r="L1608">
        <v>117872.0619</v>
      </c>
      <c r="M1608">
        <v>109.2607525</v>
      </c>
      <c r="N1608">
        <v>1.3669027359999999</v>
      </c>
      <c r="O1608">
        <v>2.950438471</v>
      </c>
      <c r="P1608">
        <v>109889.5226</v>
      </c>
      <c r="Q1608">
        <v>112.07795350000001</v>
      </c>
      <c r="R1608">
        <v>1.2092881010000001</v>
      </c>
      <c r="S1608">
        <v>6.1637901160000004</v>
      </c>
    </row>
    <row r="1609" spans="1:19" x14ac:dyDescent="0.25">
      <c r="A1609" s="12">
        <v>42826</v>
      </c>
      <c r="B1609" t="s">
        <v>1997</v>
      </c>
      <c r="C1609" t="s">
        <v>1998</v>
      </c>
      <c r="D1609">
        <v>288307.53340000001</v>
      </c>
      <c r="E1609">
        <v>114.7906065</v>
      </c>
      <c r="F1609">
        <v>0.23266081299999999</v>
      </c>
      <c r="G1609">
        <v>6.1723717330000003</v>
      </c>
      <c r="H1609">
        <v>171707.0895</v>
      </c>
      <c r="I1609">
        <v>114.41951950000001</v>
      </c>
      <c r="J1609">
        <v>0.47007075300000001</v>
      </c>
      <c r="K1609">
        <v>6.0512696610000001</v>
      </c>
      <c r="L1609">
        <v>140704.6189</v>
      </c>
      <c r="M1609">
        <v>113.8922692</v>
      </c>
      <c r="N1609">
        <v>0.46139742</v>
      </c>
      <c r="O1609">
        <v>5.5604427249999997</v>
      </c>
      <c r="P1609">
        <v>117856.577</v>
      </c>
      <c r="Q1609">
        <v>115.6683543</v>
      </c>
      <c r="R1609">
        <v>0.64878358800000002</v>
      </c>
      <c r="S1609">
        <v>7.4855902890000001</v>
      </c>
    </row>
    <row r="1610" spans="1:19" x14ac:dyDescent="0.25">
      <c r="A1610" s="12">
        <v>42856</v>
      </c>
      <c r="B1610" t="s">
        <v>1991</v>
      </c>
      <c r="C1610" t="s">
        <v>1992</v>
      </c>
      <c r="D1610">
        <v>237528.77059999999</v>
      </c>
      <c r="E1610">
        <v>111.205904</v>
      </c>
      <c r="F1610">
        <v>0.21848321600000001</v>
      </c>
      <c r="G1610">
        <v>4.778102026</v>
      </c>
      <c r="H1610">
        <v>150908.89499999999</v>
      </c>
      <c r="I1610">
        <v>110.54405199999999</v>
      </c>
      <c r="J1610">
        <v>0.65111033299999999</v>
      </c>
      <c r="K1610">
        <v>4.198823891</v>
      </c>
      <c r="L1610">
        <v>105226.3137</v>
      </c>
      <c r="M1610">
        <v>108.6495798</v>
      </c>
      <c r="N1610">
        <v>0.35786310300000002</v>
      </c>
      <c r="O1610">
        <v>2.3111233090000001</v>
      </c>
      <c r="P1610">
        <v>98466.264609999998</v>
      </c>
      <c r="Q1610">
        <v>111.05419879999999</v>
      </c>
      <c r="R1610">
        <v>0.62533674100000003</v>
      </c>
      <c r="S1610">
        <v>5.0047614630000004</v>
      </c>
    </row>
    <row r="1611" spans="1:19" x14ac:dyDescent="0.25">
      <c r="A1611" s="12">
        <v>42856</v>
      </c>
      <c r="B1611" t="s">
        <v>1999</v>
      </c>
      <c r="C1611" t="s">
        <v>2000</v>
      </c>
      <c r="D1611">
        <v>252309.36110000001</v>
      </c>
      <c r="E1611">
        <v>112.2643911</v>
      </c>
      <c r="F1611">
        <v>0.66802068800000003</v>
      </c>
      <c r="G1611">
        <v>4.1520073039999996</v>
      </c>
      <c r="H1611">
        <v>152852.78460000001</v>
      </c>
      <c r="I1611">
        <v>111.6030798</v>
      </c>
      <c r="J1611">
        <v>1.064372401</v>
      </c>
      <c r="K1611">
        <v>3.8565901039999999</v>
      </c>
      <c r="L1611">
        <v>118866.10799999999</v>
      </c>
      <c r="M1611">
        <v>110.1821772</v>
      </c>
      <c r="N1611">
        <v>0.84332632799999996</v>
      </c>
      <c r="O1611">
        <v>2.6965934809999998</v>
      </c>
      <c r="P1611">
        <v>110920.73020000001</v>
      </c>
      <c r="Q1611">
        <v>113.1296974</v>
      </c>
      <c r="R1611">
        <v>0.93840392100000003</v>
      </c>
      <c r="S1611">
        <v>5.4593051460000002</v>
      </c>
    </row>
    <row r="1612" spans="1:19" x14ac:dyDescent="0.25">
      <c r="A1612" s="12">
        <v>42856</v>
      </c>
      <c r="B1612" t="s">
        <v>1995</v>
      </c>
      <c r="C1612" t="s">
        <v>1996</v>
      </c>
      <c r="D1612">
        <v>243920.67050000001</v>
      </c>
      <c r="E1612">
        <v>108.33655570000001</v>
      </c>
      <c r="F1612">
        <v>0.65859711600000004</v>
      </c>
      <c r="G1612">
        <v>1.67415099</v>
      </c>
      <c r="H1612">
        <v>142971.01130000001</v>
      </c>
      <c r="I1612">
        <v>105.8280235</v>
      </c>
      <c r="J1612">
        <v>1.1865274910000001</v>
      </c>
      <c r="K1612">
        <v>0.58687119899999995</v>
      </c>
      <c r="L1612">
        <v>120498.57279999999</v>
      </c>
      <c r="M1612">
        <v>105.0101679</v>
      </c>
      <c r="N1612">
        <v>0.99018836600000004</v>
      </c>
      <c r="O1612">
        <v>-0.21789120200000001</v>
      </c>
      <c r="P1612">
        <v>96521.360990000001</v>
      </c>
      <c r="Q1612">
        <v>107.1860418</v>
      </c>
      <c r="R1612">
        <v>1.281459629</v>
      </c>
      <c r="S1612">
        <v>2.0873730190000002</v>
      </c>
    </row>
    <row r="1613" spans="1:19" x14ac:dyDescent="0.25">
      <c r="A1613" s="12">
        <v>42856</v>
      </c>
      <c r="B1613" t="s">
        <v>1989</v>
      </c>
      <c r="C1613" t="s">
        <v>1990</v>
      </c>
      <c r="D1613">
        <v>265713.49060000002</v>
      </c>
      <c r="E1613">
        <v>115.94922219999999</v>
      </c>
      <c r="F1613">
        <v>0.99495629100000005</v>
      </c>
      <c r="G1613">
        <v>6.7915223950000003</v>
      </c>
      <c r="H1613">
        <v>171312.49849999999</v>
      </c>
      <c r="I1613">
        <v>115.99879420000001</v>
      </c>
      <c r="J1613">
        <v>1.179329538</v>
      </c>
      <c r="K1613">
        <v>6.4302897779999997</v>
      </c>
      <c r="L1613">
        <v>124127.4203</v>
      </c>
      <c r="M1613">
        <v>114.29603609999999</v>
      </c>
      <c r="N1613">
        <v>0.77754288999999999</v>
      </c>
      <c r="O1613">
        <v>5.0584845979999997</v>
      </c>
      <c r="P1613">
        <v>130864.47900000001</v>
      </c>
      <c r="Q1613">
        <v>119.5510829</v>
      </c>
      <c r="R1613">
        <v>0.23521931600000001</v>
      </c>
      <c r="S1613">
        <v>8.1434161649999997</v>
      </c>
    </row>
    <row r="1614" spans="1:19" x14ac:dyDescent="0.25">
      <c r="A1614" s="12">
        <v>42856</v>
      </c>
      <c r="B1614" t="s">
        <v>1997</v>
      </c>
      <c r="C1614" t="s">
        <v>1998</v>
      </c>
      <c r="D1614">
        <v>289581.02620000002</v>
      </c>
      <c r="E1614">
        <v>115.29765190000001</v>
      </c>
      <c r="F1614">
        <v>0.441713309</v>
      </c>
      <c r="G1614">
        <v>5.770223863</v>
      </c>
      <c r="H1614">
        <v>173153.4767</v>
      </c>
      <c r="I1614">
        <v>115.38334070000001</v>
      </c>
      <c r="J1614">
        <v>0.84235729999999998</v>
      </c>
      <c r="K1614">
        <v>5.5087024429999998</v>
      </c>
      <c r="L1614">
        <v>141907.0821</v>
      </c>
      <c r="M1614">
        <v>114.8655938</v>
      </c>
      <c r="N1614">
        <v>0.85460115299999995</v>
      </c>
      <c r="O1614">
        <v>4.7887947190000002</v>
      </c>
      <c r="P1614">
        <v>118948.20729999999</v>
      </c>
      <c r="Q1614">
        <v>116.7397165</v>
      </c>
      <c r="R1614">
        <v>0.92623620900000003</v>
      </c>
      <c r="S1614">
        <v>7.0585333349999999</v>
      </c>
    </row>
    <row r="1615" spans="1:19" x14ac:dyDescent="0.25">
      <c r="A1615" s="12">
        <v>42856</v>
      </c>
      <c r="B1615" t="s">
        <v>1993</v>
      </c>
      <c r="C1615" t="s">
        <v>1994</v>
      </c>
      <c r="D1615">
        <v>203147.15330000001</v>
      </c>
      <c r="E1615">
        <v>109.63467319999999</v>
      </c>
      <c r="F1615">
        <v>0.438927285</v>
      </c>
      <c r="G1615">
        <v>2.676653532</v>
      </c>
      <c r="H1615">
        <v>130522.1404</v>
      </c>
      <c r="I1615">
        <v>108.495362</v>
      </c>
      <c r="J1615">
        <v>0.86954430500000002</v>
      </c>
      <c r="K1615">
        <v>2.223921094</v>
      </c>
      <c r="L1615">
        <v>107834.4436</v>
      </c>
      <c r="M1615">
        <v>107.0004806</v>
      </c>
      <c r="N1615">
        <v>0.622155401</v>
      </c>
      <c r="O1615">
        <v>1.371866794</v>
      </c>
      <c r="P1615">
        <v>96926.680890000003</v>
      </c>
      <c r="Q1615">
        <v>108.1463064</v>
      </c>
      <c r="R1615">
        <v>0.65592791299999997</v>
      </c>
      <c r="S1615">
        <v>3.7937180170000002</v>
      </c>
    </row>
    <row r="1616" spans="1:19" x14ac:dyDescent="0.25">
      <c r="A1616" s="12">
        <v>42887</v>
      </c>
      <c r="B1616" t="s">
        <v>1991</v>
      </c>
      <c r="C1616" t="s">
        <v>1992</v>
      </c>
      <c r="D1616">
        <v>239438.38159999999</v>
      </c>
      <c r="E1616">
        <v>112.0999432</v>
      </c>
      <c r="F1616">
        <v>0.80394934200000001</v>
      </c>
      <c r="G1616">
        <v>4.8218205369999998</v>
      </c>
      <c r="H1616">
        <v>152780.5589</v>
      </c>
      <c r="I1616">
        <v>111.9150866</v>
      </c>
      <c r="J1616">
        <v>1.2402607990000001</v>
      </c>
      <c r="K1616">
        <v>4.2588199549999999</v>
      </c>
      <c r="L1616">
        <v>107041.5154</v>
      </c>
      <c r="M1616">
        <v>110.5238343</v>
      </c>
      <c r="N1616">
        <v>1.725045385</v>
      </c>
      <c r="O1616">
        <v>3.1809985059999999</v>
      </c>
      <c r="P1616">
        <v>100262.9148</v>
      </c>
      <c r="Q1616">
        <v>113.08053289999999</v>
      </c>
      <c r="R1616">
        <v>1.8246352990000001</v>
      </c>
      <c r="S1616">
        <v>6.1980416380000003</v>
      </c>
    </row>
    <row r="1617" spans="1:19" x14ac:dyDescent="0.25">
      <c r="A1617" s="12">
        <v>42887</v>
      </c>
      <c r="B1617" t="s">
        <v>1989</v>
      </c>
      <c r="C1617" t="s">
        <v>1990</v>
      </c>
      <c r="D1617">
        <v>268680.0428</v>
      </c>
      <c r="E1617">
        <v>117.2437347</v>
      </c>
      <c r="F1617">
        <v>1.1164477290000001</v>
      </c>
      <c r="G1617">
        <v>6.5535320879999999</v>
      </c>
      <c r="H1617">
        <v>173863.035</v>
      </c>
      <c r="I1617">
        <v>117.7258087</v>
      </c>
      <c r="J1617">
        <v>1.4888210239999999</v>
      </c>
      <c r="K1617">
        <v>6.1206402439999996</v>
      </c>
      <c r="L1617">
        <v>126168.56789999999</v>
      </c>
      <c r="M1617">
        <v>116.1755168</v>
      </c>
      <c r="N1617">
        <v>1.64439709</v>
      </c>
      <c r="O1617">
        <v>4.8656975060000001</v>
      </c>
      <c r="P1617">
        <v>133099.84539999999</v>
      </c>
      <c r="Q1617">
        <v>121.59319910000001</v>
      </c>
      <c r="R1617">
        <v>1.708153657</v>
      </c>
      <c r="S1617">
        <v>8.7010130750000005</v>
      </c>
    </row>
    <row r="1618" spans="1:19" x14ac:dyDescent="0.25">
      <c r="A1618" s="12">
        <v>42887</v>
      </c>
      <c r="B1618" t="s">
        <v>1999</v>
      </c>
      <c r="C1618" t="s">
        <v>2000</v>
      </c>
      <c r="D1618">
        <v>254714.71729999999</v>
      </c>
      <c r="E1618">
        <v>113.3346481</v>
      </c>
      <c r="F1618">
        <v>0.95333607499999995</v>
      </c>
      <c r="G1618">
        <v>4.1577950149999996</v>
      </c>
      <c r="H1618">
        <v>154958.2003</v>
      </c>
      <c r="I1618">
        <v>113.1403162</v>
      </c>
      <c r="J1618">
        <v>1.3774139969999999</v>
      </c>
      <c r="K1618">
        <v>3.7011230099999999</v>
      </c>
      <c r="L1618">
        <v>120773.9497</v>
      </c>
      <c r="M1618">
        <v>111.95063879999999</v>
      </c>
      <c r="N1618">
        <v>1.605034184</v>
      </c>
      <c r="O1618">
        <v>2.7462460950000001</v>
      </c>
      <c r="P1618">
        <v>112614.29399999999</v>
      </c>
      <c r="Q1618">
        <v>114.8569882</v>
      </c>
      <c r="R1618">
        <v>1.526823509</v>
      </c>
      <c r="S1618">
        <v>5.7480964830000003</v>
      </c>
    </row>
    <row r="1619" spans="1:19" x14ac:dyDescent="0.25">
      <c r="A1619" s="12">
        <v>42887</v>
      </c>
      <c r="B1619" t="s">
        <v>1997</v>
      </c>
      <c r="C1619" t="s">
        <v>1998</v>
      </c>
      <c r="D1619">
        <v>292352.60200000001</v>
      </c>
      <c r="E1619">
        <v>116.4011641</v>
      </c>
      <c r="F1619">
        <v>0.95709856500000001</v>
      </c>
      <c r="G1619">
        <v>5.4449783869999999</v>
      </c>
      <c r="H1619">
        <v>175463.11960000001</v>
      </c>
      <c r="I1619">
        <v>116.9224049</v>
      </c>
      <c r="J1619">
        <v>1.3338703869999999</v>
      </c>
      <c r="K1619">
        <v>5.0711211819999997</v>
      </c>
      <c r="L1619">
        <v>144345.11360000001</v>
      </c>
      <c r="M1619">
        <v>116.83903960000001</v>
      </c>
      <c r="N1619">
        <v>1.7180477590000001</v>
      </c>
      <c r="O1619">
        <v>4.6704652429999998</v>
      </c>
      <c r="P1619">
        <v>121077.80710000001</v>
      </c>
      <c r="Q1619">
        <v>118.8297764</v>
      </c>
      <c r="R1619">
        <v>1.79035893</v>
      </c>
      <c r="S1619">
        <v>7.6889109639999997</v>
      </c>
    </row>
    <row r="1620" spans="1:19" x14ac:dyDescent="0.25">
      <c r="A1620" s="12">
        <v>42887</v>
      </c>
      <c r="B1620" t="s">
        <v>1993</v>
      </c>
      <c r="C1620" t="s">
        <v>1994</v>
      </c>
      <c r="D1620">
        <v>205774.2665</v>
      </c>
      <c r="E1620">
        <v>111.0524765</v>
      </c>
      <c r="F1620">
        <v>1.2932070179999999</v>
      </c>
      <c r="G1620">
        <v>2.9620173439999999</v>
      </c>
      <c r="H1620">
        <v>132669.07610000001</v>
      </c>
      <c r="I1620">
        <v>110.2799831</v>
      </c>
      <c r="J1620">
        <v>1.6448823910000001</v>
      </c>
      <c r="K1620">
        <v>2.4449161300000002</v>
      </c>
      <c r="L1620">
        <v>109878.8452</v>
      </c>
      <c r="M1620">
        <v>109.0290713</v>
      </c>
      <c r="N1620">
        <v>1.8958706540000001</v>
      </c>
      <c r="O1620">
        <v>1.7227106539999999</v>
      </c>
      <c r="P1620">
        <v>98879.285340000002</v>
      </c>
      <c r="Q1620">
        <v>110.3249321</v>
      </c>
      <c r="R1620">
        <v>2.0145169869999999</v>
      </c>
      <c r="S1620">
        <v>4.4924837350000004</v>
      </c>
    </row>
    <row r="1621" spans="1:19" x14ac:dyDescent="0.25">
      <c r="A1621" s="12">
        <v>42887</v>
      </c>
      <c r="B1621" t="s">
        <v>1995</v>
      </c>
      <c r="C1621" t="s">
        <v>1996</v>
      </c>
      <c r="D1621">
        <v>246506.6079</v>
      </c>
      <c r="E1621">
        <v>109.4850912</v>
      </c>
      <c r="F1621">
        <v>1.0601551039999999</v>
      </c>
      <c r="G1621">
        <v>1.835446372</v>
      </c>
      <c r="H1621">
        <v>145245.21400000001</v>
      </c>
      <c r="I1621">
        <v>107.5114023</v>
      </c>
      <c r="J1621">
        <v>1.590673993</v>
      </c>
      <c r="K1621">
        <v>0.82637871399999996</v>
      </c>
      <c r="L1621">
        <v>122743.6832</v>
      </c>
      <c r="M1621">
        <v>106.9667008</v>
      </c>
      <c r="N1621">
        <v>1.8631842569999999</v>
      </c>
      <c r="O1621">
        <v>0.15606241700000001</v>
      </c>
      <c r="P1621">
        <v>98419.873560000007</v>
      </c>
      <c r="Q1621">
        <v>109.29432180000001</v>
      </c>
      <c r="R1621">
        <v>1.9669351420000001</v>
      </c>
      <c r="S1621">
        <v>3.477588554</v>
      </c>
    </row>
    <row r="1622" spans="1:19" x14ac:dyDescent="0.25">
      <c r="A1622" s="12">
        <v>42917</v>
      </c>
      <c r="B1622" t="s">
        <v>1999</v>
      </c>
      <c r="C1622" t="s">
        <v>2000</v>
      </c>
      <c r="D1622">
        <v>257191.9357</v>
      </c>
      <c r="E1622">
        <v>114.43688</v>
      </c>
      <c r="F1622">
        <v>0.97254624999999995</v>
      </c>
      <c r="G1622">
        <v>4.2648026579999998</v>
      </c>
      <c r="H1622">
        <v>157010.5123</v>
      </c>
      <c r="I1622">
        <v>114.63877979999999</v>
      </c>
      <c r="J1622">
        <v>1.3244294000000001</v>
      </c>
      <c r="K1622">
        <v>4.0205217070000003</v>
      </c>
      <c r="L1622">
        <v>122200.0144</v>
      </c>
      <c r="M1622">
        <v>113.2725203</v>
      </c>
      <c r="N1622">
        <v>1.180771773</v>
      </c>
      <c r="O1622">
        <v>2.8279221909999999</v>
      </c>
      <c r="P1622">
        <v>114070.4308</v>
      </c>
      <c r="Q1622">
        <v>116.3421238</v>
      </c>
      <c r="R1622">
        <v>1.2930302419999999</v>
      </c>
      <c r="S1622">
        <v>5.5780636750000001</v>
      </c>
    </row>
    <row r="1623" spans="1:19" x14ac:dyDescent="0.25">
      <c r="A1623" s="12">
        <v>42917</v>
      </c>
      <c r="B1623" t="s">
        <v>1997</v>
      </c>
      <c r="C1623" t="s">
        <v>1998</v>
      </c>
      <c r="D1623">
        <v>296458.95559999999</v>
      </c>
      <c r="E1623">
        <v>118.0361225</v>
      </c>
      <c r="F1623">
        <v>1.404589366</v>
      </c>
      <c r="G1623">
        <v>6.078497187</v>
      </c>
      <c r="H1623">
        <v>178330.95490000001</v>
      </c>
      <c r="I1623">
        <v>118.8334287</v>
      </c>
      <c r="J1623">
        <v>1.6344376679999999</v>
      </c>
      <c r="K1623">
        <v>5.986687034</v>
      </c>
      <c r="L1623">
        <v>146630.1073</v>
      </c>
      <c r="M1623">
        <v>118.68861010000001</v>
      </c>
      <c r="N1623">
        <v>1.583007329</v>
      </c>
      <c r="O1623">
        <v>5.3100791940000001</v>
      </c>
      <c r="P1623">
        <v>123241.10129999999</v>
      </c>
      <c r="Q1623">
        <v>120.952905</v>
      </c>
      <c r="R1623">
        <v>1.7866975</v>
      </c>
      <c r="S1623">
        <v>8.3495717480000007</v>
      </c>
    </row>
    <row r="1624" spans="1:19" x14ac:dyDescent="0.25">
      <c r="A1624" s="12">
        <v>42917</v>
      </c>
      <c r="B1624" t="s">
        <v>1993</v>
      </c>
      <c r="C1624" t="s">
        <v>1994</v>
      </c>
      <c r="D1624">
        <v>205969.9719</v>
      </c>
      <c r="E1624">
        <v>111.15809489999999</v>
      </c>
      <c r="F1624">
        <v>9.5106811999999999E-2</v>
      </c>
      <c r="G1624">
        <v>2.5536678190000002</v>
      </c>
      <c r="H1624">
        <v>133304.20800000001</v>
      </c>
      <c r="I1624">
        <v>110.80793079999999</v>
      </c>
      <c r="J1624">
        <v>0.47873395200000002</v>
      </c>
      <c r="K1624">
        <v>2.368884043</v>
      </c>
      <c r="L1624">
        <v>110480.30899999999</v>
      </c>
      <c r="M1624">
        <v>109.62588359999999</v>
      </c>
      <c r="N1624">
        <v>0.54738820399999999</v>
      </c>
      <c r="O1624">
        <v>1.606467527</v>
      </c>
      <c r="P1624">
        <v>99872.000960000005</v>
      </c>
      <c r="Q1624">
        <v>111.4325583</v>
      </c>
      <c r="R1624">
        <v>1.0039672209999999</v>
      </c>
      <c r="S1624">
        <v>4.3465087889999996</v>
      </c>
    </row>
    <row r="1625" spans="1:19" x14ac:dyDescent="0.25">
      <c r="A1625" s="12">
        <v>42917</v>
      </c>
      <c r="B1625" t="s">
        <v>1991</v>
      </c>
      <c r="C1625" t="s">
        <v>1992</v>
      </c>
      <c r="D1625">
        <v>242119.0955</v>
      </c>
      <c r="E1625">
        <v>113.3549962</v>
      </c>
      <c r="F1625">
        <v>1.1195840020000001</v>
      </c>
      <c r="G1625">
        <v>4.6186473299999999</v>
      </c>
      <c r="H1625">
        <v>155184.03150000001</v>
      </c>
      <c r="I1625">
        <v>113.6756826</v>
      </c>
      <c r="J1625">
        <v>1.5731534</v>
      </c>
      <c r="K1625">
        <v>4.6250519780000001</v>
      </c>
      <c r="L1625">
        <v>109047.2668</v>
      </c>
      <c r="M1625">
        <v>112.5948377</v>
      </c>
      <c r="N1625">
        <v>1.8738069930000001</v>
      </c>
      <c r="O1625">
        <v>3.9002365440000002</v>
      </c>
      <c r="P1625">
        <v>102092.4247</v>
      </c>
      <c r="Q1625">
        <v>115.1439274</v>
      </c>
      <c r="R1625">
        <v>1.824712433</v>
      </c>
      <c r="S1625">
        <v>6.6100671599999998</v>
      </c>
    </row>
    <row r="1626" spans="1:19" x14ac:dyDescent="0.25">
      <c r="A1626" s="12">
        <v>42917</v>
      </c>
      <c r="B1626" t="s">
        <v>1989</v>
      </c>
      <c r="C1626" t="s">
        <v>1990</v>
      </c>
      <c r="D1626">
        <v>269609.92920000001</v>
      </c>
      <c r="E1626">
        <v>117.6495086</v>
      </c>
      <c r="F1626">
        <v>0.34609433099999998</v>
      </c>
      <c r="G1626">
        <v>6.2672609420000001</v>
      </c>
      <c r="H1626">
        <v>175362.315</v>
      </c>
      <c r="I1626">
        <v>118.7409983</v>
      </c>
      <c r="J1626">
        <v>0.86233396399999995</v>
      </c>
      <c r="K1626">
        <v>6.4229806070000004</v>
      </c>
      <c r="L1626">
        <v>127264.1899</v>
      </c>
      <c r="M1626">
        <v>117.1843611</v>
      </c>
      <c r="N1626">
        <v>0.86837949000000003</v>
      </c>
      <c r="O1626">
        <v>5.1457636679999998</v>
      </c>
      <c r="P1626">
        <v>134805.63010000001</v>
      </c>
      <c r="Q1626">
        <v>123.15151659999999</v>
      </c>
      <c r="R1626">
        <v>1.28158276</v>
      </c>
      <c r="S1626">
        <v>9.2151225140000008</v>
      </c>
    </row>
    <row r="1627" spans="1:19" x14ac:dyDescent="0.25">
      <c r="A1627" s="12">
        <v>42917</v>
      </c>
      <c r="B1627" t="s">
        <v>1995</v>
      </c>
      <c r="C1627" t="s">
        <v>1996</v>
      </c>
      <c r="D1627">
        <v>246888.8094</v>
      </c>
      <c r="E1627">
        <v>109.6548447</v>
      </c>
      <c r="F1627">
        <v>0.155047138</v>
      </c>
      <c r="G1627">
        <v>1.3857548669999999</v>
      </c>
      <c r="H1627">
        <v>145902.2525</v>
      </c>
      <c r="I1627">
        <v>107.9977463</v>
      </c>
      <c r="J1627">
        <v>0.45236501200000001</v>
      </c>
      <c r="K1627">
        <v>0.55487159500000005</v>
      </c>
      <c r="L1627">
        <v>123226.6139</v>
      </c>
      <c r="M1627">
        <v>107.38755759999999</v>
      </c>
      <c r="N1627">
        <v>0.39344649900000001</v>
      </c>
      <c r="O1627">
        <v>-0.36678893200000001</v>
      </c>
      <c r="P1627">
        <v>98860.965729999996</v>
      </c>
      <c r="Q1627">
        <v>109.7841504</v>
      </c>
      <c r="R1627">
        <v>0.44817388000000002</v>
      </c>
      <c r="S1627">
        <v>2.1717157500000002</v>
      </c>
    </row>
    <row r="1628" spans="1:19" x14ac:dyDescent="0.25">
      <c r="A1628" s="12">
        <v>42948</v>
      </c>
      <c r="B1628" t="s">
        <v>1991</v>
      </c>
      <c r="C1628" t="s">
        <v>1992</v>
      </c>
      <c r="D1628">
        <v>245020.8057</v>
      </c>
      <c r="E1628">
        <v>114.713515</v>
      </c>
      <c r="F1628">
        <v>1.1984640049999999</v>
      </c>
      <c r="G1628">
        <v>4.6039981489999997</v>
      </c>
      <c r="H1628">
        <v>156730.3394</v>
      </c>
      <c r="I1628">
        <v>114.80838679999999</v>
      </c>
      <c r="J1628">
        <v>0.99643494200000005</v>
      </c>
      <c r="K1628">
        <v>4.6830107720000003</v>
      </c>
      <c r="L1628">
        <v>110136.43240000001</v>
      </c>
      <c r="M1628">
        <v>113.7194365</v>
      </c>
      <c r="N1628">
        <v>0.99880140299999998</v>
      </c>
      <c r="O1628">
        <v>4.3888405559999999</v>
      </c>
      <c r="P1628">
        <v>102799.7363</v>
      </c>
      <c r="Q1628">
        <v>115.94166180000001</v>
      </c>
      <c r="R1628">
        <v>0.69281497599999997</v>
      </c>
      <c r="S1628">
        <v>6.9186816200000001</v>
      </c>
    </row>
    <row r="1629" spans="1:19" x14ac:dyDescent="0.25">
      <c r="A1629" s="12">
        <v>42948</v>
      </c>
      <c r="B1629" t="s">
        <v>1995</v>
      </c>
      <c r="C1629" t="s">
        <v>1996</v>
      </c>
      <c r="D1629">
        <v>247554.32509999999</v>
      </c>
      <c r="E1629">
        <v>109.95043130000001</v>
      </c>
      <c r="F1629">
        <v>0.26956090999999999</v>
      </c>
      <c r="G1629">
        <v>1.275471537</v>
      </c>
      <c r="H1629">
        <v>146251.09589999999</v>
      </c>
      <c r="I1629">
        <v>108.25596229999999</v>
      </c>
      <c r="J1629">
        <v>0.239093891</v>
      </c>
      <c r="K1629">
        <v>0.39188158000000001</v>
      </c>
      <c r="L1629">
        <v>124073.6925</v>
      </c>
      <c r="M1629">
        <v>108.1257561</v>
      </c>
      <c r="N1629">
        <v>0.68741531600000005</v>
      </c>
      <c r="O1629">
        <v>-2.5507976000000002E-2</v>
      </c>
      <c r="P1629">
        <v>99099.177549999993</v>
      </c>
      <c r="Q1629">
        <v>110.0486823</v>
      </c>
      <c r="R1629">
        <v>0.24095639799999999</v>
      </c>
      <c r="S1629">
        <v>2.1864519659999999</v>
      </c>
    </row>
    <row r="1630" spans="1:19" x14ac:dyDescent="0.25">
      <c r="A1630" s="12">
        <v>42948</v>
      </c>
      <c r="B1630" t="s">
        <v>1997</v>
      </c>
      <c r="C1630" t="s">
        <v>1998</v>
      </c>
      <c r="D1630">
        <v>300242.38760000002</v>
      </c>
      <c r="E1630">
        <v>119.54250860000001</v>
      </c>
      <c r="F1630">
        <v>1.2762077140000001</v>
      </c>
      <c r="G1630">
        <v>6.2272419279999998</v>
      </c>
      <c r="H1630">
        <v>180598.68210000001</v>
      </c>
      <c r="I1630">
        <v>120.3445617</v>
      </c>
      <c r="J1630">
        <v>1.2716396350000001</v>
      </c>
      <c r="K1630">
        <v>6.4938238149999998</v>
      </c>
      <c r="L1630">
        <v>148880.41200000001</v>
      </c>
      <c r="M1630">
        <v>120.5101019</v>
      </c>
      <c r="N1630">
        <v>1.5346812110000001</v>
      </c>
      <c r="O1630">
        <v>6.2252545829999999</v>
      </c>
      <c r="P1630">
        <v>124570.99950000001</v>
      </c>
      <c r="Q1630">
        <v>122.2581113</v>
      </c>
      <c r="R1630">
        <v>1.0791028920000001</v>
      </c>
      <c r="S1630">
        <v>8.636677229</v>
      </c>
    </row>
    <row r="1631" spans="1:19" x14ac:dyDescent="0.25">
      <c r="A1631" s="12">
        <v>42948</v>
      </c>
      <c r="B1631" t="s">
        <v>1989</v>
      </c>
      <c r="C1631" t="s">
        <v>1990</v>
      </c>
      <c r="D1631">
        <v>271257.19890000002</v>
      </c>
      <c r="E1631">
        <v>118.3683266</v>
      </c>
      <c r="F1631">
        <v>0.61098256500000003</v>
      </c>
      <c r="G1631">
        <v>6.111118308</v>
      </c>
      <c r="H1631">
        <v>176785.0434</v>
      </c>
      <c r="I1631">
        <v>119.7043534</v>
      </c>
      <c r="J1631">
        <v>0.81130792900000004</v>
      </c>
      <c r="K1631">
        <v>6.6546088230000002</v>
      </c>
      <c r="L1631">
        <v>128855.5961</v>
      </c>
      <c r="M1631">
        <v>118.64972160000001</v>
      </c>
      <c r="N1631">
        <v>1.2504744569999999</v>
      </c>
      <c r="O1631">
        <v>5.9068584739999999</v>
      </c>
      <c r="P1631">
        <v>137128.0091</v>
      </c>
      <c r="Q1631">
        <v>125.27312310000001</v>
      </c>
      <c r="R1631">
        <v>1.7227611700000001</v>
      </c>
      <c r="S1631">
        <v>10.357931819999999</v>
      </c>
    </row>
    <row r="1632" spans="1:19" x14ac:dyDescent="0.25">
      <c r="A1632" s="12">
        <v>42948</v>
      </c>
      <c r="B1632" t="s">
        <v>1999</v>
      </c>
      <c r="C1632" t="s">
        <v>2000</v>
      </c>
      <c r="D1632">
        <v>259173.38630000001</v>
      </c>
      <c r="E1632">
        <v>115.31852120000001</v>
      </c>
      <c r="F1632">
        <v>0.77041705900000002</v>
      </c>
      <c r="G1632">
        <v>4.205197697</v>
      </c>
      <c r="H1632">
        <v>158019.2597</v>
      </c>
      <c r="I1632">
        <v>115.3753011</v>
      </c>
      <c r="J1632">
        <v>0.642471287</v>
      </c>
      <c r="K1632">
        <v>4.0209009409999998</v>
      </c>
      <c r="L1632">
        <v>123180.64449999999</v>
      </c>
      <c r="M1632">
        <v>114.1815091</v>
      </c>
      <c r="N1632">
        <v>0.80247955900000001</v>
      </c>
      <c r="O1632">
        <v>3.0832428940000001</v>
      </c>
      <c r="P1632">
        <v>114434.10980000001</v>
      </c>
      <c r="Q1632">
        <v>116.7130454</v>
      </c>
      <c r="R1632">
        <v>0.31881970700000001</v>
      </c>
      <c r="S1632">
        <v>5.5254930499999997</v>
      </c>
    </row>
    <row r="1633" spans="1:19" x14ac:dyDescent="0.25">
      <c r="A1633" s="12">
        <v>42948</v>
      </c>
      <c r="B1633" t="s">
        <v>1993</v>
      </c>
      <c r="C1633" t="s">
        <v>1994</v>
      </c>
      <c r="D1633">
        <v>208301.08749999999</v>
      </c>
      <c r="E1633">
        <v>112.4161539</v>
      </c>
      <c r="F1633">
        <v>1.131774506</v>
      </c>
      <c r="G1633">
        <v>3.4348539050000002</v>
      </c>
      <c r="H1633">
        <v>134792.3847</v>
      </c>
      <c r="I1633">
        <v>112.0449643</v>
      </c>
      <c r="J1633">
        <v>1.1163763600000001</v>
      </c>
      <c r="K1633">
        <v>3.3968492380000002</v>
      </c>
      <c r="L1633">
        <v>112143.9149</v>
      </c>
      <c r="M1633">
        <v>111.2766235</v>
      </c>
      <c r="N1633">
        <v>1.5057939629999999</v>
      </c>
      <c r="O1633">
        <v>2.9028231039999999</v>
      </c>
      <c r="P1633">
        <v>101275.83960000001</v>
      </c>
      <c r="Q1633">
        <v>112.99889640000001</v>
      </c>
      <c r="R1633">
        <v>1.4056378119999999</v>
      </c>
      <c r="S1633">
        <v>5.1763544929999998</v>
      </c>
    </row>
    <row r="1634" spans="1:19" x14ac:dyDescent="0.25">
      <c r="A1634" s="12">
        <v>42979</v>
      </c>
      <c r="B1634" t="s">
        <v>1995</v>
      </c>
      <c r="C1634" t="s">
        <v>1996</v>
      </c>
      <c r="D1634">
        <v>248543.0907</v>
      </c>
      <c r="E1634">
        <v>110.3895883</v>
      </c>
      <c r="F1634">
        <v>0.39941358599999999</v>
      </c>
      <c r="G1634">
        <v>2.0245114960000001</v>
      </c>
      <c r="H1634">
        <v>146465.50589999999</v>
      </c>
      <c r="I1634">
        <v>108.41467</v>
      </c>
      <c r="J1634">
        <v>0.146604079</v>
      </c>
      <c r="K1634">
        <v>0.91056210999999998</v>
      </c>
      <c r="L1634">
        <v>124065.77159999999</v>
      </c>
      <c r="M1634">
        <v>108.1188533</v>
      </c>
      <c r="N1634">
        <v>-6.3840759999999998E-3</v>
      </c>
      <c r="O1634">
        <v>0.55793892099999998</v>
      </c>
      <c r="P1634">
        <v>98699.616580000002</v>
      </c>
      <c r="Q1634">
        <v>109.6049737</v>
      </c>
      <c r="R1634">
        <v>-0.40319302699999998</v>
      </c>
      <c r="S1634">
        <v>1.900092127</v>
      </c>
    </row>
    <row r="1635" spans="1:19" x14ac:dyDescent="0.25">
      <c r="A1635" s="12">
        <v>42979</v>
      </c>
      <c r="B1635" t="s">
        <v>1997</v>
      </c>
      <c r="C1635" t="s">
        <v>1998</v>
      </c>
      <c r="D1635">
        <v>303514.94949999999</v>
      </c>
      <c r="E1635">
        <v>120.84549</v>
      </c>
      <c r="F1635">
        <v>1.0899733009999999</v>
      </c>
      <c r="G1635">
        <v>6.859764287</v>
      </c>
      <c r="H1635">
        <v>181950.97070000001</v>
      </c>
      <c r="I1635">
        <v>121.2456789</v>
      </c>
      <c r="J1635">
        <v>0.74878100299999995</v>
      </c>
      <c r="K1635">
        <v>6.8061193309999997</v>
      </c>
      <c r="L1635">
        <v>149879.19070000001</v>
      </c>
      <c r="M1635">
        <v>121.3185556</v>
      </c>
      <c r="N1635">
        <v>0.67085972199999999</v>
      </c>
      <c r="O1635">
        <v>6.76570991</v>
      </c>
      <c r="P1635">
        <v>124999.36</v>
      </c>
      <c r="Q1635">
        <v>122.6785184</v>
      </c>
      <c r="R1635">
        <v>0.343868481</v>
      </c>
      <c r="S1635">
        <v>8.5611638150000005</v>
      </c>
    </row>
    <row r="1636" spans="1:19" x14ac:dyDescent="0.25">
      <c r="A1636" s="12">
        <v>42979</v>
      </c>
      <c r="B1636" t="s">
        <v>1993</v>
      </c>
      <c r="C1636" t="s">
        <v>1994</v>
      </c>
      <c r="D1636">
        <v>210232.6545</v>
      </c>
      <c r="E1636">
        <v>113.458584</v>
      </c>
      <c r="F1636">
        <v>0.92729566399999996</v>
      </c>
      <c r="G1636">
        <v>3.8136830960000001</v>
      </c>
      <c r="H1636">
        <v>135918.07329999999</v>
      </c>
      <c r="I1636">
        <v>112.98068290000001</v>
      </c>
      <c r="J1636">
        <v>0.83512777400000004</v>
      </c>
      <c r="K1636">
        <v>3.6938338540000002</v>
      </c>
      <c r="L1636">
        <v>113356.0325</v>
      </c>
      <c r="M1636">
        <v>112.479367</v>
      </c>
      <c r="N1636">
        <v>1.0808590499999999</v>
      </c>
      <c r="O1636">
        <v>3.7533490199999999</v>
      </c>
      <c r="P1636">
        <v>102679.867</v>
      </c>
      <c r="Q1636">
        <v>114.56544529999999</v>
      </c>
      <c r="R1636">
        <v>1.386339964</v>
      </c>
      <c r="S1636">
        <v>6.3873049489999998</v>
      </c>
    </row>
    <row r="1637" spans="1:19" x14ac:dyDescent="0.25">
      <c r="A1637" s="12">
        <v>42979</v>
      </c>
      <c r="B1637" t="s">
        <v>1991</v>
      </c>
      <c r="C1637" t="s">
        <v>1992</v>
      </c>
      <c r="D1637">
        <v>246219.32980000001</v>
      </c>
      <c r="E1637">
        <v>115.27463849999999</v>
      </c>
      <c r="F1637">
        <v>0.48915199199999998</v>
      </c>
      <c r="G1637">
        <v>4.3972947710000003</v>
      </c>
      <c r="H1637">
        <v>157195.24969999999</v>
      </c>
      <c r="I1637">
        <v>115.1489438</v>
      </c>
      <c r="J1637">
        <v>0.29663074</v>
      </c>
      <c r="K1637">
        <v>4.2120714149999996</v>
      </c>
      <c r="L1637">
        <v>110935.1127</v>
      </c>
      <c r="M1637">
        <v>114.5440997</v>
      </c>
      <c r="N1637">
        <v>0.72517351600000002</v>
      </c>
      <c r="O1637">
        <v>4.6454337509999997</v>
      </c>
      <c r="P1637">
        <v>103244.7307</v>
      </c>
      <c r="Q1637">
        <v>116.4435443</v>
      </c>
      <c r="R1637">
        <v>0.43287499499999998</v>
      </c>
      <c r="S1637">
        <v>6.7283384030000004</v>
      </c>
    </row>
    <row r="1638" spans="1:19" x14ac:dyDescent="0.25">
      <c r="A1638" s="12">
        <v>42979</v>
      </c>
      <c r="B1638" t="s">
        <v>1989</v>
      </c>
      <c r="C1638" t="s">
        <v>1990</v>
      </c>
      <c r="D1638">
        <v>273339.68640000001</v>
      </c>
      <c r="E1638">
        <v>119.2770603</v>
      </c>
      <c r="F1638">
        <v>0.76771696700000003</v>
      </c>
      <c r="G1638">
        <v>6.453598994</v>
      </c>
      <c r="H1638">
        <v>177547.74489999999</v>
      </c>
      <c r="I1638">
        <v>120.22079239999999</v>
      </c>
      <c r="J1638">
        <v>0.431428745</v>
      </c>
      <c r="K1638">
        <v>6.4742665649999998</v>
      </c>
      <c r="L1638">
        <v>129486.88009999999</v>
      </c>
      <c r="M1638">
        <v>119.23100549999999</v>
      </c>
      <c r="N1638">
        <v>0.48991589099999999</v>
      </c>
      <c r="O1638">
        <v>6.0653457509999997</v>
      </c>
      <c r="P1638">
        <v>137254.15830000001</v>
      </c>
      <c r="Q1638">
        <v>125.3883665</v>
      </c>
      <c r="R1638">
        <v>9.1993727999999997E-2</v>
      </c>
      <c r="S1638">
        <v>9.4551834069999998</v>
      </c>
    </row>
    <row r="1639" spans="1:19" x14ac:dyDescent="0.25">
      <c r="A1639" s="12">
        <v>42979</v>
      </c>
      <c r="B1639" t="s">
        <v>1999</v>
      </c>
      <c r="C1639" t="s">
        <v>2000</v>
      </c>
      <c r="D1639">
        <v>260196.4958</v>
      </c>
      <c r="E1639">
        <v>115.7737511</v>
      </c>
      <c r="F1639">
        <v>0.39475872099999998</v>
      </c>
      <c r="G1639">
        <v>4.5188930960000002</v>
      </c>
      <c r="H1639">
        <v>158151.42449999999</v>
      </c>
      <c r="I1639">
        <v>115.4717991</v>
      </c>
      <c r="J1639">
        <v>8.3638399000000002E-2</v>
      </c>
      <c r="K1639">
        <v>3.9504520580000002</v>
      </c>
      <c r="L1639">
        <v>123143.7378</v>
      </c>
      <c r="M1639">
        <v>114.14729869999999</v>
      </c>
      <c r="N1639">
        <v>-2.9961494000000002E-2</v>
      </c>
      <c r="O1639">
        <v>3.1259212129999998</v>
      </c>
      <c r="P1639">
        <v>114243.00659999999</v>
      </c>
      <c r="Q1639">
        <v>116.5181364</v>
      </c>
      <c r="R1639">
        <v>-0.16699851499999999</v>
      </c>
      <c r="S1639">
        <v>4.9770728430000002</v>
      </c>
    </row>
    <row r="1640" spans="1:19" x14ac:dyDescent="0.25">
      <c r="A1640" s="12">
        <v>43009</v>
      </c>
      <c r="B1640" t="s">
        <v>1989</v>
      </c>
      <c r="C1640" t="s">
        <v>1990</v>
      </c>
      <c r="D1640">
        <v>275399.15049999999</v>
      </c>
      <c r="E1640">
        <v>120.1757473</v>
      </c>
      <c r="F1640">
        <v>0.753444954</v>
      </c>
      <c r="G1640">
        <v>6.6531402059999998</v>
      </c>
      <c r="H1640">
        <v>178507.62880000001</v>
      </c>
      <c r="I1640">
        <v>120.8707472</v>
      </c>
      <c r="J1640">
        <v>0.54063425700000001</v>
      </c>
      <c r="K1640">
        <v>6.7542699979999998</v>
      </c>
      <c r="L1640">
        <v>130058.6154</v>
      </c>
      <c r="M1640">
        <v>119.757457</v>
      </c>
      <c r="N1640">
        <v>0.44153911200000001</v>
      </c>
      <c r="O1640">
        <v>6.8417935439999997</v>
      </c>
      <c r="P1640">
        <v>137491.13339999999</v>
      </c>
      <c r="Q1640">
        <v>125.6048548</v>
      </c>
      <c r="R1640">
        <v>0.172654222</v>
      </c>
      <c r="S1640">
        <v>9.3263996369999997</v>
      </c>
    </row>
    <row r="1641" spans="1:19" x14ac:dyDescent="0.25">
      <c r="A1641" s="12">
        <v>43009</v>
      </c>
      <c r="B1641" t="s">
        <v>1995</v>
      </c>
      <c r="C1641" t="s">
        <v>1996</v>
      </c>
      <c r="D1641">
        <v>251160.1274</v>
      </c>
      <c r="E1641">
        <v>111.5519364</v>
      </c>
      <c r="F1641">
        <v>1.052950871</v>
      </c>
      <c r="G1641">
        <v>3.0746587540000001</v>
      </c>
      <c r="H1641">
        <v>147991.72339999999</v>
      </c>
      <c r="I1641">
        <v>109.5443855</v>
      </c>
      <c r="J1641">
        <v>1.042032023</v>
      </c>
      <c r="K1641">
        <v>2.4320346389999998</v>
      </c>
      <c r="L1641">
        <v>125120.4694</v>
      </c>
      <c r="M1641">
        <v>109.0379844</v>
      </c>
      <c r="N1641">
        <v>0.85011181000000002</v>
      </c>
      <c r="O1641">
        <v>2.3338470610000002</v>
      </c>
      <c r="P1641">
        <v>99092.200450000004</v>
      </c>
      <c r="Q1641">
        <v>110.0409343</v>
      </c>
      <c r="R1641">
        <v>0.39775622999999999</v>
      </c>
      <c r="S1641">
        <v>2.6273950529999999</v>
      </c>
    </row>
    <row r="1642" spans="1:19" x14ac:dyDescent="0.25">
      <c r="A1642" s="12">
        <v>43009</v>
      </c>
      <c r="B1642" t="s">
        <v>1999</v>
      </c>
      <c r="C1642" t="s">
        <v>2000</v>
      </c>
      <c r="D1642">
        <v>260374.24859999999</v>
      </c>
      <c r="E1642">
        <v>115.85284179999999</v>
      </c>
      <c r="F1642">
        <v>6.8314828999999994E-2</v>
      </c>
      <c r="G1642">
        <v>4.4154723589999998</v>
      </c>
      <c r="H1642">
        <v>158001.8964</v>
      </c>
      <c r="I1642">
        <v>115.3626235</v>
      </c>
      <c r="J1642">
        <v>-9.4547434999999999E-2</v>
      </c>
      <c r="K1642">
        <v>3.987533145</v>
      </c>
      <c r="L1642">
        <v>122788.76579999999</v>
      </c>
      <c r="M1642">
        <v>113.8182596</v>
      </c>
      <c r="N1642">
        <v>-0.28825825999999999</v>
      </c>
      <c r="O1642">
        <v>3.3280544019999998</v>
      </c>
      <c r="P1642">
        <v>113594.7074</v>
      </c>
      <c r="Q1642">
        <v>115.85692640000001</v>
      </c>
      <c r="R1642">
        <v>-0.56747387900000001</v>
      </c>
      <c r="S1642">
        <v>4.5010346999999999</v>
      </c>
    </row>
    <row r="1643" spans="1:19" x14ac:dyDescent="0.25">
      <c r="A1643" s="12">
        <v>43009</v>
      </c>
      <c r="B1643" t="s">
        <v>1993</v>
      </c>
      <c r="C1643" t="s">
        <v>1994</v>
      </c>
      <c r="D1643">
        <v>211731.31049999999</v>
      </c>
      <c r="E1643">
        <v>114.2673803</v>
      </c>
      <c r="F1643">
        <v>0.71285594500000005</v>
      </c>
      <c r="G1643">
        <v>4.7256620079999996</v>
      </c>
      <c r="H1643">
        <v>136826.1409</v>
      </c>
      <c r="I1643">
        <v>113.735506</v>
      </c>
      <c r="J1643">
        <v>0.66809923000000004</v>
      </c>
      <c r="K1643">
        <v>5.0083810389999996</v>
      </c>
      <c r="L1643">
        <v>113910.8138</v>
      </c>
      <c r="M1643">
        <v>113.02985769999999</v>
      </c>
      <c r="N1643">
        <v>0.48941491500000001</v>
      </c>
      <c r="O1643">
        <v>5.4695674070000004</v>
      </c>
      <c r="P1643">
        <v>103009.0163</v>
      </c>
      <c r="Q1643">
        <v>114.9326949</v>
      </c>
      <c r="R1643">
        <v>0.32055875700000003</v>
      </c>
      <c r="S1643">
        <v>7.9564648660000001</v>
      </c>
    </row>
    <row r="1644" spans="1:19" x14ac:dyDescent="0.25">
      <c r="A1644" s="12">
        <v>43009</v>
      </c>
      <c r="B1644" t="s">
        <v>1991</v>
      </c>
      <c r="C1644" t="s">
        <v>1992</v>
      </c>
      <c r="D1644">
        <v>246951.65979999999</v>
      </c>
      <c r="E1644">
        <v>115.6174998</v>
      </c>
      <c r="F1644">
        <v>0.29742992400000001</v>
      </c>
      <c r="G1644">
        <v>5.5061353049999999</v>
      </c>
      <c r="H1644">
        <v>157351.23670000001</v>
      </c>
      <c r="I1644">
        <v>115.2632076</v>
      </c>
      <c r="J1644">
        <v>9.9231362000000004E-2</v>
      </c>
      <c r="K1644">
        <v>5.4110776329999997</v>
      </c>
      <c r="L1644">
        <v>110535.4344</v>
      </c>
      <c r="M1644">
        <v>114.1314189</v>
      </c>
      <c r="N1644">
        <v>-0.36028112699999998</v>
      </c>
      <c r="O1644">
        <v>6.178183582</v>
      </c>
      <c r="P1644">
        <v>102946.3345</v>
      </c>
      <c r="Q1644">
        <v>116.10700110000001</v>
      </c>
      <c r="R1644">
        <v>-0.28901834199999998</v>
      </c>
      <c r="S1644">
        <v>7.6240515169999998</v>
      </c>
    </row>
    <row r="1645" spans="1:19" x14ac:dyDescent="0.25">
      <c r="A1645" s="12">
        <v>43009</v>
      </c>
      <c r="B1645" t="s">
        <v>1997</v>
      </c>
      <c r="C1645" t="s">
        <v>1998</v>
      </c>
      <c r="D1645">
        <v>304466.52299999999</v>
      </c>
      <c r="E1645">
        <v>121.2243622</v>
      </c>
      <c r="F1645">
        <v>0.31351783100000002</v>
      </c>
      <c r="G1645">
        <v>7.1672334129999999</v>
      </c>
      <c r="H1645">
        <v>182302.48929999999</v>
      </c>
      <c r="I1645">
        <v>121.4799185</v>
      </c>
      <c r="J1645">
        <v>0.19319415700000001</v>
      </c>
      <c r="K1645">
        <v>7.3715053130000001</v>
      </c>
      <c r="L1645">
        <v>149979.7654</v>
      </c>
      <c r="M1645">
        <v>121.39996499999999</v>
      </c>
      <c r="N1645">
        <v>6.7103784999999999E-2</v>
      </c>
      <c r="O1645">
        <v>7.5505276590000001</v>
      </c>
      <c r="P1645">
        <v>124629.10799999999</v>
      </c>
      <c r="Q1645">
        <v>122.3151409</v>
      </c>
      <c r="R1645">
        <v>-0.296203049</v>
      </c>
      <c r="S1645">
        <v>8.2967673610000006</v>
      </c>
    </row>
    <row r="1646" spans="1:19" x14ac:dyDescent="0.25">
      <c r="A1646" s="12">
        <v>43040</v>
      </c>
      <c r="B1646" t="s">
        <v>1989</v>
      </c>
      <c r="C1646" t="s">
        <v>1990</v>
      </c>
      <c r="D1646">
        <v>275433.33309999999</v>
      </c>
      <c r="E1646">
        <v>120.19066359999999</v>
      </c>
      <c r="F1646">
        <v>1.2412038E-2</v>
      </c>
      <c r="G1646">
        <v>5.9464064759999999</v>
      </c>
      <c r="H1646">
        <v>178649.7623</v>
      </c>
      <c r="I1646">
        <v>120.96698840000001</v>
      </c>
      <c r="J1646">
        <v>7.9623191999999995E-2</v>
      </c>
      <c r="K1646">
        <v>6.4375730510000002</v>
      </c>
      <c r="L1646">
        <v>129834.81660000001</v>
      </c>
      <c r="M1646">
        <v>119.551384</v>
      </c>
      <c r="N1646">
        <v>-0.17207528</v>
      </c>
      <c r="O1646">
        <v>6.7257447680000002</v>
      </c>
      <c r="P1646">
        <v>137120.86619999999</v>
      </c>
      <c r="Q1646">
        <v>125.26659770000001</v>
      </c>
      <c r="R1646">
        <v>-0.26930256400000002</v>
      </c>
      <c r="S1646">
        <v>8.2581459880000008</v>
      </c>
    </row>
    <row r="1647" spans="1:19" x14ac:dyDescent="0.25">
      <c r="A1647" s="12">
        <v>43040</v>
      </c>
      <c r="B1647" t="s">
        <v>1995</v>
      </c>
      <c r="C1647" t="s">
        <v>1996</v>
      </c>
      <c r="D1647">
        <v>250971.58730000001</v>
      </c>
      <c r="E1647">
        <v>111.468197</v>
      </c>
      <c r="F1647">
        <v>-7.5067661999999993E-2</v>
      </c>
      <c r="G1647">
        <v>2.9806391739999998</v>
      </c>
      <c r="H1647">
        <v>147914.61689999999</v>
      </c>
      <c r="I1647">
        <v>109.4873108</v>
      </c>
      <c r="J1647">
        <v>-5.2101887999999999E-2</v>
      </c>
      <c r="K1647">
        <v>2.7639360270000002</v>
      </c>
      <c r="L1647">
        <v>124426.7515</v>
      </c>
      <c r="M1647">
        <v>108.4334343</v>
      </c>
      <c r="N1647">
        <v>-0.55443995199999996</v>
      </c>
      <c r="O1647">
        <v>2.5673043550000001</v>
      </c>
      <c r="P1647">
        <v>98437.865099999995</v>
      </c>
      <c r="Q1647">
        <v>109.3143012</v>
      </c>
      <c r="R1647">
        <v>-0.66032982299999998</v>
      </c>
      <c r="S1647">
        <v>2.3118806599999999</v>
      </c>
    </row>
    <row r="1648" spans="1:19" x14ac:dyDescent="0.25">
      <c r="A1648" s="12">
        <v>43040</v>
      </c>
      <c r="B1648" t="s">
        <v>1999</v>
      </c>
      <c r="C1648" t="s">
        <v>2000</v>
      </c>
      <c r="D1648">
        <v>260005.33609999999</v>
      </c>
      <c r="E1648">
        <v>115.6886951</v>
      </c>
      <c r="F1648">
        <v>-0.141685482</v>
      </c>
      <c r="G1648">
        <v>3.9835087630000001</v>
      </c>
      <c r="H1648">
        <v>157775.94099999999</v>
      </c>
      <c r="I1648">
        <v>115.1976457</v>
      </c>
      <c r="J1648">
        <v>-0.14300802200000001</v>
      </c>
      <c r="K1648">
        <v>3.9990765229999998</v>
      </c>
      <c r="L1648">
        <v>122208.8239</v>
      </c>
      <c r="M1648">
        <v>113.2806863</v>
      </c>
      <c r="N1648">
        <v>-0.47230855399999999</v>
      </c>
      <c r="O1648">
        <v>3.523509883</v>
      </c>
      <c r="P1648">
        <v>113115.4399</v>
      </c>
      <c r="Q1648">
        <v>115.3681144</v>
      </c>
      <c r="R1648">
        <v>-0.42191004300000001</v>
      </c>
      <c r="S1648">
        <v>4.2869929789999999</v>
      </c>
    </row>
    <row r="1649" spans="1:19" x14ac:dyDescent="0.25">
      <c r="A1649" s="12">
        <v>43040</v>
      </c>
      <c r="B1649" t="s">
        <v>1997</v>
      </c>
      <c r="C1649" t="s">
        <v>1998</v>
      </c>
      <c r="D1649">
        <v>303938.17540000001</v>
      </c>
      <c r="E1649">
        <v>121.0139988</v>
      </c>
      <c r="F1649">
        <v>-0.173532252</v>
      </c>
      <c r="G1649">
        <v>6.7014595970000004</v>
      </c>
      <c r="H1649">
        <v>181981.64240000001</v>
      </c>
      <c r="I1649">
        <v>121.26611749999999</v>
      </c>
      <c r="J1649">
        <v>-0.17599698499999999</v>
      </c>
      <c r="K1649">
        <v>7.1801655950000001</v>
      </c>
      <c r="L1649">
        <v>149414.67600000001</v>
      </c>
      <c r="M1649">
        <v>120.9425578</v>
      </c>
      <c r="N1649">
        <v>-0.37677706700000002</v>
      </c>
      <c r="O1649">
        <v>7.429646</v>
      </c>
      <c r="P1649">
        <v>123944.3701</v>
      </c>
      <c r="Q1649">
        <v>121.6431164</v>
      </c>
      <c r="R1649">
        <v>-0.54942057300000002</v>
      </c>
      <c r="S1649">
        <v>7.6361083440000002</v>
      </c>
    </row>
    <row r="1650" spans="1:19" x14ac:dyDescent="0.25">
      <c r="A1650" s="12">
        <v>43040</v>
      </c>
      <c r="B1650" t="s">
        <v>1993</v>
      </c>
      <c r="C1650" t="s">
        <v>1994</v>
      </c>
      <c r="D1650">
        <v>211157.48740000001</v>
      </c>
      <c r="E1650">
        <v>113.9576989</v>
      </c>
      <c r="F1650">
        <v>-0.27101474199999998</v>
      </c>
      <c r="G1650">
        <v>3.9034189760000002</v>
      </c>
      <c r="H1650">
        <v>136343.32889999999</v>
      </c>
      <c r="I1650">
        <v>113.3341729</v>
      </c>
      <c r="J1650">
        <v>-0.35286530100000002</v>
      </c>
      <c r="K1650">
        <v>4.5461285179999997</v>
      </c>
      <c r="L1650">
        <v>113004.22470000001</v>
      </c>
      <c r="M1650">
        <v>112.13027990000001</v>
      </c>
      <c r="N1650">
        <v>-0.79587630399999998</v>
      </c>
      <c r="O1650">
        <v>5.0490684090000002</v>
      </c>
      <c r="P1650">
        <v>101666.8443</v>
      </c>
      <c r="Q1650">
        <v>113.4351614</v>
      </c>
      <c r="R1650">
        <v>-1.3029655630000001</v>
      </c>
      <c r="S1650">
        <v>6.7046180489999996</v>
      </c>
    </row>
    <row r="1651" spans="1:19" x14ac:dyDescent="0.25">
      <c r="A1651" s="12">
        <v>43040</v>
      </c>
      <c r="B1651" t="s">
        <v>1991</v>
      </c>
      <c r="C1651" t="s">
        <v>1992</v>
      </c>
      <c r="D1651">
        <v>246918.2838</v>
      </c>
      <c r="E1651">
        <v>115.60187380000001</v>
      </c>
      <c r="F1651">
        <v>-1.351521E-2</v>
      </c>
      <c r="G1651">
        <v>5.472496724</v>
      </c>
      <c r="H1651">
        <v>157383.15520000001</v>
      </c>
      <c r="I1651">
        <v>115.2865886</v>
      </c>
      <c r="J1651">
        <v>2.0284858999999999E-2</v>
      </c>
      <c r="K1651">
        <v>5.83462791</v>
      </c>
      <c r="L1651">
        <v>110287.4663</v>
      </c>
      <c r="M1651">
        <v>113.8753839</v>
      </c>
      <c r="N1651">
        <v>-0.224333542</v>
      </c>
      <c r="O1651">
        <v>6.3546336400000003</v>
      </c>
      <c r="P1651">
        <v>102758.3266</v>
      </c>
      <c r="Q1651">
        <v>115.8949583</v>
      </c>
      <c r="R1651">
        <v>-0.18262705100000001</v>
      </c>
      <c r="S1651">
        <v>7.5035415719999996</v>
      </c>
    </row>
    <row r="1652" spans="1:19" x14ac:dyDescent="0.25">
      <c r="A1652" s="12">
        <v>43070</v>
      </c>
      <c r="B1652" t="s">
        <v>1999</v>
      </c>
      <c r="C1652" t="s">
        <v>2000</v>
      </c>
      <c r="D1652">
        <v>260957.03150000001</v>
      </c>
      <c r="E1652">
        <v>116.1121495</v>
      </c>
      <c r="F1652">
        <v>0.36602919</v>
      </c>
      <c r="G1652">
        <v>3.6933316380000001</v>
      </c>
      <c r="H1652">
        <v>158901.3021</v>
      </c>
      <c r="I1652">
        <v>116.0193106</v>
      </c>
      <c r="J1652">
        <v>0.71326533199999997</v>
      </c>
      <c r="K1652">
        <v>4.4672686260000001</v>
      </c>
      <c r="L1652">
        <v>122901.4489</v>
      </c>
      <c r="M1652">
        <v>113.9227106</v>
      </c>
      <c r="N1652">
        <v>0.56675531599999995</v>
      </c>
      <c r="O1652">
        <v>3.9469970330000002</v>
      </c>
      <c r="P1652">
        <v>113577.1762</v>
      </c>
      <c r="Q1652">
        <v>115.8390461</v>
      </c>
      <c r="R1652">
        <v>0.40819923299999999</v>
      </c>
      <c r="S1652">
        <v>4.2157451220000004</v>
      </c>
    </row>
    <row r="1653" spans="1:19" x14ac:dyDescent="0.25">
      <c r="A1653" s="12">
        <v>43070</v>
      </c>
      <c r="B1653" t="s">
        <v>1995</v>
      </c>
      <c r="C1653" t="s">
        <v>1996</v>
      </c>
      <c r="D1653">
        <v>251131.69149999999</v>
      </c>
      <c r="E1653">
        <v>111.5393067</v>
      </c>
      <c r="F1653">
        <v>6.3793751999999995E-2</v>
      </c>
      <c r="G1653">
        <v>2.1407840619999998</v>
      </c>
      <c r="H1653">
        <v>148536.4265</v>
      </c>
      <c r="I1653">
        <v>109.9475781</v>
      </c>
      <c r="J1653">
        <v>0.42038414200000002</v>
      </c>
      <c r="K1653">
        <v>2.589565055</v>
      </c>
      <c r="L1653">
        <v>124814.4379</v>
      </c>
      <c r="M1653">
        <v>108.771289</v>
      </c>
      <c r="N1653">
        <v>0.31157802000000001</v>
      </c>
      <c r="O1653">
        <v>2.3535199160000002</v>
      </c>
      <c r="P1653">
        <v>98790.196079999994</v>
      </c>
      <c r="Q1653">
        <v>109.7055613</v>
      </c>
      <c r="R1653">
        <v>0.35792220800000002</v>
      </c>
      <c r="S1653">
        <v>1.856826249</v>
      </c>
    </row>
    <row r="1654" spans="1:19" x14ac:dyDescent="0.25">
      <c r="A1654" s="12">
        <v>43070</v>
      </c>
      <c r="B1654" t="s">
        <v>1997</v>
      </c>
      <c r="C1654" t="s">
        <v>1998</v>
      </c>
      <c r="D1654">
        <v>304282.03619999997</v>
      </c>
      <c r="E1654">
        <v>121.1509081</v>
      </c>
      <c r="F1654">
        <v>0.113135128</v>
      </c>
      <c r="G1654">
        <v>6.2388558060000001</v>
      </c>
      <c r="H1654">
        <v>182947.1624</v>
      </c>
      <c r="I1654">
        <v>121.90950580000001</v>
      </c>
      <c r="J1654">
        <v>0.530559008</v>
      </c>
      <c r="K1654">
        <v>7.3948649380000004</v>
      </c>
      <c r="L1654">
        <v>150029.92060000001</v>
      </c>
      <c r="M1654">
        <v>121.4405628</v>
      </c>
      <c r="N1654">
        <v>0.41176986700000001</v>
      </c>
      <c r="O1654">
        <v>7.5822055349999999</v>
      </c>
      <c r="P1654">
        <v>124238.6934</v>
      </c>
      <c r="Q1654">
        <v>121.93197499999999</v>
      </c>
      <c r="R1654">
        <v>0.23746402799999999</v>
      </c>
      <c r="S1654">
        <v>7.1712414759999996</v>
      </c>
    </row>
    <row r="1655" spans="1:19" x14ac:dyDescent="0.25">
      <c r="A1655" s="12">
        <v>43070</v>
      </c>
      <c r="B1655" t="s">
        <v>1993</v>
      </c>
      <c r="C1655" t="s">
        <v>1994</v>
      </c>
      <c r="D1655">
        <v>209976.20819999999</v>
      </c>
      <c r="E1655">
        <v>113.32018480000001</v>
      </c>
      <c r="F1655">
        <v>-0.55943041299999996</v>
      </c>
      <c r="G1655">
        <v>3.0117860439999999</v>
      </c>
      <c r="H1655">
        <v>135879.217</v>
      </c>
      <c r="I1655">
        <v>112.948384</v>
      </c>
      <c r="J1655">
        <v>-0.340399442</v>
      </c>
      <c r="K1655">
        <v>4.0581066960000003</v>
      </c>
      <c r="L1655">
        <v>112059.8857</v>
      </c>
      <c r="M1655">
        <v>111.1932442</v>
      </c>
      <c r="N1655">
        <v>-0.83566697400000001</v>
      </c>
      <c r="O1655">
        <v>4.0870296059999998</v>
      </c>
      <c r="P1655">
        <v>100033.6542</v>
      </c>
      <c r="Q1655">
        <v>111.6129234</v>
      </c>
      <c r="R1655">
        <v>-1.606413724</v>
      </c>
      <c r="S1655">
        <v>4.4028485870000003</v>
      </c>
    </row>
    <row r="1656" spans="1:19" x14ac:dyDescent="0.25">
      <c r="A1656" s="12">
        <v>43070</v>
      </c>
      <c r="B1656" t="s">
        <v>1991</v>
      </c>
      <c r="C1656" t="s">
        <v>1992</v>
      </c>
      <c r="D1656">
        <v>247955.81210000001</v>
      </c>
      <c r="E1656">
        <v>116.0876224</v>
      </c>
      <c r="F1656">
        <v>0.42019097300000002</v>
      </c>
      <c r="G1656">
        <v>5.5614780110000002</v>
      </c>
      <c r="H1656">
        <v>158377.3628</v>
      </c>
      <c r="I1656">
        <v>116.01486730000001</v>
      </c>
      <c r="J1656">
        <v>0.63171156399999995</v>
      </c>
      <c r="K1656">
        <v>6.4450981369999996</v>
      </c>
      <c r="L1656">
        <v>110280.6324</v>
      </c>
      <c r="M1656">
        <v>113.86832769999999</v>
      </c>
      <c r="N1656">
        <v>-6.1964519999999999E-3</v>
      </c>
      <c r="O1656">
        <v>6.288553716</v>
      </c>
      <c r="P1656">
        <v>102821.29300000001</v>
      </c>
      <c r="Q1656">
        <v>115.9659743</v>
      </c>
      <c r="R1656">
        <v>6.1276183999999997E-2</v>
      </c>
      <c r="S1656">
        <v>7.2653891149999996</v>
      </c>
    </row>
    <row r="1657" spans="1:19" x14ac:dyDescent="0.25">
      <c r="A1657" s="12">
        <v>43070</v>
      </c>
      <c r="B1657" t="s">
        <v>1989</v>
      </c>
      <c r="C1657" t="s">
        <v>1990</v>
      </c>
      <c r="D1657">
        <v>275722.86210000003</v>
      </c>
      <c r="E1657">
        <v>120.3170051</v>
      </c>
      <c r="F1657">
        <v>0.10511762299999999</v>
      </c>
      <c r="G1657">
        <v>5.6183584939999998</v>
      </c>
      <c r="H1657">
        <v>179471.9154</v>
      </c>
      <c r="I1657">
        <v>121.5236831</v>
      </c>
      <c r="J1657">
        <v>0.46020386600000002</v>
      </c>
      <c r="K1657">
        <v>6.7771997830000004</v>
      </c>
      <c r="L1657">
        <v>130231.85649999999</v>
      </c>
      <c r="M1657">
        <v>119.9169768</v>
      </c>
      <c r="N1657">
        <v>0.305803877</v>
      </c>
      <c r="O1657">
        <v>6.8853647479999998</v>
      </c>
      <c r="P1657">
        <v>137412.87950000001</v>
      </c>
      <c r="Q1657">
        <v>125.53336609999999</v>
      </c>
      <c r="R1657">
        <v>0.21296052300000001</v>
      </c>
      <c r="S1657">
        <v>7.8651538829999996</v>
      </c>
    </row>
    <row r="1658" spans="1:19" x14ac:dyDescent="0.25">
      <c r="A1658" s="12">
        <v>43101</v>
      </c>
      <c r="B1658" t="s">
        <v>1993</v>
      </c>
      <c r="C1658" t="s">
        <v>1994</v>
      </c>
      <c r="D1658">
        <v>208652.7438</v>
      </c>
      <c r="E1658">
        <v>112.6059362</v>
      </c>
      <c r="F1658">
        <v>-0.63029253200000002</v>
      </c>
      <c r="G1658">
        <v>2.020617493</v>
      </c>
      <c r="H1658">
        <v>135161.97649999999</v>
      </c>
      <c r="I1658">
        <v>112.3521842</v>
      </c>
      <c r="J1658">
        <v>-0.527851556</v>
      </c>
      <c r="K1658">
        <v>3.1961950890000002</v>
      </c>
      <c r="L1658">
        <v>111282.02740000001</v>
      </c>
      <c r="M1658">
        <v>110.4214016</v>
      </c>
      <c r="N1658">
        <v>-0.69414518999999997</v>
      </c>
      <c r="O1658">
        <v>2.9706057779999999</v>
      </c>
      <c r="P1658">
        <v>99549.452739999993</v>
      </c>
      <c r="Q1658">
        <v>111.0726739</v>
      </c>
      <c r="R1658">
        <v>-0.48403851799999997</v>
      </c>
      <c r="S1658">
        <v>3.0288506499999999</v>
      </c>
    </row>
    <row r="1659" spans="1:19" x14ac:dyDescent="0.25">
      <c r="A1659" s="12">
        <v>43101</v>
      </c>
      <c r="B1659" t="s">
        <v>1991</v>
      </c>
      <c r="C1659" t="s">
        <v>1992</v>
      </c>
      <c r="D1659">
        <v>245529.90059999999</v>
      </c>
      <c r="E1659">
        <v>114.9518624</v>
      </c>
      <c r="F1659">
        <v>-0.97836442400000001</v>
      </c>
      <c r="G1659">
        <v>4.5048061410000004</v>
      </c>
      <c r="H1659">
        <v>157044.01089999999</v>
      </c>
      <c r="I1659">
        <v>115.038158</v>
      </c>
      <c r="J1659">
        <v>-0.84188284800000002</v>
      </c>
      <c r="K1659">
        <v>5.6586399869999999</v>
      </c>
      <c r="L1659">
        <v>109508.9843</v>
      </c>
      <c r="M1659">
        <v>113.0715759</v>
      </c>
      <c r="N1659">
        <v>-0.69971323299999999</v>
      </c>
      <c r="O1659">
        <v>5.3697932870000002</v>
      </c>
      <c r="P1659">
        <v>101833.826</v>
      </c>
      <c r="Q1659">
        <v>114.8522694</v>
      </c>
      <c r="R1659">
        <v>-0.96037210799999995</v>
      </c>
      <c r="S1659">
        <v>6.2944584920000004</v>
      </c>
    </row>
    <row r="1660" spans="1:19" x14ac:dyDescent="0.25">
      <c r="A1660" s="12">
        <v>43101</v>
      </c>
      <c r="B1660" t="s">
        <v>1989</v>
      </c>
      <c r="C1660" t="s">
        <v>1990</v>
      </c>
      <c r="D1660">
        <v>275669.28619999997</v>
      </c>
      <c r="E1660">
        <v>120.29362620000001</v>
      </c>
      <c r="F1660">
        <v>-1.9431081999999999E-2</v>
      </c>
      <c r="G1660">
        <v>5.1649519509999999</v>
      </c>
      <c r="H1660">
        <v>179545.58350000001</v>
      </c>
      <c r="I1660">
        <v>121.5735651</v>
      </c>
      <c r="J1660">
        <v>4.1047172E-2</v>
      </c>
      <c r="K1660">
        <v>6.470436469</v>
      </c>
      <c r="L1660">
        <v>129831.15240000001</v>
      </c>
      <c r="M1660">
        <v>119.54801</v>
      </c>
      <c r="N1660">
        <v>-0.30768521599999998</v>
      </c>
      <c r="O1660">
        <v>6.1607927079999998</v>
      </c>
      <c r="P1660">
        <v>137240.32399999999</v>
      </c>
      <c r="Q1660">
        <v>125.3757282</v>
      </c>
      <c r="R1660">
        <v>-0.12557453399999999</v>
      </c>
      <c r="S1660">
        <v>6.8481455139999996</v>
      </c>
    </row>
    <row r="1661" spans="1:19" x14ac:dyDescent="0.25">
      <c r="A1661" s="12">
        <v>43101</v>
      </c>
      <c r="B1661" t="s">
        <v>1999</v>
      </c>
      <c r="C1661" t="s">
        <v>2000</v>
      </c>
      <c r="D1661">
        <v>260415.22469999999</v>
      </c>
      <c r="E1661">
        <v>115.87107399999999</v>
      </c>
      <c r="F1661">
        <v>-0.207623009</v>
      </c>
      <c r="G1661">
        <v>4.3197456580000004</v>
      </c>
      <c r="H1661">
        <v>158703.97810000001</v>
      </c>
      <c r="I1661">
        <v>115.8752375</v>
      </c>
      <c r="J1661">
        <v>-0.124180231</v>
      </c>
      <c r="K1661">
        <v>5.3719899780000002</v>
      </c>
      <c r="L1661">
        <v>122489.11410000001</v>
      </c>
      <c r="M1661">
        <v>113.5404994</v>
      </c>
      <c r="N1661">
        <v>-0.33550040800000003</v>
      </c>
      <c r="O1661">
        <v>4.9361316359999998</v>
      </c>
      <c r="P1661">
        <v>113608.9405</v>
      </c>
      <c r="Q1661">
        <v>115.871443</v>
      </c>
      <c r="R1661">
        <v>2.7967117999999999E-2</v>
      </c>
      <c r="S1661">
        <v>5.0348808360000001</v>
      </c>
    </row>
    <row r="1662" spans="1:19" x14ac:dyDescent="0.25">
      <c r="A1662" s="12">
        <v>43101</v>
      </c>
      <c r="B1662" t="s">
        <v>1995</v>
      </c>
      <c r="C1662" t="s">
        <v>1996</v>
      </c>
      <c r="D1662">
        <v>248513.2034</v>
      </c>
      <c r="E1662">
        <v>110.3763139</v>
      </c>
      <c r="F1662">
        <v>-1.0426753</v>
      </c>
      <c r="G1662">
        <v>1.3604537320000001</v>
      </c>
      <c r="H1662">
        <v>146866.946</v>
      </c>
      <c r="I1662">
        <v>108.7118184</v>
      </c>
      <c r="J1662">
        <v>-1.1239535940000001</v>
      </c>
      <c r="K1662">
        <v>2.0353416360000001</v>
      </c>
      <c r="L1662">
        <v>123270.63860000001</v>
      </c>
      <c r="M1662">
        <v>107.4259235</v>
      </c>
      <c r="N1662">
        <v>-1.236875591</v>
      </c>
      <c r="O1662">
        <v>1.6917063400000001</v>
      </c>
      <c r="P1662">
        <v>97756.418160000001</v>
      </c>
      <c r="Q1662">
        <v>108.5575609</v>
      </c>
      <c r="R1662">
        <v>-1.046437767</v>
      </c>
      <c r="S1662">
        <v>1.2412827870000001</v>
      </c>
    </row>
    <row r="1663" spans="1:19" x14ac:dyDescent="0.25">
      <c r="A1663" s="12">
        <v>43101</v>
      </c>
      <c r="B1663" t="s">
        <v>1997</v>
      </c>
      <c r="C1663" t="s">
        <v>1998</v>
      </c>
      <c r="D1663">
        <v>303610.84019999998</v>
      </c>
      <c r="E1663">
        <v>120.8836692</v>
      </c>
      <c r="F1663">
        <v>-0.22058351300000001</v>
      </c>
      <c r="G1663">
        <v>5.3404214999999997</v>
      </c>
      <c r="H1663">
        <v>182814.67259999999</v>
      </c>
      <c r="I1663">
        <v>121.8212193</v>
      </c>
      <c r="J1663">
        <v>-7.2419706E-2</v>
      </c>
      <c r="K1663">
        <v>6.8216766780000002</v>
      </c>
      <c r="L1663">
        <v>150211.8401</v>
      </c>
      <c r="M1663">
        <v>121.5878161</v>
      </c>
      <c r="N1663">
        <v>0.121255458</v>
      </c>
      <c r="O1663">
        <v>7.0789725319999999</v>
      </c>
      <c r="P1663">
        <v>124143.1655</v>
      </c>
      <c r="Q1663">
        <v>121.8382208</v>
      </c>
      <c r="R1663">
        <v>-7.6890583999999998E-2</v>
      </c>
      <c r="S1663">
        <v>6.4449695890000003</v>
      </c>
    </row>
    <row r="1664" spans="1:19" x14ac:dyDescent="0.25">
      <c r="A1664" s="12">
        <v>43132</v>
      </c>
      <c r="B1664" t="s">
        <v>1991</v>
      </c>
      <c r="C1664" t="s">
        <v>1992</v>
      </c>
      <c r="D1664">
        <v>246650.52669999999</v>
      </c>
      <c r="E1664">
        <v>115.47651569999999</v>
      </c>
      <c r="F1664">
        <v>0.45641124199999999</v>
      </c>
      <c r="G1664">
        <v>5.2714567130000001</v>
      </c>
      <c r="H1664">
        <v>157314.46429999999</v>
      </c>
      <c r="I1664">
        <v>115.236271</v>
      </c>
      <c r="J1664">
        <v>0.17221497599999999</v>
      </c>
      <c r="K1664">
        <v>6.0155822880000001</v>
      </c>
      <c r="L1664">
        <v>110369.00629999999</v>
      </c>
      <c r="M1664">
        <v>113.95957660000001</v>
      </c>
      <c r="N1664">
        <v>0.78534383500000005</v>
      </c>
      <c r="O1664">
        <v>6.0742998000000004</v>
      </c>
      <c r="P1664">
        <v>102025.02800000001</v>
      </c>
      <c r="Q1664">
        <v>115.0679147</v>
      </c>
      <c r="R1664">
        <v>0.18775883300000001</v>
      </c>
      <c r="S1664">
        <v>5.9743029400000003</v>
      </c>
    </row>
    <row r="1665" spans="1:19" x14ac:dyDescent="0.25">
      <c r="A1665" s="12">
        <v>43132</v>
      </c>
      <c r="B1665" t="s">
        <v>1995</v>
      </c>
      <c r="C1665" t="s">
        <v>1996</v>
      </c>
      <c r="D1665">
        <v>248600.40150000001</v>
      </c>
      <c r="E1665">
        <v>110.4150427</v>
      </c>
      <c r="F1665">
        <v>3.5087900999999998E-2</v>
      </c>
      <c r="G1665">
        <v>1.8333767830000001</v>
      </c>
      <c r="H1665">
        <v>145995.57269999999</v>
      </c>
      <c r="I1665">
        <v>108.0668225</v>
      </c>
      <c r="J1665">
        <v>-0.59330799000000001</v>
      </c>
      <c r="K1665">
        <v>2.1946639619999999</v>
      </c>
      <c r="L1665">
        <v>122690.13069999999</v>
      </c>
      <c r="M1665">
        <v>106.9200318</v>
      </c>
      <c r="N1665">
        <v>-0.47092143600000003</v>
      </c>
      <c r="O1665">
        <v>1.802129205</v>
      </c>
      <c r="P1665">
        <v>97308.947700000004</v>
      </c>
      <c r="Q1665">
        <v>108.06064929999999</v>
      </c>
      <c r="R1665">
        <v>-0.45774023699999999</v>
      </c>
      <c r="S1665">
        <v>1.130762815</v>
      </c>
    </row>
    <row r="1666" spans="1:19" x14ac:dyDescent="0.25">
      <c r="A1666" s="12">
        <v>43132</v>
      </c>
      <c r="B1666" t="s">
        <v>1999</v>
      </c>
      <c r="C1666" t="s">
        <v>2000</v>
      </c>
      <c r="D1666">
        <v>259731.7157</v>
      </c>
      <c r="E1666">
        <v>115.5669484</v>
      </c>
      <c r="F1666">
        <v>-0.262468908</v>
      </c>
      <c r="G1666">
        <v>4.2110481980000003</v>
      </c>
      <c r="H1666">
        <v>157748.98809999999</v>
      </c>
      <c r="I1666">
        <v>115.1779664</v>
      </c>
      <c r="J1666">
        <v>-0.601742938</v>
      </c>
      <c r="K1666">
        <v>4.818282677</v>
      </c>
      <c r="L1666">
        <v>121744.74589999999</v>
      </c>
      <c r="M1666">
        <v>112.8505121</v>
      </c>
      <c r="N1666">
        <v>-0.60770148599999996</v>
      </c>
      <c r="O1666">
        <v>4.0130047229999999</v>
      </c>
      <c r="P1666">
        <v>112920.3855</v>
      </c>
      <c r="Q1666">
        <v>115.16917549999999</v>
      </c>
      <c r="R1666">
        <v>-0.60607464300000002</v>
      </c>
      <c r="S1666">
        <v>3.706595756</v>
      </c>
    </row>
    <row r="1667" spans="1:19" x14ac:dyDescent="0.25">
      <c r="A1667" s="12">
        <v>43132</v>
      </c>
      <c r="B1667" t="s">
        <v>1997</v>
      </c>
      <c r="C1667" t="s">
        <v>1998</v>
      </c>
      <c r="D1667">
        <v>306168.1998</v>
      </c>
      <c r="E1667">
        <v>121.90189049999999</v>
      </c>
      <c r="F1667">
        <v>0.84231498999999999</v>
      </c>
      <c r="G1667">
        <v>6.0242053840000001</v>
      </c>
      <c r="H1667">
        <v>183882.78580000001</v>
      </c>
      <c r="I1667">
        <v>122.532972</v>
      </c>
      <c r="J1667">
        <v>0.58426008699999998</v>
      </c>
      <c r="K1667">
        <v>7.2205954669999999</v>
      </c>
      <c r="L1667">
        <v>150969.10740000001</v>
      </c>
      <c r="M1667">
        <v>122.20078030000001</v>
      </c>
      <c r="N1667">
        <v>0.504132939</v>
      </c>
      <c r="O1667">
        <v>7.3448974429999998</v>
      </c>
      <c r="P1667">
        <v>124481.39019999999</v>
      </c>
      <c r="Q1667">
        <v>122.17016580000001</v>
      </c>
      <c r="R1667">
        <v>0.27244729499999998</v>
      </c>
      <c r="S1667">
        <v>6.0215423399999999</v>
      </c>
    </row>
    <row r="1668" spans="1:19" x14ac:dyDescent="0.25">
      <c r="A1668" s="12">
        <v>43132</v>
      </c>
      <c r="B1668" t="s">
        <v>1989</v>
      </c>
      <c r="C1668" t="s">
        <v>1990</v>
      </c>
      <c r="D1668">
        <v>276281.38939999999</v>
      </c>
      <c r="E1668">
        <v>120.56072930000001</v>
      </c>
      <c r="F1668">
        <v>0.22204257699999999</v>
      </c>
      <c r="G1668">
        <v>5.5234423110000002</v>
      </c>
      <c r="H1668">
        <v>179425.6354</v>
      </c>
      <c r="I1668">
        <v>121.49234610000001</v>
      </c>
      <c r="J1668">
        <v>-6.6806513999999997E-2</v>
      </c>
      <c r="K1668">
        <v>6.4376995030000002</v>
      </c>
      <c r="L1668">
        <v>129605.996</v>
      </c>
      <c r="M1668">
        <v>119.3406868</v>
      </c>
      <c r="N1668">
        <v>-0.17342248499999999</v>
      </c>
      <c r="O1668">
        <v>5.6901883660000001</v>
      </c>
      <c r="P1668">
        <v>136902.10699999999</v>
      </c>
      <c r="Q1668">
        <v>125.0667505</v>
      </c>
      <c r="R1668">
        <v>-0.24644137499999999</v>
      </c>
      <c r="S1668">
        <v>5.7392616050000003</v>
      </c>
    </row>
    <row r="1669" spans="1:19" x14ac:dyDescent="0.25">
      <c r="A1669" s="12">
        <v>43132</v>
      </c>
      <c r="B1669" t="s">
        <v>1993</v>
      </c>
      <c r="C1669" t="s">
        <v>1994</v>
      </c>
      <c r="D1669">
        <v>209403.61780000001</v>
      </c>
      <c r="E1669">
        <v>113.0111687</v>
      </c>
      <c r="F1669">
        <v>0.35986779200000002</v>
      </c>
      <c r="G1669">
        <v>2.9431921989999998</v>
      </c>
      <c r="H1669">
        <v>135711.91959999999</v>
      </c>
      <c r="I1669">
        <v>112.8093195</v>
      </c>
      <c r="J1669">
        <v>0.406877088</v>
      </c>
      <c r="K1669">
        <v>4.1149519210000003</v>
      </c>
      <c r="L1669">
        <v>112080.144</v>
      </c>
      <c r="M1669">
        <v>111.2133458</v>
      </c>
      <c r="N1669">
        <v>0.71720174599999997</v>
      </c>
      <c r="O1669">
        <v>3.8490312530000002</v>
      </c>
      <c r="P1669">
        <v>101096.11169999999</v>
      </c>
      <c r="Q1669">
        <v>112.7983644</v>
      </c>
      <c r="R1669">
        <v>1.553658932</v>
      </c>
      <c r="S1669">
        <v>4.3536797040000002</v>
      </c>
    </row>
    <row r="1670" spans="1:19" x14ac:dyDescent="0.25">
      <c r="A1670" s="12">
        <v>43160</v>
      </c>
      <c r="B1670" t="s">
        <v>1997</v>
      </c>
      <c r="C1670" t="s">
        <v>1998</v>
      </c>
      <c r="D1670">
        <v>305715.20689999999</v>
      </c>
      <c r="E1670">
        <v>121.7215298</v>
      </c>
      <c r="F1670">
        <v>-0.14795557400000001</v>
      </c>
      <c r="G1670">
        <v>6.2845922769999998</v>
      </c>
      <c r="H1670">
        <v>183402.2499</v>
      </c>
      <c r="I1670">
        <v>122.21276</v>
      </c>
      <c r="J1670">
        <v>-0.26132727300000003</v>
      </c>
      <c r="K1670">
        <v>7.3131987909999996</v>
      </c>
      <c r="L1670">
        <v>150652.1447</v>
      </c>
      <c r="M1670">
        <v>121.94421730000001</v>
      </c>
      <c r="N1670">
        <v>-0.20995202800000001</v>
      </c>
      <c r="O1670">
        <v>7.5638106829999998</v>
      </c>
      <c r="P1670">
        <v>123584.73179999999</v>
      </c>
      <c r="Q1670">
        <v>121.2901554</v>
      </c>
      <c r="R1670">
        <v>-0.72031523600000003</v>
      </c>
      <c r="S1670">
        <v>5.5405921740000004</v>
      </c>
    </row>
    <row r="1671" spans="1:19" x14ac:dyDescent="0.25">
      <c r="A1671" s="12">
        <v>43160</v>
      </c>
      <c r="B1671" t="s">
        <v>1993</v>
      </c>
      <c r="C1671" t="s">
        <v>1994</v>
      </c>
      <c r="D1671">
        <v>209632.04680000001</v>
      </c>
      <c r="E1671">
        <v>113.1344474</v>
      </c>
      <c r="F1671">
        <v>0.109085474</v>
      </c>
      <c r="G1671">
        <v>4.2767631589999997</v>
      </c>
      <c r="H1671">
        <v>135790.5857</v>
      </c>
      <c r="I1671">
        <v>112.87470999999999</v>
      </c>
      <c r="J1671">
        <v>5.7965510999999997E-2</v>
      </c>
      <c r="K1671">
        <v>5.5285559470000001</v>
      </c>
      <c r="L1671">
        <v>112385.8453</v>
      </c>
      <c r="M1671">
        <v>111.51668290000001</v>
      </c>
      <c r="N1671">
        <v>0.27275235799999997</v>
      </c>
      <c r="O1671">
        <v>5.6201417969999996</v>
      </c>
      <c r="P1671">
        <v>101502.747</v>
      </c>
      <c r="Q1671">
        <v>113.25206919999999</v>
      </c>
      <c r="R1671">
        <v>0.40222640300000001</v>
      </c>
      <c r="S1671">
        <v>5.9982732439999999</v>
      </c>
    </row>
    <row r="1672" spans="1:19" x14ac:dyDescent="0.25">
      <c r="A1672" s="12">
        <v>43160</v>
      </c>
      <c r="B1672" t="s">
        <v>1991</v>
      </c>
      <c r="C1672" t="s">
        <v>1992</v>
      </c>
      <c r="D1672">
        <v>242305.26379999999</v>
      </c>
      <c r="E1672">
        <v>113.4421562</v>
      </c>
      <c r="F1672">
        <v>-1.7617083600000001</v>
      </c>
      <c r="G1672">
        <v>3.0738268</v>
      </c>
      <c r="H1672">
        <v>154380.79089999999</v>
      </c>
      <c r="I1672">
        <v>113.0872914</v>
      </c>
      <c r="J1672">
        <v>-1.8648465320000001</v>
      </c>
      <c r="K1672">
        <v>3.7926026190000002</v>
      </c>
      <c r="L1672">
        <v>108209.1874</v>
      </c>
      <c r="M1672">
        <v>111.7294935</v>
      </c>
      <c r="N1672">
        <v>-1.9569070669999999</v>
      </c>
      <c r="O1672">
        <v>4.2178859639999997</v>
      </c>
      <c r="P1672">
        <v>98460.380040000004</v>
      </c>
      <c r="Q1672">
        <v>111.04756190000001</v>
      </c>
      <c r="R1672">
        <v>-3.4938955690000002</v>
      </c>
      <c r="S1672">
        <v>2.069358485</v>
      </c>
    </row>
    <row r="1673" spans="1:19" x14ac:dyDescent="0.25">
      <c r="A1673" s="12">
        <v>43160</v>
      </c>
      <c r="B1673" t="s">
        <v>1989</v>
      </c>
      <c r="C1673" t="s">
        <v>1990</v>
      </c>
      <c r="D1673">
        <v>275760.34840000002</v>
      </c>
      <c r="E1673">
        <v>120.33336300000001</v>
      </c>
      <c r="F1673">
        <v>-0.18859067400000001</v>
      </c>
      <c r="G1673">
        <v>5.3852336340000004</v>
      </c>
      <c r="H1673">
        <v>178864.54199999999</v>
      </c>
      <c r="I1673">
        <v>121.1124196</v>
      </c>
      <c r="J1673">
        <v>-0.31271639800000001</v>
      </c>
      <c r="K1673">
        <v>6.1083472009999999</v>
      </c>
      <c r="L1673">
        <v>129125.0138</v>
      </c>
      <c r="M1673">
        <v>118.89780039999999</v>
      </c>
      <c r="N1673">
        <v>-0.37111104900000003</v>
      </c>
      <c r="O1673">
        <v>5.4967532810000002</v>
      </c>
      <c r="P1673">
        <v>136200.50779999999</v>
      </c>
      <c r="Q1673">
        <v>124.4258054</v>
      </c>
      <c r="R1673">
        <v>-0.51248244200000004</v>
      </c>
      <c r="S1673">
        <v>4.7240911380000004</v>
      </c>
    </row>
    <row r="1674" spans="1:19" x14ac:dyDescent="0.25">
      <c r="A1674" s="12">
        <v>43160</v>
      </c>
      <c r="B1674" t="s">
        <v>1995</v>
      </c>
      <c r="C1674" t="s">
        <v>1996</v>
      </c>
      <c r="D1674">
        <v>247277.25959999999</v>
      </c>
      <c r="E1674">
        <v>109.8273736</v>
      </c>
      <c r="F1674">
        <v>-0.53223640000000005</v>
      </c>
      <c r="G1674">
        <v>2.7414603560000002</v>
      </c>
      <c r="H1674">
        <v>145197.3449</v>
      </c>
      <c r="I1674">
        <v>107.4759693</v>
      </c>
      <c r="J1674">
        <v>-0.546747973</v>
      </c>
      <c r="K1674">
        <v>3.5568118310000001</v>
      </c>
      <c r="L1674">
        <v>121916.20789999999</v>
      </c>
      <c r="M1674">
        <v>106.24558589999999</v>
      </c>
      <c r="N1674">
        <v>-0.63079470199999998</v>
      </c>
      <c r="O1674">
        <v>3.1227131020000001</v>
      </c>
      <c r="P1674">
        <v>96419.955679999999</v>
      </c>
      <c r="Q1674">
        <v>107.0734322</v>
      </c>
      <c r="R1674">
        <v>-0.91357685099999997</v>
      </c>
      <c r="S1674">
        <v>1.9874657689999999</v>
      </c>
    </row>
    <row r="1675" spans="1:19" x14ac:dyDescent="0.25">
      <c r="A1675" s="12">
        <v>43160</v>
      </c>
      <c r="B1675" t="s">
        <v>1999</v>
      </c>
      <c r="C1675" t="s">
        <v>2000</v>
      </c>
      <c r="D1675">
        <v>258325.75889999999</v>
      </c>
      <c r="E1675">
        <v>114.9413716</v>
      </c>
      <c r="F1675">
        <v>-0.54131114899999999</v>
      </c>
      <c r="G1675">
        <v>4.1219227729999997</v>
      </c>
      <c r="H1675">
        <v>156689.53219999999</v>
      </c>
      <c r="I1675">
        <v>114.4044213</v>
      </c>
      <c r="J1675">
        <v>-0.67160866100000005</v>
      </c>
      <c r="K1675">
        <v>4.6194053190000002</v>
      </c>
      <c r="L1675">
        <v>121027.69500000001</v>
      </c>
      <c r="M1675">
        <v>112.1858464</v>
      </c>
      <c r="N1675">
        <v>-0.58897888300000001</v>
      </c>
      <c r="O1675">
        <v>4.0806650610000004</v>
      </c>
      <c r="P1675">
        <v>111946.6222</v>
      </c>
      <c r="Q1675">
        <v>114.1760199</v>
      </c>
      <c r="R1675">
        <v>-0.86234500800000002</v>
      </c>
      <c r="S1675">
        <v>3.1038962919999999</v>
      </c>
    </row>
    <row r="1676" spans="1:19" x14ac:dyDescent="0.25">
      <c r="A1676" s="12">
        <v>43191</v>
      </c>
      <c r="B1676" t="s">
        <v>1993</v>
      </c>
      <c r="C1676" t="s">
        <v>1994</v>
      </c>
      <c r="D1676">
        <v>210417.81599999999</v>
      </c>
      <c r="E1676">
        <v>113.5585122</v>
      </c>
      <c r="F1676">
        <v>0.374832583</v>
      </c>
      <c r="G1676">
        <v>4.0336493830000002</v>
      </c>
      <c r="H1676">
        <v>136478.2481</v>
      </c>
      <c r="I1676">
        <v>113.44632319999999</v>
      </c>
      <c r="J1676">
        <v>0.50641391700000005</v>
      </c>
      <c r="K1676">
        <v>5.472517163</v>
      </c>
      <c r="L1676">
        <v>113250.13370000001</v>
      </c>
      <c r="M1676">
        <v>112.3742871</v>
      </c>
      <c r="N1676">
        <v>0.76903672000000001</v>
      </c>
      <c r="O1676">
        <v>5.675627993</v>
      </c>
      <c r="P1676">
        <v>101643.9899</v>
      </c>
      <c r="Q1676">
        <v>113.4096615</v>
      </c>
      <c r="R1676">
        <v>0.13915182600000001</v>
      </c>
      <c r="S1676">
        <v>5.5547350279999996</v>
      </c>
    </row>
    <row r="1677" spans="1:19" x14ac:dyDescent="0.25">
      <c r="A1677" s="12">
        <v>43191</v>
      </c>
      <c r="B1677" t="s">
        <v>1991</v>
      </c>
      <c r="C1677" t="s">
        <v>1992</v>
      </c>
      <c r="D1677">
        <v>243281.52009999999</v>
      </c>
      <c r="E1677">
        <v>113.8992186</v>
      </c>
      <c r="F1677">
        <v>0.40290348100000001</v>
      </c>
      <c r="G1677">
        <v>2.6456915990000001</v>
      </c>
      <c r="H1677">
        <v>155019.48680000001</v>
      </c>
      <c r="I1677">
        <v>113.55515</v>
      </c>
      <c r="J1677">
        <v>0.41371458100000003</v>
      </c>
      <c r="K1677">
        <v>3.3927354759999999</v>
      </c>
      <c r="L1677">
        <v>108283.486</v>
      </c>
      <c r="M1677">
        <v>111.8062092</v>
      </c>
      <c r="N1677">
        <v>6.8661966000000005E-2</v>
      </c>
      <c r="O1677">
        <v>3.2735907709999998</v>
      </c>
      <c r="P1677">
        <v>97197.43793</v>
      </c>
      <c r="Q1677">
        <v>109.6231652</v>
      </c>
      <c r="R1677">
        <v>-1.282690672</v>
      </c>
      <c r="S1677">
        <v>-0.67131153700000001</v>
      </c>
    </row>
    <row r="1678" spans="1:19" x14ac:dyDescent="0.25">
      <c r="A1678" s="12">
        <v>43191</v>
      </c>
      <c r="B1678" t="s">
        <v>1995</v>
      </c>
      <c r="C1678" t="s">
        <v>1996</v>
      </c>
      <c r="D1678">
        <v>249953.78599999999</v>
      </c>
      <c r="E1678">
        <v>111.0161439</v>
      </c>
      <c r="F1678">
        <v>1.0823989190000001</v>
      </c>
      <c r="G1678">
        <v>3.1482792810000002</v>
      </c>
      <c r="H1678">
        <v>146847.03039999999</v>
      </c>
      <c r="I1678">
        <v>108.6970767</v>
      </c>
      <c r="J1678">
        <v>1.136167854</v>
      </c>
      <c r="K1678">
        <v>3.9297473539999999</v>
      </c>
      <c r="L1678">
        <v>123510.54859999999</v>
      </c>
      <c r="M1678">
        <v>107.63499640000001</v>
      </c>
      <c r="N1678">
        <v>1.3077348010000001</v>
      </c>
      <c r="O1678">
        <v>3.5145336380000001</v>
      </c>
      <c r="P1678">
        <v>96818.143259999997</v>
      </c>
      <c r="Q1678">
        <v>107.5156157</v>
      </c>
      <c r="R1678">
        <v>0.412972171</v>
      </c>
      <c r="S1678">
        <v>1.592878166</v>
      </c>
    </row>
    <row r="1679" spans="1:19" x14ac:dyDescent="0.25">
      <c r="A1679" s="12">
        <v>43191</v>
      </c>
      <c r="B1679" t="s">
        <v>1989</v>
      </c>
      <c r="C1679" t="s">
        <v>1990</v>
      </c>
      <c r="D1679">
        <v>275609.47110000002</v>
      </c>
      <c r="E1679">
        <v>120.2675248</v>
      </c>
      <c r="F1679">
        <v>-5.4713209999999998E-2</v>
      </c>
      <c r="G1679">
        <v>4.7563163800000003</v>
      </c>
      <c r="H1679">
        <v>179270.80189999999</v>
      </c>
      <c r="I1679">
        <v>121.3875055</v>
      </c>
      <c r="J1679">
        <v>0.22713272100000001</v>
      </c>
      <c r="K1679">
        <v>5.87960423</v>
      </c>
      <c r="L1679">
        <v>129926.92329999999</v>
      </c>
      <c r="M1679">
        <v>119.63619540000001</v>
      </c>
      <c r="N1679">
        <v>0.62103342500000003</v>
      </c>
      <c r="O1679">
        <v>5.486088863</v>
      </c>
      <c r="P1679">
        <v>136775.8744</v>
      </c>
      <c r="Q1679">
        <v>124.9514308</v>
      </c>
      <c r="R1679">
        <v>0.42244087499999999</v>
      </c>
      <c r="S1679">
        <v>4.7630332470000001</v>
      </c>
    </row>
    <row r="1680" spans="1:19" x14ac:dyDescent="0.25">
      <c r="A1680" s="12">
        <v>43191</v>
      </c>
      <c r="B1680" t="s">
        <v>1999</v>
      </c>
      <c r="C1680" t="s">
        <v>2000</v>
      </c>
      <c r="D1680">
        <v>258563.2574</v>
      </c>
      <c r="E1680">
        <v>115.0470459</v>
      </c>
      <c r="F1680">
        <v>9.1937565999999998E-2</v>
      </c>
      <c r="G1680">
        <v>3.163240654</v>
      </c>
      <c r="H1680">
        <v>156991.42290000001</v>
      </c>
      <c r="I1680">
        <v>114.624842</v>
      </c>
      <c r="J1680">
        <v>0.192668071</v>
      </c>
      <c r="K1680">
        <v>3.8007888950000002</v>
      </c>
      <c r="L1680">
        <v>121815.9669</v>
      </c>
      <c r="M1680">
        <v>112.91652999999999</v>
      </c>
      <c r="N1680">
        <v>0.651315282</v>
      </c>
      <c r="O1680">
        <v>3.3459201279999999</v>
      </c>
      <c r="P1680">
        <v>111624.7292</v>
      </c>
      <c r="Q1680">
        <v>113.8477164</v>
      </c>
      <c r="R1680">
        <v>-0.28754153900000001</v>
      </c>
      <c r="S1680">
        <v>1.579046438</v>
      </c>
    </row>
    <row r="1681" spans="1:19" x14ac:dyDescent="0.25">
      <c r="A1681" s="12">
        <v>43191</v>
      </c>
      <c r="B1681" t="s">
        <v>1997</v>
      </c>
      <c r="C1681" t="s">
        <v>1998</v>
      </c>
      <c r="D1681">
        <v>308180.21029999998</v>
      </c>
      <c r="E1681">
        <v>122.7029792</v>
      </c>
      <c r="F1681">
        <v>0.80630708699999998</v>
      </c>
      <c r="G1681">
        <v>6.8928746439999999</v>
      </c>
      <c r="H1681">
        <v>185078.12590000001</v>
      </c>
      <c r="I1681">
        <v>123.3295043</v>
      </c>
      <c r="J1681">
        <v>0.91377065499999999</v>
      </c>
      <c r="K1681">
        <v>7.7871195860000002</v>
      </c>
      <c r="L1681">
        <v>152063.36869999999</v>
      </c>
      <c r="M1681">
        <v>123.08652170000001</v>
      </c>
      <c r="N1681">
        <v>0.93674336000000002</v>
      </c>
      <c r="O1681">
        <v>8.0727625990000007</v>
      </c>
      <c r="P1681">
        <v>123898.6452</v>
      </c>
      <c r="Q1681">
        <v>121.5982405</v>
      </c>
      <c r="R1681">
        <v>0.254006646</v>
      </c>
      <c r="S1681">
        <v>5.1266279829999997</v>
      </c>
    </row>
    <row r="1682" spans="1:19" x14ac:dyDescent="0.25">
      <c r="A1682" s="12">
        <v>43221</v>
      </c>
      <c r="B1682" t="s">
        <v>1999</v>
      </c>
      <c r="C1682" t="s">
        <v>2000</v>
      </c>
      <c r="D1682">
        <v>260491.0202</v>
      </c>
      <c r="E1682">
        <v>115.904799</v>
      </c>
      <c r="F1682">
        <v>0.74556722200000003</v>
      </c>
      <c r="G1682">
        <v>3.2427093039999999</v>
      </c>
      <c r="H1682">
        <v>158728.0196</v>
      </c>
      <c r="I1682">
        <v>115.892791</v>
      </c>
      <c r="J1682">
        <v>1.1061729330000001</v>
      </c>
      <c r="K1682">
        <v>3.8437212170000001</v>
      </c>
      <c r="L1682">
        <v>123328.14200000001</v>
      </c>
      <c r="M1682">
        <v>114.318231</v>
      </c>
      <c r="N1682">
        <v>1.2413603070000001</v>
      </c>
      <c r="O1682">
        <v>3.753831978</v>
      </c>
      <c r="P1682">
        <v>112250.2781</v>
      </c>
      <c r="Q1682">
        <v>114.48572299999999</v>
      </c>
      <c r="R1682">
        <v>0.56040354599999997</v>
      </c>
      <c r="S1682">
        <v>1.198646946</v>
      </c>
    </row>
    <row r="1683" spans="1:19" x14ac:dyDescent="0.25">
      <c r="A1683" s="12">
        <v>43221</v>
      </c>
      <c r="B1683" t="s">
        <v>1993</v>
      </c>
      <c r="C1683" t="s">
        <v>1994</v>
      </c>
      <c r="D1683">
        <v>210957.55059999999</v>
      </c>
      <c r="E1683">
        <v>113.84979679999999</v>
      </c>
      <c r="F1683">
        <v>0.25650615199999999</v>
      </c>
      <c r="G1683">
        <v>3.8446993740000002</v>
      </c>
      <c r="H1683">
        <v>136896.5704</v>
      </c>
      <c r="I1683">
        <v>113.7940499</v>
      </c>
      <c r="J1683">
        <v>0.30651207499999999</v>
      </c>
      <c r="K1683">
        <v>4.8837921230000001</v>
      </c>
      <c r="L1683">
        <v>113570.1042</v>
      </c>
      <c r="M1683">
        <v>112.69178309999999</v>
      </c>
      <c r="N1683">
        <v>0.28253436700000001</v>
      </c>
      <c r="O1683">
        <v>5.3189504210000003</v>
      </c>
      <c r="P1683">
        <v>101059.2369</v>
      </c>
      <c r="Q1683">
        <v>112.7572212</v>
      </c>
      <c r="R1683">
        <v>-0.57529520999999995</v>
      </c>
      <c r="S1683">
        <v>4.2635897060000003</v>
      </c>
    </row>
    <row r="1684" spans="1:19" x14ac:dyDescent="0.25">
      <c r="A1684" s="12">
        <v>43221</v>
      </c>
      <c r="B1684" t="s">
        <v>1991</v>
      </c>
      <c r="C1684" t="s">
        <v>1992</v>
      </c>
      <c r="D1684">
        <v>243218.46030000001</v>
      </c>
      <c r="E1684">
        <v>113.8696954</v>
      </c>
      <c r="F1684">
        <v>-2.5920524E-2</v>
      </c>
      <c r="G1684">
        <v>2.3953686030000001</v>
      </c>
      <c r="H1684">
        <v>155782.70319999999</v>
      </c>
      <c r="I1684">
        <v>114.11422260000001</v>
      </c>
      <c r="J1684">
        <v>0.49233578500000003</v>
      </c>
      <c r="K1684">
        <v>3.229636084</v>
      </c>
      <c r="L1684">
        <v>108901.2552</v>
      </c>
      <c r="M1684">
        <v>112.4440759</v>
      </c>
      <c r="N1684">
        <v>0.57051098700000002</v>
      </c>
      <c r="O1684">
        <v>3.4924167779999999</v>
      </c>
      <c r="P1684">
        <v>97144.516529999994</v>
      </c>
      <c r="Q1684">
        <v>109.5634783</v>
      </c>
      <c r="R1684">
        <v>-5.4447315000000003E-2</v>
      </c>
      <c r="S1684">
        <v>-1.3423359619999999</v>
      </c>
    </row>
    <row r="1685" spans="1:19" x14ac:dyDescent="0.25">
      <c r="A1685" s="12">
        <v>43221</v>
      </c>
      <c r="B1685" t="s">
        <v>1997</v>
      </c>
      <c r="C1685" t="s">
        <v>1998</v>
      </c>
      <c r="D1685">
        <v>308563.098</v>
      </c>
      <c r="E1685">
        <v>122.85542719999999</v>
      </c>
      <c r="F1685">
        <v>0.12424151</v>
      </c>
      <c r="G1685">
        <v>6.555012294</v>
      </c>
      <c r="H1685">
        <v>185770.43849999999</v>
      </c>
      <c r="I1685">
        <v>123.7908369</v>
      </c>
      <c r="J1685">
        <v>0.37406509599999999</v>
      </c>
      <c r="K1685">
        <v>7.2865772629999999</v>
      </c>
      <c r="L1685">
        <v>152713.6067</v>
      </c>
      <c r="M1685">
        <v>123.6128518</v>
      </c>
      <c r="N1685">
        <v>0.42760990100000001</v>
      </c>
      <c r="O1685">
        <v>7.6152115929999997</v>
      </c>
      <c r="P1685">
        <v>124030.85739999999</v>
      </c>
      <c r="Q1685">
        <v>121.727998</v>
      </c>
      <c r="R1685">
        <v>0.10670998399999999</v>
      </c>
      <c r="S1685">
        <v>4.2729943610000003</v>
      </c>
    </row>
    <row r="1686" spans="1:19" x14ac:dyDescent="0.25">
      <c r="A1686" s="12">
        <v>43221</v>
      </c>
      <c r="B1686" t="s">
        <v>1989</v>
      </c>
      <c r="C1686" t="s">
        <v>1990</v>
      </c>
      <c r="D1686">
        <v>276584.20500000002</v>
      </c>
      <c r="E1686">
        <v>120.6928688</v>
      </c>
      <c r="F1686">
        <v>0.35366489699999998</v>
      </c>
      <c r="G1686">
        <v>4.091141339</v>
      </c>
      <c r="H1686">
        <v>180356.6722</v>
      </c>
      <c r="I1686">
        <v>122.12276799999999</v>
      </c>
      <c r="J1686">
        <v>0.60571510799999995</v>
      </c>
      <c r="K1686">
        <v>5.2793426050000001</v>
      </c>
      <c r="L1686">
        <v>130888.5246</v>
      </c>
      <c r="M1686">
        <v>120.5216341</v>
      </c>
      <c r="N1686">
        <v>0.74010935899999997</v>
      </c>
      <c r="O1686">
        <v>5.4469063560000004</v>
      </c>
      <c r="P1686">
        <v>136683.94349999999</v>
      </c>
      <c r="Q1686">
        <v>124.8674475</v>
      </c>
      <c r="R1686">
        <v>-6.7212759999999996E-2</v>
      </c>
      <c r="S1686">
        <v>4.4469397439999998</v>
      </c>
    </row>
    <row r="1687" spans="1:19" x14ac:dyDescent="0.25">
      <c r="A1687" s="12">
        <v>43221</v>
      </c>
      <c r="B1687" t="s">
        <v>1995</v>
      </c>
      <c r="C1687" t="s">
        <v>1996</v>
      </c>
      <c r="D1687">
        <v>249994.12539999999</v>
      </c>
      <c r="E1687">
        <v>111.0340605</v>
      </c>
      <c r="F1687">
        <v>1.6138749000000001E-2</v>
      </c>
      <c r="G1687">
        <v>2.4899303970000002</v>
      </c>
      <c r="H1687">
        <v>147918.48259999999</v>
      </c>
      <c r="I1687">
        <v>109.4901722</v>
      </c>
      <c r="J1687">
        <v>0.72963830500000004</v>
      </c>
      <c r="K1687">
        <v>3.4604716629999999</v>
      </c>
      <c r="L1687">
        <v>124465.1428</v>
      </c>
      <c r="M1687">
        <v>108.4668908</v>
      </c>
      <c r="N1687">
        <v>0.77288474799999995</v>
      </c>
      <c r="O1687">
        <v>3.2917983099999999</v>
      </c>
      <c r="P1687">
        <v>96726.542690000002</v>
      </c>
      <c r="Q1687">
        <v>107.41389409999999</v>
      </c>
      <c r="R1687">
        <v>-9.4610952999999998E-2</v>
      </c>
      <c r="S1687">
        <v>0.21257646499999999</v>
      </c>
    </row>
    <row r="1688" spans="1:19" x14ac:dyDescent="0.25">
      <c r="A1688" s="12">
        <v>43252</v>
      </c>
      <c r="B1688" t="s">
        <v>1997</v>
      </c>
      <c r="C1688" t="s">
        <v>1998</v>
      </c>
      <c r="D1688">
        <v>312050.39569999999</v>
      </c>
      <c r="E1688">
        <v>124.2439064</v>
      </c>
      <c r="F1688">
        <v>1.130173286</v>
      </c>
      <c r="G1688">
        <v>6.7376837380000003</v>
      </c>
      <c r="H1688">
        <v>187902.0637</v>
      </c>
      <c r="I1688">
        <v>125.2112764</v>
      </c>
      <c r="J1688">
        <v>1.147451212</v>
      </c>
      <c r="K1688">
        <v>7.0892071720000001</v>
      </c>
      <c r="L1688">
        <v>154075.65090000001</v>
      </c>
      <c r="M1688">
        <v>124.71534800000001</v>
      </c>
      <c r="N1688">
        <v>0.89189445599999995</v>
      </c>
      <c r="O1688">
        <v>6.7411615649999996</v>
      </c>
      <c r="P1688">
        <v>125234.3971</v>
      </c>
      <c r="Q1688">
        <v>122.90919169999999</v>
      </c>
      <c r="R1688">
        <v>0.97035505300000002</v>
      </c>
      <c r="S1688">
        <v>3.4329908420000002</v>
      </c>
    </row>
    <row r="1689" spans="1:19" x14ac:dyDescent="0.25">
      <c r="A1689" s="12">
        <v>43252</v>
      </c>
      <c r="B1689" t="s">
        <v>1995</v>
      </c>
      <c r="C1689" t="s">
        <v>1996</v>
      </c>
      <c r="D1689">
        <v>252976.62</v>
      </c>
      <c r="E1689">
        <v>112.3587256</v>
      </c>
      <c r="F1689">
        <v>1.1930258490000001</v>
      </c>
      <c r="G1689">
        <v>2.6246809660000001</v>
      </c>
      <c r="H1689">
        <v>149972.37169999999</v>
      </c>
      <c r="I1689">
        <v>111.0104736</v>
      </c>
      <c r="J1689">
        <v>1.388527691</v>
      </c>
      <c r="K1689">
        <v>3.254604815</v>
      </c>
      <c r="L1689">
        <v>125983.5914</v>
      </c>
      <c r="M1689">
        <v>109.7901641</v>
      </c>
      <c r="N1689">
        <v>1.219978998</v>
      </c>
      <c r="O1689">
        <v>2.639572206</v>
      </c>
      <c r="P1689">
        <v>98069.069900000002</v>
      </c>
      <c r="Q1689">
        <v>108.9047577</v>
      </c>
      <c r="R1689">
        <v>1.3879615359999999</v>
      </c>
      <c r="S1689">
        <v>-0.35643580000000002</v>
      </c>
    </row>
    <row r="1690" spans="1:19" x14ac:dyDescent="0.25">
      <c r="A1690" s="12">
        <v>43252</v>
      </c>
      <c r="B1690" t="s">
        <v>1999</v>
      </c>
      <c r="C1690" t="s">
        <v>2000</v>
      </c>
      <c r="D1690">
        <v>262922.09629999998</v>
      </c>
      <c r="E1690">
        <v>116.9864999</v>
      </c>
      <c r="F1690">
        <v>0.93326672899999996</v>
      </c>
      <c r="G1690">
        <v>3.2221848350000002</v>
      </c>
      <c r="H1690">
        <v>160441.97140000001</v>
      </c>
      <c r="I1690">
        <v>117.14420629999999</v>
      </c>
      <c r="J1690">
        <v>1.0798042059999999</v>
      </c>
      <c r="K1690">
        <v>3.5388711819999998</v>
      </c>
      <c r="L1690">
        <v>124439.5123</v>
      </c>
      <c r="M1690">
        <v>115.3484086</v>
      </c>
      <c r="N1690">
        <v>0.90114900200000003</v>
      </c>
      <c r="O1690">
        <v>3.0350606550000001</v>
      </c>
      <c r="P1690">
        <v>113073.5969</v>
      </c>
      <c r="Q1690">
        <v>115.3254381</v>
      </c>
      <c r="R1690">
        <v>0.73346703400000002</v>
      </c>
      <c r="S1690">
        <v>0.40785492600000001</v>
      </c>
    </row>
    <row r="1691" spans="1:19" x14ac:dyDescent="0.25">
      <c r="A1691" s="12">
        <v>43252</v>
      </c>
      <c r="B1691" t="s">
        <v>1993</v>
      </c>
      <c r="C1691" t="s">
        <v>1994</v>
      </c>
      <c r="D1691">
        <v>213364.2893</v>
      </c>
      <c r="E1691">
        <v>115.14866809999999</v>
      </c>
      <c r="F1691">
        <v>1.1408639570000001</v>
      </c>
      <c r="G1691">
        <v>3.6885189170000001</v>
      </c>
      <c r="H1691">
        <v>138622.0085</v>
      </c>
      <c r="I1691">
        <v>115.2283049</v>
      </c>
      <c r="J1691">
        <v>1.2603953859999999</v>
      </c>
      <c r="K1691">
        <v>4.4870534549999999</v>
      </c>
      <c r="L1691">
        <v>114678.5586</v>
      </c>
      <c r="M1691">
        <v>113.79166499999999</v>
      </c>
      <c r="N1691">
        <v>0.97600895399999998</v>
      </c>
      <c r="O1691">
        <v>4.3681869769999997</v>
      </c>
      <c r="P1691">
        <v>101827.8322</v>
      </c>
      <c r="Q1691">
        <v>113.6147843</v>
      </c>
      <c r="R1691">
        <v>0.760539399</v>
      </c>
      <c r="S1691">
        <v>2.9819661819999999</v>
      </c>
    </row>
    <row r="1692" spans="1:19" x14ac:dyDescent="0.25">
      <c r="A1692" s="12">
        <v>43252</v>
      </c>
      <c r="B1692" t="s">
        <v>1991</v>
      </c>
      <c r="C1692" t="s">
        <v>1992</v>
      </c>
      <c r="D1692">
        <v>246697.6599</v>
      </c>
      <c r="E1692">
        <v>115.4985824</v>
      </c>
      <c r="F1692">
        <v>1.430483368</v>
      </c>
      <c r="G1692">
        <v>3.031793891</v>
      </c>
      <c r="H1692">
        <v>158507.22270000001</v>
      </c>
      <c r="I1692">
        <v>116.1099925</v>
      </c>
      <c r="J1692">
        <v>1.7489230259999999</v>
      </c>
      <c r="K1692">
        <v>3.7482935450000001</v>
      </c>
      <c r="L1692">
        <v>111245.2871</v>
      </c>
      <c r="M1692">
        <v>114.8643649</v>
      </c>
      <c r="N1692">
        <v>2.152437972</v>
      </c>
      <c r="O1692">
        <v>3.9272348849999998</v>
      </c>
      <c r="P1692">
        <v>99922.925780000005</v>
      </c>
      <c r="Q1692">
        <v>112.6970796</v>
      </c>
      <c r="R1692">
        <v>2.8600783060000001</v>
      </c>
      <c r="S1692">
        <v>-0.33909752199999998</v>
      </c>
    </row>
    <row r="1693" spans="1:19" x14ac:dyDescent="0.25">
      <c r="A1693" s="12">
        <v>43252</v>
      </c>
      <c r="B1693" t="s">
        <v>1989</v>
      </c>
      <c r="C1693" t="s">
        <v>1990</v>
      </c>
      <c r="D1693">
        <v>278877.47480000003</v>
      </c>
      <c r="E1693">
        <v>121.6935814</v>
      </c>
      <c r="F1693">
        <v>0.82913980700000001</v>
      </c>
      <c r="G1693">
        <v>3.7953812509999998</v>
      </c>
      <c r="H1693">
        <v>182194.55309999999</v>
      </c>
      <c r="I1693">
        <v>123.3672304</v>
      </c>
      <c r="J1693">
        <v>1.019025694</v>
      </c>
      <c r="K1693">
        <v>4.7920008159999998</v>
      </c>
      <c r="L1693">
        <v>132118.9908</v>
      </c>
      <c r="M1693">
        <v>121.6546426</v>
      </c>
      <c r="N1693">
        <v>0.94008718599999996</v>
      </c>
      <c r="O1693">
        <v>4.7162482710000004</v>
      </c>
      <c r="P1693">
        <v>137876.2702</v>
      </c>
      <c r="Q1693">
        <v>125.9566961</v>
      </c>
      <c r="R1693">
        <v>0.87232391099999995</v>
      </c>
      <c r="S1693">
        <v>3.588602866</v>
      </c>
    </row>
    <row r="1694" spans="1:19" x14ac:dyDescent="0.25">
      <c r="A1694" s="12">
        <v>43282</v>
      </c>
      <c r="B1694" t="s">
        <v>1997</v>
      </c>
      <c r="C1694" t="s">
        <v>1998</v>
      </c>
      <c r="D1694">
        <v>315928.04460000002</v>
      </c>
      <c r="E1694">
        <v>125.78780519999999</v>
      </c>
      <c r="F1694">
        <v>1.2426354500000001</v>
      </c>
      <c r="G1694">
        <v>6.5672123029999998</v>
      </c>
      <c r="H1694">
        <v>189826.3842</v>
      </c>
      <c r="I1694">
        <v>126.4935754</v>
      </c>
      <c r="J1694">
        <v>1.0241082429999999</v>
      </c>
      <c r="K1694">
        <v>6.4461210710000003</v>
      </c>
      <c r="L1694">
        <v>155462.7568</v>
      </c>
      <c r="M1694">
        <v>125.8381301</v>
      </c>
      <c r="N1694">
        <v>0.90027584199999999</v>
      </c>
      <c r="O1694">
        <v>6.0237625240000003</v>
      </c>
      <c r="P1694">
        <v>126455.46120000001</v>
      </c>
      <c r="Q1694">
        <v>124.1075845</v>
      </c>
      <c r="R1694">
        <v>0.97502288100000001</v>
      </c>
      <c r="S1694">
        <v>2.608188234</v>
      </c>
    </row>
    <row r="1695" spans="1:19" x14ac:dyDescent="0.25">
      <c r="A1695" s="12">
        <v>43282</v>
      </c>
      <c r="B1695" t="s">
        <v>1995</v>
      </c>
      <c r="C1695" t="s">
        <v>1996</v>
      </c>
      <c r="D1695">
        <v>252187.52530000001</v>
      </c>
      <c r="E1695">
        <v>112.0082518</v>
      </c>
      <c r="F1695">
        <v>-0.31192395699999997</v>
      </c>
      <c r="G1695">
        <v>2.1461952480000002</v>
      </c>
      <c r="H1695">
        <v>149673.82060000001</v>
      </c>
      <c r="I1695">
        <v>110.7894842</v>
      </c>
      <c r="J1695">
        <v>-0.19907075399999999</v>
      </c>
      <c r="K1695">
        <v>2.5849964619999999</v>
      </c>
      <c r="L1695">
        <v>125768.0812</v>
      </c>
      <c r="M1695">
        <v>109.6023548</v>
      </c>
      <c r="N1695">
        <v>-0.17106205999999999</v>
      </c>
      <c r="O1695">
        <v>2.0624337669999999</v>
      </c>
      <c r="P1695">
        <v>98188.534180000002</v>
      </c>
      <c r="Q1695">
        <v>109.0374216</v>
      </c>
      <c r="R1695">
        <v>0.12181647700000001</v>
      </c>
      <c r="S1695">
        <v>-0.68017901599999997</v>
      </c>
    </row>
    <row r="1696" spans="1:19" x14ac:dyDescent="0.25">
      <c r="A1696" s="12">
        <v>43282</v>
      </c>
      <c r="B1696" t="s">
        <v>1999</v>
      </c>
      <c r="C1696" t="s">
        <v>2000</v>
      </c>
      <c r="D1696">
        <v>266394.59860000003</v>
      </c>
      <c r="E1696">
        <v>118.5315808</v>
      </c>
      <c r="F1696">
        <v>1.3207343250000001</v>
      </c>
      <c r="G1696">
        <v>3.5781304380000001</v>
      </c>
      <c r="H1696">
        <v>162387.0675</v>
      </c>
      <c r="I1696">
        <v>118.5643879</v>
      </c>
      <c r="J1696">
        <v>1.2123362019999999</v>
      </c>
      <c r="K1696">
        <v>3.4243281919999999</v>
      </c>
      <c r="L1696">
        <v>125717.35739999999</v>
      </c>
      <c r="M1696">
        <v>116.53289890000001</v>
      </c>
      <c r="N1696">
        <v>1.0268805510000001</v>
      </c>
      <c r="O1696">
        <v>2.8783491460000001</v>
      </c>
      <c r="P1696">
        <v>114348.2453</v>
      </c>
      <c r="Q1696">
        <v>116.6254709</v>
      </c>
      <c r="R1696">
        <v>1.127273239</v>
      </c>
      <c r="S1696">
        <v>0.24354643300000001</v>
      </c>
    </row>
    <row r="1697" spans="1:19" x14ac:dyDescent="0.25">
      <c r="A1697" s="12">
        <v>43282</v>
      </c>
      <c r="B1697" t="s">
        <v>1993</v>
      </c>
      <c r="C1697" t="s">
        <v>1994</v>
      </c>
      <c r="D1697">
        <v>215401.75940000001</v>
      </c>
      <c r="E1697">
        <v>116.2482521</v>
      </c>
      <c r="F1697">
        <v>0.95492555199999996</v>
      </c>
      <c r="G1697">
        <v>4.5792051300000001</v>
      </c>
      <c r="H1697">
        <v>139584.95370000001</v>
      </c>
      <c r="I1697">
        <v>116.0287445</v>
      </c>
      <c r="J1697">
        <v>0.69465539899999995</v>
      </c>
      <c r="K1697">
        <v>4.7115884880000003</v>
      </c>
      <c r="L1697">
        <v>115518.49219999999</v>
      </c>
      <c r="M1697">
        <v>114.6251027</v>
      </c>
      <c r="N1697">
        <v>0.73242425300000003</v>
      </c>
      <c r="O1697">
        <v>4.560254392</v>
      </c>
      <c r="P1697">
        <v>102454.3167</v>
      </c>
      <c r="Q1697">
        <v>114.3137866</v>
      </c>
      <c r="R1697">
        <v>0.61523891600000002</v>
      </c>
      <c r="S1697">
        <v>2.5856252639999999</v>
      </c>
    </row>
    <row r="1698" spans="1:19" x14ac:dyDescent="0.25">
      <c r="A1698" s="12">
        <v>43282</v>
      </c>
      <c r="B1698" t="s">
        <v>1991</v>
      </c>
      <c r="C1698" t="s">
        <v>1992</v>
      </c>
      <c r="D1698">
        <v>250387.0497</v>
      </c>
      <c r="E1698">
        <v>117.225876</v>
      </c>
      <c r="F1698">
        <v>1.4955106579999999</v>
      </c>
      <c r="G1698">
        <v>3.4148294639999999</v>
      </c>
      <c r="H1698">
        <v>160606.23139999999</v>
      </c>
      <c r="I1698">
        <v>117.6475621</v>
      </c>
      <c r="J1698">
        <v>1.3242353339999999</v>
      </c>
      <c r="K1698">
        <v>3.4940450190000001</v>
      </c>
      <c r="L1698">
        <v>113208.70940000001</v>
      </c>
      <c r="M1698">
        <v>116.891662</v>
      </c>
      <c r="N1698">
        <v>1.764948696</v>
      </c>
      <c r="O1698">
        <v>3.8161823770000001</v>
      </c>
      <c r="P1698">
        <v>101991.0834</v>
      </c>
      <c r="Q1698">
        <v>115.0296307</v>
      </c>
      <c r="R1698">
        <v>2.0697528940000001</v>
      </c>
      <c r="S1698">
        <v>-9.9264253999999996E-2</v>
      </c>
    </row>
    <row r="1699" spans="1:19" x14ac:dyDescent="0.25">
      <c r="A1699" s="12">
        <v>43282</v>
      </c>
      <c r="B1699" t="s">
        <v>1989</v>
      </c>
      <c r="C1699" t="s">
        <v>1990</v>
      </c>
      <c r="D1699">
        <v>282832.95309999998</v>
      </c>
      <c r="E1699">
        <v>123.4196309</v>
      </c>
      <c r="F1699">
        <v>1.4183570350000001</v>
      </c>
      <c r="G1699">
        <v>4.9045018090000001</v>
      </c>
      <c r="H1699">
        <v>184238.3694</v>
      </c>
      <c r="I1699">
        <v>124.7511354</v>
      </c>
      <c r="J1699">
        <v>1.1217768400000001</v>
      </c>
      <c r="K1699">
        <v>5.0615517680000002</v>
      </c>
      <c r="L1699">
        <v>133345.4817</v>
      </c>
      <c r="M1699">
        <v>122.7839905</v>
      </c>
      <c r="N1699">
        <v>0.92832291600000005</v>
      </c>
      <c r="O1699">
        <v>4.7784783830000004</v>
      </c>
      <c r="P1699">
        <v>138496.8676</v>
      </c>
      <c r="Q1699">
        <v>126.5236421</v>
      </c>
      <c r="R1699">
        <v>0.45011182300000002</v>
      </c>
      <c r="S1699">
        <v>2.7381924519999998</v>
      </c>
    </row>
    <row r="1700" spans="1:19" x14ac:dyDescent="0.25">
      <c r="A1700" s="12">
        <v>43313</v>
      </c>
      <c r="B1700" t="s">
        <v>1989</v>
      </c>
      <c r="C1700" t="s">
        <v>1990</v>
      </c>
      <c r="D1700">
        <v>285170.22240000003</v>
      </c>
      <c r="E1700">
        <v>124.43954359999999</v>
      </c>
      <c r="F1700">
        <v>0.82637799899999997</v>
      </c>
      <c r="G1700">
        <v>5.1290891260000002</v>
      </c>
      <c r="H1700">
        <v>185761.9547</v>
      </c>
      <c r="I1700">
        <v>125.7827826</v>
      </c>
      <c r="J1700">
        <v>0.82696417499999997</v>
      </c>
      <c r="K1700">
        <v>5.0778680869999997</v>
      </c>
      <c r="L1700">
        <v>134330.70869999999</v>
      </c>
      <c r="M1700">
        <v>123.6911836</v>
      </c>
      <c r="N1700">
        <v>0.73885294300000004</v>
      </c>
      <c r="O1700">
        <v>4.2490297650000004</v>
      </c>
      <c r="P1700">
        <v>139589.0876</v>
      </c>
      <c r="Q1700">
        <v>127.5214383</v>
      </c>
      <c r="R1700">
        <v>0.78862431899999996</v>
      </c>
      <c r="S1700">
        <v>1.794730728</v>
      </c>
    </row>
    <row r="1701" spans="1:19" x14ac:dyDescent="0.25">
      <c r="A1701" s="12">
        <v>43313</v>
      </c>
      <c r="B1701" t="s">
        <v>1999</v>
      </c>
      <c r="C1701" t="s">
        <v>2000</v>
      </c>
      <c r="D1701">
        <v>269262.25949999999</v>
      </c>
      <c r="E1701">
        <v>119.80753900000001</v>
      </c>
      <c r="F1701">
        <v>1.0764710820000001</v>
      </c>
      <c r="G1701">
        <v>3.892711883</v>
      </c>
      <c r="H1701">
        <v>164086.43799999999</v>
      </c>
      <c r="I1701">
        <v>119.80515680000001</v>
      </c>
      <c r="J1701">
        <v>1.046493731</v>
      </c>
      <c r="K1701">
        <v>3.8395182139999999</v>
      </c>
      <c r="L1701">
        <v>126958.5787</v>
      </c>
      <c r="M1701">
        <v>117.683441</v>
      </c>
      <c r="N1701">
        <v>0.98731095099999999</v>
      </c>
      <c r="O1701">
        <v>3.0669868519999999</v>
      </c>
      <c r="P1701">
        <v>115459.8692</v>
      </c>
      <c r="Q1701">
        <v>117.7592326</v>
      </c>
      <c r="R1701">
        <v>0.97213903899999998</v>
      </c>
      <c r="S1701">
        <v>0.89637555400000002</v>
      </c>
    </row>
    <row r="1702" spans="1:19" x14ac:dyDescent="0.25">
      <c r="A1702" s="12">
        <v>43313</v>
      </c>
      <c r="B1702" t="s">
        <v>1991</v>
      </c>
      <c r="C1702" t="s">
        <v>1992</v>
      </c>
      <c r="D1702">
        <v>251779.36110000001</v>
      </c>
      <c r="E1702">
        <v>117.87772649999999</v>
      </c>
      <c r="F1702">
        <v>0.55606367099999998</v>
      </c>
      <c r="G1702">
        <v>2.7583598070000002</v>
      </c>
      <c r="H1702">
        <v>161238.42430000001</v>
      </c>
      <c r="I1702">
        <v>118.11065720000001</v>
      </c>
      <c r="J1702">
        <v>0.39362913199999999</v>
      </c>
      <c r="K1702">
        <v>2.8763320110000001</v>
      </c>
      <c r="L1702">
        <v>113162.1955</v>
      </c>
      <c r="M1702">
        <v>116.8436349</v>
      </c>
      <c r="N1702">
        <v>-4.1086873000000003E-2</v>
      </c>
      <c r="O1702">
        <v>2.7472862180000002</v>
      </c>
      <c r="P1702">
        <v>102075.14320000001</v>
      </c>
      <c r="Q1702">
        <v>115.1244366</v>
      </c>
      <c r="R1702">
        <v>8.2418706999999994E-2</v>
      </c>
      <c r="S1702">
        <v>-0.70485896699999995</v>
      </c>
    </row>
    <row r="1703" spans="1:19" x14ac:dyDescent="0.25">
      <c r="A1703" s="12">
        <v>43313</v>
      </c>
      <c r="B1703" t="s">
        <v>1997</v>
      </c>
      <c r="C1703" t="s">
        <v>1998</v>
      </c>
      <c r="D1703">
        <v>317186.83860000002</v>
      </c>
      <c r="E1703">
        <v>126.2889983</v>
      </c>
      <c r="F1703">
        <v>0.39844326200000002</v>
      </c>
      <c r="G1703">
        <v>5.6435905279999998</v>
      </c>
      <c r="H1703">
        <v>190824.53750000001</v>
      </c>
      <c r="I1703">
        <v>127.1587093</v>
      </c>
      <c r="J1703">
        <v>0.52582430099999999</v>
      </c>
      <c r="K1703">
        <v>5.6621982500000003</v>
      </c>
      <c r="L1703">
        <v>156572.71739999999</v>
      </c>
      <c r="M1703">
        <v>126.73657919999999</v>
      </c>
      <c r="N1703">
        <v>0.71397206700000004</v>
      </c>
      <c r="O1703">
        <v>5.1667679450000001</v>
      </c>
      <c r="P1703">
        <v>126816.308</v>
      </c>
      <c r="Q1703">
        <v>124.4617315</v>
      </c>
      <c r="R1703">
        <v>0.28535485300000002</v>
      </c>
      <c r="S1703">
        <v>1.802432684</v>
      </c>
    </row>
    <row r="1704" spans="1:19" x14ac:dyDescent="0.25">
      <c r="A1704" s="12">
        <v>43313</v>
      </c>
      <c r="B1704" t="s">
        <v>1993</v>
      </c>
      <c r="C1704" t="s">
        <v>1994</v>
      </c>
      <c r="D1704">
        <v>218289.56039999999</v>
      </c>
      <c r="E1704">
        <v>117.8067437</v>
      </c>
      <c r="F1704">
        <v>1.340658042</v>
      </c>
      <c r="G1704">
        <v>4.7952091939999999</v>
      </c>
      <c r="H1704">
        <v>141488.79319999999</v>
      </c>
      <c r="I1704">
        <v>117.611294</v>
      </c>
      <c r="J1704">
        <v>1.3639288599999999</v>
      </c>
      <c r="K1704">
        <v>4.967942764</v>
      </c>
      <c r="L1704">
        <v>117128.4708</v>
      </c>
      <c r="M1704">
        <v>116.2226302</v>
      </c>
      <c r="N1704">
        <v>1.3936977100000001</v>
      </c>
      <c r="O1704">
        <v>4.4447849960000001</v>
      </c>
      <c r="P1704">
        <v>104034.825</v>
      </c>
      <c r="Q1704">
        <v>116.0772448</v>
      </c>
      <c r="R1704">
        <v>1.5426469460000001</v>
      </c>
      <c r="S1704">
        <v>2.7242286789999999</v>
      </c>
    </row>
    <row r="1705" spans="1:19" x14ac:dyDescent="0.25">
      <c r="A1705" s="12">
        <v>43313</v>
      </c>
      <c r="B1705" t="s">
        <v>1995</v>
      </c>
      <c r="C1705" t="s">
        <v>1996</v>
      </c>
      <c r="D1705">
        <v>254789.86689999999</v>
      </c>
      <c r="E1705">
        <v>113.1640732</v>
      </c>
      <c r="F1705">
        <v>1.0319073430000001</v>
      </c>
      <c r="G1705">
        <v>2.922809676</v>
      </c>
      <c r="H1705">
        <v>151051.37289999999</v>
      </c>
      <c r="I1705">
        <v>111.809157</v>
      </c>
      <c r="J1705">
        <v>0.920369612</v>
      </c>
      <c r="K1705">
        <v>3.2822161269999999</v>
      </c>
      <c r="L1705">
        <v>126916.38099999999</v>
      </c>
      <c r="M1705">
        <v>110.6030567</v>
      </c>
      <c r="N1705">
        <v>0.91302956199999996</v>
      </c>
      <c r="O1705">
        <v>2.2911290709999999</v>
      </c>
      <c r="P1705">
        <v>99072.611529999995</v>
      </c>
      <c r="Q1705">
        <v>110.019181</v>
      </c>
      <c r="R1705">
        <v>0.90038756200000003</v>
      </c>
      <c r="S1705">
        <v>-2.6807504999999999E-2</v>
      </c>
    </row>
    <row r="1706" spans="1:19" x14ac:dyDescent="0.25">
      <c r="A1706" s="12">
        <v>43344</v>
      </c>
      <c r="B1706" t="s">
        <v>1993</v>
      </c>
      <c r="C1706" t="s">
        <v>1994</v>
      </c>
      <c r="D1706">
        <v>217651.80319999999</v>
      </c>
      <c r="E1706">
        <v>117.4625582</v>
      </c>
      <c r="F1706">
        <v>-0.292161116</v>
      </c>
      <c r="G1706">
        <v>3.529018244</v>
      </c>
      <c r="H1706">
        <v>140819.3021</v>
      </c>
      <c r="I1706">
        <v>117.0547856</v>
      </c>
      <c r="J1706">
        <v>-0.47317604899999999</v>
      </c>
      <c r="K1706">
        <v>3.6060169769999999</v>
      </c>
      <c r="L1706">
        <v>116710.32709999999</v>
      </c>
      <c r="M1706">
        <v>115.8077203</v>
      </c>
      <c r="N1706">
        <v>-0.35699573499999998</v>
      </c>
      <c r="O1706">
        <v>2.9590790450000002</v>
      </c>
      <c r="P1706">
        <v>103656.5264</v>
      </c>
      <c r="Q1706">
        <v>115.65515670000001</v>
      </c>
      <c r="R1706">
        <v>-0.36362692699999999</v>
      </c>
      <c r="S1706">
        <v>0.95116931800000004</v>
      </c>
    </row>
    <row r="1707" spans="1:19" x14ac:dyDescent="0.25">
      <c r="A1707" s="12">
        <v>43344</v>
      </c>
      <c r="B1707" t="s">
        <v>1995</v>
      </c>
      <c r="C1707" t="s">
        <v>1996</v>
      </c>
      <c r="D1707">
        <v>256287.2334</v>
      </c>
      <c r="E1707">
        <v>113.82912349999999</v>
      </c>
      <c r="F1707">
        <v>0.58768682999999999</v>
      </c>
      <c r="G1707">
        <v>3.1158149000000002</v>
      </c>
      <c r="H1707">
        <v>151511.87359999999</v>
      </c>
      <c r="I1707">
        <v>112.1500224</v>
      </c>
      <c r="J1707">
        <v>0.30486360200000001</v>
      </c>
      <c r="K1707">
        <v>3.4454307910000002</v>
      </c>
      <c r="L1707">
        <v>127415.42969999999</v>
      </c>
      <c r="M1707">
        <v>111.0379597</v>
      </c>
      <c r="N1707">
        <v>0.39321065100000002</v>
      </c>
      <c r="O1707">
        <v>2.6999051249999999</v>
      </c>
      <c r="P1707">
        <v>98958.305789999999</v>
      </c>
      <c r="Q1707">
        <v>109.8922456</v>
      </c>
      <c r="R1707">
        <v>-0.115375723</v>
      </c>
      <c r="S1707">
        <v>0.26209748799999999</v>
      </c>
    </row>
    <row r="1708" spans="1:19" x14ac:dyDescent="0.25">
      <c r="A1708" s="12">
        <v>43344</v>
      </c>
      <c r="B1708" t="s">
        <v>1999</v>
      </c>
      <c r="C1708" t="s">
        <v>2000</v>
      </c>
      <c r="D1708">
        <v>270333.9999</v>
      </c>
      <c r="E1708">
        <v>120.2844071</v>
      </c>
      <c r="F1708">
        <v>0.39802847499999999</v>
      </c>
      <c r="G1708">
        <v>3.8960955620000002</v>
      </c>
      <c r="H1708">
        <v>164421.7567</v>
      </c>
      <c r="I1708">
        <v>120.04998449999999</v>
      </c>
      <c r="J1708">
        <v>0.20435493199999999</v>
      </c>
      <c r="K1708">
        <v>3.964764926</v>
      </c>
      <c r="L1708">
        <v>127469.3477</v>
      </c>
      <c r="M1708">
        <v>118.1568951</v>
      </c>
      <c r="N1708">
        <v>0.402311523</v>
      </c>
      <c r="O1708">
        <v>3.5126511539999998</v>
      </c>
      <c r="P1708">
        <v>115574.344</v>
      </c>
      <c r="Q1708">
        <v>117.8759871</v>
      </c>
      <c r="R1708">
        <v>9.9146772999999994E-2</v>
      </c>
      <c r="S1708">
        <v>1.165355696</v>
      </c>
    </row>
    <row r="1709" spans="1:19" x14ac:dyDescent="0.25">
      <c r="A1709" s="12">
        <v>43344</v>
      </c>
      <c r="B1709" t="s">
        <v>1997</v>
      </c>
      <c r="C1709" t="s">
        <v>1998</v>
      </c>
      <c r="D1709">
        <v>319600.43670000002</v>
      </c>
      <c r="E1709">
        <v>127.2499804</v>
      </c>
      <c r="F1709">
        <v>0.76093892299999999</v>
      </c>
      <c r="G1709">
        <v>5.2997347330000002</v>
      </c>
      <c r="H1709">
        <v>192202.0496</v>
      </c>
      <c r="I1709">
        <v>128.07663460000001</v>
      </c>
      <c r="J1709">
        <v>0.72187367999999996</v>
      </c>
      <c r="K1709">
        <v>5.6339786839999997</v>
      </c>
      <c r="L1709">
        <v>157933.31299999999</v>
      </c>
      <c r="M1709">
        <v>127.83790279999999</v>
      </c>
      <c r="N1709">
        <v>0.86898636299999998</v>
      </c>
      <c r="O1709">
        <v>5.3737428190000003</v>
      </c>
      <c r="P1709">
        <v>127705.9059</v>
      </c>
      <c r="Q1709">
        <v>125.3348124</v>
      </c>
      <c r="R1709">
        <v>0.70148541399999997</v>
      </c>
      <c r="S1709">
        <v>2.1652478149999999</v>
      </c>
    </row>
    <row r="1710" spans="1:19" x14ac:dyDescent="0.25">
      <c r="A1710" s="12">
        <v>43344</v>
      </c>
      <c r="B1710" t="s">
        <v>1991</v>
      </c>
      <c r="C1710" t="s">
        <v>1992</v>
      </c>
      <c r="D1710">
        <v>254718.1827</v>
      </c>
      <c r="E1710">
        <v>119.25362010000001</v>
      </c>
      <c r="F1710">
        <v>1.1672209950000001</v>
      </c>
      <c r="G1710">
        <v>3.4517407059999998</v>
      </c>
      <c r="H1710">
        <v>162850.9921</v>
      </c>
      <c r="I1710">
        <v>119.29189820000001</v>
      </c>
      <c r="J1710">
        <v>1.000113864</v>
      </c>
      <c r="K1710">
        <v>3.597909225</v>
      </c>
      <c r="L1710">
        <v>114510.4473</v>
      </c>
      <c r="M1710">
        <v>118.23574859999999</v>
      </c>
      <c r="N1710">
        <v>1.1914330529999999</v>
      </c>
      <c r="O1710">
        <v>3.2229061680000002</v>
      </c>
      <c r="P1710">
        <v>103281.2833</v>
      </c>
      <c r="Q1710">
        <v>116.4847698</v>
      </c>
      <c r="R1710">
        <v>1.1816198010000001</v>
      </c>
      <c r="S1710">
        <v>3.5403833000000003E-2</v>
      </c>
    </row>
    <row r="1711" spans="1:19" x14ac:dyDescent="0.25">
      <c r="A1711" s="12">
        <v>43344</v>
      </c>
      <c r="B1711" t="s">
        <v>1989</v>
      </c>
      <c r="C1711" t="s">
        <v>1990</v>
      </c>
      <c r="D1711">
        <v>287910.94050000003</v>
      </c>
      <c r="E1711">
        <v>125.6355089</v>
      </c>
      <c r="F1711">
        <v>0.961081458</v>
      </c>
      <c r="G1711">
        <v>5.3308227109999997</v>
      </c>
      <c r="H1711">
        <v>187103.076</v>
      </c>
      <c r="I1711">
        <v>126.6908801</v>
      </c>
      <c r="J1711">
        <v>0.72195695299999996</v>
      </c>
      <c r="K1711">
        <v>5.3818375229999997</v>
      </c>
      <c r="L1711">
        <v>135170.60949999999</v>
      </c>
      <c r="M1711">
        <v>124.464561</v>
      </c>
      <c r="N1711">
        <v>0.62524855499999998</v>
      </c>
      <c r="O1711">
        <v>4.3894249370000002</v>
      </c>
      <c r="P1711">
        <v>140121.57459999999</v>
      </c>
      <c r="Q1711">
        <v>128.00789109999999</v>
      </c>
      <c r="R1711">
        <v>0.38146746799999998</v>
      </c>
      <c r="S1711">
        <v>2.0891289149999999</v>
      </c>
    </row>
    <row r="1712" spans="1:19" x14ac:dyDescent="0.25">
      <c r="A1712" s="12">
        <v>43374</v>
      </c>
      <c r="B1712" t="s">
        <v>1997</v>
      </c>
      <c r="C1712" t="s">
        <v>1998</v>
      </c>
      <c r="D1712">
        <v>319914.07189999998</v>
      </c>
      <c r="E1712">
        <v>127.37485529999999</v>
      </c>
      <c r="F1712">
        <v>9.8133534999999994E-2</v>
      </c>
      <c r="G1712">
        <v>5.073644474</v>
      </c>
      <c r="H1712">
        <v>192432.68950000001</v>
      </c>
      <c r="I1712">
        <v>128.2303249</v>
      </c>
      <c r="J1712">
        <v>0.119998674</v>
      </c>
      <c r="K1712">
        <v>5.5568084710000001</v>
      </c>
      <c r="L1712">
        <v>157994.71030000001</v>
      </c>
      <c r="M1712">
        <v>127.8876004</v>
      </c>
      <c r="N1712">
        <v>3.8875464999999998E-2</v>
      </c>
      <c r="O1712">
        <v>5.3440175280000002</v>
      </c>
      <c r="P1712">
        <v>127833.6728</v>
      </c>
      <c r="Q1712">
        <v>125.46020710000001</v>
      </c>
      <c r="R1712">
        <v>0.100047793</v>
      </c>
      <c r="S1712">
        <v>2.5712811520000001</v>
      </c>
    </row>
    <row r="1713" spans="1:19" x14ac:dyDescent="0.25">
      <c r="A1713" s="12">
        <v>43374</v>
      </c>
      <c r="B1713" t="s">
        <v>1993</v>
      </c>
      <c r="C1713" t="s">
        <v>1994</v>
      </c>
      <c r="D1713">
        <v>218126.74419999999</v>
      </c>
      <c r="E1713">
        <v>117.71887479999999</v>
      </c>
      <c r="F1713">
        <v>0.21821136199999999</v>
      </c>
      <c r="G1713">
        <v>3.0205422639999999</v>
      </c>
      <c r="H1713">
        <v>141254.14259999999</v>
      </c>
      <c r="I1713">
        <v>117.41624280000001</v>
      </c>
      <c r="J1713">
        <v>0.30879326000000001</v>
      </c>
      <c r="K1713">
        <v>3.23622495</v>
      </c>
      <c r="L1713">
        <v>116921.4301</v>
      </c>
      <c r="M1713">
        <v>116.0171907</v>
      </c>
      <c r="N1713">
        <v>0.18087773800000001</v>
      </c>
      <c r="O1713">
        <v>2.642959147</v>
      </c>
      <c r="P1713">
        <v>104166.97689999999</v>
      </c>
      <c r="Q1713">
        <v>116.2246937</v>
      </c>
      <c r="R1713">
        <v>0.49244417699999998</v>
      </c>
      <c r="S1713">
        <v>1.1241352019999999</v>
      </c>
    </row>
    <row r="1714" spans="1:19" x14ac:dyDescent="0.25">
      <c r="A1714" s="12">
        <v>43374</v>
      </c>
      <c r="B1714" t="s">
        <v>1991</v>
      </c>
      <c r="C1714" t="s">
        <v>1992</v>
      </c>
      <c r="D1714">
        <v>255644.29139999999</v>
      </c>
      <c r="E1714">
        <v>119.68720450000001</v>
      </c>
      <c r="F1714">
        <v>0.36358173199999999</v>
      </c>
      <c r="G1714">
        <v>3.51997296</v>
      </c>
      <c r="H1714">
        <v>163477.0876</v>
      </c>
      <c r="I1714">
        <v>119.7505268</v>
      </c>
      <c r="J1714">
        <v>0.38445912999999998</v>
      </c>
      <c r="K1714">
        <v>3.893106301</v>
      </c>
      <c r="L1714">
        <v>114961.3759</v>
      </c>
      <c r="M1714">
        <v>118.701347</v>
      </c>
      <c r="N1714">
        <v>0.39378824000000001</v>
      </c>
      <c r="O1714">
        <v>4.0040929519999997</v>
      </c>
      <c r="P1714">
        <v>103764.5196</v>
      </c>
      <c r="Q1714">
        <v>117.0297831</v>
      </c>
      <c r="R1714">
        <v>0.46788376500000001</v>
      </c>
      <c r="S1714">
        <v>0.79476861600000004</v>
      </c>
    </row>
    <row r="1715" spans="1:19" x14ac:dyDescent="0.25">
      <c r="A1715" s="12">
        <v>43374</v>
      </c>
      <c r="B1715" t="s">
        <v>1989</v>
      </c>
      <c r="C1715" t="s">
        <v>1990</v>
      </c>
      <c r="D1715">
        <v>289461.2488</v>
      </c>
      <c r="E1715">
        <v>126.312016</v>
      </c>
      <c r="F1715">
        <v>0.53846801600000005</v>
      </c>
      <c r="G1715">
        <v>5.1060790530000002</v>
      </c>
      <c r="H1715">
        <v>188135.96230000001</v>
      </c>
      <c r="I1715">
        <v>127.3902662</v>
      </c>
      <c r="J1715">
        <v>0.55204132900000003</v>
      </c>
      <c r="K1715">
        <v>5.393793864</v>
      </c>
      <c r="L1715">
        <v>135788.38750000001</v>
      </c>
      <c r="M1715">
        <v>125.0334084</v>
      </c>
      <c r="N1715">
        <v>0.45703570700000001</v>
      </c>
      <c r="O1715">
        <v>4.4055306310000004</v>
      </c>
      <c r="P1715">
        <v>141243.35200000001</v>
      </c>
      <c r="Q1715">
        <v>129.0326895</v>
      </c>
      <c r="R1715">
        <v>0.80057436800000004</v>
      </c>
      <c r="S1715">
        <v>2.7290622510000002</v>
      </c>
    </row>
    <row r="1716" spans="1:19" x14ac:dyDescent="0.25">
      <c r="A1716" s="12">
        <v>43374</v>
      </c>
      <c r="B1716" t="s">
        <v>1999</v>
      </c>
      <c r="C1716" t="s">
        <v>2000</v>
      </c>
      <c r="D1716">
        <v>270527.34659999999</v>
      </c>
      <c r="E1716">
        <v>120.3704362</v>
      </c>
      <c r="F1716">
        <v>7.1521401999999998E-2</v>
      </c>
      <c r="G1716">
        <v>3.899424792</v>
      </c>
      <c r="H1716">
        <v>164304.01699999999</v>
      </c>
      <c r="I1716">
        <v>119.9640187</v>
      </c>
      <c r="J1716">
        <v>-7.1608341000000006E-2</v>
      </c>
      <c r="K1716">
        <v>3.9886360710000002</v>
      </c>
      <c r="L1716">
        <v>127234.0768</v>
      </c>
      <c r="M1716">
        <v>117.9388122</v>
      </c>
      <c r="N1716">
        <v>-0.18457057900000001</v>
      </c>
      <c r="O1716">
        <v>3.6202913030000001</v>
      </c>
      <c r="P1716">
        <v>115116.993</v>
      </c>
      <c r="Q1716">
        <v>117.40952799999999</v>
      </c>
      <c r="R1716">
        <v>-0.39572018799999997</v>
      </c>
      <c r="S1716">
        <v>1.3401025710000001</v>
      </c>
    </row>
    <row r="1717" spans="1:19" x14ac:dyDescent="0.25">
      <c r="A1717" s="12">
        <v>43374</v>
      </c>
      <c r="B1717" t="s">
        <v>1995</v>
      </c>
      <c r="C1717" t="s">
        <v>1996</v>
      </c>
      <c r="D1717">
        <v>258686.88819999999</v>
      </c>
      <c r="E1717">
        <v>114.8949223</v>
      </c>
      <c r="F1717">
        <v>0.93631462200000004</v>
      </c>
      <c r="G1717">
        <v>2.9967976740000002</v>
      </c>
      <c r="H1717">
        <v>152684.30929999999</v>
      </c>
      <c r="I1717">
        <v>113.0178665</v>
      </c>
      <c r="J1717">
        <v>0.77382428199999997</v>
      </c>
      <c r="K1717">
        <v>3.1708434269999999</v>
      </c>
      <c r="L1717">
        <v>128114.19560000001</v>
      </c>
      <c r="M1717">
        <v>111.6469091</v>
      </c>
      <c r="N1717">
        <v>0.54841547499999999</v>
      </c>
      <c r="O1717">
        <v>2.392675074</v>
      </c>
      <c r="P1717">
        <v>99519.137719999999</v>
      </c>
      <c r="Q1717">
        <v>110.515044</v>
      </c>
      <c r="R1717">
        <v>0.56673557699999999</v>
      </c>
      <c r="S1717">
        <v>0.43084850899999999</v>
      </c>
    </row>
    <row r="1718" spans="1:19" x14ac:dyDescent="0.25">
      <c r="A1718" s="12">
        <v>43405</v>
      </c>
      <c r="B1718" t="s">
        <v>1997</v>
      </c>
      <c r="C1718" t="s">
        <v>1998</v>
      </c>
      <c r="D1718">
        <v>321764.82829999999</v>
      </c>
      <c r="E1718">
        <v>128.11174009999999</v>
      </c>
      <c r="F1718">
        <v>0.57851671699999996</v>
      </c>
      <c r="G1718">
        <v>5.8652233789999997</v>
      </c>
      <c r="H1718">
        <v>193056.1764</v>
      </c>
      <c r="I1718">
        <v>128.64579449999999</v>
      </c>
      <c r="J1718">
        <v>0.32400261400000002</v>
      </c>
      <c r="K1718">
        <v>6.085522611</v>
      </c>
      <c r="L1718">
        <v>158322.9044</v>
      </c>
      <c r="M1718">
        <v>128.1532546</v>
      </c>
      <c r="N1718">
        <v>0.20772476400000001</v>
      </c>
      <c r="O1718">
        <v>5.9620839720000003</v>
      </c>
      <c r="P1718">
        <v>128062.4486</v>
      </c>
      <c r="Q1718">
        <v>125.6847353</v>
      </c>
      <c r="R1718">
        <v>0.17896366699999999</v>
      </c>
      <c r="S1718">
        <v>3.3225216689999999</v>
      </c>
    </row>
    <row r="1719" spans="1:19" x14ac:dyDescent="0.25">
      <c r="A1719" s="12">
        <v>43405</v>
      </c>
      <c r="B1719" t="s">
        <v>1993</v>
      </c>
      <c r="C1719" t="s">
        <v>1994</v>
      </c>
      <c r="D1719">
        <v>216431.6066</v>
      </c>
      <c r="E1719">
        <v>116.8040412</v>
      </c>
      <c r="F1719">
        <v>-0.77713421900000001</v>
      </c>
      <c r="G1719">
        <v>2.4977183049999998</v>
      </c>
      <c r="H1719">
        <v>139947.7764</v>
      </c>
      <c r="I1719">
        <v>116.33033759999999</v>
      </c>
      <c r="J1719">
        <v>-0.92483395499999999</v>
      </c>
      <c r="K1719">
        <v>2.643655131</v>
      </c>
      <c r="L1719">
        <v>115507.4933</v>
      </c>
      <c r="M1719">
        <v>114.6141889</v>
      </c>
      <c r="N1719">
        <v>-1.2093050729999999</v>
      </c>
      <c r="O1719">
        <v>2.2151991849999999</v>
      </c>
      <c r="P1719">
        <v>102413.39350000001</v>
      </c>
      <c r="Q1719">
        <v>114.26812649999999</v>
      </c>
      <c r="R1719">
        <v>-1.6834350300000001</v>
      </c>
      <c r="S1719">
        <v>0.73430944899999995</v>
      </c>
    </row>
    <row r="1720" spans="1:19" x14ac:dyDescent="0.25">
      <c r="A1720" s="12">
        <v>43405</v>
      </c>
      <c r="B1720" t="s">
        <v>1991</v>
      </c>
      <c r="C1720" t="s">
        <v>1992</v>
      </c>
      <c r="D1720">
        <v>257558.02230000001</v>
      </c>
      <c r="E1720">
        <v>120.5831725</v>
      </c>
      <c r="F1720">
        <v>0.74859129400000002</v>
      </c>
      <c r="G1720">
        <v>4.3090120470000004</v>
      </c>
      <c r="H1720">
        <v>164600.03030000001</v>
      </c>
      <c r="I1720">
        <v>120.57310680000001</v>
      </c>
      <c r="J1720">
        <v>0.68691134399999998</v>
      </c>
      <c r="K1720">
        <v>4.5855448040000004</v>
      </c>
      <c r="L1720">
        <v>115540.1816</v>
      </c>
      <c r="M1720">
        <v>119.2989826</v>
      </c>
      <c r="N1720">
        <v>0.50347833099999995</v>
      </c>
      <c r="O1720">
        <v>4.7627490080000001</v>
      </c>
      <c r="P1720">
        <v>103961.405</v>
      </c>
      <c r="Q1720">
        <v>117.2518383</v>
      </c>
      <c r="R1720">
        <v>0.18974247899999999</v>
      </c>
      <c r="S1720">
        <v>1.170784329</v>
      </c>
    </row>
    <row r="1721" spans="1:19" x14ac:dyDescent="0.25">
      <c r="A1721" s="12">
        <v>43405</v>
      </c>
      <c r="B1721" t="s">
        <v>1989</v>
      </c>
      <c r="C1721" t="s">
        <v>1990</v>
      </c>
      <c r="D1721">
        <v>291731.28360000002</v>
      </c>
      <c r="E1721">
        <v>127.3025896</v>
      </c>
      <c r="F1721">
        <v>0.78422753099999998</v>
      </c>
      <c r="G1721">
        <v>5.917203378</v>
      </c>
      <c r="H1721">
        <v>189275.50049999999</v>
      </c>
      <c r="I1721">
        <v>128.16186809999999</v>
      </c>
      <c r="J1721">
        <v>0.605699294</v>
      </c>
      <c r="K1721">
        <v>5.9478043060000001</v>
      </c>
      <c r="L1721">
        <v>136388.45730000001</v>
      </c>
      <c r="M1721">
        <v>125.58595029999999</v>
      </c>
      <c r="N1721">
        <v>0.44191537199999997</v>
      </c>
      <c r="O1721">
        <v>5.0476758019999997</v>
      </c>
      <c r="P1721">
        <v>141681.33840000001</v>
      </c>
      <c r="Q1721">
        <v>129.43281139999999</v>
      </c>
      <c r="R1721">
        <v>0.310093485</v>
      </c>
      <c r="S1721">
        <v>3.3258776170000002</v>
      </c>
    </row>
    <row r="1722" spans="1:19" x14ac:dyDescent="0.25">
      <c r="A1722" s="12">
        <v>43405</v>
      </c>
      <c r="B1722" t="s">
        <v>1999</v>
      </c>
      <c r="C1722" t="s">
        <v>2000</v>
      </c>
      <c r="D1722">
        <v>269692.7586</v>
      </c>
      <c r="E1722">
        <v>119.99908840000001</v>
      </c>
      <c r="F1722">
        <v>-0.30850412100000002</v>
      </c>
      <c r="G1722">
        <v>3.7258552630000001</v>
      </c>
      <c r="H1722">
        <v>163573.5123</v>
      </c>
      <c r="I1722">
        <v>119.43065199999999</v>
      </c>
      <c r="J1722">
        <v>-0.44460553800000002</v>
      </c>
      <c r="K1722">
        <v>3.6745597729999999</v>
      </c>
      <c r="L1722">
        <v>126434.90180000001</v>
      </c>
      <c r="M1722">
        <v>117.1980221</v>
      </c>
      <c r="N1722">
        <v>-0.62811391599999999</v>
      </c>
      <c r="O1722">
        <v>3.4580791909999999</v>
      </c>
      <c r="P1722">
        <v>114053.80250000001</v>
      </c>
      <c r="Q1722">
        <v>116.3251643</v>
      </c>
      <c r="R1722">
        <v>-0.92357383900000001</v>
      </c>
      <c r="S1722">
        <v>0.82956194400000005</v>
      </c>
    </row>
    <row r="1723" spans="1:19" x14ac:dyDescent="0.25">
      <c r="A1723" s="12">
        <v>43405</v>
      </c>
      <c r="B1723" t="s">
        <v>1995</v>
      </c>
      <c r="C1723" t="s">
        <v>1996</v>
      </c>
      <c r="D1723">
        <v>258214.43609999999</v>
      </c>
      <c r="E1723">
        <v>114.68508420000001</v>
      </c>
      <c r="F1723">
        <v>-0.18263473999999999</v>
      </c>
      <c r="G1723">
        <v>2.8859237979999999</v>
      </c>
      <c r="H1723">
        <v>152743.93</v>
      </c>
      <c r="I1723">
        <v>113.0619981</v>
      </c>
      <c r="J1723">
        <v>3.9048358999999998E-2</v>
      </c>
      <c r="K1723">
        <v>3.2649329269999998</v>
      </c>
      <c r="L1723">
        <v>127949.15360000001</v>
      </c>
      <c r="M1723">
        <v>111.5030809</v>
      </c>
      <c r="N1723">
        <v>-0.12882416099999999</v>
      </c>
      <c r="O1723">
        <v>2.8309041860000002</v>
      </c>
      <c r="P1723">
        <v>99475.4136</v>
      </c>
      <c r="Q1723">
        <v>110.46648879999999</v>
      </c>
      <c r="R1723">
        <v>-4.3935385E-2</v>
      </c>
      <c r="S1723">
        <v>1.054013619</v>
      </c>
    </row>
    <row r="1724" spans="1:19" x14ac:dyDescent="0.25">
      <c r="A1724" s="12">
        <v>43435</v>
      </c>
      <c r="B1724" t="s">
        <v>1995</v>
      </c>
      <c r="C1724" t="s">
        <v>1996</v>
      </c>
      <c r="D1724">
        <v>256453.04560000001</v>
      </c>
      <c r="E1724">
        <v>113.90276849999999</v>
      </c>
      <c r="F1724">
        <v>-0.68214254299999999</v>
      </c>
      <c r="G1724">
        <v>2.1189496320000001</v>
      </c>
      <c r="H1724">
        <v>151981.83840000001</v>
      </c>
      <c r="I1724">
        <v>112.49789319999999</v>
      </c>
      <c r="J1724">
        <v>-0.49893409100000002</v>
      </c>
      <c r="K1724">
        <v>2.3195737109999999</v>
      </c>
      <c r="L1724">
        <v>127112.1525</v>
      </c>
      <c r="M1724">
        <v>110.7736645</v>
      </c>
      <c r="N1724">
        <v>-0.65416697999999995</v>
      </c>
      <c r="O1724">
        <v>1.8409044919999999</v>
      </c>
      <c r="P1724">
        <v>99267.182109999994</v>
      </c>
      <c r="Q1724">
        <v>110.2352497</v>
      </c>
      <c r="R1724">
        <v>-0.209329605</v>
      </c>
      <c r="S1724">
        <v>0.48282729699999999</v>
      </c>
    </row>
    <row r="1725" spans="1:19" x14ac:dyDescent="0.25">
      <c r="A1725" s="12">
        <v>43435</v>
      </c>
      <c r="B1725" t="s">
        <v>1999</v>
      </c>
      <c r="C1725" t="s">
        <v>2000</v>
      </c>
      <c r="D1725">
        <v>269405.99180000002</v>
      </c>
      <c r="E1725">
        <v>119.8714923</v>
      </c>
      <c r="F1725">
        <v>-0.106330911</v>
      </c>
      <c r="G1725">
        <v>3.2376825619999998</v>
      </c>
      <c r="H1725">
        <v>163603.7309</v>
      </c>
      <c r="I1725">
        <v>119.4527157</v>
      </c>
      <c r="J1725">
        <v>1.8474055E-2</v>
      </c>
      <c r="K1725">
        <v>2.9593393950000002</v>
      </c>
      <c r="L1725">
        <v>126160.3682</v>
      </c>
      <c r="M1725">
        <v>116.94354490000001</v>
      </c>
      <c r="N1725">
        <v>-0.217134357</v>
      </c>
      <c r="O1725">
        <v>2.6516524600000002</v>
      </c>
      <c r="P1725">
        <v>114065.9828</v>
      </c>
      <c r="Q1725">
        <v>116.3375872</v>
      </c>
      <c r="R1725">
        <v>1.0679433E-2</v>
      </c>
      <c r="S1725">
        <v>0.43037395299999998</v>
      </c>
    </row>
    <row r="1726" spans="1:19" x14ac:dyDescent="0.25">
      <c r="A1726" s="12">
        <v>43435</v>
      </c>
      <c r="B1726" t="s">
        <v>1997</v>
      </c>
      <c r="C1726" t="s">
        <v>1998</v>
      </c>
      <c r="D1726">
        <v>322150.5477</v>
      </c>
      <c r="E1726">
        <v>128.26531560000001</v>
      </c>
      <c r="F1726">
        <v>0.119876176</v>
      </c>
      <c r="G1726">
        <v>5.872351739</v>
      </c>
      <c r="H1726">
        <v>193660.1954</v>
      </c>
      <c r="I1726">
        <v>129.04829129999999</v>
      </c>
      <c r="J1726">
        <v>0.31287214000000002</v>
      </c>
      <c r="K1726">
        <v>5.8558071360000001</v>
      </c>
      <c r="L1726">
        <v>158511.9785</v>
      </c>
      <c r="M1726">
        <v>128.30629920000001</v>
      </c>
      <c r="N1726">
        <v>0.11942306799999999</v>
      </c>
      <c r="O1726">
        <v>5.6535775470000003</v>
      </c>
      <c r="P1726">
        <v>128488.4575</v>
      </c>
      <c r="Q1726">
        <v>126.1028345</v>
      </c>
      <c r="R1726">
        <v>0.33265710199999998</v>
      </c>
      <c r="S1726">
        <v>3.4206445470000002</v>
      </c>
    </row>
    <row r="1727" spans="1:19" x14ac:dyDescent="0.25">
      <c r="A1727" s="12">
        <v>43435</v>
      </c>
      <c r="B1727" t="s">
        <v>1993</v>
      </c>
      <c r="C1727" t="s">
        <v>1994</v>
      </c>
      <c r="D1727">
        <v>217841.2</v>
      </c>
      <c r="E1727">
        <v>117.564772</v>
      </c>
      <c r="F1727">
        <v>0.65128812400000002</v>
      </c>
      <c r="G1727">
        <v>3.7456585379999998</v>
      </c>
      <c r="H1727">
        <v>141183.86189999999</v>
      </c>
      <c r="I1727">
        <v>117.35782260000001</v>
      </c>
      <c r="J1727">
        <v>0.88324773700000003</v>
      </c>
      <c r="K1727">
        <v>3.9039413289999998</v>
      </c>
      <c r="L1727">
        <v>116344.0199</v>
      </c>
      <c r="M1727">
        <v>115.4442461</v>
      </c>
      <c r="N1727">
        <v>0.724218476</v>
      </c>
      <c r="O1727">
        <v>3.8230756970000002</v>
      </c>
      <c r="P1727">
        <v>103387.82739999999</v>
      </c>
      <c r="Q1727">
        <v>115.3553548</v>
      </c>
      <c r="R1727">
        <v>0.95147115400000004</v>
      </c>
      <c r="S1727">
        <v>3.3530448420000001</v>
      </c>
    </row>
    <row r="1728" spans="1:19" x14ac:dyDescent="0.25">
      <c r="A1728" s="12">
        <v>43435</v>
      </c>
      <c r="B1728" t="s">
        <v>1989</v>
      </c>
      <c r="C1728" t="s">
        <v>1990</v>
      </c>
      <c r="D1728">
        <v>291479.9596</v>
      </c>
      <c r="E1728">
        <v>127.1929195</v>
      </c>
      <c r="F1728">
        <v>-8.6149156000000005E-2</v>
      </c>
      <c r="G1728">
        <v>5.714831684</v>
      </c>
      <c r="H1728">
        <v>189424.17379999999</v>
      </c>
      <c r="I1728">
        <v>128.26253750000001</v>
      </c>
      <c r="J1728">
        <v>7.8548618000000001E-2</v>
      </c>
      <c r="K1728">
        <v>5.5453012849999999</v>
      </c>
      <c r="L1728">
        <v>136485.71780000001</v>
      </c>
      <c r="M1728">
        <v>125.6755074</v>
      </c>
      <c r="N1728">
        <v>7.1311428999999996E-2</v>
      </c>
      <c r="O1728">
        <v>4.8020979219999997</v>
      </c>
      <c r="P1728">
        <v>141848.6735</v>
      </c>
      <c r="Q1728">
        <v>129.58568020000001</v>
      </c>
      <c r="R1728">
        <v>0.118106633</v>
      </c>
      <c r="S1728">
        <v>3.2280772789999999</v>
      </c>
    </row>
    <row r="1729" spans="1:19" x14ac:dyDescent="0.25">
      <c r="A1729" s="12">
        <v>43435</v>
      </c>
      <c r="B1729" t="s">
        <v>1991</v>
      </c>
      <c r="C1729" t="s">
        <v>1992</v>
      </c>
      <c r="D1729">
        <v>256352.5097</v>
      </c>
      <c r="E1729">
        <v>120.0187772</v>
      </c>
      <c r="F1729">
        <v>-0.468054784</v>
      </c>
      <c r="G1729">
        <v>3.3863685380000002</v>
      </c>
      <c r="H1729">
        <v>163918.50659999999</v>
      </c>
      <c r="I1729">
        <v>120.0738758</v>
      </c>
      <c r="J1729">
        <v>-0.41404834000000001</v>
      </c>
      <c r="K1729">
        <v>3.4986968549999999</v>
      </c>
      <c r="L1729">
        <v>114865.2084</v>
      </c>
      <c r="M1729">
        <v>118.60205089999999</v>
      </c>
      <c r="N1729">
        <v>-0.58418910899999998</v>
      </c>
      <c r="O1729">
        <v>4.1571904890000004</v>
      </c>
      <c r="P1729">
        <v>103314.56299999999</v>
      </c>
      <c r="Q1729">
        <v>116.52230400000001</v>
      </c>
      <c r="R1729">
        <v>-0.62219437300000002</v>
      </c>
      <c r="S1729">
        <v>0.479735254</v>
      </c>
    </row>
    <row r="1730" spans="1:19" x14ac:dyDescent="0.25">
      <c r="A1730" s="12">
        <v>43466</v>
      </c>
      <c r="B1730" t="s">
        <v>1991</v>
      </c>
      <c r="C1730" t="s">
        <v>1992</v>
      </c>
      <c r="D1730">
        <v>254903.06839999999</v>
      </c>
      <c r="E1730">
        <v>119.3401796</v>
      </c>
      <c r="F1730">
        <v>-0.56540946299999995</v>
      </c>
      <c r="G1730">
        <v>3.8175259669999999</v>
      </c>
      <c r="H1730">
        <v>162925.18179999999</v>
      </c>
      <c r="I1730">
        <v>119.3462437</v>
      </c>
      <c r="J1730">
        <v>-0.60598700500000002</v>
      </c>
      <c r="K1730">
        <v>3.7449188790000001</v>
      </c>
      <c r="L1730">
        <v>113756.0567</v>
      </c>
      <c r="M1730">
        <v>117.4568159</v>
      </c>
      <c r="N1730">
        <v>-0.96561153499999997</v>
      </c>
      <c r="O1730">
        <v>3.8782867620000001</v>
      </c>
      <c r="P1730">
        <v>102741.7389</v>
      </c>
      <c r="Q1730">
        <v>115.87625</v>
      </c>
      <c r="R1730">
        <v>-0.55444657399999997</v>
      </c>
      <c r="S1730">
        <v>0.89156323599999998</v>
      </c>
    </row>
    <row r="1731" spans="1:19" x14ac:dyDescent="0.25">
      <c r="A1731" s="12">
        <v>43466</v>
      </c>
      <c r="B1731" t="s">
        <v>1989</v>
      </c>
      <c r="C1731" t="s">
        <v>1990</v>
      </c>
      <c r="D1731">
        <v>291467.19819999998</v>
      </c>
      <c r="E1731">
        <v>127.1873508</v>
      </c>
      <c r="F1731">
        <v>-4.3781410000000003E-3</v>
      </c>
      <c r="G1731">
        <v>5.7307479670000001</v>
      </c>
      <c r="H1731">
        <v>189233.87659999999</v>
      </c>
      <c r="I1731">
        <v>128.1336838</v>
      </c>
      <c r="J1731">
        <v>-0.100460893</v>
      </c>
      <c r="K1731">
        <v>5.3960074520000001</v>
      </c>
      <c r="L1731">
        <v>136066.2721</v>
      </c>
      <c r="M1731">
        <v>125.2892834</v>
      </c>
      <c r="N1731">
        <v>-0.30731842599999998</v>
      </c>
      <c r="O1731">
        <v>4.8024835120000002</v>
      </c>
      <c r="P1731">
        <v>141539.7218</v>
      </c>
      <c r="Q1731">
        <v>129.30343769999999</v>
      </c>
      <c r="R1731">
        <v>-0.21780373</v>
      </c>
      <c r="S1731">
        <v>3.1327511490000002</v>
      </c>
    </row>
    <row r="1732" spans="1:19" x14ac:dyDescent="0.25">
      <c r="A1732" s="12">
        <v>43466</v>
      </c>
      <c r="B1732" t="s">
        <v>1999</v>
      </c>
      <c r="C1732" t="s">
        <v>2000</v>
      </c>
      <c r="D1732">
        <v>269071.15720000002</v>
      </c>
      <c r="E1732">
        <v>119.7225085</v>
      </c>
      <c r="F1732">
        <v>-0.124286256</v>
      </c>
      <c r="G1732">
        <v>3.3238964950000001</v>
      </c>
      <c r="H1732">
        <v>163258.43119999999</v>
      </c>
      <c r="I1732">
        <v>119.20060049999999</v>
      </c>
      <c r="J1732">
        <v>-0.211058573</v>
      </c>
      <c r="K1732">
        <v>2.8697788110000002</v>
      </c>
      <c r="L1732">
        <v>125552.5</v>
      </c>
      <c r="M1732">
        <v>116.3800854</v>
      </c>
      <c r="N1732">
        <v>-0.48182180400000002</v>
      </c>
      <c r="O1732">
        <v>2.500945507</v>
      </c>
      <c r="P1732">
        <v>113800.985</v>
      </c>
      <c r="Q1732">
        <v>116.067312</v>
      </c>
      <c r="R1732">
        <v>-0.23231973</v>
      </c>
      <c r="S1732">
        <v>0.169039986</v>
      </c>
    </row>
    <row r="1733" spans="1:19" x14ac:dyDescent="0.25">
      <c r="A1733" s="12">
        <v>43466</v>
      </c>
      <c r="B1733" t="s">
        <v>1995</v>
      </c>
      <c r="C1733" t="s">
        <v>1996</v>
      </c>
      <c r="D1733">
        <v>254310.83249999999</v>
      </c>
      <c r="E1733">
        <v>112.9513116</v>
      </c>
      <c r="F1733">
        <v>-0.83532371400000005</v>
      </c>
      <c r="G1733">
        <v>2.332925972</v>
      </c>
      <c r="H1733">
        <v>150405.95050000001</v>
      </c>
      <c r="I1733">
        <v>111.3314113</v>
      </c>
      <c r="J1733">
        <v>-1.036892248</v>
      </c>
      <c r="K1733">
        <v>2.4096671160000001</v>
      </c>
      <c r="L1733">
        <v>125533.9005</v>
      </c>
      <c r="M1733">
        <v>109.3982747</v>
      </c>
      <c r="N1733">
        <v>-1.241621656</v>
      </c>
      <c r="O1733">
        <v>1.836010524</v>
      </c>
      <c r="P1733">
        <v>97848.100229999996</v>
      </c>
      <c r="Q1733">
        <v>108.659373</v>
      </c>
      <c r="R1733">
        <v>-1.42955794</v>
      </c>
      <c r="S1733">
        <v>9.3786243000000005E-2</v>
      </c>
    </row>
    <row r="1734" spans="1:19" x14ac:dyDescent="0.25">
      <c r="A1734" s="12">
        <v>43466</v>
      </c>
      <c r="B1734" t="s">
        <v>1997</v>
      </c>
      <c r="C1734" t="s">
        <v>1998</v>
      </c>
      <c r="D1734">
        <v>321557.17920000001</v>
      </c>
      <c r="E1734">
        <v>128.02906400000001</v>
      </c>
      <c r="F1734">
        <v>-0.18418979499999999</v>
      </c>
      <c r="G1734">
        <v>5.9109678050000003</v>
      </c>
      <c r="H1734">
        <v>193111.8941</v>
      </c>
      <c r="I1734">
        <v>128.68292270000001</v>
      </c>
      <c r="J1734">
        <v>-0.28312547700000001</v>
      </c>
      <c r="K1734">
        <v>5.6326011969999996</v>
      </c>
      <c r="L1734">
        <v>157904.74679999999</v>
      </c>
      <c r="M1734">
        <v>127.81478009999999</v>
      </c>
      <c r="N1734">
        <v>-0.38308252999999998</v>
      </c>
      <c r="O1734">
        <v>5.1213717489999997</v>
      </c>
      <c r="P1734">
        <v>127899.8064</v>
      </c>
      <c r="Q1734">
        <v>125.5251128</v>
      </c>
      <c r="R1734">
        <v>-0.45813538599999998</v>
      </c>
      <c r="S1734">
        <v>3.0260553140000002</v>
      </c>
    </row>
    <row r="1735" spans="1:19" x14ac:dyDescent="0.25">
      <c r="A1735" s="12">
        <v>43466</v>
      </c>
      <c r="B1735" t="s">
        <v>1993</v>
      </c>
      <c r="C1735" t="s">
        <v>1994</v>
      </c>
      <c r="D1735">
        <v>216909.88709999999</v>
      </c>
      <c r="E1735">
        <v>117.0621601</v>
      </c>
      <c r="F1735">
        <v>-0.42751916099999998</v>
      </c>
      <c r="G1735">
        <v>3.957361455</v>
      </c>
      <c r="H1735">
        <v>140369.04730000001</v>
      </c>
      <c r="I1735">
        <v>116.6805153</v>
      </c>
      <c r="J1735">
        <v>-0.57713014299999998</v>
      </c>
      <c r="K1735">
        <v>3.8524672290000002</v>
      </c>
      <c r="L1735">
        <v>115516.8548</v>
      </c>
      <c r="M1735">
        <v>114.62347800000001</v>
      </c>
      <c r="N1735">
        <v>-0.71096486699999994</v>
      </c>
      <c r="O1735">
        <v>3.8054909270000001</v>
      </c>
      <c r="P1735">
        <v>102595.1994</v>
      </c>
      <c r="Q1735">
        <v>114.4709771</v>
      </c>
      <c r="R1735">
        <v>-0.76665511200000003</v>
      </c>
      <c r="S1735">
        <v>3.0595312689999998</v>
      </c>
    </row>
    <row r="1736" spans="1:19" x14ac:dyDescent="0.25">
      <c r="A1736" s="12">
        <v>43497</v>
      </c>
      <c r="B1736" t="s">
        <v>1995</v>
      </c>
      <c r="C1736" t="s">
        <v>1996</v>
      </c>
      <c r="D1736">
        <v>252950.03099999999</v>
      </c>
      <c r="E1736">
        <v>112.3469162</v>
      </c>
      <c r="F1736">
        <v>-0.53509380200000001</v>
      </c>
      <c r="G1736">
        <v>1.7496470120000001</v>
      </c>
      <c r="H1736">
        <v>148711.2917</v>
      </c>
      <c r="I1736">
        <v>110.0770144</v>
      </c>
      <c r="J1736">
        <v>-1.126723293</v>
      </c>
      <c r="K1736">
        <v>1.8601378799999999</v>
      </c>
      <c r="L1736">
        <v>123877.48149999999</v>
      </c>
      <c r="M1736">
        <v>107.9547652</v>
      </c>
      <c r="N1736">
        <v>-1.319499355</v>
      </c>
      <c r="O1736">
        <v>0.967763865</v>
      </c>
      <c r="P1736">
        <v>96407.205350000004</v>
      </c>
      <c r="Q1736">
        <v>107.0592731</v>
      </c>
      <c r="R1736">
        <v>-1.472583395</v>
      </c>
      <c r="S1736">
        <v>-0.92667978299999998</v>
      </c>
    </row>
    <row r="1737" spans="1:19" x14ac:dyDescent="0.25">
      <c r="A1737" s="12">
        <v>43497</v>
      </c>
      <c r="B1737" t="s">
        <v>1997</v>
      </c>
      <c r="C1737" t="s">
        <v>1998</v>
      </c>
      <c r="D1737">
        <v>322690.28120000003</v>
      </c>
      <c r="E1737">
        <v>128.48021230000001</v>
      </c>
      <c r="F1737">
        <v>0.35237961499999998</v>
      </c>
      <c r="G1737">
        <v>5.396406732</v>
      </c>
      <c r="H1737">
        <v>193835.86439999999</v>
      </c>
      <c r="I1737">
        <v>129.16535089999999</v>
      </c>
      <c r="J1737">
        <v>0.374896797</v>
      </c>
      <c r="K1737">
        <v>5.4127299280000001</v>
      </c>
      <c r="L1737">
        <v>158168.19579999999</v>
      </c>
      <c r="M1737">
        <v>128.02802689999999</v>
      </c>
      <c r="N1737">
        <v>0.16684047499999999</v>
      </c>
      <c r="O1737">
        <v>4.7685838040000004</v>
      </c>
      <c r="P1737">
        <v>128701.70630000001</v>
      </c>
      <c r="Q1737">
        <v>126.312124</v>
      </c>
      <c r="R1737">
        <v>0.62697508099999999</v>
      </c>
      <c r="S1737">
        <v>3.3903188809999998</v>
      </c>
    </row>
    <row r="1738" spans="1:19" x14ac:dyDescent="0.25">
      <c r="A1738" s="12">
        <v>43497</v>
      </c>
      <c r="B1738" t="s">
        <v>1993</v>
      </c>
      <c r="C1738" t="s">
        <v>1994</v>
      </c>
      <c r="D1738">
        <v>218076.7537</v>
      </c>
      <c r="E1738">
        <v>117.69189590000001</v>
      </c>
      <c r="F1738">
        <v>0.53794995499999998</v>
      </c>
      <c r="G1738">
        <v>4.1418271400000002</v>
      </c>
      <c r="H1738">
        <v>141110.0797</v>
      </c>
      <c r="I1738">
        <v>117.2964918</v>
      </c>
      <c r="J1738">
        <v>0.52791722500000005</v>
      </c>
      <c r="K1738">
        <v>3.977661012</v>
      </c>
      <c r="L1738">
        <v>115986.78690000001</v>
      </c>
      <c r="M1738">
        <v>115.0897758</v>
      </c>
      <c r="N1738">
        <v>0.40680823100000002</v>
      </c>
      <c r="O1738">
        <v>3.4855798240000002</v>
      </c>
      <c r="P1738">
        <v>103667.3992</v>
      </c>
      <c r="Q1738">
        <v>115.66728809999999</v>
      </c>
      <c r="R1738">
        <v>1.0450780019999999</v>
      </c>
      <c r="S1738">
        <v>2.5434089270000002</v>
      </c>
    </row>
    <row r="1739" spans="1:19" x14ac:dyDescent="0.25">
      <c r="A1739" s="12">
        <v>43497</v>
      </c>
      <c r="B1739" t="s">
        <v>1991</v>
      </c>
      <c r="C1739" t="s">
        <v>1992</v>
      </c>
      <c r="D1739">
        <v>254980.82980000001</v>
      </c>
      <c r="E1739">
        <v>119.37658589999999</v>
      </c>
      <c r="F1739">
        <v>3.0506298000000001E-2</v>
      </c>
      <c r="G1739">
        <v>3.3773709090000001</v>
      </c>
      <c r="H1739">
        <v>162516.47070000001</v>
      </c>
      <c r="I1739">
        <v>119.046854</v>
      </c>
      <c r="J1739">
        <v>-0.25085813800000001</v>
      </c>
      <c r="K1739">
        <v>3.306756601</v>
      </c>
      <c r="L1739">
        <v>113668.3475</v>
      </c>
      <c r="M1739">
        <v>117.3662533</v>
      </c>
      <c r="N1739">
        <v>-7.7102881999999998E-2</v>
      </c>
      <c r="O1739">
        <v>2.9893729179999999</v>
      </c>
      <c r="P1739">
        <v>103188.52650000001</v>
      </c>
      <c r="Q1739">
        <v>116.38015489999999</v>
      </c>
      <c r="R1739">
        <v>0.43486469</v>
      </c>
      <c r="S1739">
        <v>1.140404975</v>
      </c>
    </row>
    <row r="1740" spans="1:19" x14ac:dyDescent="0.25">
      <c r="A1740" s="12">
        <v>43497</v>
      </c>
      <c r="B1740" t="s">
        <v>1989</v>
      </c>
      <c r="C1740" t="s">
        <v>1990</v>
      </c>
      <c r="D1740">
        <v>290057.5577</v>
      </c>
      <c r="E1740">
        <v>126.5722269</v>
      </c>
      <c r="F1740">
        <v>-0.48363604999999998</v>
      </c>
      <c r="G1740">
        <v>4.9862817079999999</v>
      </c>
      <c r="H1740">
        <v>188098.5295</v>
      </c>
      <c r="I1740">
        <v>127.3649197</v>
      </c>
      <c r="J1740">
        <v>-0.599970318</v>
      </c>
      <c r="K1740">
        <v>4.8336984310000002</v>
      </c>
      <c r="L1740">
        <v>135251.81789999999</v>
      </c>
      <c r="M1740">
        <v>124.5393373</v>
      </c>
      <c r="N1740">
        <v>-0.598571678</v>
      </c>
      <c r="O1740">
        <v>4.3561425439999999</v>
      </c>
      <c r="P1740">
        <v>141092.2954</v>
      </c>
      <c r="Q1740">
        <v>128.8946919</v>
      </c>
      <c r="R1740">
        <v>-0.31611362300000001</v>
      </c>
      <c r="S1740">
        <v>3.0607187250000001</v>
      </c>
    </row>
    <row r="1741" spans="1:19" x14ac:dyDescent="0.25">
      <c r="A1741" s="12">
        <v>43497</v>
      </c>
      <c r="B1741" t="s">
        <v>1999</v>
      </c>
      <c r="C1741" t="s">
        <v>2000</v>
      </c>
      <c r="D1741">
        <v>267036.55969999998</v>
      </c>
      <c r="E1741">
        <v>118.8172197</v>
      </c>
      <c r="F1741">
        <v>-0.75615591299999996</v>
      </c>
      <c r="G1741">
        <v>2.8124574760000001</v>
      </c>
      <c r="H1741">
        <v>161852.4296</v>
      </c>
      <c r="I1741">
        <v>118.1740303</v>
      </c>
      <c r="J1741">
        <v>-0.861212266</v>
      </c>
      <c r="K1741">
        <v>2.6012474179999998</v>
      </c>
      <c r="L1741">
        <v>124272.3115</v>
      </c>
      <c r="M1741">
        <v>115.1934229</v>
      </c>
      <c r="N1741">
        <v>-1.0196439799999999</v>
      </c>
      <c r="O1741">
        <v>2.0761188779999999</v>
      </c>
      <c r="P1741">
        <v>113424.6887</v>
      </c>
      <c r="Q1741">
        <v>115.68352179999999</v>
      </c>
      <c r="R1741">
        <v>-0.330661763</v>
      </c>
      <c r="S1741">
        <v>0.44660064799999999</v>
      </c>
    </row>
    <row r="1742" spans="1:19" x14ac:dyDescent="0.25">
      <c r="A1742" s="12">
        <v>43525</v>
      </c>
      <c r="B1742" t="s">
        <v>1999</v>
      </c>
      <c r="C1742" t="s">
        <v>2000</v>
      </c>
      <c r="D1742">
        <v>267202.39840000001</v>
      </c>
      <c r="E1742">
        <v>118.8910092</v>
      </c>
      <c r="F1742">
        <v>6.2103358999999997E-2</v>
      </c>
      <c r="G1742">
        <v>3.436219253</v>
      </c>
      <c r="H1742">
        <v>161992.701</v>
      </c>
      <c r="I1742">
        <v>118.2764473</v>
      </c>
      <c r="J1742">
        <v>8.6666241000000005E-2</v>
      </c>
      <c r="K1742">
        <v>3.384507368</v>
      </c>
      <c r="L1742">
        <v>124045.3363</v>
      </c>
      <c r="M1742">
        <v>114.9830297</v>
      </c>
      <c r="N1742">
        <v>-0.182643429</v>
      </c>
      <c r="O1742">
        <v>2.4933477289999999</v>
      </c>
      <c r="P1742">
        <v>113200.1951</v>
      </c>
      <c r="Q1742">
        <v>115.45455750000001</v>
      </c>
      <c r="R1742">
        <v>-0.197923034</v>
      </c>
      <c r="S1742">
        <v>1.1197951939999999</v>
      </c>
    </row>
    <row r="1743" spans="1:19" x14ac:dyDescent="0.25">
      <c r="A1743" s="12">
        <v>43525</v>
      </c>
      <c r="B1743" t="s">
        <v>1997</v>
      </c>
      <c r="C1743" t="s">
        <v>1998</v>
      </c>
      <c r="D1743">
        <v>320711.20649999997</v>
      </c>
      <c r="E1743">
        <v>127.6922371</v>
      </c>
      <c r="F1743">
        <v>-0.61330469600000004</v>
      </c>
      <c r="G1743">
        <v>4.9052187390000004</v>
      </c>
      <c r="H1743">
        <v>192437.2751</v>
      </c>
      <c r="I1743">
        <v>128.2333806</v>
      </c>
      <c r="J1743">
        <v>-0.721532744</v>
      </c>
      <c r="K1743">
        <v>4.926343718</v>
      </c>
      <c r="L1743">
        <v>156758.0692</v>
      </c>
      <c r="M1743">
        <v>126.8866108</v>
      </c>
      <c r="N1743">
        <v>-0.89153614800000003</v>
      </c>
      <c r="O1743">
        <v>4.0529953819999998</v>
      </c>
      <c r="P1743">
        <v>126932.0998</v>
      </c>
      <c r="Q1743">
        <v>124.5753734</v>
      </c>
      <c r="R1743">
        <v>-1.3749673849999999</v>
      </c>
      <c r="S1743">
        <v>2.7085611329999999</v>
      </c>
    </row>
    <row r="1744" spans="1:19" x14ac:dyDescent="0.25">
      <c r="A1744" s="12">
        <v>43525</v>
      </c>
      <c r="B1744" t="s">
        <v>1993</v>
      </c>
      <c r="C1744" t="s">
        <v>1994</v>
      </c>
      <c r="D1744">
        <v>216351.66390000001</v>
      </c>
      <c r="E1744">
        <v>116.76089760000001</v>
      </c>
      <c r="F1744">
        <v>-0.79104710899999997</v>
      </c>
      <c r="G1744">
        <v>3.2054340899999998</v>
      </c>
      <c r="H1744">
        <v>139855.0111</v>
      </c>
      <c r="I1744">
        <v>116.2532272</v>
      </c>
      <c r="J1744">
        <v>-0.88942519799999997</v>
      </c>
      <c r="K1744">
        <v>2.9931569850000002</v>
      </c>
      <c r="L1744">
        <v>114779.5453</v>
      </c>
      <c r="M1744">
        <v>113.8918707</v>
      </c>
      <c r="N1744">
        <v>-1.040844052</v>
      </c>
      <c r="O1744">
        <v>2.1298946270000001</v>
      </c>
      <c r="P1744">
        <v>101860.382</v>
      </c>
      <c r="Q1744">
        <v>113.6511019</v>
      </c>
      <c r="R1744">
        <v>-1.7430911120000001</v>
      </c>
      <c r="S1744">
        <v>0.35234027099999998</v>
      </c>
    </row>
    <row r="1745" spans="1:19" x14ac:dyDescent="0.25">
      <c r="A1745" s="12">
        <v>43525</v>
      </c>
      <c r="B1745" t="s">
        <v>1989</v>
      </c>
      <c r="C1745" t="s">
        <v>1990</v>
      </c>
      <c r="D1745">
        <v>289072.38419999997</v>
      </c>
      <c r="E1745">
        <v>126.1423274</v>
      </c>
      <c r="F1745">
        <v>-0.33964759500000002</v>
      </c>
      <c r="G1745">
        <v>4.8273930140000001</v>
      </c>
      <c r="H1745">
        <v>187644.66649999999</v>
      </c>
      <c r="I1745">
        <v>127.0576009</v>
      </c>
      <c r="J1745">
        <v>-0.24129002699999999</v>
      </c>
      <c r="K1745">
        <v>4.9088122299999997</v>
      </c>
      <c r="L1745">
        <v>134527.45060000001</v>
      </c>
      <c r="M1745">
        <v>123.8723427</v>
      </c>
      <c r="N1745">
        <v>-0.535569352</v>
      </c>
      <c r="O1745">
        <v>4.1838809220000002</v>
      </c>
      <c r="P1745">
        <v>140585.31950000001</v>
      </c>
      <c r="Q1745">
        <v>128.43154469999999</v>
      </c>
      <c r="R1745">
        <v>-0.359322221</v>
      </c>
      <c r="S1745">
        <v>3.2193798600000001</v>
      </c>
    </row>
    <row r="1746" spans="1:19" x14ac:dyDescent="0.25">
      <c r="A1746" s="12">
        <v>43525</v>
      </c>
      <c r="B1746" t="s">
        <v>1991</v>
      </c>
      <c r="C1746" t="s">
        <v>1992</v>
      </c>
      <c r="D1746">
        <v>254512.45069999999</v>
      </c>
      <c r="E1746">
        <v>119.1573008</v>
      </c>
      <c r="F1746">
        <v>-0.18369192000000001</v>
      </c>
      <c r="G1746">
        <v>5.0379371510000004</v>
      </c>
      <c r="H1746">
        <v>162166.42310000001</v>
      </c>
      <c r="I1746">
        <v>118.7904365</v>
      </c>
      <c r="J1746">
        <v>-0.21539203800000001</v>
      </c>
      <c r="K1746">
        <v>5.0431353400000001</v>
      </c>
      <c r="L1746">
        <v>112416.9829</v>
      </c>
      <c r="M1746">
        <v>116.0741787</v>
      </c>
      <c r="N1746">
        <v>-1.100891029</v>
      </c>
      <c r="O1746">
        <v>3.888575017</v>
      </c>
      <c r="P1746">
        <v>101872.20329999999</v>
      </c>
      <c r="Q1746">
        <v>114.8955529</v>
      </c>
      <c r="R1746">
        <v>-1.275648745</v>
      </c>
      <c r="S1746">
        <v>3.4651737909999998</v>
      </c>
    </row>
    <row r="1747" spans="1:19" x14ac:dyDescent="0.25">
      <c r="A1747" s="12">
        <v>43525</v>
      </c>
      <c r="B1747" t="s">
        <v>1995</v>
      </c>
      <c r="C1747" t="s">
        <v>1996</v>
      </c>
      <c r="D1747">
        <v>250876.23420000001</v>
      </c>
      <c r="E1747">
        <v>111.4258462</v>
      </c>
      <c r="F1747">
        <v>-0.81984444599999995</v>
      </c>
      <c r="G1747">
        <v>1.4554409690000001</v>
      </c>
      <c r="H1747">
        <v>147240.03779999999</v>
      </c>
      <c r="I1747">
        <v>108.9879832</v>
      </c>
      <c r="J1747">
        <v>-0.98933563800000002</v>
      </c>
      <c r="K1747">
        <v>1.4068390710000001</v>
      </c>
      <c r="L1747">
        <v>122421.7101</v>
      </c>
      <c r="M1747">
        <v>106.6861128</v>
      </c>
      <c r="N1747">
        <v>-1.1751703360000001</v>
      </c>
      <c r="O1747">
        <v>0.41463082699999998</v>
      </c>
      <c r="P1747">
        <v>94663.920119999995</v>
      </c>
      <c r="Q1747">
        <v>105.1233716</v>
      </c>
      <c r="R1747">
        <v>-1.808252014</v>
      </c>
      <c r="S1747">
        <v>-1.8212366360000001</v>
      </c>
    </row>
    <row r="1748" spans="1:19" x14ac:dyDescent="0.25">
      <c r="A1748" s="12">
        <v>43556</v>
      </c>
      <c r="B1748" t="s">
        <v>1993</v>
      </c>
      <c r="C1748" t="s">
        <v>1994</v>
      </c>
      <c r="D1748">
        <v>218401.72829999999</v>
      </c>
      <c r="E1748">
        <v>117.86727860000001</v>
      </c>
      <c r="F1748">
        <v>0.94756121400000004</v>
      </c>
      <c r="G1748">
        <v>3.7943138470000002</v>
      </c>
      <c r="H1748">
        <v>141552.1459</v>
      </c>
      <c r="I1748">
        <v>117.66395540000001</v>
      </c>
      <c r="J1748">
        <v>1.213495918</v>
      </c>
      <c r="K1748">
        <v>3.717733704</v>
      </c>
      <c r="L1748">
        <v>116243.34050000001</v>
      </c>
      <c r="M1748">
        <v>115.3443453</v>
      </c>
      <c r="N1748">
        <v>1.275310159</v>
      </c>
      <c r="O1748">
        <v>2.6430051489999999</v>
      </c>
      <c r="P1748">
        <v>102792.1701</v>
      </c>
      <c r="Q1748">
        <v>114.69074790000001</v>
      </c>
      <c r="R1748">
        <v>0.91476987899999995</v>
      </c>
      <c r="S1748">
        <v>1.129609555</v>
      </c>
    </row>
    <row r="1749" spans="1:19" x14ac:dyDescent="0.25">
      <c r="A1749" s="12">
        <v>43556</v>
      </c>
      <c r="B1749" t="s">
        <v>1989</v>
      </c>
      <c r="C1749" t="s">
        <v>1990</v>
      </c>
      <c r="D1749">
        <v>288863.647</v>
      </c>
      <c r="E1749">
        <v>126.0512409</v>
      </c>
      <c r="F1749">
        <v>-7.2209313999999997E-2</v>
      </c>
      <c r="G1749">
        <v>4.8090422650000004</v>
      </c>
      <c r="H1749">
        <v>188050.92499999999</v>
      </c>
      <c r="I1749">
        <v>127.3326859</v>
      </c>
      <c r="J1749">
        <v>0.216504168</v>
      </c>
      <c r="K1749">
        <v>4.89768721</v>
      </c>
      <c r="L1749">
        <v>135098.8836</v>
      </c>
      <c r="M1749">
        <v>124.398516</v>
      </c>
      <c r="N1749">
        <v>0.42477058600000001</v>
      </c>
      <c r="O1749">
        <v>3.9806686939999998</v>
      </c>
      <c r="P1749">
        <v>140258.95920000001</v>
      </c>
      <c r="Q1749">
        <v>128.13339869999999</v>
      </c>
      <c r="R1749">
        <v>-0.23214390800000001</v>
      </c>
      <c r="S1749">
        <v>2.5465637559999998</v>
      </c>
    </row>
    <row r="1750" spans="1:19" x14ac:dyDescent="0.25">
      <c r="A1750" s="12">
        <v>43556</v>
      </c>
      <c r="B1750" t="s">
        <v>1991</v>
      </c>
      <c r="C1750" t="s">
        <v>1992</v>
      </c>
      <c r="D1750">
        <v>252175.51370000001</v>
      </c>
      <c r="E1750">
        <v>118.06319670000001</v>
      </c>
      <c r="F1750">
        <v>-0.91820142000000005</v>
      </c>
      <c r="G1750">
        <v>3.6558443170000001</v>
      </c>
      <c r="H1750">
        <v>160972.3334</v>
      </c>
      <c r="I1750">
        <v>117.9157398</v>
      </c>
      <c r="J1750">
        <v>-0.73633600700000001</v>
      </c>
      <c r="K1750">
        <v>3.8400634290000002</v>
      </c>
      <c r="L1750">
        <v>111769.8055</v>
      </c>
      <c r="M1750">
        <v>115.40594710000001</v>
      </c>
      <c r="N1750">
        <v>-0.57569361699999999</v>
      </c>
      <c r="O1750">
        <v>3.2196224990000002</v>
      </c>
      <c r="P1750">
        <v>100720.6615</v>
      </c>
      <c r="Q1750">
        <v>113.5967979</v>
      </c>
      <c r="R1750">
        <v>-1.1303788260000001</v>
      </c>
      <c r="S1750">
        <v>3.6248111619999999</v>
      </c>
    </row>
    <row r="1751" spans="1:19" x14ac:dyDescent="0.25">
      <c r="A1751" s="12">
        <v>43556</v>
      </c>
      <c r="B1751" t="s">
        <v>1997</v>
      </c>
      <c r="C1751" t="s">
        <v>1998</v>
      </c>
      <c r="D1751">
        <v>320258.68910000002</v>
      </c>
      <c r="E1751">
        <v>127.5120658</v>
      </c>
      <c r="F1751">
        <v>-0.141098111</v>
      </c>
      <c r="G1751">
        <v>3.919290851</v>
      </c>
      <c r="H1751">
        <v>192576.46890000001</v>
      </c>
      <c r="I1751">
        <v>128.3261344</v>
      </c>
      <c r="J1751">
        <v>7.2332003000000006E-2</v>
      </c>
      <c r="K1751">
        <v>4.0514474509999996</v>
      </c>
      <c r="L1751">
        <v>157308.0514</v>
      </c>
      <c r="M1751">
        <v>127.33178959999999</v>
      </c>
      <c r="N1751">
        <v>0.350847772</v>
      </c>
      <c r="O1751">
        <v>3.4490112530000001</v>
      </c>
      <c r="P1751">
        <v>127090.63770000001</v>
      </c>
      <c r="Q1751">
        <v>124.7309678</v>
      </c>
      <c r="R1751">
        <v>0.124899763</v>
      </c>
      <c r="S1751">
        <v>2.5762932799999998</v>
      </c>
    </row>
    <row r="1752" spans="1:19" x14ac:dyDescent="0.25">
      <c r="A1752" s="12">
        <v>43556</v>
      </c>
      <c r="B1752" t="s">
        <v>1999</v>
      </c>
      <c r="C1752" t="s">
        <v>2000</v>
      </c>
      <c r="D1752">
        <v>266017.98739999998</v>
      </c>
      <c r="E1752">
        <v>118.36400860000001</v>
      </c>
      <c r="F1752">
        <v>-0.44326360799999998</v>
      </c>
      <c r="G1752">
        <v>2.8831358850000002</v>
      </c>
      <c r="H1752">
        <v>161715.37109999999</v>
      </c>
      <c r="I1752">
        <v>118.0739592</v>
      </c>
      <c r="J1752">
        <v>-0.17119902000000001</v>
      </c>
      <c r="K1752">
        <v>3.0090485579999999</v>
      </c>
      <c r="L1752">
        <v>124222.56660000001</v>
      </c>
      <c r="M1752">
        <v>115.14731209999999</v>
      </c>
      <c r="N1752">
        <v>0.14287540100000001</v>
      </c>
      <c r="O1752">
        <v>1.975602826</v>
      </c>
      <c r="P1752">
        <v>112650.2334</v>
      </c>
      <c r="Q1752">
        <v>114.8936434</v>
      </c>
      <c r="R1752">
        <v>-0.48583105599999998</v>
      </c>
      <c r="S1752">
        <v>0.91870702900000001</v>
      </c>
    </row>
    <row r="1753" spans="1:19" x14ac:dyDescent="0.25">
      <c r="A1753" s="12">
        <v>43556</v>
      </c>
      <c r="B1753" t="s">
        <v>1995</v>
      </c>
      <c r="C1753" t="s">
        <v>1996</v>
      </c>
      <c r="D1753">
        <v>251127.37789999999</v>
      </c>
      <c r="E1753">
        <v>111.53739090000001</v>
      </c>
      <c r="F1753">
        <v>0.100106626</v>
      </c>
      <c r="G1753">
        <v>0.46952355099999998</v>
      </c>
      <c r="H1753">
        <v>147917.99600000001</v>
      </c>
      <c r="I1753">
        <v>109.489812</v>
      </c>
      <c r="J1753">
        <v>0.46044414500000003</v>
      </c>
      <c r="K1753">
        <v>0.72930691999999997</v>
      </c>
      <c r="L1753">
        <v>123206.9697</v>
      </c>
      <c r="M1753">
        <v>107.3704383</v>
      </c>
      <c r="N1753">
        <v>0.64143820699999998</v>
      </c>
      <c r="O1753">
        <v>-0.245791861</v>
      </c>
      <c r="P1753">
        <v>94714.609599999996</v>
      </c>
      <c r="Q1753">
        <v>105.17966180000001</v>
      </c>
      <c r="R1753">
        <v>5.3546785E-2</v>
      </c>
      <c r="S1753">
        <v>-2.1726647350000001</v>
      </c>
    </row>
    <row r="1754" spans="1:19" x14ac:dyDescent="0.25">
      <c r="A1754" s="12">
        <v>43586</v>
      </c>
      <c r="B1754" t="s">
        <v>1993</v>
      </c>
      <c r="C1754" t="s">
        <v>1994</v>
      </c>
      <c r="D1754">
        <v>218775.15210000001</v>
      </c>
      <c r="E1754">
        <v>118.0688083</v>
      </c>
      <c r="F1754">
        <v>0.17098021499999999</v>
      </c>
      <c r="G1754">
        <v>3.7057699089999998</v>
      </c>
      <c r="H1754">
        <v>142155.35930000001</v>
      </c>
      <c r="I1754">
        <v>118.1653711</v>
      </c>
      <c r="J1754">
        <v>0.42614214500000003</v>
      </c>
      <c r="K1754">
        <v>3.8414321500000002</v>
      </c>
      <c r="L1754">
        <v>116952.0094</v>
      </c>
      <c r="M1754">
        <v>116.0475335</v>
      </c>
      <c r="N1754">
        <v>0.60964251199999997</v>
      </c>
      <c r="O1754">
        <v>2.9778128320000001</v>
      </c>
      <c r="P1754">
        <v>102255.90820000001</v>
      </c>
      <c r="Q1754">
        <v>114.0924117</v>
      </c>
      <c r="R1754">
        <v>-0.52169527599999999</v>
      </c>
      <c r="S1754">
        <v>1.1841286049999999</v>
      </c>
    </row>
    <row r="1755" spans="1:19" x14ac:dyDescent="0.25">
      <c r="A1755" s="12">
        <v>43586</v>
      </c>
      <c r="B1755" t="s">
        <v>1999</v>
      </c>
      <c r="C1755" t="s">
        <v>2000</v>
      </c>
      <c r="D1755">
        <v>267694.17330000002</v>
      </c>
      <c r="E1755">
        <v>119.1098231</v>
      </c>
      <c r="F1755">
        <v>0.63010244599999998</v>
      </c>
      <c r="G1755">
        <v>2.7652212359999999</v>
      </c>
      <c r="H1755">
        <v>163363.1164</v>
      </c>
      <c r="I1755">
        <v>119.2770348</v>
      </c>
      <c r="J1755">
        <v>1.0189169739999999</v>
      </c>
      <c r="K1755">
        <v>2.920150392</v>
      </c>
      <c r="L1755">
        <v>125684.6547</v>
      </c>
      <c r="M1755">
        <v>116.50258530000001</v>
      </c>
      <c r="N1755">
        <v>1.1769906999999999</v>
      </c>
      <c r="O1755">
        <v>1.9107663850000001</v>
      </c>
      <c r="P1755">
        <v>113349.1808</v>
      </c>
      <c r="Q1755">
        <v>115.60651009999999</v>
      </c>
      <c r="R1755">
        <v>0.62045795999999998</v>
      </c>
      <c r="S1755">
        <v>0.97897542100000001</v>
      </c>
    </row>
    <row r="1756" spans="1:19" x14ac:dyDescent="0.25">
      <c r="A1756" s="12">
        <v>43586</v>
      </c>
      <c r="B1756" t="s">
        <v>1995</v>
      </c>
      <c r="C1756" t="s">
        <v>1996</v>
      </c>
      <c r="D1756">
        <v>253728.82130000001</v>
      </c>
      <c r="E1756">
        <v>112.6928133</v>
      </c>
      <c r="F1756">
        <v>1.0359059100000001</v>
      </c>
      <c r="G1756">
        <v>1.4939134350000001</v>
      </c>
      <c r="H1756">
        <v>149994.2084</v>
      </c>
      <c r="I1756">
        <v>111.0266372</v>
      </c>
      <c r="J1756">
        <v>1.4036239340000001</v>
      </c>
      <c r="K1756">
        <v>1.403290331</v>
      </c>
      <c r="L1756">
        <v>125104.0462</v>
      </c>
      <c r="M1756">
        <v>109.02367219999999</v>
      </c>
      <c r="N1756">
        <v>1.539747736</v>
      </c>
      <c r="O1756">
        <v>0.51331918700000001</v>
      </c>
      <c r="P1756">
        <v>95585.438779999997</v>
      </c>
      <c r="Q1756">
        <v>106.1467092</v>
      </c>
      <c r="R1756">
        <v>0.91942434299999998</v>
      </c>
      <c r="S1756">
        <v>-1.179721593</v>
      </c>
    </row>
    <row r="1757" spans="1:19" x14ac:dyDescent="0.25">
      <c r="A1757" s="12">
        <v>43586</v>
      </c>
      <c r="B1757" t="s">
        <v>1989</v>
      </c>
      <c r="C1757" t="s">
        <v>1990</v>
      </c>
      <c r="D1757">
        <v>290207.91729999997</v>
      </c>
      <c r="E1757">
        <v>126.6378392</v>
      </c>
      <c r="F1757">
        <v>0.46536497300000002</v>
      </c>
      <c r="G1757">
        <v>4.9257014610000001</v>
      </c>
      <c r="H1757">
        <v>189448.87059999999</v>
      </c>
      <c r="I1757">
        <v>128.27926009999999</v>
      </c>
      <c r="J1757">
        <v>0.74338667800000002</v>
      </c>
      <c r="K1757">
        <v>5.0412320299999998</v>
      </c>
      <c r="L1757">
        <v>136184.5018</v>
      </c>
      <c r="M1757">
        <v>125.3981489</v>
      </c>
      <c r="N1757">
        <v>0.80357299699999996</v>
      </c>
      <c r="O1757">
        <v>4.0461738</v>
      </c>
      <c r="P1757">
        <v>140241.97659999999</v>
      </c>
      <c r="Q1757">
        <v>128.11788419999999</v>
      </c>
      <c r="R1757">
        <v>-1.210806E-2</v>
      </c>
      <c r="S1757">
        <v>2.6031097380000001</v>
      </c>
    </row>
    <row r="1758" spans="1:19" x14ac:dyDescent="0.25">
      <c r="A1758" s="12">
        <v>43586</v>
      </c>
      <c r="B1758" t="s">
        <v>1997</v>
      </c>
      <c r="C1758" t="s">
        <v>1998</v>
      </c>
      <c r="D1758">
        <v>319227.43579999998</v>
      </c>
      <c r="E1758">
        <v>127.10146880000001</v>
      </c>
      <c r="F1758">
        <v>-0.32200635300000002</v>
      </c>
      <c r="G1758">
        <v>3.4561286760000001</v>
      </c>
      <c r="H1758">
        <v>192640.7213</v>
      </c>
      <c r="I1758">
        <v>128.36894989999999</v>
      </c>
      <c r="J1758">
        <v>3.3364620999999997E-2</v>
      </c>
      <c r="K1758">
        <v>3.6982648079999998</v>
      </c>
      <c r="L1758">
        <v>157653.2885</v>
      </c>
      <c r="M1758">
        <v>127.61123910000001</v>
      </c>
      <c r="N1758">
        <v>0.219465612</v>
      </c>
      <c r="O1758">
        <v>3.2346048679999999</v>
      </c>
      <c r="P1758">
        <v>126379.3144</v>
      </c>
      <c r="Q1758">
        <v>124.03285150000001</v>
      </c>
      <c r="R1758">
        <v>-0.55969762499999998</v>
      </c>
      <c r="S1758">
        <v>1.893445724</v>
      </c>
    </row>
    <row r="1759" spans="1:19" x14ac:dyDescent="0.25">
      <c r="A1759" s="12">
        <v>43586</v>
      </c>
      <c r="B1759" t="s">
        <v>1991</v>
      </c>
      <c r="C1759" t="s">
        <v>1992</v>
      </c>
      <c r="D1759">
        <v>250992.50409999999</v>
      </c>
      <c r="E1759">
        <v>117.50933689999999</v>
      </c>
      <c r="F1759">
        <v>-0.46912153600000001</v>
      </c>
      <c r="G1759">
        <v>3.1963214550000001</v>
      </c>
      <c r="H1759">
        <v>161041.0405</v>
      </c>
      <c r="I1759">
        <v>117.9660693</v>
      </c>
      <c r="J1759">
        <v>4.2682592999999998E-2</v>
      </c>
      <c r="K1759">
        <v>3.3754308229999999</v>
      </c>
      <c r="L1759">
        <v>111731.01330000001</v>
      </c>
      <c r="M1759">
        <v>115.365893</v>
      </c>
      <c r="N1759">
        <v>-3.4707151999999998E-2</v>
      </c>
      <c r="O1759">
        <v>2.5984624080000001</v>
      </c>
      <c r="P1759">
        <v>100002.056</v>
      </c>
      <c r="Q1759">
        <v>112.7863258</v>
      </c>
      <c r="R1759">
        <v>-0.71346385700000003</v>
      </c>
      <c r="S1759">
        <v>2.9415344889999999</v>
      </c>
    </row>
    <row r="1760" spans="1:19" x14ac:dyDescent="0.25">
      <c r="A1760" s="12">
        <v>43617</v>
      </c>
      <c r="B1760" t="s">
        <v>1991</v>
      </c>
      <c r="C1760" t="s">
        <v>1992</v>
      </c>
      <c r="D1760">
        <v>251516.30650000001</v>
      </c>
      <c r="E1760">
        <v>117.75457</v>
      </c>
      <c r="F1760">
        <v>0.20869246399999999</v>
      </c>
      <c r="G1760">
        <v>1.9532599740000001</v>
      </c>
      <c r="H1760">
        <v>161915.318</v>
      </c>
      <c r="I1760">
        <v>118.60649650000001</v>
      </c>
      <c r="J1760">
        <v>0.542891071</v>
      </c>
      <c r="K1760">
        <v>2.1501198389999998</v>
      </c>
      <c r="L1760">
        <v>113255.6179</v>
      </c>
      <c r="M1760">
        <v>116.9400965</v>
      </c>
      <c r="N1760">
        <v>1.3645311710000001</v>
      </c>
      <c r="O1760">
        <v>1.807115399</v>
      </c>
      <c r="P1760">
        <v>101488.42140000001</v>
      </c>
      <c r="Q1760">
        <v>114.4627083</v>
      </c>
      <c r="R1760">
        <v>1.486334872</v>
      </c>
      <c r="S1760">
        <v>1.56670317</v>
      </c>
    </row>
    <row r="1761" spans="1:19" x14ac:dyDescent="0.25">
      <c r="A1761" s="12">
        <v>43617</v>
      </c>
      <c r="B1761" t="s">
        <v>1989</v>
      </c>
      <c r="C1761" t="s">
        <v>1990</v>
      </c>
      <c r="D1761">
        <v>292972.05780000001</v>
      </c>
      <c r="E1761">
        <v>127.84402540000001</v>
      </c>
      <c r="F1761">
        <v>0.95246904300000002</v>
      </c>
      <c r="G1761">
        <v>5.05404141</v>
      </c>
      <c r="H1761">
        <v>191182.70970000001</v>
      </c>
      <c r="I1761">
        <v>129.45327399999999</v>
      </c>
      <c r="J1761">
        <v>0.91520163499999996</v>
      </c>
      <c r="K1761">
        <v>4.9332740790000003</v>
      </c>
      <c r="L1761">
        <v>137706.80600000001</v>
      </c>
      <c r="M1761">
        <v>126.79988059999999</v>
      </c>
      <c r="N1761">
        <v>1.11782486</v>
      </c>
      <c r="O1761">
        <v>4.2293807440000002</v>
      </c>
      <c r="P1761">
        <v>140875.6789</v>
      </c>
      <c r="Q1761">
        <v>128.69680220000001</v>
      </c>
      <c r="R1761">
        <v>0.45186352299999999</v>
      </c>
      <c r="S1761">
        <v>2.175435013</v>
      </c>
    </row>
    <row r="1762" spans="1:19" x14ac:dyDescent="0.25">
      <c r="A1762" s="12">
        <v>43617</v>
      </c>
      <c r="B1762" t="s">
        <v>1995</v>
      </c>
      <c r="C1762" t="s">
        <v>1996</v>
      </c>
      <c r="D1762">
        <v>255350.00880000001</v>
      </c>
      <c r="E1762">
        <v>113.4128583</v>
      </c>
      <c r="F1762">
        <v>0.63894495699999998</v>
      </c>
      <c r="G1762">
        <v>0.93818503799999997</v>
      </c>
      <c r="H1762">
        <v>151595.62520000001</v>
      </c>
      <c r="I1762">
        <v>112.2120159</v>
      </c>
      <c r="J1762">
        <v>1.0676524590000001</v>
      </c>
      <c r="K1762">
        <v>1.082368379</v>
      </c>
      <c r="L1762">
        <v>126667.9011</v>
      </c>
      <c r="M1762">
        <v>110.3865155</v>
      </c>
      <c r="N1762">
        <v>1.2500434359999999</v>
      </c>
      <c r="O1762">
        <v>0.54317373199999996</v>
      </c>
      <c r="P1762">
        <v>97001.412150000004</v>
      </c>
      <c r="Q1762">
        <v>107.719134</v>
      </c>
      <c r="R1762">
        <v>1.481369323</v>
      </c>
      <c r="S1762">
        <v>-1.0886793889999999</v>
      </c>
    </row>
    <row r="1763" spans="1:19" x14ac:dyDescent="0.25">
      <c r="A1763" s="12">
        <v>43617</v>
      </c>
      <c r="B1763" t="s">
        <v>1999</v>
      </c>
      <c r="C1763" t="s">
        <v>2000</v>
      </c>
      <c r="D1763">
        <v>268431.33419999998</v>
      </c>
      <c r="E1763">
        <v>119.43782090000001</v>
      </c>
      <c r="F1763">
        <v>0.275374277</v>
      </c>
      <c r="G1763">
        <v>2.095387933</v>
      </c>
      <c r="H1763">
        <v>163931.0735</v>
      </c>
      <c r="I1763">
        <v>119.6917198</v>
      </c>
      <c r="J1763">
        <v>0.34766542499999997</v>
      </c>
      <c r="K1763">
        <v>2.1746816600000001</v>
      </c>
      <c r="L1763">
        <v>126335.85</v>
      </c>
      <c r="M1763">
        <v>117.1062067</v>
      </c>
      <c r="N1763">
        <v>0.51811842900000005</v>
      </c>
      <c r="O1763">
        <v>1.523903206</v>
      </c>
      <c r="P1763">
        <v>113577.2773</v>
      </c>
      <c r="Q1763">
        <v>115.83914919999999</v>
      </c>
      <c r="R1763">
        <v>0.201233514</v>
      </c>
      <c r="S1763">
        <v>0.44544473800000001</v>
      </c>
    </row>
    <row r="1764" spans="1:19" x14ac:dyDescent="0.25">
      <c r="A1764" s="12">
        <v>43617</v>
      </c>
      <c r="B1764" t="s">
        <v>1997</v>
      </c>
      <c r="C1764" t="s">
        <v>1998</v>
      </c>
      <c r="D1764">
        <v>319916.92729999998</v>
      </c>
      <c r="E1764">
        <v>127.3759922</v>
      </c>
      <c r="F1764">
        <v>0.215987553</v>
      </c>
      <c r="G1764">
        <v>2.5209170209999998</v>
      </c>
      <c r="H1764">
        <v>193412.7267</v>
      </c>
      <c r="I1764">
        <v>128.8833869</v>
      </c>
      <c r="J1764">
        <v>0.40074882299999998</v>
      </c>
      <c r="K1764">
        <v>2.9327315079999998</v>
      </c>
      <c r="L1764">
        <v>158504.70559999999</v>
      </c>
      <c r="M1764">
        <v>128.30041209999999</v>
      </c>
      <c r="N1764">
        <v>0.54005666299999999</v>
      </c>
      <c r="O1764">
        <v>2.8745973990000002</v>
      </c>
      <c r="P1764">
        <v>127073.0047</v>
      </c>
      <c r="Q1764">
        <v>124.7136622</v>
      </c>
      <c r="R1764">
        <v>0.54889541200000003</v>
      </c>
      <c r="S1764">
        <v>1.468133017</v>
      </c>
    </row>
    <row r="1765" spans="1:19" x14ac:dyDescent="0.25">
      <c r="A1765" s="12">
        <v>43617</v>
      </c>
      <c r="B1765" t="s">
        <v>1993</v>
      </c>
      <c r="C1765" t="s">
        <v>1994</v>
      </c>
      <c r="D1765">
        <v>220260.1145</v>
      </c>
      <c r="E1765">
        <v>118.87021439999999</v>
      </c>
      <c r="F1765">
        <v>0.67876193699999998</v>
      </c>
      <c r="G1765">
        <v>3.2319491010000001</v>
      </c>
      <c r="H1765">
        <v>143344.103</v>
      </c>
      <c r="I1765">
        <v>119.1535037</v>
      </c>
      <c r="J1765">
        <v>0.83622853600000002</v>
      </c>
      <c r="K1765">
        <v>3.4064536670000001</v>
      </c>
      <c r="L1765">
        <v>118074.9409</v>
      </c>
      <c r="M1765">
        <v>117.1617806</v>
      </c>
      <c r="N1765">
        <v>0.96016440599999997</v>
      </c>
      <c r="O1765">
        <v>2.961654174</v>
      </c>
      <c r="P1765">
        <v>103303.17230000001</v>
      </c>
      <c r="Q1765">
        <v>115.26090050000001</v>
      </c>
      <c r="R1765">
        <v>1.024159974</v>
      </c>
      <c r="S1765">
        <v>1.4488574190000001</v>
      </c>
    </row>
    <row r="1766" spans="1:19" x14ac:dyDescent="0.25">
      <c r="A1766" s="12">
        <v>43647</v>
      </c>
      <c r="B1766" t="s">
        <v>1991</v>
      </c>
      <c r="C1766" t="s">
        <v>1992</v>
      </c>
      <c r="D1766">
        <v>255371.986</v>
      </c>
      <c r="E1766">
        <v>119.5597169</v>
      </c>
      <c r="F1766">
        <v>1.5329739529999999</v>
      </c>
      <c r="G1766">
        <v>1.990892229</v>
      </c>
      <c r="H1766">
        <v>164422.97709999999</v>
      </c>
      <c r="I1766">
        <v>120.4434114</v>
      </c>
      <c r="J1766">
        <v>1.5487472929999999</v>
      </c>
      <c r="K1766">
        <v>2.376461774</v>
      </c>
      <c r="L1766">
        <v>115431.6937</v>
      </c>
      <c r="M1766">
        <v>119.18696540000001</v>
      </c>
      <c r="N1766">
        <v>1.92138444</v>
      </c>
      <c r="O1766">
        <v>1.9636159630000001</v>
      </c>
      <c r="P1766">
        <v>103444.8985</v>
      </c>
      <c r="Q1766">
        <v>116.6693016</v>
      </c>
      <c r="R1766">
        <v>1.9277835560000001</v>
      </c>
      <c r="S1766">
        <v>1.425433526</v>
      </c>
    </row>
    <row r="1767" spans="1:19" x14ac:dyDescent="0.25">
      <c r="A1767" s="12">
        <v>43647</v>
      </c>
      <c r="B1767" t="s">
        <v>1989</v>
      </c>
      <c r="C1767" t="s">
        <v>1990</v>
      </c>
      <c r="D1767">
        <v>294860.2303</v>
      </c>
      <c r="E1767">
        <v>128.66796600000001</v>
      </c>
      <c r="F1767">
        <v>0.64448890599999997</v>
      </c>
      <c r="G1767">
        <v>4.2524313579999999</v>
      </c>
      <c r="H1767">
        <v>192429.19680000001</v>
      </c>
      <c r="I1767">
        <v>130.2972929</v>
      </c>
      <c r="J1767">
        <v>0.65198734800000002</v>
      </c>
      <c r="K1767">
        <v>4.4457772110000002</v>
      </c>
      <c r="L1767">
        <v>138846.7617</v>
      </c>
      <c r="M1767">
        <v>127.8495472</v>
      </c>
      <c r="N1767">
        <v>0.82781358500000002</v>
      </c>
      <c r="O1767">
        <v>4.1255840590000004</v>
      </c>
      <c r="P1767">
        <v>142288.2274</v>
      </c>
      <c r="Q1767">
        <v>129.98723409999999</v>
      </c>
      <c r="R1767">
        <v>1.002691542</v>
      </c>
      <c r="S1767">
        <v>2.7375057979999999</v>
      </c>
    </row>
    <row r="1768" spans="1:19" x14ac:dyDescent="0.25">
      <c r="A1768" s="12">
        <v>43647</v>
      </c>
      <c r="B1768" t="s">
        <v>1995</v>
      </c>
      <c r="C1768" t="s">
        <v>1996</v>
      </c>
      <c r="D1768">
        <v>255734.14490000001</v>
      </c>
      <c r="E1768">
        <v>113.5834711</v>
      </c>
      <c r="F1768">
        <v>0.15043514599999999</v>
      </c>
      <c r="G1768">
        <v>1.4063422189999999</v>
      </c>
      <c r="H1768">
        <v>151685.73560000001</v>
      </c>
      <c r="I1768">
        <v>112.2787161</v>
      </c>
      <c r="J1768">
        <v>5.9441263000000001E-2</v>
      </c>
      <c r="K1768">
        <v>1.344199677</v>
      </c>
      <c r="L1768">
        <v>126934.2038</v>
      </c>
      <c r="M1768">
        <v>110.6185886</v>
      </c>
      <c r="N1768">
        <v>0.21023687599999999</v>
      </c>
      <c r="O1768">
        <v>0.92720070799999998</v>
      </c>
      <c r="P1768">
        <v>97619.692089999997</v>
      </c>
      <c r="Q1768">
        <v>108.4057279</v>
      </c>
      <c r="R1768">
        <v>0.637392721</v>
      </c>
      <c r="S1768">
        <v>-0.57933658099999996</v>
      </c>
    </row>
    <row r="1769" spans="1:19" x14ac:dyDescent="0.25">
      <c r="A1769" s="12">
        <v>43647</v>
      </c>
      <c r="B1769" t="s">
        <v>1999</v>
      </c>
      <c r="C1769" t="s">
        <v>2000</v>
      </c>
      <c r="D1769">
        <v>271410.59240000002</v>
      </c>
      <c r="E1769">
        <v>120.7634341</v>
      </c>
      <c r="F1769">
        <v>1.109877236</v>
      </c>
      <c r="G1769">
        <v>1.882918724</v>
      </c>
      <c r="H1769">
        <v>165918.614</v>
      </c>
      <c r="I1769">
        <v>121.1428916</v>
      </c>
      <c r="J1769">
        <v>1.212424511</v>
      </c>
      <c r="K1769">
        <v>2.174770809</v>
      </c>
      <c r="L1769">
        <v>128032.35460000001</v>
      </c>
      <c r="M1769">
        <v>118.6787707</v>
      </c>
      <c r="N1769">
        <v>1.342852878</v>
      </c>
      <c r="O1769">
        <v>1.8414300240000001</v>
      </c>
      <c r="P1769">
        <v>115493.03939999999</v>
      </c>
      <c r="Q1769">
        <v>117.7930633</v>
      </c>
      <c r="R1769">
        <v>1.686747663</v>
      </c>
      <c r="S1769">
        <v>1.0011470280000001</v>
      </c>
    </row>
    <row r="1770" spans="1:19" x14ac:dyDescent="0.25">
      <c r="A1770" s="12">
        <v>43647</v>
      </c>
      <c r="B1770" t="s">
        <v>1997</v>
      </c>
      <c r="C1770" t="s">
        <v>1998</v>
      </c>
      <c r="D1770">
        <v>320885.29460000002</v>
      </c>
      <c r="E1770">
        <v>127.7615509</v>
      </c>
      <c r="F1770">
        <v>0.30269335600000002</v>
      </c>
      <c r="G1770">
        <v>1.569107292</v>
      </c>
      <c r="H1770">
        <v>194166.26319999999</v>
      </c>
      <c r="I1770">
        <v>129.3855169</v>
      </c>
      <c r="J1770">
        <v>0.38960025399999998</v>
      </c>
      <c r="K1770">
        <v>2.286235918</v>
      </c>
      <c r="L1770">
        <v>158952.32089999999</v>
      </c>
      <c r="M1770">
        <v>128.66273090000001</v>
      </c>
      <c r="N1770">
        <v>0.28239877000000002</v>
      </c>
      <c r="O1770">
        <v>2.244630291</v>
      </c>
      <c r="P1770">
        <v>127297.7518</v>
      </c>
      <c r="Q1770">
        <v>124.9342365</v>
      </c>
      <c r="R1770">
        <v>0.176864576</v>
      </c>
      <c r="S1770">
        <v>0.66607691700000005</v>
      </c>
    </row>
    <row r="1771" spans="1:19" x14ac:dyDescent="0.25">
      <c r="A1771" s="12">
        <v>43647</v>
      </c>
      <c r="B1771" t="s">
        <v>1993</v>
      </c>
      <c r="C1771" t="s">
        <v>1994</v>
      </c>
      <c r="D1771">
        <v>220535.82079999999</v>
      </c>
      <c r="E1771">
        <v>119.01900790000001</v>
      </c>
      <c r="F1771">
        <v>0.125173056</v>
      </c>
      <c r="G1771">
        <v>2.3834816590000001</v>
      </c>
      <c r="H1771">
        <v>143627.38140000001</v>
      </c>
      <c r="I1771">
        <v>119.3889764</v>
      </c>
      <c r="J1771">
        <v>0.19762128600000001</v>
      </c>
      <c r="K1771">
        <v>2.896033976</v>
      </c>
      <c r="L1771">
        <v>118433.53389999999</v>
      </c>
      <c r="M1771">
        <v>117.5176002</v>
      </c>
      <c r="N1771">
        <v>0.30369944199999999</v>
      </c>
      <c r="O1771">
        <v>2.5234415910000001</v>
      </c>
      <c r="P1771">
        <v>103669.6226</v>
      </c>
      <c r="Q1771">
        <v>115.66976870000001</v>
      </c>
      <c r="R1771">
        <v>0.35473282499999997</v>
      </c>
      <c r="S1771">
        <v>1.18619298</v>
      </c>
    </row>
    <row r="1772" spans="1:19" x14ac:dyDescent="0.25">
      <c r="A1772" s="12">
        <v>43678</v>
      </c>
      <c r="B1772" t="s">
        <v>1989</v>
      </c>
      <c r="C1772" t="s">
        <v>1990</v>
      </c>
      <c r="D1772">
        <v>295748.51909999998</v>
      </c>
      <c r="E1772">
        <v>129.055588</v>
      </c>
      <c r="F1772">
        <v>0.301257583</v>
      </c>
      <c r="G1772">
        <v>3.7094674900000002</v>
      </c>
      <c r="H1772">
        <v>193226.27859999999</v>
      </c>
      <c r="I1772">
        <v>130.83701139999999</v>
      </c>
      <c r="J1772">
        <v>0.41422079299999998</v>
      </c>
      <c r="K1772">
        <v>4.0182199230000002</v>
      </c>
      <c r="L1772">
        <v>139769.6421</v>
      </c>
      <c r="M1772">
        <v>128.6993319</v>
      </c>
      <c r="N1772">
        <v>0.66467552600000002</v>
      </c>
      <c r="O1772">
        <v>4.0489128780000003</v>
      </c>
      <c r="P1772">
        <v>143244.1427</v>
      </c>
      <c r="Q1772">
        <v>130.86050929999999</v>
      </c>
      <c r="R1772">
        <v>0.67181613500000004</v>
      </c>
      <c r="S1772">
        <v>2.618438974</v>
      </c>
    </row>
    <row r="1773" spans="1:19" x14ac:dyDescent="0.25">
      <c r="A1773" s="12">
        <v>43678</v>
      </c>
      <c r="B1773" t="s">
        <v>1993</v>
      </c>
      <c r="C1773" t="s">
        <v>1994</v>
      </c>
      <c r="D1773">
        <v>219812.75030000001</v>
      </c>
      <c r="E1773">
        <v>118.6287804</v>
      </c>
      <c r="F1773">
        <v>-0.32786988299999997</v>
      </c>
      <c r="G1773">
        <v>0.69778411600000001</v>
      </c>
      <c r="H1773">
        <v>143052.67360000001</v>
      </c>
      <c r="I1773">
        <v>118.9112556</v>
      </c>
      <c r="J1773">
        <v>-0.40013805800000002</v>
      </c>
      <c r="K1773">
        <v>1.1053033720000001</v>
      </c>
      <c r="L1773">
        <v>118185.41869999999</v>
      </c>
      <c r="M1773">
        <v>117.2714039</v>
      </c>
      <c r="N1773">
        <v>-0.20949742199999999</v>
      </c>
      <c r="O1773">
        <v>0.90238341700000002</v>
      </c>
      <c r="P1773">
        <v>103460.47900000001</v>
      </c>
      <c r="Q1773">
        <v>115.43641599999999</v>
      </c>
      <c r="R1773">
        <v>-0.20174049599999999</v>
      </c>
      <c r="S1773">
        <v>-0.55207098799999998</v>
      </c>
    </row>
    <row r="1774" spans="1:19" x14ac:dyDescent="0.25">
      <c r="A1774" s="12">
        <v>43678</v>
      </c>
      <c r="B1774" t="s">
        <v>1995</v>
      </c>
      <c r="C1774" t="s">
        <v>1996</v>
      </c>
      <c r="D1774">
        <v>256174.48379999999</v>
      </c>
      <c r="E1774">
        <v>113.7790462</v>
      </c>
      <c r="F1774">
        <v>0.17218618899999999</v>
      </c>
      <c r="G1774">
        <v>0.54343484799999997</v>
      </c>
      <c r="H1774">
        <v>152274.2476</v>
      </c>
      <c r="I1774">
        <v>112.7143363</v>
      </c>
      <c r="J1774">
        <v>0.38798115</v>
      </c>
      <c r="K1774">
        <v>0.80957537099999999</v>
      </c>
      <c r="L1774">
        <v>127825.8134</v>
      </c>
      <c r="M1774">
        <v>111.3955943</v>
      </c>
      <c r="N1774">
        <v>0.70241875200000004</v>
      </c>
      <c r="O1774">
        <v>0.71656032199999997</v>
      </c>
      <c r="P1774">
        <v>98466.467569999993</v>
      </c>
      <c r="Q1774">
        <v>109.3460639</v>
      </c>
      <c r="R1774">
        <v>0.86742281399999999</v>
      </c>
      <c r="S1774">
        <v>-0.61181789499999994</v>
      </c>
    </row>
    <row r="1775" spans="1:19" x14ac:dyDescent="0.25">
      <c r="A1775" s="12">
        <v>43678</v>
      </c>
      <c r="B1775" t="s">
        <v>1999</v>
      </c>
      <c r="C1775" t="s">
        <v>2000</v>
      </c>
      <c r="D1775">
        <v>274485.70740000001</v>
      </c>
      <c r="E1775">
        <v>122.1316985</v>
      </c>
      <c r="F1775">
        <v>1.1330121580000001</v>
      </c>
      <c r="G1775">
        <v>1.9399109189999999</v>
      </c>
      <c r="H1775">
        <v>167449.3694</v>
      </c>
      <c r="I1775">
        <v>122.2605488</v>
      </c>
      <c r="J1775">
        <v>0.92259411899999999</v>
      </c>
      <c r="K1775">
        <v>2.0494877429999998</v>
      </c>
      <c r="L1775">
        <v>129470.1712</v>
      </c>
      <c r="M1775">
        <v>120.01154560000001</v>
      </c>
      <c r="N1775">
        <v>1.1230103380000001</v>
      </c>
      <c r="O1775">
        <v>1.9782771139999999</v>
      </c>
      <c r="P1775">
        <v>116202.5466</v>
      </c>
      <c r="Q1775">
        <v>118.5167003</v>
      </c>
      <c r="R1775">
        <v>0.61432902300000003</v>
      </c>
      <c r="S1775">
        <v>0.64323421700000005</v>
      </c>
    </row>
    <row r="1776" spans="1:19" x14ac:dyDescent="0.25">
      <c r="A1776" s="12">
        <v>43678</v>
      </c>
      <c r="B1776" t="s">
        <v>1997</v>
      </c>
      <c r="C1776" t="s">
        <v>1998</v>
      </c>
      <c r="D1776">
        <v>323326.77559999999</v>
      </c>
      <c r="E1776">
        <v>128.73363470000001</v>
      </c>
      <c r="F1776">
        <v>0.76085787400000005</v>
      </c>
      <c r="G1776">
        <v>1.9357477249999999</v>
      </c>
      <c r="H1776">
        <v>195387.27429999999</v>
      </c>
      <c r="I1776">
        <v>130.1991554</v>
      </c>
      <c r="J1776">
        <v>0.62884821099999999</v>
      </c>
      <c r="K1776">
        <v>2.3910639859999998</v>
      </c>
      <c r="L1776">
        <v>160159.94289999999</v>
      </c>
      <c r="M1776">
        <v>129.64023119999999</v>
      </c>
      <c r="N1776">
        <v>0.759738519</v>
      </c>
      <c r="O1776">
        <v>2.2910923040000002</v>
      </c>
      <c r="P1776">
        <v>127953.4871</v>
      </c>
      <c r="Q1776">
        <v>125.5777968</v>
      </c>
      <c r="R1776">
        <v>0.51511927300000004</v>
      </c>
      <c r="S1776">
        <v>0.89671361199999999</v>
      </c>
    </row>
    <row r="1777" spans="1:19" x14ac:dyDescent="0.25">
      <c r="A1777" s="12">
        <v>43678</v>
      </c>
      <c r="B1777" t="s">
        <v>1991</v>
      </c>
      <c r="C1777" t="s">
        <v>1992</v>
      </c>
      <c r="D1777">
        <v>258458.3149</v>
      </c>
      <c r="E1777">
        <v>121.00467020000001</v>
      </c>
      <c r="F1777">
        <v>1.2085620379999999</v>
      </c>
      <c r="G1777">
        <v>2.6527010569999998</v>
      </c>
      <c r="H1777">
        <v>166257.3867</v>
      </c>
      <c r="I1777">
        <v>121.7871564</v>
      </c>
      <c r="J1777">
        <v>1.1156649949999999</v>
      </c>
      <c r="K1777">
        <v>3.1127582660000002</v>
      </c>
      <c r="L1777">
        <v>116888.5723</v>
      </c>
      <c r="M1777">
        <v>120.6912397</v>
      </c>
      <c r="N1777">
        <v>1.26211316</v>
      </c>
      <c r="O1777">
        <v>3.2929520220000001</v>
      </c>
      <c r="P1777">
        <v>104418.0986</v>
      </c>
      <c r="Q1777">
        <v>117.7669156</v>
      </c>
      <c r="R1777">
        <v>0.94079078199999999</v>
      </c>
      <c r="S1777">
        <v>2.2953241719999999</v>
      </c>
    </row>
    <row r="1778" spans="1:19" x14ac:dyDescent="0.25">
      <c r="A1778" s="12">
        <v>43709</v>
      </c>
      <c r="B1778" t="s">
        <v>1995</v>
      </c>
      <c r="C1778" t="s">
        <v>1996</v>
      </c>
      <c r="D1778">
        <v>259785.5454</v>
      </c>
      <c r="E1778">
        <v>115.3828872</v>
      </c>
      <c r="F1778">
        <v>1.409610169</v>
      </c>
      <c r="G1778">
        <v>1.364996594</v>
      </c>
      <c r="H1778">
        <v>153871.48800000001</v>
      </c>
      <c r="I1778">
        <v>113.8966235</v>
      </c>
      <c r="J1778">
        <v>1.048923512</v>
      </c>
      <c r="K1778">
        <v>1.557379225</v>
      </c>
      <c r="L1778">
        <v>129712.2121</v>
      </c>
      <c r="M1778">
        <v>113.03952289999999</v>
      </c>
      <c r="N1778">
        <v>1.475757244</v>
      </c>
      <c r="O1778">
        <v>1.802593616</v>
      </c>
      <c r="P1778">
        <v>99733.327309999993</v>
      </c>
      <c r="Q1778">
        <v>110.7528995</v>
      </c>
      <c r="R1778">
        <v>1.28659002</v>
      </c>
      <c r="S1778">
        <v>0.78317985899999998</v>
      </c>
    </row>
    <row r="1779" spans="1:19" x14ac:dyDescent="0.25">
      <c r="A1779" s="12">
        <v>43709</v>
      </c>
      <c r="B1779" t="s">
        <v>1999</v>
      </c>
      <c r="C1779" t="s">
        <v>2000</v>
      </c>
      <c r="D1779">
        <v>275864.14130000002</v>
      </c>
      <c r="E1779">
        <v>122.745029</v>
      </c>
      <c r="F1779">
        <v>0.502187834</v>
      </c>
      <c r="G1779">
        <v>2.045669926</v>
      </c>
      <c r="H1779">
        <v>168051.1691</v>
      </c>
      <c r="I1779">
        <v>122.6999434</v>
      </c>
      <c r="J1779">
        <v>0.359392031</v>
      </c>
      <c r="K1779">
        <v>2.2073796479999999</v>
      </c>
      <c r="L1779">
        <v>130413.3925</v>
      </c>
      <c r="M1779">
        <v>120.88585860000001</v>
      </c>
      <c r="N1779">
        <v>0.72852405099999995</v>
      </c>
      <c r="O1779">
        <v>2.3096100399999999</v>
      </c>
      <c r="P1779">
        <v>117169.56909999999</v>
      </c>
      <c r="Q1779">
        <v>119.5029808</v>
      </c>
      <c r="R1779">
        <v>0.83218697600000002</v>
      </c>
      <c r="S1779">
        <v>1.3802588499999999</v>
      </c>
    </row>
    <row r="1780" spans="1:19" x14ac:dyDescent="0.25">
      <c r="A1780" s="12">
        <v>43709</v>
      </c>
      <c r="B1780" t="s">
        <v>1993</v>
      </c>
      <c r="C1780" t="s">
        <v>1994</v>
      </c>
      <c r="D1780">
        <v>221584.46650000001</v>
      </c>
      <c r="E1780">
        <v>119.58494210000001</v>
      </c>
      <c r="F1780">
        <v>0.80601154799999997</v>
      </c>
      <c r="G1780">
        <v>1.806859942</v>
      </c>
      <c r="H1780">
        <v>143895.04440000001</v>
      </c>
      <c r="I1780">
        <v>119.6114688</v>
      </c>
      <c r="J1780">
        <v>0.58885359999999998</v>
      </c>
      <c r="K1780">
        <v>2.18417664</v>
      </c>
      <c r="L1780">
        <v>119445.63860000001</v>
      </c>
      <c r="M1780">
        <v>118.5218776</v>
      </c>
      <c r="N1780">
        <v>1.0663074370000001</v>
      </c>
      <c r="O1780">
        <v>2.3436755919999999</v>
      </c>
      <c r="P1780">
        <v>104568.2619</v>
      </c>
      <c r="Q1780">
        <v>116.6724289</v>
      </c>
      <c r="R1780">
        <v>1.0707305060000001</v>
      </c>
      <c r="S1780">
        <v>0.87957361899999997</v>
      </c>
    </row>
    <row r="1781" spans="1:19" x14ac:dyDescent="0.25">
      <c r="A1781" s="12">
        <v>43709</v>
      </c>
      <c r="B1781" t="s">
        <v>1991</v>
      </c>
      <c r="C1781" t="s">
        <v>1992</v>
      </c>
      <c r="D1781">
        <v>261103.87770000001</v>
      </c>
      <c r="E1781">
        <v>122.2432663</v>
      </c>
      <c r="F1781">
        <v>1.023593612</v>
      </c>
      <c r="G1781">
        <v>2.5069647349999999</v>
      </c>
      <c r="H1781">
        <v>167332.85639999999</v>
      </c>
      <c r="I1781">
        <v>122.57496140000001</v>
      </c>
      <c r="J1781">
        <v>0.64687032899999997</v>
      </c>
      <c r="K1781">
        <v>2.7521258469999998</v>
      </c>
      <c r="L1781">
        <v>117639.2307</v>
      </c>
      <c r="M1781">
        <v>121.4663189</v>
      </c>
      <c r="N1781">
        <v>0.64220002300000001</v>
      </c>
      <c r="O1781">
        <v>2.7323126539999998</v>
      </c>
      <c r="P1781">
        <v>104809.8216</v>
      </c>
      <c r="Q1781">
        <v>118.2087166</v>
      </c>
      <c r="R1781">
        <v>0.37514859</v>
      </c>
      <c r="S1781">
        <v>1.479976146</v>
      </c>
    </row>
    <row r="1782" spans="1:19" x14ac:dyDescent="0.25">
      <c r="A1782" s="12">
        <v>43709</v>
      </c>
      <c r="B1782" t="s">
        <v>1989</v>
      </c>
      <c r="C1782" t="s">
        <v>1990</v>
      </c>
      <c r="D1782">
        <v>296667.46860000002</v>
      </c>
      <c r="E1782">
        <v>129.45658940000001</v>
      </c>
      <c r="F1782">
        <v>0.31071992700000001</v>
      </c>
      <c r="G1782">
        <v>3.0414016660000001</v>
      </c>
      <c r="H1782">
        <v>193625.0716</v>
      </c>
      <c r="I1782">
        <v>131.10704140000001</v>
      </c>
      <c r="J1782">
        <v>0.206386558</v>
      </c>
      <c r="K1782">
        <v>3.4857767860000002</v>
      </c>
      <c r="L1782">
        <v>140585.39480000001</v>
      </c>
      <c r="M1782">
        <v>129.4504737</v>
      </c>
      <c r="N1782">
        <v>0.58364080600000001</v>
      </c>
      <c r="O1782">
        <v>4.0058894709999997</v>
      </c>
      <c r="P1782">
        <v>144125.9938</v>
      </c>
      <c r="Q1782">
        <v>131.66612330000001</v>
      </c>
      <c r="R1782">
        <v>0.61562801</v>
      </c>
      <c r="S1782">
        <v>2.8578177139999998</v>
      </c>
    </row>
    <row r="1783" spans="1:19" x14ac:dyDescent="0.25">
      <c r="A1783" s="12">
        <v>43709</v>
      </c>
      <c r="B1783" t="s">
        <v>1997</v>
      </c>
      <c r="C1783" t="s">
        <v>1998</v>
      </c>
      <c r="D1783">
        <v>325870.26650000003</v>
      </c>
      <c r="E1783">
        <v>129.74633410000001</v>
      </c>
      <c r="F1783">
        <v>0.78666263999999997</v>
      </c>
      <c r="G1783">
        <v>1.9617713640000001</v>
      </c>
      <c r="H1783">
        <v>196668.3431</v>
      </c>
      <c r="I1783">
        <v>131.05281429999999</v>
      </c>
      <c r="J1783">
        <v>0.65565622099999998</v>
      </c>
      <c r="K1783">
        <v>2.3237491540000001</v>
      </c>
      <c r="L1783">
        <v>161755.00229999999</v>
      </c>
      <c r="M1783">
        <v>130.93133979999999</v>
      </c>
      <c r="N1783">
        <v>0.99591656100000003</v>
      </c>
      <c r="O1783">
        <v>2.4198120329999999</v>
      </c>
      <c r="P1783">
        <v>128957.72530000001</v>
      </c>
      <c r="Q1783">
        <v>126.5633895</v>
      </c>
      <c r="R1783">
        <v>0.78484631699999996</v>
      </c>
      <c r="S1783">
        <v>0.98023612500000001</v>
      </c>
    </row>
    <row r="1784" spans="1:19" x14ac:dyDescent="0.25">
      <c r="A1784" s="12">
        <v>43739</v>
      </c>
      <c r="B1784" t="s">
        <v>1989</v>
      </c>
      <c r="C1784" t="s">
        <v>1990</v>
      </c>
      <c r="D1784">
        <v>297098.59830000001</v>
      </c>
      <c r="E1784">
        <v>129.64472119999999</v>
      </c>
      <c r="F1784">
        <v>0.14532420600000001</v>
      </c>
      <c r="G1784">
        <v>2.6384704289999998</v>
      </c>
      <c r="H1784">
        <v>194458.34539999999</v>
      </c>
      <c r="I1784">
        <v>131.67126619999999</v>
      </c>
      <c r="J1784">
        <v>0.430354295</v>
      </c>
      <c r="K1784">
        <v>3.3605393769999998</v>
      </c>
      <c r="L1784">
        <v>140701.45329999999</v>
      </c>
      <c r="M1784">
        <v>129.55733989999999</v>
      </c>
      <c r="N1784">
        <v>8.2553763000000002E-2</v>
      </c>
      <c r="O1784">
        <v>3.6181781719999999</v>
      </c>
      <c r="P1784">
        <v>143845.9307</v>
      </c>
      <c r="Q1784">
        <v>131.41027199999999</v>
      </c>
      <c r="R1784">
        <v>-0.194318248</v>
      </c>
      <c r="S1784">
        <v>1.842620291</v>
      </c>
    </row>
    <row r="1785" spans="1:19" x14ac:dyDescent="0.25">
      <c r="A1785" s="12">
        <v>43739</v>
      </c>
      <c r="B1785" t="s">
        <v>1991</v>
      </c>
      <c r="C1785" t="s">
        <v>1992</v>
      </c>
      <c r="D1785">
        <v>262130.98970000001</v>
      </c>
      <c r="E1785">
        <v>122.7241382</v>
      </c>
      <c r="F1785">
        <v>0.39337294699999997</v>
      </c>
      <c r="G1785">
        <v>2.537392176</v>
      </c>
      <c r="H1785">
        <v>168493.36249999999</v>
      </c>
      <c r="I1785">
        <v>123.4250574</v>
      </c>
      <c r="J1785">
        <v>0.69353155600000005</v>
      </c>
      <c r="K1785">
        <v>3.0684880520000002</v>
      </c>
      <c r="L1785">
        <v>117960.6997</v>
      </c>
      <c r="M1785">
        <v>121.79824600000001</v>
      </c>
      <c r="N1785">
        <v>0.27326678900000001</v>
      </c>
      <c r="O1785">
        <v>2.6089838350000001</v>
      </c>
      <c r="P1785">
        <v>105065.429</v>
      </c>
      <c r="Q1785">
        <v>118.4970008</v>
      </c>
      <c r="R1785">
        <v>0.243877334</v>
      </c>
      <c r="S1785">
        <v>1.2537131210000001</v>
      </c>
    </row>
    <row r="1786" spans="1:19" x14ac:dyDescent="0.25">
      <c r="A1786" s="12">
        <v>43739</v>
      </c>
      <c r="B1786" t="s">
        <v>1995</v>
      </c>
      <c r="C1786" t="s">
        <v>1996</v>
      </c>
      <c r="D1786">
        <v>259237.05100000001</v>
      </c>
      <c r="E1786">
        <v>115.13927529999999</v>
      </c>
      <c r="F1786">
        <v>-0.211133512</v>
      </c>
      <c r="G1786">
        <v>0.21267518599999999</v>
      </c>
      <c r="H1786">
        <v>154113.88370000001</v>
      </c>
      <c r="I1786">
        <v>114.0760463</v>
      </c>
      <c r="J1786">
        <v>0.157531267</v>
      </c>
      <c r="K1786">
        <v>0.93629429600000003</v>
      </c>
      <c r="L1786">
        <v>129475.4571</v>
      </c>
      <c r="M1786">
        <v>112.8331994</v>
      </c>
      <c r="N1786">
        <v>-0.18252333700000001</v>
      </c>
      <c r="O1786">
        <v>1.0625375290000001</v>
      </c>
      <c r="P1786">
        <v>99305.201759999996</v>
      </c>
      <c r="Q1786">
        <v>110.2774702</v>
      </c>
      <c r="R1786">
        <v>-0.42927029999999999</v>
      </c>
      <c r="S1786">
        <v>-0.214969667</v>
      </c>
    </row>
    <row r="1787" spans="1:19" x14ac:dyDescent="0.25">
      <c r="A1787" s="12">
        <v>43739</v>
      </c>
      <c r="B1787" t="s">
        <v>1999</v>
      </c>
      <c r="C1787" t="s">
        <v>2000</v>
      </c>
      <c r="D1787">
        <v>275753.55109999998</v>
      </c>
      <c r="E1787">
        <v>122.69582219999999</v>
      </c>
      <c r="F1787">
        <v>-4.0088641000000001E-2</v>
      </c>
      <c r="G1787">
        <v>1.9318581100000001</v>
      </c>
      <c r="H1787">
        <v>168370.86259999999</v>
      </c>
      <c r="I1787">
        <v>122.9333627</v>
      </c>
      <c r="J1787">
        <v>0.19023581000000001</v>
      </c>
      <c r="K1787">
        <v>2.4751954719999998</v>
      </c>
      <c r="L1787">
        <v>130131.9918</v>
      </c>
      <c r="M1787">
        <v>120.62501589999999</v>
      </c>
      <c r="N1787">
        <v>-0.21577597700000001</v>
      </c>
      <c r="O1787">
        <v>2.2776248840000002</v>
      </c>
      <c r="P1787">
        <v>116603.6627</v>
      </c>
      <c r="Q1787">
        <v>118.9258045</v>
      </c>
      <c r="R1787">
        <v>-0.48298069900000001</v>
      </c>
      <c r="S1787">
        <v>1.291442454</v>
      </c>
    </row>
    <row r="1788" spans="1:19" x14ac:dyDescent="0.25">
      <c r="A1788" s="12">
        <v>43739</v>
      </c>
      <c r="B1788" t="s">
        <v>1997</v>
      </c>
      <c r="C1788" t="s">
        <v>1998</v>
      </c>
      <c r="D1788">
        <v>326690.38150000002</v>
      </c>
      <c r="E1788">
        <v>130.0728656</v>
      </c>
      <c r="F1788">
        <v>0.251669168</v>
      </c>
      <c r="G1788">
        <v>2.1181655400000001</v>
      </c>
      <c r="H1788">
        <v>197538.20480000001</v>
      </c>
      <c r="I1788">
        <v>131.63245939999999</v>
      </c>
      <c r="J1788">
        <v>0.44229881100000001</v>
      </c>
      <c r="K1788">
        <v>2.6531434690000002</v>
      </c>
      <c r="L1788">
        <v>161846.96789999999</v>
      </c>
      <c r="M1788">
        <v>131.00578060000001</v>
      </c>
      <c r="N1788">
        <v>5.6854849999999998E-2</v>
      </c>
      <c r="O1788">
        <v>2.4382193289999998</v>
      </c>
      <c r="P1788">
        <v>128671.37699999999</v>
      </c>
      <c r="Q1788">
        <v>126.28235770000001</v>
      </c>
      <c r="R1788">
        <v>-0.22204821699999999</v>
      </c>
      <c r="S1788">
        <v>0.655307898</v>
      </c>
    </row>
    <row r="1789" spans="1:19" x14ac:dyDescent="0.25">
      <c r="A1789" s="12">
        <v>43739</v>
      </c>
      <c r="B1789" t="s">
        <v>1993</v>
      </c>
      <c r="C1789" t="s">
        <v>1994</v>
      </c>
      <c r="D1789">
        <v>224168.0515</v>
      </c>
      <c r="E1789">
        <v>120.979254</v>
      </c>
      <c r="F1789">
        <v>1.1659594470000001</v>
      </c>
      <c r="G1789">
        <v>2.7696316310000002</v>
      </c>
      <c r="H1789">
        <v>145756.26010000001</v>
      </c>
      <c r="I1789">
        <v>121.1585877</v>
      </c>
      <c r="J1789">
        <v>1.2934536080000001</v>
      </c>
      <c r="K1789">
        <v>3.1872462970000002</v>
      </c>
      <c r="L1789">
        <v>120608.531</v>
      </c>
      <c r="M1789">
        <v>119.6757765</v>
      </c>
      <c r="N1789">
        <v>0.97357461599999995</v>
      </c>
      <c r="O1789">
        <v>3.153485946</v>
      </c>
      <c r="P1789">
        <v>104877.6587</v>
      </c>
      <c r="Q1789">
        <v>117.0176396</v>
      </c>
      <c r="R1789">
        <v>0.29588025899999998</v>
      </c>
      <c r="S1789">
        <v>0.68225247300000003</v>
      </c>
    </row>
    <row r="1790" spans="1:19" x14ac:dyDescent="0.25">
      <c r="A1790" s="12">
        <v>43770</v>
      </c>
      <c r="B1790" t="s">
        <v>1997</v>
      </c>
      <c r="C1790" t="s">
        <v>1998</v>
      </c>
      <c r="D1790">
        <v>326851.13589999999</v>
      </c>
      <c r="E1790">
        <v>130.13687049999999</v>
      </c>
      <c r="F1790">
        <v>4.9206951999999998E-2</v>
      </c>
      <c r="G1790">
        <v>1.5807531379999999</v>
      </c>
      <c r="H1790">
        <v>197641.2162</v>
      </c>
      <c r="I1790">
        <v>131.70110249999999</v>
      </c>
      <c r="J1790">
        <v>5.2147583999999997E-2</v>
      </c>
      <c r="K1790">
        <v>2.3749770020000001</v>
      </c>
      <c r="L1790">
        <v>161027.00880000001</v>
      </c>
      <c r="M1790">
        <v>130.342071</v>
      </c>
      <c r="N1790">
        <v>-0.50662615</v>
      </c>
      <c r="O1790">
        <v>1.707967886</v>
      </c>
      <c r="P1790">
        <v>127787.1871</v>
      </c>
      <c r="Q1790">
        <v>125.4145845</v>
      </c>
      <c r="R1790">
        <v>-0.68716904700000003</v>
      </c>
      <c r="S1790">
        <v>-0.21494321899999999</v>
      </c>
    </row>
    <row r="1791" spans="1:19" x14ac:dyDescent="0.25">
      <c r="A1791" s="12">
        <v>43770</v>
      </c>
      <c r="B1791" t="s">
        <v>1995</v>
      </c>
      <c r="C1791" t="s">
        <v>1996</v>
      </c>
      <c r="D1791">
        <v>259069.35219999999</v>
      </c>
      <c r="E1791">
        <v>115.0647924</v>
      </c>
      <c r="F1791">
        <v>-6.4689399999999994E-2</v>
      </c>
      <c r="G1791">
        <v>0.33108762800000002</v>
      </c>
      <c r="H1791">
        <v>154203.1563</v>
      </c>
      <c r="I1791">
        <v>114.1421264</v>
      </c>
      <c r="J1791">
        <v>5.7926336000000002E-2</v>
      </c>
      <c r="K1791">
        <v>0.95534158899999999</v>
      </c>
      <c r="L1791">
        <v>128937.8691</v>
      </c>
      <c r="M1791">
        <v>112.3647108</v>
      </c>
      <c r="N1791">
        <v>-0.41520453200000002</v>
      </c>
      <c r="O1791">
        <v>0.77274093099999996</v>
      </c>
      <c r="P1791">
        <v>98711.041639999996</v>
      </c>
      <c r="Q1791">
        <v>109.61766110000001</v>
      </c>
      <c r="R1791">
        <v>-0.59831721199999999</v>
      </c>
      <c r="S1791">
        <v>-0.76840289500000003</v>
      </c>
    </row>
    <row r="1792" spans="1:19" x14ac:dyDescent="0.25">
      <c r="A1792" s="12">
        <v>43770</v>
      </c>
      <c r="B1792" t="s">
        <v>1999</v>
      </c>
      <c r="C1792" t="s">
        <v>2000</v>
      </c>
      <c r="D1792">
        <v>275055.46850000002</v>
      </c>
      <c r="E1792">
        <v>122.3852122</v>
      </c>
      <c r="F1792">
        <v>-0.25315451500000002</v>
      </c>
      <c r="G1792">
        <v>1.9884515840000001</v>
      </c>
      <c r="H1792">
        <v>168369.3162</v>
      </c>
      <c r="I1792">
        <v>122.9322336</v>
      </c>
      <c r="J1792">
        <v>-9.1845800000000003E-4</v>
      </c>
      <c r="K1792">
        <v>2.9318951869999998</v>
      </c>
      <c r="L1792">
        <v>129736.298</v>
      </c>
      <c r="M1792">
        <v>120.2582302</v>
      </c>
      <c r="N1792">
        <v>-0.30407107</v>
      </c>
      <c r="O1792">
        <v>2.6111430850000001</v>
      </c>
      <c r="P1792">
        <v>116280.6087</v>
      </c>
      <c r="Q1792">
        <v>118.596317</v>
      </c>
      <c r="R1792">
        <v>-0.277053035</v>
      </c>
      <c r="S1792">
        <v>1.9524172930000001</v>
      </c>
    </row>
    <row r="1793" spans="1:19" x14ac:dyDescent="0.25">
      <c r="A1793" s="12">
        <v>43770</v>
      </c>
      <c r="B1793" t="s">
        <v>1993</v>
      </c>
      <c r="C1793" t="s">
        <v>1994</v>
      </c>
      <c r="D1793">
        <v>225883.24050000001</v>
      </c>
      <c r="E1793">
        <v>121.904909</v>
      </c>
      <c r="F1793">
        <v>0.76513535200000005</v>
      </c>
      <c r="G1793">
        <v>4.3670303199999996</v>
      </c>
      <c r="H1793">
        <v>146989.61900000001</v>
      </c>
      <c r="I1793">
        <v>122.1838063</v>
      </c>
      <c r="J1793">
        <v>0.84617905299999996</v>
      </c>
      <c r="K1793">
        <v>5.0317645840000003</v>
      </c>
      <c r="L1793">
        <v>121132.22689999999</v>
      </c>
      <c r="M1793">
        <v>120.1954223</v>
      </c>
      <c r="N1793">
        <v>0.43421134700000003</v>
      </c>
      <c r="O1793">
        <v>4.8695832780000003</v>
      </c>
      <c r="P1793">
        <v>105001.1517</v>
      </c>
      <c r="Q1793">
        <v>117.1554273</v>
      </c>
      <c r="R1793">
        <v>0.117749549</v>
      </c>
      <c r="S1793">
        <v>2.5267770509999998</v>
      </c>
    </row>
    <row r="1794" spans="1:19" x14ac:dyDescent="0.25">
      <c r="A1794" s="12">
        <v>43770</v>
      </c>
      <c r="B1794" t="s">
        <v>1991</v>
      </c>
      <c r="C1794" t="s">
        <v>1992</v>
      </c>
      <c r="D1794">
        <v>258442.6778</v>
      </c>
      <c r="E1794">
        <v>120.9973493</v>
      </c>
      <c r="F1794">
        <v>-1.4070491439999999</v>
      </c>
      <c r="G1794">
        <v>0.34347813500000002</v>
      </c>
      <c r="H1794">
        <v>166298.01759999999</v>
      </c>
      <c r="I1794">
        <v>121.8169194</v>
      </c>
      <c r="J1794">
        <v>-1.302926689</v>
      </c>
      <c r="K1794">
        <v>1.031583803</v>
      </c>
      <c r="L1794">
        <v>115624.98299999999</v>
      </c>
      <c r="M1794">
        <v>119.38654289999999</v>
      </c>
      <c r="N1794">
        <v>-1.980080356</v>
      </c>
      <c r="O1794">
        <v>7.3395639999999998E-2</v>
      </c>
      <c r="P1794">
        <v>102676.5667</v>
      </c>
      <c r="Q1794">
        <v>115.80274609999999</v>
      </c>
      <c r="R1794">
        <v>-2.273690201</v>
      </c>
      <c r="S1794">
        <v>-1.235880122</v>
      </c>
    </row>
    <row r="1795" spans="1:19" x14ac:dyDescent="0.25">
      <c r="A1795" s="12">
        <v>43770</v>
      </c>
      <c r="B1795" t="s">
        <v>1989</v>
      </c>
      <c r="C1795" t="s">
        <v>1990</v>
      </c>
      <c r="D1795">
        <v>299463.36599999998</v>
      </c>
      <c r="E1795">
        <v>130.67663329999999</v>
      </c>
      <c r="F1795">
        <v>0.79595384199999997</v>
      </c>
      <c r="G1795">
        <v>2.6504124830000002</v>
      </c>
      <c r="H1795">
        <v>196026.7384</v>
      </c>
      <c r="I1795">
        <v>132.73325349999999</v>
      </c>
      <c r="J1795">
        <v>0.80654445500000005</v>
      </c>
      <c r="K1795">
        <v>3.566884189</v>
      </c>
      <c r="L1795">
        <v>141240.1458</v>
      </c>
      <c r="M1795">
        <v>130.05336589999999</v>
      </c>
      <c r="N1795">
        <v>0.38286207999999999</v>
      </c>
      <c r="O1795">
        <v>3.5572574449999999</v>
      </c>
      <c r="P1795">
        <v>144231.88279999999</v>
      </c>
      <c r="Q1795">
        <v>131.76285809999999</v>
      </c>
      <c r="R1795">
        <v>0.26830940599999997</v>
      </c>
      <c r="S1795">
        <v>1.800197839</v>
      </c>
    </row>
    <row r="1796" spans="1:19" x14ac:dyDescent="0.25">
      <c r="A1796" s="12">
        <v>43800</v>
      </c>
      <c r="B1796" t="s">
        <v>1995</v>
      </c>
      <c r="C1796" t="s">
        <v>1996</v>
      </c>
      <c r="D1796">
        <v>255417.20509999999</v>
      </c>
      <c r="E1796">
        <v>113.4427034</v>
      </c>
      <c r="F1796">
        <v>-1.409717919</v>
      </c>
      <c r="G1796">
        <v>-0.40391039299999998</v>
      </c>
      <c r="H1796">
        <v>152571.04999999999</v>
      </c>
      <c r="I1796">
        <v>112.9340313</v>
      </c>
      <c r="J1796">
        <v>-1.058412989</v>
      </c>
      <c r="K1796">
        <v>0.38768552699999997</v>
      </c>
      <c r="L1796">
        <v>126988.6645</v>
      </c>
      <c r="M1796">
        <v>110.6660492</v>
      </c>
      <c r="N1796">
        <v>-1.5117393830000001</v>
      </c>
      <c r="O1796">
        <v>-9.7148816999999998E-2</v>
      </c>
      <c r="P1796">
        <v>96727.946119999993</v>
      </c>
      <c r="Q1796">
        <v>107.41545259999999</v>
      </c>
      <c r="R1796">
        <v>-2.0089905720000001</v>
      </c>
      <c r="S1796">
        <v>-2.5579813329999999</v>
      </c>
    </row>
    <row r="1797" spans="1:19" x14ac:dyDescent="0.25">
      <c r="A1797" s="12">
        <v>43800</v>
      </c>
      <c r="B1797" t="s">
        <v>1999</v>
      </c>
      <c r="C1797" t="s">
        <v>2000</v>
      </c>
      <c r="D1797">
        <v>274596.08669999999</v>
      </c>
      <c r="E1797">
        <v>122.1808115</v>
      </c>
      <c r="F1797">
        <v>-0.16701423000000001</v>
      </c>
      <c r="G1797">
        <v>1.9264957300000001</v>
      </c>
      <c r="H1797">
        <v>168432.65609999999</v>
      </c>
      <c r="I1797">
        <v>122.97848020000001</v>
      </c>
      <c r="J1797">
        <v>3.7619645E-2</v>
      </c>
      <c r="K1797">
        <v>2.951598465</v>
      </c>
      <c r="L1797">
        <v>129357.9123</v>
      </c>
      <c r="M1797">
        <v>119.907488</v>
      </c>
      <c r="N1797">
        <v>-0.29165754100000002</v>
      </c>
      <c r="O1797">
        <v>2.5345075920000002</v>
      </c>
      <c r="P1797">
        <v>115507.98420000001</v>
      </c>
      <c r="Q1797">
        <v>117.8083058</v>
      </c>
      <c r="R1797">
        <v>-0.66444824000000002</v>
      </c>
      <c r="S1797">
        <v>1.264181811</v>
      </c>
    </row>
    <row r="1798" spans="1:19" x14ac:dyDescent="0.25">
      <c r="A1798" s="12">
        <v>43800</v>
      </c>
      <c r="B1798" t="s">
        <v>1997</v>
      </c>
      <c r="C1798" t="s">
        <v>1998</v>
      </c>
      <c r="D1798">
        <v>325308.42719999998</v>
      </c>
      <c r="E1798">
        <v>129.52263590000001</v>
      </c>
      <c r="F1798">
        <v>-0.47199122399999999</v>
      </c>
      <c r="G1798">
        <v>0.98024963700000001</v>
      </c>
      <c r="H1798">
        <v>197210.81969999999</v>
      </c>
      <c r="I1798">
        <v>131.41430149999999</v>
      </c>
      <c r="J1798">
        <v>-0.21776658700000001</v>
      </c>
      <c r="K1798">
        <v>1.833430077</v>
      </c>
      <c r="L1798">
        <v>160349.6758</v>
      </c>
      <c r="M1798">
        <v>129.7938091</v>
      </c>
      <c r="N1798">
        <v>-0.42063316499999998</v>
      </c>
      <c r="O1798">
        <v>1.1593428509999999</v>
      </c>
      <c r="P1798">
        <v>126576.837</v>
      </c>
      <c r="Q1798">
        <v>124.2267068</v>
      </c>
      <c r="R1798">
        <v>-0.94716072699999998</v>
      </c>
      <c r="S1798">
        <v>-1.487775998</v>
      </c>
    </row>
    <row r="1799" spans="1:19" x14ac:dyDescent="0.25">
      <c r="A1799" s="12">
        <v>43800</v>
      </c>
      <c r="B1799" t="s">
        <v>1993</v>
      </c>
      <c r="C1799" t="s">
        <v>1994</v>
      </c>
      <c r="D1799">
        <v>226240.35159999999</v>
      </c>
      <c r="E1799">
        <v>122.0976352</v>
      </c>
      <c r="F1799">
        <v>0.15809546699999999</v>
      </c>
      <c r="G1799">
        <v>3.8556304749999999</v>
      </c>
      <c r="H1799">
        <v>147683.44570000001</v>
      </c>
      <c r="I1799">
        <v>122.7605435</v>
      </c>
      <c r="J1799">
        <v>0.47202425999999997</v>
      </c>
      <c r="K1799">
        <v>4.6036307909999996</v>
      </c>
      <c r="L1799">
        <v>121374.5297</v>
      </c>
      <c r="M1799">
        <v>120.4358512</v>
      </c>
      <c r="N1799">
        <v>0.20003162499999999</v>
      </c>
      <c r="O1799">
        <v>4.3238232070000002</v>
      </c>
      <c r="P1799">
        <v>104750.2981</v>
      </c>
      <c r="Q1799">
        <v>116.8755365</v>
      </c>
      <c r="R1799">
        <v>-0.238905541</v>
      </c>
      <c r="S1799">
        <v>1.317825021</v>
      </c>
    </row>
    <row r="1800" spans="1:19" x14ac:dyDescent="0.25">
      <c r="A1800" s="12">
        <v>43800</v>
      </c>
      <c r="B1800" t="s">
        <v>1989</v>
      </c>
      <c r="C1800" t="s">
        <v>1990</v>
      </c>
      <c r="D1800">
        <v>299822.77610000002</v>
      </c>
      <c r="E1800">
        <v>130.83346890000001</v>
      </c>
      <c r="F1800">
        <v>0.120018069</v>
      </c>
      <c r="G1800">
        <v>2.862226465</v>
      </c>
      <c r="H1800">
        <v>196471.63680000001</v>
      </c>
      <c r="I1800">
        <v>133.03450230000001</v>
      </c>
      <c r="J1800">
        <v>0.22695800999999999</v>
      </c>
      <c r="K1800">
        <v>3.720466536</v>
      </c>
      <c r="L1800">
        <v>141344.55239999999</v>
      </c>
      <c r="M1800">
        <v>130.14950300000001</v>
      </c>
      <c r="N1800">
        <v>7.3921297999999996E-2</v>
      </c>
      <c r="O1800">
        <v>3.5599582280000002</v>
      </c>
      <c r="P1800">
        <v>143264.2415</v>
      </c>
      <c r="Q1800">
        <v>130.8788706</v>
      </c>
      <c r="R1800">
        <v>-0.670892814</v>
      </c>
      <c r="S1800">
        <v>0.99794235799999997</v>
      </c>
    </row>
    <row r="1801" spans="1:19" x14ac:dyDescent="0.25">
      <c r="A1801" s="12">
        <v>43800</v>
      </c>
      <c r="B1801" t="s">
        <v>1991</v>
      </c>
      <c r="C1801" t="s">
        <v>1992</v>
      </c>
      <c r="D1801">
        <v>256523.01500000001</v>
      </c>
      <c r="E1801">
        <v>120.0986041</v>
      </c>
      <c r="F1801">
        <v>-0.74278090399999996</v>
      </c>
      <c r="G1801">
        <v>6.6512037999999996E-2</v>
      </c>
      <c r="H1801">
        <v>165220.85889999999</v>
      </c>
      <c r="I1801">
        <v>121.0278773</v>
      </c>
      <c r="J1801">
        <v>-0.64772787099999996</v>
      </c>
      <c r="K1801">
        <v>0.79451207999999995</v>
      </c>
      <c r="L1801">
        <v>114186.44010000001</v>
      </c>
      <c r="M1801">
        <v>117.9012006</v>
      </c>
      <c r="N1801">
        <v>-1.244145437</v>
      </c>
      <c r="O1801">
        <v>-0.59092596200000003</v>
      </c>
      <c r="P1801">
        <v>100556.2668</v>
      </c>
      <c r="Q1801">
        <v>113.411387</v>
      </c>
      <c r="R1801">
        <v>-2.0650280009999999</v>
      </c>
      <c r="S1801">
        <v>-2.669803849</v>
      </c>
    </row>
    <row r="1802" spans="1:19" x14ac:dyDescent="0.25">
      <c r="A1802" s="12">
        <v>43831</v>
      </c>
      <c r="B1802" t="s">
        <v>1991</v>
      </c>
      <c r="C1802" t="s">
        <v>1992</v>
      </c>
      <c r="D1802">
        <v>254319.32459999999</v>
      </c>
      <c r="E1802">
        <v>119.0668833</v>
      </c>
      <c r="F1802">
        <v>-0.85906145099999998</v>
      </c>
      <c r="G1802">
        <v>-0.22900615199999999</v>
      </c>
      <c r="H1802">
        <v>163276.76509999999</v>
      </c>
      <c r="I1802">
        <v>119.6037862</v>
      </c>
      <c r="J1802">
        <v>-1.1766636859999999</v>
      </c>
      <c r="K1802">
        <v>0.21579435</v>
      </c>
      <c r="L1802">
        <v>112413.78720000001</v>
      </c>
      <c r="M1802">
        <v>116.0708791</v>
      </c>
      <c r="N1802">
        <v>-1.5524197909999999</v>
      </c>
      <c r="O1802">
        <v>-1.179954342</v>
      </c>
      <c r="P1802">
        <v>98483.427769999995</v>
      </c>
      <c r="Q1802">
        <v>111.0735561</v>
      </c>
      <c r="R1802">
        <v>-2.0613722929999998</v>
      </c>
      <c r="S1802">
        <v>-4.1446749790000004</v>
      </c>
    </row>
    <row r="1803" spans="1:19" x14ac:dyDescent="0.25">
      <c r="A1803" s="12">
        <v>43831</v>
      </c>
      <c r="B1803" t="s">
        <v>1995</v>
      </c>
      <c r="C1803" t="s">
        <v>1996</v>
      </c>
      <c r="D1803">
        <v>256122.7653</v>
      </c>
      <c r="E1803">
        <v>113.7560756</v>
      </c>
      <c r="F1803">
        <v>0.27623833800000003</v>
      </c>
      <c r="G1803">
        <v>0.71248747999999995</v>
      </c>
      <c r="H1803">
        <v>152370.31640000001</v>
      </c>
      <c r="I1803">
        <v>112.785447</v>
      </c>
      <c r="J1803">
        <v>-0.13156733100000001</v>
      </c>
      <c r="K1803">
        <v>1.306042631</v>
      </c>
      <c r="L1803">
        <v>126864.7797</v>
      </c>
      <c r="M1803">
        <v>110.55808810000001</v>
      </c>
      <c r="N1803">
        <v>-9.7555797999999999E-2</v>
      </c>
      <c r="O1803">
        <v>1.0601751800000001</v>
      </c>
      <c r="P1803">
        <v>96108.518360000002</v>
      </c>
      <c r="Q1803">
        <v>106.7275841</v>
      </c>
      <c r="R1803">
        <v>-0.640381388</v>
      </c>
      <c r="S1803">
        <v>-1.7778391849999999</v>
      </c>
    </row>
    <row r="1804" spans="1:19" x14ac:dyDescent="0.25">
      <c r="A1804" s="12">
        <v>43831</v>
      </c>
      <c r="B1804" t="s">
        <v>1989</v>
      </c>
      <c r="C1804" t="s">
        <v>1990</v>
      </c>
      <c r="D1804">
        <v>299513.95270000002</v>
      </c>
      <c r="E1804">
        <v>130.69870779999999</v>
      </c>
      <c r="F1804">
        <v>-0.103002001</v>
      </c>
      <c r="G1804">
        <v>2.760775325</v>
      </c>
      <c r="H1804">
        <v>195766.73480000001</v>
      </c>
      <c r="I1804">
        <v>132.55720030000001</v>
      </c>
      <c r="J1804">
        <v>-0.35878054799999998</v>
      </c>
      <c r="K1804">
        <v>3.452266748</v>
      </c>
      <c r="L1804">
        <v>140622.95420000001</v>
      </c>
      <c r="M1804">
        <v>129.48505829999999</v>
      </c>
      <c r="N1804">
        <v>-0.51052421199999998</v>
      </c>
      <c r="O1804">
        <v>3.348869686</v>
      </c>
      <c r="P1804">
        <v>142436.0729</v>
      </c>
      <c r="Q1804">
        <v>130.12229819999999</v>
      </c>
      <c r="R1804">
        <v>-0.578070682</v>
      </c>
      <c r="S1804">
        <v>0.63328591499999998</v>
      </c>
    </row>
    <row r="1805" spans="1:19" x14ac:dyDescent="0.25">
      <c r="A1805" s="12">
        <v>43831</v>
      </c>
      <c r="B1805" t="s">
        <v>1999</v>
      </c>
      <c r="C1805" t="s">
        <v>2000</v>
      </c>
      <c r="D1805">
        <v>274649.69380000001</v>
      </c>
      <c r="E1805">
        <v>122.20466380000001</v>
      </c>
      <c r="F1805">
        <v>1.9522138000000001E-2</v>
      </c>
      <c r="G1805">
        <v>2.073256991</v>
      </c>
      <c r="H1805">
        <v>168079.2249</v>
      </c>
      <c r="I1805">
        <v>122.7204279</v>
      </c>
      <c r="J1805">
        <v>-0.209835354</v>
      </c>
      <c r="K1805">
        <v>2.9528604519999999</v>
      </c>
      <c r="L1805">
        <v>129079.76609999999</v>
      </c>
      <c r="M1805">
        <v>119.6496621</v>
      </c>
      <c r="N1805">
        <v>-0.21502067499999999</v>
      </c>
      <c r="O1805">
        <v>2.8093952839999998</v>
      </c>
      <c r="P1805">
        <v>115084.58229999999</v>
      </c>
      <c r="Q1805">
        <v>117.37647200000001</v>
      </c>
      <c r="R1805">
        <v>-0.36655637899999999</v>
      </c>
      <c r="S1805">
        <v>1.12793163</v>
      </c>
    </row>
    <row r="1806" spans="1:19" x14ac:dyDescent="0.25">
      <c r="A1806" s="12">
        <v>43831</v>
      </c>
      <c r="B1806" t="s">
        <v>1997</v>
      </c>
      <c r="C1806" t="s">
        <v>1998</v>
      </c>
      <c r="D1806">
        <v>326279.7683</v>
      </c>
      <c r="E1806">
        <v>129.9093786</v>
      </c>
      <c r="F1806">
        <v>0.29859079500000002</v>
      </c>
      <c r="G1806">
        <v>1.468662288</v>
      </c>
      <c r="H1806">
        <v>197751.7267</v>
      </c>
      <c r="I1806">
        <v>131.77474280000001</v>
      </c>
      <c r="J1806">
        <v>0.274278574</v>
      </c>
      <c r="K1806">
        <v>2.4026653910000002</v>
      </c>
      <c r="L1806">
        <v>161096.25349999999</v>
      </c>
      <c r="M1806">
        <v>130.3981206</v>
      </c>
      <c r="N1806">
        <v>0.46559351399999999</v>
      </c>
      <c r="O1806">
        <v>2.0211594289999999</v>
      </c>
      <c r="P1806">
        <v>126767.2975</v>
      </c>
      <c r="Q1806">
        <v>124.413631</v>
      </c>
      <c r="R1806">
        <v>0.150470243</v>
      </c>
      <c r="S1806">
        <v>-0.88546566199999999</v>
      </c>
    </row>
    <row r="1807" spans="1:19" x14ac:dyDescent="0.25">
      <c r="A1807" s="12">
        <v>43831</v>
      </c>
      <c r="B1807" t="s">
        <v>1993</v>
      </c>
      <c r="C1807" t="s">
        <v>1994</v>
      </c>
      <c r="D1807">
        <v>223570.79190000001</v>
      </c>
      <c r="E1807">
        <v>120.6569243</v>
      </c>
      <c r="F1807">
        <v>-1.1799662319999999</v>
      </c>
      <c r="G1807">
        <v>3.0708165959999998</v>
      </c>
      <c r="H1807">
        <v>145912.71170000001</v>
      </c>
      <c r="I1807">
        <v>121.2886367</v>
      </c>
      <c r="J1807">
        <v>-1.1990063980000001</v>
      </c>
      <c r="K1807">
        <v>3.9493495950000002</v>
      </c>
      <c r="L1807">
        <v>119987.98789999999</v>
      </c>
      <c r="M1807">
        <v>119.0600326</v>
      </c>
      <c r="N1807">
        <v>-1.1423663239999999</v>
      </c>
      <c r="O1807">
        <v>3.8705460719999998</v>
      </c>
      <c r="P1807">
        <v>103781.78720000001</v>
      </c>
      <c r="Q1807">
        <v>115.7949169</v>
      </c>
      <c r="R1807">
        <v>-0.92459012699999998</v>
      </c>
      <c r="S1807">
        <v>1.1565724470000001</v>
      </c>
    </row>
    <row r="1808" spans="1:19" x14ac:dyDescent="0.25">
      <c r="A1808" s="12">
        <v>43862</v>
      </c>
      <c r="B1808" t="s">
        <v>1995</v>
      </c>
      <c r="C1808" t="s">
        <v>1996</v>
      </c>
      <c r="D1808">
        <v>254301.8131</v>
      </c>
      <c r="E1808">
        <v>112.9473057</v>
      </c>
      <c r="F1808">
        <v>-0.710968508</v>
      </c>
      <c r="G1808">
        <v>0.53440679000000002</v>
      </c>
      <c r="H1808">
        <v>150925.9748</v>
      </c>
      <c r="I1808">
        <v>111.7163365</v>
      </c>
      <c r="J1808">
        <v>-0.94791531900000003</v>
      </c>
      <c r="K1808">
        <v>1.4892501549999999</v>
      </c>
      <c r="L1808">
        <v>125728.5799</v>
      </c>
      <c r="M1808">
        <v>109.5679308</v>
      </c>
      <c r="N1808">
        <v>-0.89559914799999996</v>
      </c>
      <c r="O1808">
        <v>1.494297717</v>
      </c>
      <c r="P1808">
        <v>95190.299299999999</v>
      </c>
      <c r="Q1808">
        <v>105.70791060000001</v>
      </c>
      <c r="R1808">
        <v>-0.955398203</v>
      </c>
      <c r="S1808">
        <v>-1.262256327</v>
      </c>
    </row>
    <row r="1809" spans="1:19" x14ac:dyDescent="0.25">
      <c r="A1809" s="12">
        <v>43862</v>
      </c>
      <c r="B1809" t="s">
        <v>1999</v>
      </c>
      <c r="C1809" t="s">
        <v>2000</v>
      </c>
      <c r="D1809">
        <v>273882.25910000002</v>
      </c>
      <c r="E1809">
        <v>121.86319570000001</v>
      </c>
      <c r="F1809">
        <v>-0.27942309999999998</v>
      </c>
      <c r="G1809">
        <v>2.5635813170000001</v>
      </c>
      <c r="H1809">
        <v>167339.18950000001</v>
      </c>
      <c r="I1809">
        <v>122.1801026</v>
      </c>
      <c r="J1809">
        <v>-0.44028960700000003</v>
      </c>
      <c r="K1809">
        <v>3.3899768699999999</v>
      </c>
      <c r="L1809">
        <v>128611.60490000001</v>
      </c>
      <c r="M1809">
        <v>119.2157031</v>
      </c>
      <c r="N1809">
        <v>-0.36269134400000003</v>
      </c>
      <c r="O1809">
        <v>3.4917620280000001</v>
      </c>
      <c r="P1809">
        <v>114306.2936</v>
      </c>
      <c r="Q1809">
        <v>116.5826837</v>
      </c>
      <c r="R1809">
        <v>-0.67627542200000001</v>
      </c>
      <c r="S1809">
        <v>0.77726014899999996</v>
      </c>
    </row>
    <row r="1810" spans="1:19" x14ac:dyDescent="0.25">
      <c r="A1810" s="12">
        <v>43862</v>
      </c>
      <c r="B1810" t="s">
        <v>1997</v>
      </c>
      <c r="C1810" t="s">
        <v>1998</v>
      </c>
      <c r="D1810">
        <v>324966.63679999998</v>
      </c>
      <c r="E1810">
        <v>129.3865509</v>
      </c>
      <c r="F1810">
        <v>-0.40245567999999998</v>
      </c>
      <c r="G1810">
        <v>0.70543048600000002</v>
      </c>
      <c r="H1810">
        <v>196942.4063</v>
      </c>
      <c r="I1810">
        <v>131.23544029999999</v>
      </c>
      <c r="J1810">
        <v>-0.40926084699999998</v>
      </c>
      <c r="K1810">
        <v>1.602666234</v>
      </c>
      <c r="L1810">
        <v>160708.2095</v>
      </c>
      <c r="M1810">
        <v>130.08402140000001</v>
      </c>
      <c r="N1810">
        <v>-0.240877121</v>
      </c>
      <c r="O1810">
        <v>1.6058940399999999</v>
      </c>
      <c r="P1810">
        <v>126085.31080000001</v>
      </c>
      <c r="Q1810">
        <v>123.7443067</v>
      </c>
      <c r="R1810">
        <v>-0.53798313799999997</v>
      </c>
      <c r="S1810">
        <v>-2.0329143580000002</v>
      </c>
    </row>
    <row r="1811" spans="1:19" x14ac:dyDescent="0.25">
      <c r="A1811" s="12">
        <v>43862</v>
      </c>
      <c r="B1811" t="s">
        <v>1991</v>
      </c>
      <c r="C1811" t="s">
        <v>1992</v>
      </c>
      <c r="D1811">
        <v>253583.0539</v>
      </c>
      <c r="E1811">
        <v>118.722177</v>
      </c>
      <c r="F1811">
        <v>-0.28950642399999998</v>
      </c>
      <c r="G1811">
        <v>-0.54818865400000005</v>
      </c>
      <c r="H1811">
        <v>162879.55549999999</v>
      </c>
      <c r="I1811">
        <v>119.3128215</v>
      </c>
      <c r="J1811">
        <v>-0.243273816</v>
      </c>
      <c r="K1811">
        <v>0.223414153</v>
      </c>
      <c r="L1811">
        <v>113289.1605</v>
      </c>
      <c r="M1811">
        <v>116.9747304</v>
      </c>
      <c r="N1811">
        <v>0.77870636599999998</v>
      </c>
      <c r="O1811">
        <v>-0.333590681</v>
      </c>
      <c r="P1811">
        <v>99222.165599999993</v>
      </c>
      <c r="Q1811">
        <v>111.9067342</v>
      </c>
      <c r="R1811">
        <v>0.75011383899999995</v>
      </c>
      <c r="S1811">
        <v>-3.84380028</v>
      </c>
    </row>
    <row r="1812" spans="1:19" x14ac:dyDescent="0.25">
      <c r="A1812" s="12">
        <v>43862</v>
      </c>
      <c r="B1812" t="s">
        <v>1989</v>
      </c>
      <c r="C1812" t="s">
        <v>1990</v>
      </c>
      <c r="D1812">
        <v>299475.93800000002</v>
      </c>
      <c r="E1812">
        <v>130.68211930000001</v>
      </c>
      <c r="F1812">
        <v>-1.2692129999999999E-2</v>
      </c>
      <c r="G1812">
        <v>3.2470728590000002</v>
      </c>
      <c r="H1812">
        <v>195382.5723</v>
      </c>
      <c r="I1812">
        <v>132.297077</v>
      </c>
      <c r="J1812">
        <v>-0.19623479699999999</v>
      </c>
      <c r="K1812">
        <v>3.872461339</v>
      </c>
      <c r="L1812">
        <v>140511.45540000001</v>
      </c>
      <c r="M1812">
        <v>129.38239060000001</v>
      </c>
      <c r="N1812">
        <v>-7.9289195000000007E-2</v>
      </c>
      <c r="O1812">
        <v>3.888773977</v>
      </c>
      <c r="P1812">
        <v>141379.1715</v>
      </c>
      <c r="Q1812">
        <v>129.15676719999999</v>
      </c>
      <c r="R1812">
        <v>-0.74201805600000004</v>
      </c>
      <c r="S1812">
        <v>0.203325125</v>
      </c>
    </row>
    <row r="1813" spans="1:19" x14ac:dyDescent="0.25">
      <c r="A1813" s="12">
        <v>43862</v>
      </c>
      <c r="B1813" t="s">
        <v>1993</v>
      </c>
      <c r="C1813" t="s">
        <v>1994</v>
      </c>
      <c r="D1813">
        <v>224357.35690000001</v>
      </c>
      <c r="E1813">
        <v>121.08141860000001</v>
      </c>
      <c r="F1813">
        <v>0.35181923300000001</v>
      </c>
      <c r="G1813">
        <v>2.8799966559999999</v>
      </c>
      <c r="H1813">
        <v>146548.7366</v>
      </c>
      <c r="I1813">
        <v>121.8173268</v>
      </c>
      <c r="J1813">
        <v>0.43589411700000003</v>
      </c>
      <c r="K1813">
        <v>3.8541945129999999</v>
      </c>
      <c r="L1813">
        <v>120685.3137</v>
      </c>
      <c r="M1813">
        <v>119.7519654</v>
      </c>
      <c r="N1813">
        <v>0.58116300200000004</v>
      </c>
      <c r="O1813">
        <v>4.0509155669999997</v>
      </c>
      <c r="P1813">
        <v>104391.51029999999</v>
      </c>
      <c r="Q1813">
        <v>116.47521759999999</v>
      </c>
      <c r="R1813">
        <v>0.58750487799999995</v>
      </c>
      <c r="S1813">
        <v>0.69849443099999997</v>
      </c>
    </row>
    <row r="1814" spans="1:19" x14ac:dyDescent="0.25">
      <c r="A1814" s="12">
        <v>43891</v>
      </c>
      <c r="B1814" t="s">
        <v>1999</v>
      </c>
      <c r="C1814" t="s">
        <v>2000</v>
      </c>
      <c r="D1814">
        <v>274108.94170000002</v>
      </c>
      <c r="E1814">
        <v>121.9640576</v>
      </c>
      <c r="F1814">
        <v>8.2766436999999998E-2</v>
      </c>
      <c r="G1814">
        <v>2.5847609560000002</v>
      </c>
      <c r="H1814">
        <v>167102.30799999999</v>
      </c>
      <c r="I1814">
        <v>122.0071473</v>
      </c>
      <c r="J1814">
        <v>-0.141557722</v>
      </c>
      <c r="K1814">
        <v>3.1542204890000001</v>
      </c>
      <c r="L1814">
        <v>128192.4186</v>
      </c>
      <c r="M1814">
        <v>118.827141</v>
      </c>
      <c r="N1814">
        <v>-0.32593196499999999</v>
      </c>
      <c r="O1814">
        <v>3.3431988559999999</v>
      </c>
      <c r="P1814">
        <v>113814.62209999999</v>
      </c>
      <c r="Q1814">
        <v>116.08122059999999</v>
      </c>
      <c r="R1814">
        <v>-0.43013514400000002</v>
      </c>
      <c r="S1814">
        <v>0.54277905500000001</v>
      </c>
    </row>
    <row r="1815" spans="1:19" x14ac:dyDescent="0.25">
      <c r="A1815" s="12">
        <v>43891</v>
      </c>
      <c r="B1815" t="s">
        <v>1995</v>
      </c>
      <c r="C1815" t="s">
        <v>1996</v>
      </c>
      <c r="D1815">
        <v>253422.69680000001</v>
      </c>
      <c r="E1815">
        <v>112.55684909999999</v>
      </c>
      <c r="F1815">
        <v>-0.34569802900000002</v>
      </c>
      <c r="G1815">
        <v>1.0150274189999999</v>
      </c>
      <c r="H1815">
        <v>149798.78769999999</v>
      </c>
      <c r="I1815">
        <v>110.8819857</v>
      </c>
      <c r="J1815">
        <v>-0.74684763099999996</v>
      </c>
      <c r="K1815">
        <v>1.7378084920000001</v>
      </c>
      <c r="L1815">
        <v>124738.81020000001</v>
      </c>
      <c r="M1815">
        <v>108.7053822</v>
      </c>
      <c r="N1815">
        <v>-0.78722724700000002</v>
      </c>
      <c r="O1815">
        <v>1.8927199699999999</v>
      </c>
      <c r="P1815">
        <v>94371.200360000003</v>
      </c>
      <c r="Q1815">
        <v>104.79830920000001</v>
      </c>
      <c r="R1815">
        <v>-0.86048572899999998</v>
      </c>
      <c r="S1815">
        <v>-0.30921998299999998</v>
      </c>
    </row>
    <row r="1816" spans="1:19" x14ac:dyDescent="0.25">
      <c r="A1816" s="12">
        <v>43891</v>
      </c>
      <c r="B1816" t="s">
        <v>1997</v>
      </c>
      <c r="C1816" t="s">
        <v>1998</v>
      </c>
      <c r="D1816">
        <v>324849.4583</v>
      </c>
      <c r="E1816">
        <v>129.33989589999999</v>
      </c>
      <c r="F1816">
        <v>-3.605862E-2</v>
      </c>
      <c r="G1816">
        <v>1.290335883</v>
      </c>
      <c r="H1816">
        <v>196293.69409999999</v>
      </c>
      <c r="I1816">
        <v>130.80316149999999</v>
      </c>
      <c r="J1816">
        <v>-0.32939184700000002</v>
      </c>
      <c r="K1816">
        <v>2.003987505</v>
      </c>
      <c r="L1816">
        <v>160080.53390000001</v>
      </c>
      <c r="M1816">
        <v>129.57595420000001</v>
      </c>
      <c r="N1816">
        <v>-0.390568466</v>
      </c>
      <c r="O1816">
        <v>2.1194855869999998</v>
      </c>
      <c r="P1816">
        <v>125588.6241</v>
      </c>
      <c r="Q1816">
        <v>123.2568418</v>
      </c>
      <c r="R1816">
        <v>-0.39392908300000001</v>
      </c>
      <c r="S1816">
        <v>-1.058420755</v>
      </c>
    </row>
    <row r="1817" spans="1:19" x14ac:dyDescent="0.25">
      <c r="A1817" s="12">
        <v>43891</v>
      </c>
      <c r="B1817" t="s">
        <v>1993</v>
      </c>
      <c r="C1817" t="s">
        <v>1994</v>
      </c>
      <c r="D1817">
        <v>223069.8793</v>
      </c>
      <c r="E1817">
        <v>120.38659130000001</v>
      </c>
      <c r="F1817">
        <v>-0.57385129899999998</v>
      </c>
      <c r="G1817">
        <v>3.1052293949999998</v>
      </c>
      <c r="H1817">
        <v>145605.9865</v>
      </c>
      <c r="I1817">
        <v>121.0336741</v>
      </c>
      <c r="J1817">
        <v>-0.64330146899999996</v>
      </c>
      <c r="K1817">
        <v>4.1120981890000001</v>
      </c>
      <c r="L1817">
        <v>119789.4518</v>
      </c>
      <c r="M1817">
        <v>118.8630319</v>
      </c>
      <c r="N1817">
        <v>-0.74231228800000004</v>
      </c>
      <c r="O1817">
        <v>4.3648077289999998</v>
      </c>
      <c r="P1817">
        <v>103796.3432</v>
      </c>
      <c r="Q1817">
        <v>115.8111577</v>
      </c>
      <c r="R1817">
        <v>-0.57012978999999997</v>
      </c>
      <c r="S1817">
        <v>1.900602664</v>
      </c>
    </row>
    <row r="1818" spans="1:19" x14ac:dyDescent="0.25">
      <c r="A1818" s="12">
        <v>43891</v>
      </c>
      <c r="B1818" t="s">
        <v>1991</v>
      </c>
      <c r="C1818" t="s">
        <v>1992</v>
      </c>
      <c r="D1818">
        <v>252338.98869999999</v>
      </c>
      <c r="E1818">
        <v>118.1397322</v>
      </c>
      <c r="F1818">
        <v>-0.49059475299999999</v>
      </c>
      <c r="G1818">
        <v>-0.85397077799999999</v>
      </c>
      <c r="H1818">
        <v>162103.51430000001</v>
      </c>
      <c r="I1818">
        <v>118.7443545</v>
      </c>
      <c r="J1818">
        <v>-0.47645091499999997</v>
      </c>
      <c r="K1818">
        <v>-3.8792739999999999E-2</v>
      </c>
      <c r="L1818">
        <v>113280.47139999999</v>
      </c>
      <c r="M1818">
        <v>116.96575869999999</v>
      </c>
      <c r="N1818">
        <v>-7.6698010000000004E-3</v>
      </c>
      <c r="O1818">
        <v>0.76811221100000004</v>
      </c>
      <c r="P1818">
        <v>99545.524680000002</v>
      </c>
      <c r="Q1818">
        <v>112.27143150000001</v>
      </c>
      <c r="R1818">
        <v>0.32589400200000002</v>
      </c>
      <c r="S1818">
        <v>-2.2839190330000001</v>
      </c>
    </row>
    <row r="1819" spans="1:19" x14ac:dyDescent="0.25">
      <c r="A1819" s="12">
        <v>43891</v>
      </c>
      <c r="B1819" t="s">
        <v>1989</v>
      </c>
      <c r="C1819" t="s">
        <v>1990</v>
      </c>
      <c r="D1819">
        <v>300908.08909999998</v>
      </c>
      <c r="E1819">
        <v>131.30706620000001</v>
      </c>
      <c r="F1819">
        <v>0.47821910099999998</v>
      </c>
      <c r="G1819">
        <v>4.0943741210000004</v>
      </c>
      <c r="H1819">
        <v>196403.74859999999</v>
      </c>
      <c r="I1819">
        <v>132.98853389999999</v>
      </c>
      <c r="J1819">
        <v>0.52265470800000002</v>
      </c>
      <c r="K1819">
        <v>4.6679088750000002</v>
      </c>
      <c r="L1819">
        <v>140952.747</v>
      </c>
      <c r="M1819">
        <v>129.7887302</v>
      </c>
      <c r="N1819">
        <v>0.31406098700000001</v>
      </c>
      <c r="O1819">
        <v>4.7761972860000004</v>
      </c>
      <c r="P1819">
        <v>142795.9449</v>
      </c>
      <c r="Q1819">
        <v>130.4510588</v>
      </c>
      <c r="R1819">
        <v>1.002108977</v>
      </c>
      <c r="S1819">
        <v>1.5724440019999999</v>
      </c>
    </row>
    <row r="1820" spans="1:19" x14ac:dyDescent="0.25">
      <c r="A1820" s="12">
        <v>43922</v>
      </c>
      <c r="B1820" t="s">
        <v>1989</v>
      </c>
      <c r="C1820" t="s">
        <v>1990</v>
      </c>
      <c r="D1820">
        <v>301963.79629999999</v>
      </c>
      <c r="E1820">
        <v>131.7677444</v>
      </c>
      <c r="F1820">
        <v>0.35084041599999999</v>
      </c>
      <c r="G1820">
        <v>4.5350633079999998</v>
      </c>
      <c r="H1820">
        <v>196107.1979</v>
      </c>
      <c r="I1820">
        <v>132.78773409999999</v>
      </c>
      <c r="J1820">
        <v>-0.15099030899999999</v>
      </c>
      <c r="K1820">
        <v>4.284091074</v>
      </c>
      <c r="L1820">
        <v>140936.38380000001</v>
      </c>
      <c r="M1820">
        <v>129.773663</v>
      </c>
      <c r="N1820">
        <v>-1.1609016E-2</v>
      </c>
      <c r="O1820">
        <v>4.3209092629999999</v>
      </c>
      <c r="P1820">
        <v>141170.33360000001</v>
      </c>
      <c r="Q1820">
        <v>128.96598359999999</v>
      </c>
      <c r="R1820">
        <v>-1.138415577</v>
      </c>
      <c r="S1820">
        <v>0.64977980999999996</v>
      </c>
    </row>
    <row r="1821" spans="1:19" x14ac:dyDescent="0.25">
      <c r="A1821" s="12">
        <v>43922</v>
      </c>
      <c r="B1821" t="s">
        <v>1995</v>
      </c>
      <c r="C1821" t="s">
        <v>1996</v>
      </c>
      <c r="D1821">
        <v>253348.75219999999</v>
      </c>
      <c r="E1821">
        <v>112.5240069</v>
      </c>
      <c r="F1821">
        <v>-2.9178367E-2</v>
      </c>
      <c r="G1821">
        <v>0.884560754</v>
      </c>
      <c r="H1821">
        <v>149086.66339999999</v>
      </c>
      <c r="I1821">
        <v>110.3548668</v>
      </c>
      <c r="J1821">
        <v>-0.47538725100000001</v>
      </c>
      <c r="K1821">
        <v>0.790077908</v>
      </c>
      <c r="L1821">
        <v>124382.52899999999</v>
      </c>
      <c r="M1821">
        <v>108.394896</v>
      </c>
      <c r="N1821">
        <v>-0.28562175099999998</v>
      </c>
      <c r="O1821">
        <v>0.95413381399999997</v>
      </c>
      <c r="P1821">
        <v>93624.140950000001</v>
      </c>
      <c r="Q1821">
        <v>103.9687069</v>
      </c>
      <c r="R1821">
        <v>-0.79161799799999999</v>
      </c>
      <c r="S1821">
        <v>-1.1513204290000001</v>
      </c>
    </row>
    <row r="1822" spans="1:19" x14ac:dyDescent="0.25">
      <c r="A1822" s="12">
        <v>43922</v>
      </c>
      <c r="B1822" t="s">
        <v>1999</v>
      </c>
      <c r="C1822" t="s">
        <v>2000</v>
      </c>
      <c r="D1822">
        <v>272001.58490000002</v>
      </c>
      <c r="E1822">
        <v>121.0263947</v>
      </c>
      <c r="F1822">
        <v>-0.76880264799999998</v>
      </c>
      <c r="G1822">
        <v>2.2493206240000001</v>
      </c>
      <c r="H1822">
        <v>165314.5961</v>
      </c>
      <c r="I1822">
        <v>120.70187730000001</v>
      </c>
      <c r="J1822">
        <v>-1.0698307570000001</v>
      </c>
      <c r="K1822">
        <v>2.2256542289999999</v>
      </c>
      <c r="L1822">
        <v>127029.8129</v>
      </c>
      <c r="M1822">
        <v>117.74947109999999</v>
      </c>
      <c r="N1822">
        <v>-0.90692233499999997</v>
      </c>
      <c r="O1822">
        <v>2.2598521300000001</v>
      </c>
      <c r="P1822">
        <v>111687.52039999999</v>
      </c>
      <c r="Q1822">
        <v>113.9117581</v>
      </c>
      <c r="R1822">
        <v>-1.868917763</v>
      </c>
      <c r="S1822">
        <v>-0.85460367699999995</v>
      </c>
    </row>
    <row r="1823" spans="1:19" x14ac:dyDescent="0.25">
      <c r="A1823" s="12">
        <v>43922</v>
      </c>
      <c r="B1823" t="s">
        <v>1997</v>
      </c>
      <c r="C1823" t="s">
        <v>1998</v>
      </c>
      <c r="D1823">
        <v>321456.14279999997</v>
      </c>
      <c r="E1823">
        <v>127.98883600000001</v>
      </c>
      <c r="F1823">
        <v>-1.0445809450000001</v>
      </c>
      <c r="G1823">
        <v>0.37390201499999998</v>
      </c>
      <c r="H1823">
        <v>193768.5165</v>
      </c>
      <c r="I1823">
        <v>129.12047269999999</v>
      </c>
      <c r="J1823">
        <v>-1.286428259</v>
      </c>
      <c r="K1823">
        <v>0.61899964699999999</v>
      </c>
      <c r="L1823">
        <v>158396.91149999999</v>
      </c>
      <c r="M1823">
        <v>128.21315899999999</v>
      </c>
      <c r="N1823">
        <v>-1.0517346240000001</v>
      </c>
      <c r="O1823">
        <v>0.69218331799999999</v>
      </c>
      <c r="P1823">
        <v>123473.5468</v>
      </c>
      <c r="Q1823">
        <v>121.18103480000001</v>
      </c>
      <c r="R1823">
        <v>-1.6841312939999999</v>
      </c>
      <c r="S1823">
        <v>-2.8460718800000002</v>
      </c>
    </row>
    <row r="1824" spans="1:19" x14ac:dyDescent="0.25">
      <c r="A1824" s="12">
        <v>43922</v>
      </c>
      <c r="B1824" t="s">
        <v>1993</v>
      </c>
      <c r="C1824" t="s">
        <v>1994</v>
      </c>
      <c r="D1824">
        <v>221390.66390000001</v>
      </c>
      <c r="E1824">
        <v>119.4803505</v>
      </c>
      <c r="F1824">
        <v>-0.75277552700000006</v>
      </c>
      <c r="G1824">
        <v>1.3685494030000001</v>
      </c>
      <c r="H1824">
        <v>143965.01430000001</v>
      </c>
      <c r="I1824">
        <v>119.6696307</v>
      </c>
      <c r="J1824">
        <v>-1.126994944</v>
      </c>
      <c r="K1824">
        <v>1.70457919</v>
      </c>
      <c r="L1824">
        <v>118503.36470000001</v>
      </c>
      <c r="M1824">
        <v>117.58689099999999</v>
      </c>
      <c r="N1824">
        <v>-1.0736230200000001</v>
      </c>
      <c r="O1824">
        <v>1.9442181569999999</v>
      </c>
      <c r="P1824">
        <v>101378.90889999999</v>
      </c>
      <c r="Q1824">
        <v>113.1138964</v>
      </c>
      <c r="R1824">
        <v>-2.3290168179999999</v>
      </c>
      <c r="S1824">
        <v>-1.3748724699999999</v>
      </c>
    </row>
    <row r="1825" spans="1:19" x14ac:dyDescent="0.25">
      <c r="A1825" s="12">
        <v>43922</v>
      </c>
      <c r="B1825" t="s">
        <v>1991</v>
      </c>
      <c r="C1825" t="s">
        <v>1992</v>
      </c>
      <c r="D1825">
        <v>253168.61079999999</v>
      </c>
      <c r="E1825">
        <v>118.52814360000001</v>
      </c>
      <c r="F1825">
        <v>0.328772856</v>
      </c>
      <c r="G1825">
        <v>0.39381185899999999</v>
      </c>
      <c r="H1825">
        <v>162249.25659999999</v>
      </c>
      <c r="I1825">
        <v>118.85111379999999</v>
      </c>
      <c r="J1825">
        <v>8.9906874999999997E-2</v>
      </c>
      <c r="K1825">
        <v>0.793256297</v>
      </c>
      <c r="L1825">
        <v>114135.1072</v>
      </c>
      <c r="M1825">
        <v>117.84819779999999</v>
      </c>
      <c r="N1825">
        <v>0.754442265</v>
      </c>
      <c r="O1825">
        <v>2.1162260339999999</v>
      </c>
      <c r="P1825">
        <v>99299.004629999996</v>
      </c>
      <c r="Q1825">
        <v>111.99339639999999</v>
      </c>
      <c r="R1825">
        <v>-0.247645538</v>
      </c>
      <c r="S1825">
        <v>-1.4114848470000001</v>
      </c>
    </row>
    <row r="1826" spans="1:19" x14ac:dyDescent="0.25">
      <c r="A1826" s="12">
        <v>43952</v>
      </c>
      <c r="B1826" t="s">
        <v>1997</v>
      </c>
      <c r="C1826" t="s">
        <v>1998</v>
      </c>
      <c r="D1826">
        <v>323610.23700000002</v>
      </c>
      <c r="E1826">
        <v>128.84649580000001</v>
      </c>
      <c r="F1826">
        <v>0.670105171</v>
      </c>
      <c r="G1826">
        <v>1.372940029</v>
      </c>
      <c r="H1826">
        <v>195608.4252</v>
      </c>
      <c r="I1826">
        <v>130.34652259999999</v>
      </c>
      <c r="J1826">
        <v>0.94953953099999999</v>
      </c>
      <c r="K1826">
        <v>1.5405382089999999</v>
      </c>
      <c r="L1826">
        <v>159785.9792</v>
      </c>
      <c r="M1826">
        <v>129.33752920000001</v>
      </c>
      <c r="N1826">
        <v>0.87695378499999999</v>
      </c>
      <c r="O1826">
        <v>1.352772748</v>
      </c>
      <c r="P1826">
        <v>125174.73480000001</v>
      </c>
      <c r="Q1826">
        <v>122.8506371</v>
      </c>
      <c r="R1826">
        <v>1.3777752560000001</v>
      </c>
      <c r="S1826">
        <v>-0.95314620999999999</v>
      </c>
    </row>
    <row r="1827" spans="1:19" x14ac:dyDescent="0.25">
      <c r="A1827" s="12">
        <v>43952</v>
      </c>
      <c r="B1827" t="s">
        <v>1993</v>
      </c>
      <c r="C1827" t="s">
        <v>1994</v>
      </c>
      <c r="D1827">
        <v>222573.09529999999</v>
      </c>
      <c r="E1827">
        <v>120.11848639999999</v>
      </c>
      <c r="F1827">
        <v>0.53409274600000001</v>
      </c>
      <c r="G1827">
        <v>1.7360030360000001</v>
      </c>
      <c r="H1827">
        <v>144153.2787</v>
      </c>
      <c r="I1827">
        <v>119.8261238</v>
      </c>
      <c r="J1827">
        <v>0.130770891</v>
      </c>
      <c r="K1827">
        <v>1.4054478239999999</v>
      </c>
      <c r="L1827">
        <v>118255.16409999999</v>
      </c>
      <c r="M1827">
        <v>117.34061</v>
      </c>
      <c r="N1827">
        <v>-0.209445982</v>
      </c>
      <c r="O1827">
        <v>1.114264546</v>
      </c>
      <c r="P1827">
        <v>100736.2723</v>
      </c>
      <c r="Q1827">
        <v>112.3968722</v>
      </c>
      <c r="R1827">
        <v>-0.63389576400000003</v>
      </c>
      <c r="S1827">
        <v>-1.4861106690000001</v>
      </c>
    </row>
    <row r="1828" spans="1:19" x14ac:dyDescent="0.25">
      <c r="A1828" s="12">
        <v>43952</v>
      </c>
      <c r="B1828" t="s">
        <v>1991</v>
      </c>
      <c r="C1828" t="s">
        <v>1992</v>
      </c>
      <c r="D1828">
        <v>254463.32430000001</v>
      </c>
      <c r="E1828">
        <v>119.13430080000001</v>
      </c>
      <c r="F1828">
        <v>0.511403626</v>
      </c>
      <c r="G1828">
        <v>1.3828381810000001</v>
      </c>
      <c r="H1828">
        <v>162636.28760000001</v>
      </c>
      <c r="I1828">
        <v>119.13462250000001</v>
      </c>
      <c r="J1828">
        <v>0.238541007</v>
      </c>
      <c r="K1828">
        <v>0.99058414500000003</v>
      </c>
      <c r="L1828">
        <v>113644.49890000001</v>
      </c>
      <c r="M1828">
        <v>117.3416289</v>
      </c>
      <c r="N1828">
        <v>-0.42984866599999999</v>
      </c>
      <c r="O1828">
        <v>1.7125823389999999</v>
      </c>
      <c r="P1828">
        <v>99357.875950000001</v>
      </c>
      <c r="Q1828">
        <v>112.05979379999999</v>
      </c>
      <c r="R1828">
        <v>5.9286920999999999E-2</v>
      </c>
      <c r="S1828">
        <v>-0.64416679300000002</v>
      </c>
    </row>
    <row r="1829" spans="1:19" x14ac:dyDescent="0.25">
      <c r="A1829" s="12">
        <v>43952</v>
      </c>
      <c r="B1829" t="s">
        <v>1989</v>
      </c>
      <c r="C1829" t="s">
        <v>1990</v>
      </c>
      <c r="D1829">
        <v>301705.41950000002</v>
      </c>
      <c r="E1829">
        <v>131.6549967</v>
      </c>
      <c r="F1829">
        <v>-8.5565507999999998E-2</v>
      </c>
      <c r="G1829">
        <v>3.9618154759999999</v>
      </c>
      <c r="H1829">
        <v>195601.14379999999</v>
      </c>
      <c r="I1829">
        <v>132.4450756</v>
      </c>
      <c r="J1829">
        <v>-0.25804977200000001</v>
      </c>
      <c r="K1829">
        <v>3.2474583629999998</v>
      </c>
      <c r="L1829">
        <v>140070.05160000001</v>
      </c>
      <c r="M1829">
        <v>128.97594770000001</v>
      </c>
      <c r="N1829">
        <v>-0.61469736399999997</v>
      </c>
      <c r="O1829">
        <v>2.8531512339999998</v>
      </c>
      <c r="P1829">
        <v>140847.5491</v>
      </c>
      <c r="Q1829">
        <v>128.6711043</v>
      </c>
      <c r="R1829">
        <v>-0.22864895199999999</v>
      </c>
      <c r="S1829">
        <v>0.43180548699999999</v>
      </c>
    </row>
    <row r="1830" spans="1:19" x14ac:dyDescent="0.25">
      <c r="A1830" s="12">
        <v>43952</v>
      </c>
      <c r="B1830" t="s">
        <v>1999</v>
      </c>
      <c r="C1830" t="s">
        <v>2000</v>
      </c>
      <c r="D1830">
        <v>271398.84960000002</v>
      </c>
      <c r="E1830">
        <v>120.7582092</v>
      </c>
      <c r="F1830">
        <v>-0.22159256199999999</v>
      </c>
      <c r="G1830">
        <v>1.3839211680000001</v>
      </c>
      <c r="H1830">
        <v>164814.1036</v>
      </c>
      <c r="I1830">
        <v>120.3364505</v>
      </c>
      <c r="J1830">
        <v>-0.30275153300000002</v>
      </c>
      <c r="K1830">
        <v>0.88819752399999996</v>
      </c>
      <c r="L1830">
        <v>126014.5061</v>
      </c>
      <c r="M1830">
        <v>116.808339</v>
      </c>
      <c r="N1830">
        <v>-0.79926652499999995</v>
      </c>
      <c r="O1830">
        <v>0.26244372399999999</v>
      </c>
      <c r="P1830">
        <v>111465.236</v>
      </c>
      <c r="Q1830">
        <v>113.685047</v>
      </c>
      <c r="R1830">
        <v>-0.199023436</v>
      </c>
      <c r="S1830">
        <v>-1.6620717549999999</v>
      </c>
    </row>
    <row r="1831" spans="1:19" x14ac:dyDescent="0.25">
      <c r="A1831" s="12">
        <v>43952</v>
      </c>
      <c r="B1831" t="s">
        <v>1995</v>
      </c>
      <c r="C1831" t="s">
        <v>1996</v>
      </c>
      <c r="D1831">
        <v>256036.27590000001</v>
      </c>
      <c r="E1831">
        <v>113.7176616</v>
      </c>
      <c r="F1831">
        <v>1.0608000609999999</v>
      </c>
      <c r="G1831">
        <v>0.90941761499999996</v>
      </c>
      <c r="H1831">
        <v>149960.66399999999</v>
      </c>
      <c r="I1831">
        <v>111.0018075</v>
      </c>
      <c r="J1831">
        <v>0.58623662899999995</v>
      </c>
      <c r="K1831">
        <v>-2.2363767999999999E-2</v>
      </c>
      <c r="L1831">
        <v>124805.0163</v>
      </c>
      <c r="M1831">
        <v>108.7630784</v>
      </c>
      <c r="N1831">
        <v>0.339667671</v>
      </c>
      <c r="O1831">
        <v>-0.239024985</v>
      </c>
      <c r="P1831">
        <v>93682.016919999995</v>
      </c>
      <c r="Q1831">
        <v>104.0329776</v>
      </c>
      <c r="R1831">
        <v>6.181735E-2</v>
      </c>
      <c r="S1831">
        <v>-1.9913303609999999</v>
      </c>
    </row>
    <row r="1832" spans="1:19" x14ac:dyDescent="0.25">
      <c r="A1832" s="12">
        <v>43983</v>
      </c>
      <c r="B1832" t="s">
        <v>1999</v>
      </c>
      <c r="C1832" t="s">
        <v>2000</v>
      </c>
      <c r="D1832">
        <v>273155.48609999998</v>
      </c>
      <c r="E1832">
        <v>121.53982000000001</v>
      </c>
      <c r="F1832">
        <v>0.64725276200000004</v>
      </c>
      <c r="G1832">
        <v>1.7599107789999999</v>
      </c>
      <c r="H1832">
        <v>166601.2059</v>
      </c>
      <c r="I1832">
        <v>121.6412754</v>
      </c>
      <c r="J1832">
        <v>1.084313941</v>
      </c>
      <c r="K1832">
        <v>1.6288140659999999</v>
      </c>
      <c r="L1832">
        <v>127439.68520000001</v>
      </c>
      <c r="M1832">
        <v>118.1293996</v>
      </c>
      <c r="N1832">
        <v>1.1309642630000001</v>
      </c>
      <c r="O1832">
        <v>0.87373074299999998</v>
      </c>
      <c r="P1832">
        <v>112458.3404</v>
      </c>
      <c r="Q1832">
        <v>114.6979288</v>
      </c>
      <c r="R1832">
        <v>0.89095433000000002</v>
      </c>
      <c r="S1832">
        <v>-0.98517673299999997</v>
      </c>
    </row>
    <row r="1833" spans="1:19" x14ac:dyDescent="0.25">
      <c r="A1833" s="12">
        <v>43983</v>
      </c>
      <c r="B1833" t="s">
        <v>1997</v>
      </c>
      <c r="C1833" t="s">
        <v>1998</v>
      </c>
      <c r="D1833">
        <v>326520.255</v>
      </c>
      <c r="E1833">
        <v>130.0051292</v>
      </c>
      <c r="F1833">
        <v>0.89923546600000004</v>
      </c>
      <c r="G1833">
        <v>2.0640757590000001</v>
      </c>
      <c r="H1833">
        <v>197801.5428</v>
      </c>
      <c r="I1833">
        <v>131.80793840000001</v>
      </c>
      <c r="J1833">
        <v>1.1211774539999999</v>
      </c>
      <c r="K1833">
        <v>2.2691454339999999</v>
      </c>
      <c r="L1833">
        <v>161450.72099999999</v>
      </c>
      <c r="M1833">
        <v>130.68504160000001</v>
      </c>
      <c r="N1833">
        <v>1.04185723</v>
      </c>
      <c r="O1833">
        <v>1.8586296229999999</v>
      </c>
      <c r="P1833">
        <v>125456.5969</v>
      </c>
      <c r="Q1833">
        <v>123.1272659</v>
      </c>
      <c r="R1833">
        <v>0.22517493</v>
      </c>
      <c r="S1833">
        <v>-1.272030819</v>
      </c>
    </row>
    <row r="1834" spans="1:19" x14ac:dyDescent="0.25">
      <c r="A1834" s="12">
        <v>43983</v>
      </c>
      <c r="B1834" t="s">
        <v>1993</v>
      </c>
      <c r="C1834" t="s">
        <v>1994</v>
      </c>
      <c r="D1834">
        <v>223903.52609999999</v>
      </c>
      <c r="E1834">
        <v>120.8364947</v>
      </c>
      <c r="F1834">
        <v>0.59775003400000004</v>
      </c>
      <c r="G1834">
        <v>1.6541404159999999</v>
      </c>
      <c r="H1834">
        <v>145119.48939999999</v>
      </c>
      <c r="I1834">
        <v>120.6292778</v>
      </c>
      <c r="J1834">
        <v>0.67026622499999999</v>
      </c>
      <c r="K1834">
        <v>1.238548658</v>
      </c>
      <c r="L1834">
        <v>119009.6945</v>
      </c>
      <c r="M1834">
        <v>118.0893051</v>
      </c>
      <c r="N1834">
        <v>0.63805282399999996</v>
      </c>
      <c r="O1834">
        <v>0.79166130999999995</v>
      </c>
      <c r="P1834">
        <v>100426.9613</v>
      </c>
      <c r="Q1834">
        <v>112.05175730000001</v>
      </c>
      <c r="R1834">
        <v>-0.30705023199999998</v>
      </c>
      <c r="S1834">
        <v>-2.7842426690000002</v>
      </c>
    </row>
    <row r="1835" spans="1:19" x14ac:dyDescent="0.25">
      <c r="A1835" s="12">
        <v>43983</v>
      </c>
      <c r="B1835" t="s">
        <v>1991</v>
      </c>
      <c r="C1835" t="s">
        <v>1992</v>
      </c>
      <c r="D1835">
        <v>256969.2426</v>
      </c>
      <c r="E1835">
        <v>120.3075183</v>
      </c>
      <c r="F1835">
        <v>0.98478564899999999</v>
      </c>
      <c r="G1835">
        <v>2.168024854</v>
      </c>
      <c r="H1835">
        <v>165049.82139999999</v>
      </c>
      <c r="I1835">
        <v>120.9025886</v>
      </c>
      <c r="J1835">
        <v>1.4840069739999999</v>
      </c>
      <c r="K1835">
        <v>1.935890608</v>
      </c>
      <c r="L1835">
        <v>116017.6177</v>
      </c>
      <c r="M1835">
        <v>119.7919509</v>
      </c>
      <c r="N1835">
        <v>2.0881950050000002</v>
      </c>
      <c r="O1835">
        <v>2.438730987</v>
      </c>
      <c r="P1835">
        <v>101090.59570000001</v>
      </c>
      <c r="Q1835">
        <v>114.0140246</v>
      </c>
      <c r="R1835">
        <v>1.743917902</v>
      </c>
      <c r="S1835">
        <v>-0.39199120100000001</v>
      </c>
    </row>
    <row r="1836" spans="1:19" x14ac:dyDescent="0.25">
      <c r="A1836" s="12">
        <v>43983</v>
      </c>
      <c r="B1836" t="s">
        <v>1995</v>
      </c>
      <c r="C1836" t="s">
        <v>1996</v>
      </c>
      <c r="D1836">
        <v>257472.86420000001</v>
      </c>
      <c r="E1836">
        <v>114.3557175</v>
      </c>
      <c r="F1836">
        <v>0.56108782199999996</v>
      </c>
      <c r="G1836">
        <v>0.83135123499999997</v>
      </c>
      <c r="H1836">
        <v>151501.79860000001</v>
      </c>
      <c r="I1836">
        <v>112.1425648</v>
      </c>
      <c r="J1836">
        <v>1.027692539</v>
      </c>
      <c r="K1836">
        <v>-6.1892718999999999E-2</v>
      </c>
      <c r="L1836">
        <v>126197.0436</v>
      </c>
      <c r="M1836">
        <v>109.97618009999999</v>
      </c>
      <c r="N1836">
        <v>1.1153616420000001</v>
      </c>
      <c r="O1836">
        <v>-0.37172603399999998</v>
      </c>
      <c r="P1836">
        <v>94468.166079999995</v>
      </c>
      <c r="Q1836">
        <v>104.90598869999999</v>
      </c>
      <c r="R1836">
        <v>0.83916762899999997</v>
      </c>
      <c r="S1836">
        <v>-2.6115558669999999</v>
      </c>
    </row>
    <row r="1837" spans="1:19" x14ac:dyDescent="0.25">
      <c r="A1837" s="12">
        <v>43983</v>
      </c>
      <c r="B1837" t="s">
        <v>1989</v>
      </c>
      <c r="C1837" t="s">
        <v>1990</v>
      </c>
      <c r="D1837">
        <v>301905.89419999998</v>
      </c>
      <c r="E1837">
        <v>131.74247769999999</v>
      </c>
      <c r="F1837">
        <v>6.6447189000000004E-2</v>
      </c>
      <c r="G1837">
        <v>3.04938172</v>
      </c>
      <c r="H1837">
        <v>195889.03820000001</v>
      </c>
      <c r="I1837">
        <v>132.6400142</v>
      </c>
      <c r="J1837">
        <v>0.14718442000000001</v>
      </c>
      <c r="K1837">
        <v>2.4616914599999999</v>
      </c>
      <c r="L1837">
        <v>140299.70730000001</v>
      </c>
      <c r="M1837">
        <v>129.1874138</v>
      </c>
      <c r="N1837">
        <v>0.163957723</v>
      </c>
      <c r="O1837">
        <v>1.8829143749999999</v>
      </c>
      <c r="P1837">
        <v>139386.29949999999</v>
      </c>
      <c r="Q1837">
        <v>127.3361815</v>
      </c>
      <c r="R1837">
        <v>-1.0374689859999999</v>
      </c>
      <c r="S1837">
        <v>-1.057229634</v>
      </c>
    </row>
    <row r="1838" spans="1:19" x14ac:dyDescent="0.25">
      <c r="A1838" s="12">
        <v>44013</v>
      </c>
      <c r="B1838" t="s">
        <v>1997</v>
      </c>
      <c r="C1838" t="s">
        <v>1998</v>
      </c>
      <c r="D1838">
        <v>331787.15149999998</v>
      </c>
      <c r="E1838">
        <v>132.10216159999999</v>
      </c>
      <c r="F1838">
        <v>1.6130382139999999</v>
      </c>
      <c r="G1838">
        <v>3.3974311500000001</v>
      </c>
      <c r="H1838">
        <v>201528.22940000001</v>
      </c>
      <c r="I1838">
        <v>134.29127030000001</v>
      </c>
      <c r="J1838">
        <v>1.8840533690000001</v>
      </c>
      <c r="K1838">
        <v>3.7915784609999998</v>
      </c>
      <c r="L1838">
        <v>164238.4014</v>
      </c>
      <c r="M1838">
        <v>132.941508</v>
      </c>
      <c r="N1838">
        <v>1.7266447760000001</v>
      </c>
      <c r="O1838">
        <v>3.3255761740000001</v>
      </c>
      <c r="P1838">
        <v>128188.3686</v>
      </c>
      <c r="Q1838">
        <v>125.8083173</v>
      </c>
      <c r="R1838">
        <v>2.1774635999999998</v>
      </c>
      <c r="S1838">
        <v>0.69963279499999997</v>
      </c>
    </row>
    <row r="1839" spans="1:19" x14ac:dyDescent="0.25">
      <c r="A1839" s="12">
        <v>44013</v>
      </c>
      <c r="B1839" t="s">
        <v>1991</v>
      </c>
      <c r="C1839" t="s">
        <v>1992</v>
      </c>
      <c r="D1839">
        <v>259857.83869999999</v>
      </c>
      <c r="E1839">
        <v>121.65989740000001</v>
      </c>
      <c r="F1839">
        <v>1.124101901</v>
      </c>
      <c r="G1839">
        <v>1.75659546</v>
      </c>
      <c r="H1839">
        <v>167819.1464</v>
      </c>
      <c r="I1839">
        <v>122.9311794</v>
      </c>
      <c r="J1839">
        <v>1.677872142</v>
      </c>
      <c r="K1839">
        <v>2.0655077319999999</v>
      </c>
      <c r="L1839">
        <v>118128.7738</v>
      </c>
      <c r="M1839">
        <v>121.971788</v>
      </c>
      <c r="N1839">
        <v>1.819685751</v>
      </c>
      <c r="O1839">
        <v>2.3365160810000001</v>
      </c>
      <c r="P1839">
        <v>103388.98850000001</v>
      </c>
      <c r="Q1839">
        <v>116.6062441</v>
      </c>
      <c r="R1839">
        <v>2.273597037</v>
      </c>
      <c r="S1839">
        <v>-5.4048089000000001E-2</v>
      </c>
    </row>
    <row r="1840" spans="1:19" x14ac:dyDescent="0.25">
      <c r="A1840" s="12">
        <v>44013</v>
      </c>
      <c r="B1840" t="s">
        <v>1989</v>
      </c>
      <c r="C1840" t="s">
        <v>1990</v>
      </c>
      <c r="D1840">
        <v>305135.11009999999</v>
      </c>
      <c r="E1840">
        <v>133.1516086</v>
      </c>
      <c r="F1840">
        <v>1.069610081</v>
      </c>
      <c r="G1840">
        <v>3.4846611350000001</v>
      </c>
      <c r="H1840">
        <v>199330.1281</v>
      </c>
      <c r="I1840">
        <v>134.97003839999999</v>
      </c>
      <c r="J1840">
        <v>1.7566526069999999</v>
      </c>
      <c r="K1840">
        <v>3.586218396</v>
      </c>
      <c r="L1840">
        <v>142836.47810000001</v>
      </c>
      <c r="M1840">
        <v>131.5232623</v>
      </c>
      <c r="N1840">
        <v>1.8081084140000001</v>
      </c>
      <c r="O1840">
        <v>2.873467384</v>
      </c>
      <c r="P1840">
        <v>143134.54800000001</v>
      </c>
      <c r="Q1840">
        <v>130.76038919999999</v>
      </c>
      <c r="R1840">
        <v>2.689108279</v>
      </c>
      <c r="S1840">
        <v>0.59479311300000004</v>
      </c>
    </row>
    <row r="1841" spans="1:19" x14ac:dyDescent="0.25">
      <c r="A1841" s="12">
        <v>44013</v>
      </c>
      <c r="B1841" t="s">
        <v>1993</v>
      </c>
      <c r="C1841" t="s">
        <v>1994</v>
      </c>
      <c r="D1841">
        <v>227479.40789999999</v>
      </c>
      <c r="E1841">
        <v>122.7663304</v>
      </c>
      <c r="F1841">
        <v>1.597063659</v>
      </c>
      <c r="G1841">
        <v>3.148507612</v>
      </c>
      <c r="H1841">
        <v>147953.5577</v>
      </c>
      <c r="I1841">
        <v>122.98507170000001</v>
      </c>
      <c r="J1841">
        <v>1.9529204849999999</v>
      </c>
      <c r="K1841">
        <v>3.0120832100000001</v>
      </c>
      <c r="L1841">
        <v>121446.3996</v>
      </c>
      <c r="M1841">
        <v>120.5071653</v>
      </c>
      <c r="N1841">
        <v>2.047484511</v>
      </c>
      <c r="O1841">
        <v>2.5439296219999998</v>
      </c>
      <c r="P1841">
        <v>103102.2448</v>
      </c>
      <c r="Q1841">
        <v>115.03671490000001</v>
      </c>
      <c r="R1841">
        <v>2.6639096709999999</v>
      </c>
      <c r="S1841">
        <v>-0.54729410000000001</v>
      </c>
    </row>
    <row r="1842" spans="1:19" x14ac:dyDescent="0.25">
      <c r="A1842" s="12">
        <v>44013</v>
      </c>
      <c r="B1842" t="s">
        <v>1995</v>
      </c>
      <c r="C1842" t="s">
        <v>1996</v>
      </c>
      <c r="D1842">
        <v>260274.88819999999</v>
      </c>
      <c r="E1842">
        <v>115.60022720000001</v>
      </c>
      <c r="F1842">
        <v>1.088279346</v>
      </c>
      <c r="G1842">
        <v>1.775571775</v>
      </c>
      <c r="H1842">
        <v>154178.1458</v>
      </c>
      <c r="I1842">
        <v>114.1236135</v>
      </c>
      <c r="J1842">
        <v>1.766544844</v>
      </c>
      <c r="K1842">
        <v>1.643140796</v>
      </c>
      <c r="L1842">
        <v>128499.3428</v>
      </c>
      <c r="M1842">
        <v>111.982551</v>
      </c>
      <c r="N1842">
        <v>1.8243686370000001</v>
      </c>
      <c r="O1842">
        <v>1.233031787</v>
      </c>
      <c r="P1842">
        <v>96756.996509999997</v>
      </c>
      <c r="Q1842">
        <v>107.44771280000001</v>
      </c>
      <c r="R1842">
        <v>2.4228589669999998</v>
      </c>
      <c r="S1842">
        <v>-0.88373109900000002</v>
      </c>
    </row>
    <row r="1843" spans="1:19" x14ac:dyDescent="0.25">
      <c r="A1843" s="12">
        <v>44013</v>
      </c>
      <c r="B1843" t="s">
        <v>1999</v>
      </c>
      <c r="C1843" t="s">
        <v>2000</v>
      </c>
      <c r="D1843">
        <v>277995.60119999998</v>
      </c>
      <c r="E1843">
        <v>123.69341660000001</v>
      </c>
      <c r="F1843">
        <v>1.771926726</v>
      </c>
      <c r="G1843">
        <v>2.426216572</v>
      </c>
      <c r="H1843">
        <v>170399.7709</v>
      </c>
      <c r="I1843">
        <v>124.4147384</v>
      </c>
      <c r="J1843">
        <v>2.2800345059999998</v>
      </c>
      <c r="K1843">
        <v>2.7008162250000001</v>
      </c>
      <c r="L1843">
        <v>130319.0852</v>
      </c>
      <c r="M1843">
        <v>120.798441</v>
      </c>
      <c r="N1843">
        <v>2.2594217740000002</v>
      </c>
      <c r="O1843">
        <v>1.7860567860000001</v>
      </c>
      <c r="P1843">
        <v>115883.5401</v>
      </c>
      <c r="Q1843">
        <v>118.19134080000001</v>
      </c>
      <c r="R1843">
        <v>3.045749834</v>
      </c>
      <c r="S1843">
        <v>0.33811625099999998</v>
      </c>
    </row>
    <row r="1844" spans="1:19" x14ac:dyDescent="0.25">
      <c r="A1844" s="12">
        <v>44044</v>
      </c>
      <c r="B1844" t="s">
        <v>1997</v>
      </c>
      <c r="C1844" t="s">
        <v>1998</v>
      </c>
      <c r="D1844">
        <v>334462.83289999998</v>
      </c>
      <c r="E1844">
        <v>133.16749300000001</v>
      </c>
      <c r="F1844">
        <v>0.80644513699999998</v>
      </c>
      <c r="G1844">
        <v>3.444211278</v>
      </c>
      <c r="H1844">
        <v>202547.67170000001</v>
      </c>
      <c r="I1844">
        <v>134.97059049999999</v>
      </c>
      <c r="J1844">
        <v>0.50585581999999996</v>
      </c>
      <c r="K1844">
        <v>3.6647204609999999</v>
      </c>
      <c r="L1844">
        <v>165102.02770000001</v>
      </c>
      <c r="M1844">
        <v>133.6405637</v>
      </c>
      <c r="N1844">
        <v>0.52583701400000005</v>
      </c>
      <c r="O1844">
        <v>3.0857183880000001</v>
      </c>
      <c r="P1844">
        <v>127582.3404</v>
      </c>
      <c r="Q1844">
        <v>125.2135411</v>
      </c>
      <c r="R1844">
        <v>-0.47276381899999997</v>
      </c>
      <c r="S1844">
        <v>-0.29006373400000002</v>
      </c>
    </row>
    <row r="1845" spans="1:19" x14ac:dyDescent="0.25">
      <c r="A1845" s="12">
        <v>44044</v>
      </c>
      <c r="B1845" t="s">
        <v>1989</v>
      </c>
      <c r="C1845" t="s">
        <v>1990</v>
      </c>
      <c r="D1845">
        <v>309141.80469999998</v>
      </c>
      <c r="E1845">
        <v>134.9000073</v>
      </c>
      <c r="F1845">
        <v>1.313088676</v>
      </c>
      <c r="G1845">
        <v>4.5286061489999998</v>
      </c>
      <c r="H1845">
        <v>202837.57370000001</v>
      </c>
      <c r="I1845">
        <v>137.34499339999999</v>
      </c>
      <c r="J1845">
        <v>1.759616421</v>
      </c>
      <c r="K1845">
        <v>4.9741138969999996</v>
      </c>
      <c r="L1845">
        <v>145594.08319999999</v>
      </c>
      <c r="M1845">
        <v>134.0624541</v>
      </c>
      <c r="N1845">
        <v>1.9306028719999999</v>
      </c>
      <c r="O1845">
        <v>4.1671718029999996</v>
      </c>
      <c r="P1845">
        <v>145688.84529999999</v>
      </c>
      <c r="Q1845">
        <v>133.0938644</v>
      </c>
      <c r="R1845">
        <v>1.78454282</v>
      </c>
      <c r="S1845">
        <v>1.7066684620000001</v>
      </c>
    </row>
    <row r="1846" spans="1:19" x14ac:dyDescent="0.25">
      <c r="A1846" s="12">
        <v>44044</v>
      </c>
      <c r="B1846" t="s">
        <v>1991</v>
      </c>
      <c r="C1846" t="s">
        <v>1992</v>
      </c>
      <c r="D1846">
        <v>265296.46100000001</v>
      </c>
      <c r="E1846">
        <v>124.2061444</v>
      </c>
      <c r="F1846">
        <v>2.092922148</v>
      </c>
      <c r="G1846">
        <v>2.6457442840000001</v>
      </c>
      <c r="H1846">
        <v>171815.269</v>
      </c>
      <c r="I1846">
        <v>125.8584263</v>
      </c>
      <c r="J1846">
        <v>2.381207812</v>
      </c>
      <c r="K1846">
        <v>3.3429385840000001</v>
      </c>
      <c r="L1846">
        <v>121179.1704</v>
      </c>
      <c r="M1846">
        <v>125.12142129999999</v>
      </c>
      <c r="N1846">
        <v>2.5822638420000001</v>
      </c>
      <c r="O1846">
        <v>3.6706737170000001</v>
      </c>
      <c r="P1846">
        <v>105380.2656</v>
      </c>
      <c r="Q1846">
        <v>118.8520862</v>
      </c>
      <c r="R1846">
        <v>1.9260050150000001</v>
      </c>
      <c r="S1846">
        <v>0.92145619999999995</v>
      </c>
    </row>
    <row r="1847" spans="1:19" x14ac:dyDescent="0.25">
      <c r="A1847" s="12">
        <v>44044</v>
      </c>
      <c r="B1847" t="s">
        <v>1993</v>
      </c>
      <c r="C1847" t="s">
        <v>1994</v>
      </c>
      <c r="D1847">
        <v>228105.07689999999</v>
      </c>
      <c r="E1847">
        <v>123.1039921</v>
      </c>
      <c r="F1847">
        <v>0.27504422699999997</v>
      </c>
      <c r="G1847">
        <v>3.7724502379999998</v>
      </c>
      <c r="H1847">
        <v>148675.63380000001</v>
      </c>
      <c r="I1847">
        <v>123.585291</v>
      </c>
      <c r="J1847">
        <v>0.48804245800000001</v>
      </c>
      <c r="K1847">
        <v>3.930692165</v>
      </c>
      <c r="L1847">
        <v>122366.45020000001</v>
      </c>
      <c r="M1847">
        <v>121.4201004</v>
      </c>
      <c r="N1847">
        <v>0.75757746999999998</v>
      </c>
      <c r="O1847">
        <v>3.5376881170000001</v>
      </c>
      <c r="P1847">
        <v>103609.7392</v>
      </c>
      <c r="Q1847">
        <v>115.60295360000001</v>
      </c>
      <c r="R1847">
        <v>0.49222433700000001</v>
      </c>
      <c r="S1847">
        <v>0.144267865</v>
      </c>
    </row>
    <row r="1848" spans="1:19" x14ac:dyDescent="0.25">
      <c r="A1848" s="12">
        <v>44044</v>
      </c>
      <c r="B1848" t="s">
        <v>1999</v>
      </c>
      <c r="C1848" t="s">
        <v>2000</v>
      </c>
      <c r="D1848">
        <v>284432.97519999999</v>
      </c>
      <c r="E1848">
        <v>126.5577093</v>
      </c>
      <c r="F1848">
        <v>2.315638812</v>
      </c>
      <c r="G1848">
        <v>3.6239656669999998</v>
      </c>
      <c r="H1848">
        <v>174562.7463</v>
      </c>
      <c r="I1848">
        <v>127.4542701</v>
      </c>
      <c r="J1848">
        <v>2.443063966</v>
      </c>
      <c r="K1848">
        <v>4.2480762390000004</v>
      </c>
      <c r="L1848">
        <v>133909.0485</v>
      </c>
      <c r="M1848">
        <v>124.12613450000001</v>
      </c>
      <c r="N1848">
        <v>2.7547487259999999</v>
      </c>
      <c r="O1848">
        <v>3.428494207</v>
      </c>
      <c r="P1848">
        <v>118088.64260000001</v>
      </c>
      <c r="Q1848">
        <v>120.4403575</v>
      </c>
      <c r="R1848">
        <v>1.902860811</v>
      </c>
      <c r="S1848">
        <v>1.623110681</v>
      </c>
    </row>
    <row r="1849" spans="1:19" x14ac:dyDescent="0.25">
      <c r="A1849" s="12">
        <v>44044</v>
      </c>
      <c r="B1849" t="s">
        <v>1995</v>
      </c>
      <c r="C1849" t="s">
        <v>1996</v>
      </c>
      <c r="D1849">
        <v>259712.5858</v>
      </c>
      <c r="E1849">
        <v>115.3504825</v>
      </c>
      <c r="F1849">
        <v>-0.21604174400000001</v>
      </c>
      <c r="G1849">
        <v>1.3811297520000001</v>
      </c>
      <c r="H1849">
        <v>154428.31049999999</v>
      </c>
      <c r="I1849">
        <v>114.308787</v>
      </c>
      <c r="J1849">
        <v>0.16225692899999999</v>
      </c>
      <c r="K1849">
        <v>1.414594326</v>
      </c>
      <c r="L1849">
        <v>128981.33689999999</v>
      </c>
      <c r="M1849">
        <v>112.4025915</v>
      </c>
      <c r="N1849">
        <v>0.37509458699999998</v>
      </c>
      <c r="O1849">
        <v>0.90398291099999994</v>
      </c>
      <c r="P1849">
        <v>97038.3606</v>
      </c>
      <c r="Q1849">
        <v>107.76016490000001</v>
      </c>
      <c r="R1849">
        <v>0.290794565</v>
      </c>
      <c r="S1849">
        <v>-1.450348535</v>
      </c>
    </row>
    <row r="1850" spans="1:19" x14ac:dyDescent="0.25">
      <c r="A1850" s="12">
        <v>44075</v>
      </c>
      <c r="B1850" t="s">
        <v>1995</v>
      </c>
      <c r="C1850" t="s">
        <v>1996</v>
      </c>
      <c r="D1850">
        <v>264541.91879999998</v>
      </c>
      <c r="E1850">
        <v>117.4954146</v>
      </c>
      <c r="F1850">
        <v>1.859491298</v>
      </c>
      <c r="G1850">
        <v>1.8308845330000001</v>
      </c>
      <c r="H1850">
        <v>156562.5632</v>
      </c>
      <c r="I1850">
        <v>115.8885739</v>
      </c>
      <c r="J1850">
        <v>1.3820345759999999</v>
      </c>
      <c r="K1850">
        <v>1.7489108360000001</v>
      </c>
      <c r="L1850">
        <v>130952.70299999999</v>
      </c>
      <c r="M1850">
        <v>114.1205661</v>
      </c>
      <c r="N1850">
        <v>1.528411916</v>
      </c>
      <c r="O1850">
        <v>0.95634089499999997</v>
      </c>
      <c r="P1850">
        <v>98346.176439999996</v>
      </c>
      <c r="Q1850">
        <v>109.21248180000001</v>
      </c>
      <c r="R1850">
        <v>1.347730766</v>
      </c>
      <c r="S1850">
        <v>-1.3908599180000001</v>
      </c>
    </row>
    <row r="1851" spans="1:19" x14ac:dyDescent="0.25">
      <c r="A1851" s="12">
        <v>44075</v>
      </c>
      <c r="B1851" t="s">
        <v>1999</v>
      </c>
      <c r="C1851" t="s">
        <v>2000</v>
      </c>
      <c r="D1851">
        <v>287408.80290000001</v>
      </c>
      <c r="E1851">
        <v>127.8817961</v>
      </c>
      <c r="F1851">
        <v>1.0462316030000001</v>
      </c>
      <c r="G1851">
        <v>4.1849084100000002</v>
      </c>
      <c r="H1851">
        <v>175809.82949999999</v>
      </c>
      <c r="I1851">
        <v>128.36480850000001</v>
      </c>
      <c r="J1851">
        <v>0.71440400500000001</v>
      </c>
      <c r="K1851">
        <v>4.616844071</v>
      </c>
      <c r="L1851">
        <v>135049.16250000001</v>
      </c>
      <c r="M1851">
        <v>125.1829559</v>
      </c>
      <c r="N1851">
        <v>0.851409254</v>
      </c>
      <c r="O1851">
        <v>3.5546732759999999</v>
      </c>
      <c r="P1851">
        <v>118939.7493</v>
      </c>
      <c r="Q1851">
        <v>121.30841390000001</v>
      </c>
      <c r="R1851">
        <v>0.72073545500000002</v>
      </c>
      <c r="S1851">
        <v>1.5107849390000001</v>
      </c>
    </row>
    <row r="1852" spans="1:19" x14ac:dyDescent="0.25">
      <c r="A1852" s="12">
        <v>44075</v>
      </c>
      <c r="B1852" t="s">
        <v>1993</v>
      </c>
      <c r="C1852" t="s">
        <v>1994</v>
      </c>
      <c r="D1852">
        <v>231333.2537</v>
      </c>
      <c r="E1852">
        <v>124.84617799999999</v>
      </c>
      <c r="F1852">
        <v>1.415214773</v>
      </c>
      <c r="G1852">
        <v>4.399580609</v>
      </c>
      <c r="H1852">
        <v>150115.5269</v>
      </c>
      <c r="I1852">
        <v>124.7821893</v>
      </c>
      <c r="J1852">
        <v>0.968479549</v>
      </c>
      <c r="K1852">
        <v>4.3229303339999996</v>
      </c>
      <c r="L1852">
        <v>123965.2098</v>
      </c>
      <c r="M1852">
        <v>123.00649559999999</v>
      </c>
      <c r="N1852">
        <v>1.306534257</v>
      </c>
      <c r="O1852">
        <v>3.7837892179999999</v>
      </c>
      <c r="P1852">
        <v>104981.1109</v>
      </c>
      <c r="Q1852">
        <v>117.13306679999999</v>
      </c>
      <c r="R1852">
        <v>1.323593451</v>
      </c>
      <c r="S1852">
        <v>0.394812948</v>
      </c>
    </row>
    <row r="1853" spans="1:19" x14ac:dyDescent="0.25">
      <c r="A1853" s="12">
        <v>44075</v>
      </c>
      <c r="B1853" t="s">
        <v>1997</v>
      </c>
      <c r="C1853" t="s">
        <v>1998</v>
      </c>
      <c r="D1853">
        <v>335964.01569999999</v>
      </c>
      <c r="E1853">
        <v>133.76519400000001</v>
      </c>
      <c r="F1853">
        <v>0.448833963</v>
      </c>
      <c r="G1853">
        <v>3.0974747150000002</v>
      </c>
      <c r="H1853">
        <v>202813.94779999999</v>
      </c>
      <c r="I1853">
        <v>135.14802750000001</v>
      </c>
      <c r="J1853">
        <v>0.13146345200000001</v>
      </c>
      <c r="K1853">
        <v>3.12485714</v>
      </c>
      <c r="L1853">
        <v>165574.53020000001</v>
      </c>
      <c r="M1853">
        <v>134.0230272</v>
      </c>
      <c r="N1853">
        <v>0.28618816400000002</v>
      </c>
      <c r="O1853">
        <v>2.3613043309999999</v>
      </c>
      <c r="P1853">
        <v>127905.76029999999</v>
      </c>
      <c r="Q1853">
        <v>125.53095620000001</v>
      </c>
      <c r="R1853">
        <v>0.25349895700000002</v>
      </c>
      <c r="S1853">
        <v>-0.81574406499999996</v>
      </c>
    </row>
    <row r="1854" spans="1:19" x14ac:dyDescent="0.25">
      <c r="A1854" s="12">
        <v>44075</v>
      </c>
      <c r="B1854" t="s">
        <v>1991</v>
      </c>
      <c r="C1854" t="s">
        <v>1992</v>
      </c>
      <c r="D1854">
        <v>270223.12119999999</v>
      </c>
      <c r="E1854">
        <v>126.5127016</v>
      </c>
      <c r="F1854">
        <v>1.857039573</v>
      </c>
      <c r="G1854">
        <v>3.492573009</v>
      </c>
      <c r="H1854">
        <v>174176.9246</v>
      </c>
      <c r="I1854">
        <v>127.58839039999999</v>
      </c>
      <c r="J1854">
        <v>1.3745318280000001</v>
      </c>
      <c r="K1854">
        <v>4.0900922450000001</v>
      </c>
      <c r="L1854">
        <v>122518.41310000001</v>
      </c>
      <c r="M1854">
        <v>126.5042328</v>
      </c>
      <c r="N1854">
        <v>1.105175663</v>
      </c>
      <c r="O1854">
        <v>4.1475809840000002</v>
      </c>
      <c r="P1854">
        <v>106174.3276</v>
      </c>
      <c r="Q1854">
        <v>119.7476611</v>
      </c>
      <c r="R1854">
        <v>0.75352059400000004</v>
      </c>
      <c r="S1854">
        <v>1.3018875539999999</v>
      </c>
    </row>
    <row r="1855" spans="1:19" x14ac:dyDescent="0.25">
      <c r="A1855" s="12">
        <v>44075</v>
      </c>
      <c r="B1855" t="s">
        <v>1989</v>
      </c>
      <c r="C1855" t="s">
        <v>1990</v>
      </c>
      <c r="D1855">
        <v>313556.10359999997</v>
      </c>
      <c r="E1855">
        <v>136.82627199999999</v>
      </c>
      <c r="F1855">
        <v>1.427920423</v>
      </c>
      <c r="G1855">
        <v>5.6927829269999997</v>
      </c>
      <c r="H1855">
        <v>205027.8046</v>
      </c>
      <c r="I1855">
        <v>138.8280384</v>
      </c>
      <c r="J1855">
        <v>1.079795439</v>
      </c>
      <c r="K1855">
        <v>5.8890787659999999</v>
      </c>
      <c r="L1855">
        <v>147164.35980000001</v>
      </c>
      <c r="M1855">
        <v>135.50835860000001</v>
      </c>
      <c r="N1855">
        <v>1.0785304739999999</v>
      </c>
      <c r="O1855">
        <v>4.6796930899999998</v>
      </c>
      <c r="P1855">
        <v>147520.7844</v>
      </c>
      <c r="Q1855">
        <v>134.76743010000001</v>
      </c>
      <c r="R1855">
        <v>1.2574326499999999</v>
      </c>
      <c r="S1855">
        <v>2.3554326059999999</v>
      </c>
    </row>
    <row r="1856" spans="1:19" x14ac:dyDescent="0.25">
      <c r="A1856" s="12">
        <v>44105</v>
      </c>
      <c r="B1856" t="s">
        <v>1993</v>
      </c>
      <c r="C1856" t="s">
        <v>1994</v>
      </c>
      <c r="D1856">
        <v>234935.46960000001</v>
      </c>
      <c r="E1856">
        <v>126.79022569999999</v>
      </c>
      <c r="F1856">
        <v>1.5571543800000001</v>
      </c>
      <c r="G1856">
        <v>4.8032795119999996</v>
      </c>
      <c r="H1856">
        <v>151768.04399999999</v>
      </c>
      <c r="I1856">
        <v>126.15582929999999</v>
      </c>
      <c r="J1856">
        <v>1.1008301869999999</v>
      </c>
      <c r="K1856">
        <v>4.1245459459999996</v>
      </c>
      <c r="L1856">
        <v>125449.8738</v>
      </c>
      <c r="M1856">
        <v>124.4796776</v>
      </c>
      <c r="N1856">
        <v>1.1976457039999999</v>
      </c>
      <c r="O1856">
        <v>4.0140964710000002</v>
      </c>
      <c r="P1856">
        <v>105323.4106</v>
      </c>
      <c r="Q1856">
        <v>117.514989</v>
      </c>
      <c r="R1856">
        <v>0.32605841099999999</v>
      </c>
      <c r="S1856">
        <v>0.425020868</v>
      </c>
    </row>
    <row r="1857" spans="1:19" x14ac:dyDescent="0.25">
      <c r="A1857" s="12">
        <v>44105</v>
      </c>
      <c r="B1857" t="s">
        <v>1997</v>
      </c>
      <c r="C1857" t="s">
        <v>1998</v>
      </c>
      <c r="D1857">
        <v>339777.81510000001</v>
      </c>
      <c r="E1857">
        <v>135.2836709</v>
      </c>
      <c r="F1857">
        <v>1.13518093</v>
      </c>
      <c r="G1857">
        <v>4.0060663849999996</v>
      </c>
      <c r="H1857">
        <v>203999.62539999999</v>
      </c>
      <c r="I1857">
        <v>135.93812109999999</v>
      </c>
      <c r="J1857">
        <v>0.58461344400000004</v>
      </c>
      <c r="K1857">
        <v>3.2709726350000001</v>
      </c>
      <c r="L1857">
        <v>166603.36230000001</v>
      </c>
      <c r="M1857">
        <v>134.8558074</v>
      </c>
      <c r="N1857">
        <v>0.62137098700000004</v>
      </c>
      <c r="O1857">
        <v>2.9388220650000001</v>
      </c>
      <c r="P1857">
        <v>127537.85860000001</v>
      </c>
      <c r="Q1857">
        <v>125.1698852</v>
      </c>
      <c r="R1857">
        <v>-0.287635005</v>
      </c>
      <c r="S1857">
        <v>-0.88094060100000005</v>
      </c>
    </row>
    <row r="1858" spans="1:19" x14ac:dyDescent="0.25">
      <c r="A1858" s="12">
        <v>44105</v>
      </c>
      <c r="B1858" t="s">
        <v>1999</v>
      </c>
      <c r="C1858" t="s">
        <v>2000</v>
      </c>
      <c r="D1858">
        <v>290845.30359999998</v>
      </c>
      <c r="E1858">
        <v>129.41085810000001</v>
      </c>
      <c r="F1858">
        <v>1.195683872</v>
      </c>
      <c r="G1858">
        <v>5.4729132140000001</v>
      </c>
      <c r="H1858">
        <v>177226.94260000001</v>
      </c>
      <c r="I1858">
        <v>129.39949150000001</v>
      </c>
      <c r="J1858">
        <v>0.80604881299999998</v>
      </c>
      <c r="K1858">
        <v>5.2598649440000003</v>
      </c>
      <c r="L1858">
        <v>136241.9118</v>
      </c>
      <c r="M1858">
        <v>126.28856709999999</v>
      </c>
      <c r="N1858">
        <v>0.88319630699999996</v>
      </c>
      <c r="O1858">
        <v>4.6951713540000002</v>
      </c>
      <c r="P1858">
        <v>119173.5681</v>
      </c>
      <c r="Q1858">
        <v>121.5468892</v>
      </c>
      <c r="R1858">
        <v>0.19658596</v>
      </c>
      <c r="S1858">
        <v>2.2039663209999998</v>
      </c>
    </row>
    <row r="1859" spans="1:19" x14ac:dyDescent="0.25">
      <c r="A1859" s="12">
        <v>44105</v>
      </c>
      <c r="B1859" t="s">
        <v>1995</v>
      </c>
      <c r="C1859" t="s">
        <v>1996</v>
      </c>
      <c r="D1859">
        <v>265468.97269999998</v>
      </c>
      <c r="E1859">
        <v>117.90716260000001</v>
      </c>
      <c r="F1859">
        <v>0.35043744999999998</v>
      </c>
      <c r="G1859">
        <v>2.4039471379999999</v>
      </c>
      <c r="H1859">
        <v>156978.6384</v>
      </c>
      <c r="I1859">
        <v>116.19655539999999</v>
      </c>
      <c r="J1859">
        <v>0.26575656199999997</v>
      </c>
      <c r="K1859">
        <v>1.8588556970000001</v>
      </c>
      <c r="L1859">
        <v>131339.17720000001</v>
      </c>
      <c r="M1859">
        <v>114.4573644</v>
      </c>
      <c r="N1859">
        <v>0.295124989</v>
      </c>
      <c r="O1859">
        <v>1.439438934</v>
      </c>
      <c r="P1859">
        <v>98213.412819999998</v>
      </c>
      <c r="Q1859">
        <v>109.0650491</v>
      </c>
      <c r="R1859">
        <v>-0.134996215</v>
      </c>
      <c r="S1859">
        <v>-1.099427741</v>
      </c>
    </row>
    <row r="1860" spans="1:19" x14ac:dyDescent="0.25">
      <c r="A1860" s="12">
        <v>44105</v>
      </c>
      <c r="B1860" t="s">
        <v>1989</v>
      </c>
      <c r="C1860" t="s">
        <v>1990</v>
      </c>
      <c r="D1860">
        <v>318381.06760000001</v>
      </c>
      <c r="E1860">
        <v>138.9317384</v>
      </c>
      <c r="F1860">
        <v>1.5387880819999999</v>
      </c>
      <c r="G1860">
        <v>7.1634364599999998</v>
      </c>
      <c r="H1860">
        <v>207493.8161</v>
      </c>
      <c r="I1860">
        <v>140.4978194</v>
      </c>
      <c r="J1860">
        <v>1.2027692910000001</v>
      </c>
      <c r="K1860">
        <v>6.7034770909999999</v>
      </c>
      <c r="L1860">
        <v>149177.97760000001</v>
      </c>
      <c r="M1860">
        <v>137.36248990000001</v>
      </c>
      <c r="N1860">
        <v>1.3682782200000001</v>
      </c>
      <c r="O1860">
        <v>6.0244753370000002</v>
      </c>
      <c r="P1860">
        <v>148210.37549999999</v>
      </c>
      <c r="Q1860">
        <v>135.39740520000001</v>
      </c>
      <c r="R1860">
        <v>0.46745352400000001</v>
      </c>
      <c r="S1860">
        <v>3.034110761</v>
      </c>
    </row>
    <row r="1861" spans="1:19" x14ac:dyDescent="0.25">
      <c r="A1861" s="12">
        <v>44105</v>
      </c>
      <c r="B1861" t="s">
        <v>1991</v>
      </c>
      <c r="C1861" t="s">
        <v>1992</v>
      </c>
      <c r="D1861">
        <v>274550.6115</v>
      </c>
      <c r="E1861">
        <v>128.5387403</v>
      </c>
      <c r="F1861">
        <v>1.6014507950000001</v>
      </c>
      <c r="G1861">
        <v>4.7379449019999997</v>
      </c>
      <c r="H1861">
        <v>176557.31049999999</v>
      </c>
      <c r="I1861">
        <v>129.33207490000001</v>
      </c>
      <c r="J1861">
        <v>1.3666482579999999</v>
      </c>
      <c r="K1861">
        <v>4.7859142959999996</v>
      </c>
      <c r="L1861">
        <v>124016.4999</v>
      </c>
      <c r="M1861">
        <v>128.05105610000001</v>
      </c>
      <c r="N1861">
        <v>1.222744252</v>
      </c>
      <c r="O1861">
        <v>5.1337439390000004</v>
      </c>
      <c r="P1861">
        <v>106681.50840000001</v>
      </c>
      <c r="Q1861">
        <v>120.3196799</v>
      </c>
      <c r="R1861">
        <v>0.47768681600000001</v>
      </c>
      <c r="S1861">
        <v>1.5381647460000001</v>
      </c>
    </row>
    <row r="1862" spans="1:19" x14ac:dyDescent="0.25">
      <c r="A1862" s="12">
        <v>44136</v>
      </c>
      <c r="B1862" t="s">
        <v>1993</v>
      </c>
      <c r="C1862" t="s">
        <v>1994</v>
      </c>
      <c r="D1862">
        <v>238779.33910000001</v>
      </c>
      <c r="E1862">
        <v>128.8646894</v>
      </c>
      <c r="F1862">
        <v>1.6361384430000001</v>
      </c>
      <c r="G1862">
        <v>5.709187891</v>
      </c>
      <c r="H1862">
        <v>153862.98869999999</v>
      </c>
      <c r="I1862">
        <v>127.8972334</v>
      </c>
      <c r="J1862">
        <v>1.380359592</v>
      </c>
      <c r="K1862">
        <v>4.6760919400000001</v>
      </c>
      <c r="L1862">
        <v>127764.93180000001</v>
      </c>
      <c r="M1862">
        <v>126.77683159999999</v>
      </c>
      <c r="N1862">
        <v>1.8454048199999999</v>
      </c>
      <c r="O1862">
        <v>5.4755906379999999</v>
      </c>
      <c r="P1862">
        <v>107210.5336</v>
      </c>
      <c r="Q1862">
        <v>119.6205535</v>
      </c>
      <c r="R1862">
        <v>1.7917412049999999</v>
      </c>
      <c r="S1862">
        <v>2.10415017</v>
      </c>
    </row>
    <row r="1863" spans="1:19" x14ac:dyDescent="0.25">
      <c r="A1863" s="12">
        <v>44136</v>
      </c>
      <c r="B1863" t="s">
        <v>1989</v>
      </c>
      <c r="C1863" t="s">
        <v>1990</v>
      </c>
      <c r="D1863">
        <v>322668.44050000003</v>
      </c>
      <c r="E1863">
        <v>140.8026165</v>
      </c>
      <c r="F1863">
        <v>1.3466167899999999</v>
      </c>
      <c r="G1863">
        <v>7.7488858909999996</v>
      </c>
      <c r="H1863">
        <v>209745.72820000001</v>
      </c>
      <c r="I1863">
        <v>142.0226298</v>
      </c>
      <c r="J1863">
        <v>1.08529118</v>
      </c>
      <c r="K1863">
        <v>6.9985298079999998</v>
      </c>
      <c r="L1863">
        <v>151246.20449999999</v>
      </c>
      <c r="M1863">
        <v>139.26690500000001</v>
      </c>
      <c r="N1863">
        <v>1.386415696</v>
      </c>
      <c r="O1863">
        <v>7.0844296299999998</v>
      </c>
      <c r="P1863">
        <v>149885.7476</v>
      </c>
      <c r="Q1863">
        <v>136.92793929999999</v>
      </c>
      <c r="R1863">
        <v>1.1304013749999999</v>
      </c>
      <c r="S1863">
        <v>3.9199826780000002</v>
      </c>
    </row>
    <row r="1864" spans="1:19" x14ac:dyDescent="0.25">
      <c r="A1864" s="12">
        <v>44136</v>
      </c>
      <c r="B1864" t="s">
        <v>1991</v>
      </c>
      <c r="C1864" t="s">
        <v>1992</v>
      </c>
      <c r="D1864">
        <v>277634.1361</v>
      </c>
      <c r="E1864">
        <v>129.98238069999999</v>
      </c>
      <c r="F1864">
        <v>1.123116972</v>
      </c>
      <c r="G1864">
        <v>7.4258084560000004</v>
      </c>
      <c r="H1864">
        <v>178247.9081</v>
      </c>
      <c r="I1864">
        <v>130.57047439999999</v>
      </c>
      <c r="J1864">
        <v>0.95753473899999997</v>
      </c>
      <c r="K1864">
        <v>7.1858285940000002</v>
      </c>
      <c r="L1864">
        <v>125472.3805</v>
      </c>
      <c r="M1864">
        <v>129.55430000000001</v>
      </c>
      <c r="N1864">
        <v>1.173941028</v>
      </c>
      <c r="O1864">
        <v>8.5166693460000005</v>
      </c>
      <c r="P1864">
        <v>107251.55160000001</v>
      </c>
      <c r="Q1864">
        <v>120.9625975</v>
      </c>
      <c r="R1864">
        <v>0.53434115299999996</v>
      </c>
      <c r="S1864">
        <v>4.4557245180000002</v>
      </c>
    </row>
    <row r="1865" spans="1:19" x14ac:dyDescent="0.25">
      <c r="A1865" s="12">
        <v>44136</v>
      </c>
      <c r="B1865" t="s">
        <v>1995</v>
      </c>
      <c r="C1865" t="s">
        <v>1996</v>
      </c>
      <c r="D1865">
        <v>269353.89610000001</v>
      </c>
      <c r="E1865">
        <v>119.6326384</v>
      </c>
      <c r="F1865">
        <v>1.46341901</v>
      </c>
      <c r="G1865">
        <v>3.9698034099999999</v>
      </c>
      <c r="H1865">
        <v>159475.35870000001</v>
      </c>
      <c r="I1865">
        <v>118.0446431</v>
      </c>
      <c r="J1865">
        <v>1.590484067</v>
      </c>
      <c r="K1865">
        <v>3.4189977319999998</v>
      </c>
      <c r="L1865">
        <v>133855.11689999999</v>
      </c>
      <c r="M1865">
        <v>116.6499152</v>
      </c>
      <c r="N1865">
        <v>1.915604876</v>
      </c>
      <c r="O1865">
        <v>3.8136567800000001</v>
      </c>
      <c r="P1865">
        <v>99748.792610000004</v>
      </c>
      <c r="Q1865">
        <v>110.7700736</v>
      </c>
      <c r="R1865">
        <v>1.563309675</v>
      </c>
      <c r="S1865">
        <v>1.051301805</v>
      </c>
    </row>
    <row r="1866" spans="1:19" x14ac:dyDescent="0.25">
      <c r="A1866" s="12">
        <v>44136</v>
      </c>
      <c r="B1866" t="s">
        <v>1999</v>
      </c>
      <c r="C1866" t="s">
        <v>2000</v>
      </c>
      <c r="D1866">
        <v>294140.58889999997</v>
      </c>
      <c r="E1866">
        <v>130.87708670000001</v>
      </c>
      <c r="F1866">
        <v>1.1330027410000001</v>
      </c>
      <c r="G1866">
        <v>6.9386442170000002</v>
      </c>
      <c r="H1866">
        <v>179044.1844</v>
      </c>
      <c r="I1866">
        <v>130.72632229999999</v>
      </c>
      <c r="J1866">
        <v>1.0253755950000001</v>
      </c>
      <c r="K1866">
        <v>6.3401506010000004</v>
      </c>
      <c r="L1866">
        <v>137986.04240000001</v>
      </c>
      <c r="M1866">
        <v>127.90527779999999</v>
      </c>
      <c r="N1866">
        <v>1.2801718550000001</v>
      </c>
      <c r="O1866">
        <v>6.3588559829999998</v>
      </c>
      <c r="P1866">
        <v>120708.6884</v>
      </c>
      <c r="Q1866">
        <v>123.1125811</v>
      </c>
      <c r="R1866">
        <v>1.288138185</v>
      </c>
      <c r="S1866">
        <v>3.8080981239999998</v>
      </c>
    </row>
    <row r="1867" spans="1:19" x14ac:dyDescent="0.25">
      <c r="A1867" s="12">
        <v>44136</v>
      </c>
      <c r="B1867" t="s">
        <v>1997</v>
      </c>
      <c r="C1867" t="s">
        <v>1998</v>
      </c>
      <c r="D1867">
        <v>342366.24949999998</v>
      </c>
      <c r="E1867">
        <v>136.31426479999999</v>
      </c>
      <c r="F1867">
        <v>0.76180207</v>
      </c>
      <c r="G1867">
        <v>4.7468440230000004</v>
      </c>
      <c r="H1867">
        <v>204991.45319999999</v>
      </c>
      <c r="I1867">
        <v>136.59903990000001</v>
      </c>
      <c r="J1867">
        <v>0.48619095000000001</v>
      </c>
      <c r="K1867">
        <v>3.718979815</v>
      </c>
      <c r="L1867">
        <v>167945.9455</v>
      </c>
      <c r="M1867">
        <v>135.94255100000001</v>
      </c>
      <c r="N1867">
        <v>0.80585603699999997</v>
      </c>
      <c r="O1867">
        <v>4.2967554139999997</v>
      </c>
      <c r="P1867">
        <v>128292.1771</v>
      </c>
      <c r="Q1867">
        <v>125.9101984</v>
      </c>
      <c r="R1867">
        <v>0.59144674200000003</v>
      </c>
      <c r="S1867">
        <v>0.39518045099999999</v>
      </c>
    </row>
    <row r="1868" spans="1:19" x14ac:dyDescent="0.25">
      <c r="A1868" s="12">
        <v>44166</v>
      </c>
      <c r="B1868" t="s">
        <v>1991</v>
      </c>
      <c r="C1868" t="s">
        <v>1992</v>
      </c>
      <c r="D1868">
        <v>281819.26419999998</v>
      </c>
      <c r="E1868">
        <v>131.9417684</v>
      </c>
      <c r="F1868">
        <v>1.5074256340000001</v>
      </c>
      <c r="G1868">
        <v>9.8612006500000007</v>
      </c>
      <c r="H1868">
        <v>181186.5814</v>
      </c>
      <c r="I1868">
        <v>132.72311669999999</v>
      </c>
      <c r="J1868">
        <v>1.648643933</v>
      </c>
      <c r="K1868">
        <v>9.6632607579999998</v>
      </c>
      <c r="L1868">
        <v>127919.618</v>
      </c>
      <c r="M1868">
        <v>132.081152</v>
      </c>
      <c r="N1868">
        <v>1.950419305</v>
      </c>
      <c r="O1868">
        <v>12.026977949999999</v>
      </c>
      <c r="P1868">
        <v>109186.2896</v>
      </c>
      <c r="Q1868">
        <v>123.1446725</v>
      </c>
      <c r="R1868">
        <v>1.8039253790000001</v>
      </c>
      <c r="S1868">
        <v>8.5822823780000004</v>
      </c>
    </row>
    <row r="1869" spans="1:19" x14ac:dyDescent="0.25">
      <c r="A1869" s="12">
        <v>44166</v>
      </c>
      <c r="B1869" t="s">
        <v>1995</v>
      </c>
      <c r="C1869" t="s">
        <v>1996</v>
      </c>
      <c r="D1869">
        <v>269643.32780000003</v>
      </c>
      <c r="E1869">
        <v>119.7611885</v>
      </c>
      <c r="F1869">
        <v>0.107454047</v>
      </c>
      <c r="G1869">
        <v>5.5697589809999997</v>
      </c>
      <c r="H1869">
        <v>159829.391</v>
      </c>
      <c r="I1869">
        <v>118.30670000000001</v>
      </c>
      <c r="J1869">
        <v>0.221998163</v>
      </c>
      <c r="K1869">
        <v>4.7573514220000002</v>
      </c>
      <c r="L1869">
        <v>134424.66209999999</v>
      </c>
      <c r="M1869">
        <v>117.14625340000001</v>
      </c>
      <c r="N1869">
        <v>0.42549378199999999</v>
      </c>
      <c r="O1869">
        <v>5.8556388159999999</v>
      </c>
      <c r="P1869">
        <v>99699.130720000001</v>
      </c>
      <c r="Q1869">
        <v>110.7149245</v>
      </c>
      <c r="R1869">
        <v>-4.9786952000000002E-2</v>
      </c>
      <c r="S1869">
        <v>3.0716920179999998</v>
      </c>
    </row>
    <row r="1870" spans="1:19" x14ac:dyDescent="0.25">
      <c r="A1870" s="12">
        <v>44166</v>
      </c>
      <c r="B1870" t="s">
        <v>1999</v>
      </c>
      <c r="C1870" t="s">
        <v>2000</v>
      </c>
      <c r="D1870">
        <v>298758.22629999998</v>
      </c>
      <c r="E1870">
        <v>132.9316924</v>
      </c>
      <c r="F1870">
        <v>1.569874258</v>
      </c>
      <c r="G1870">
        <v>8.7991565380000001</v>
      </c>
      <c r="H1870">
        <v>181595.88510000001</v>
      </c>
      <c r="I1870">
        <v>132.58940680000001</v>
      </c>
      <c r="J1870">
        <v>1.4251792999999999</v>
      </c>
      <c r="K1870">
        <v>7.8151287460000001</v>
      </c>
      <c r="L1870">
        <v>140358.40280000001</v>
      </c>
      <c r="M1870">
        <v>130.10432209999999</v>
      </c>
      <c r="N1870">
        <v>1.7192756629999999</v>
      </c>
      <c r="O1870">
        <v>8.5039177670000008</v>
      </c>
      <c r="P1870">
        <v>122027.72500000001</v>
      </c>
      <c r="Q1870">
        <v>124.4578861</v>
      </c>
      <c r="R1870">
        <v>1.092743775</v>
      </c>
      <c r="S1870">
        <v>5.6444070579999996</v>
      </c>
    </row>
    <row r="1871" spans="1:19" x14ac:dyDescent="0.25">
      <c r="A1871" s="12">
        <v>44166</v>
      </c>
      <c r="B1871" t="s">
        <v>1997</v>
      </c>
      <c r="C1871" t="s">
        <v>1998</v>
      </c>
      <c r="D1871">
        <v>347066.69890000002</v>
      </c>
      <c r="E1871">
        <v>138.18576429999999</v>
      </c>
      <c r="F1871">
        <v>1.3729301190000001</v>
      </c>
      <c r="G1871">
        <v>6.6885053750000001</v>
      </c>
      <c r="H1871">
        <v>207915.44029999999</v>
      </c>
      <c r="I1871">
        <v>138.54748129999999</v>
      </c>
      <c r="J1871">
        <v>1.426394639</v>
      </c>
      <c r="K1871">
        <v>5.42800876</v>
      </c>
      <c r="L1871">
        <v>170646.14790000001</v>
      </c>
      <c r="M1871">
        <v>138.128209</v>
      </c>
      <c r="N1871">
        <v>1.6077806020000001</v>
      </c>
      <c r="O1871">
        <v>6.4212615370000004</v>
      </c>
      <c r="P1871">
        <v>129897.85799999999</v>
      </c>
      <c r="Q1871">
        <v>127.4860669</v>
      </c>
      <c r="R1871">
        <v>1.251581302</v>
      </c>
      <c r="S1871">
        <v>2.6237193240000001</v>
      </c>
    </row>
    <row r="1872" spans="1:19" x14ac:dyDescent="0.25">
      <c r="A1872" s="12">
        <v>44166</v>
      </c>
      <c r="B1872" t="s">
        <v>1993</v>
      </c>
      <c r="C1872" t="s">
        <v>1994</v>
      </c>
      <c r="D1872">
        <v>241962.87539999999</v>
      </c>
      <c r="E1872">
        <v>130.5827836</v>
      </c>
      <c r="F1872">
        <v>1.333254503</v>
      </c>
      <c r="G1872">
        <v>6.9494781229999996</v>
      </c>
      <c r="H1872">
        <v>155895.1176</v>
      </c>
      <c r="I1872">
        <v>129.58642230000001</v>
      </c>
      <c r="J1872">
        <v>1.3207392280000001</v>
      </c>
      <c r="K1872">
        <v>5.5603198310000002</v>
      </c>
      <c r="L1872">
        <v>129647.7162</v>
      </c>
      <c r="M1872">
        <v>128.64505500000001</v>
      </c>
      <c r="N1872">
        <v>1.473631581</v>
      </c>
      <c r="O1872">
        <v>6.8162459799999997</v>
      </c>
      <c r="P1872">
        <v>108197.1587</v>
      </c>
      <c r="Q1872">
        <v>120.7213842</v>
      </c>
      <c r="R1872">
        <v>0.920268855</v>
      </c>
      <c r="S1872">
        <v>3.2905497100000001</v>
      </c>
    </row>
    <row r="1873" spans="1:19" x14ac:dyDescent="0.25">
      <c r="A1873" s="12">
        <v>44166</v>
      </c>
      <c r="B1873" t="s">
        <v>1989</v>
      </c>
      <c r="C1873" t="s">
        <v>1990</v>
      </c>
      <c r="D1873">
        <v>326722.88650000002</v>
      </c>
      <c r="E1873">
        <v>142.57185250000001</v>
      </c>
      <c r="F1873">
        <v>1.2565362760000001</v>
      </c>
      <c r="G1873">
        <v>8.972003634</v>
      </c>
      <c r="H1873">
        <v>212578.76519999999</v>
      </c>
      <c r="I1873">
        <v>143.94093050000001</v>
      </c>
      <c r="J1873">
        <v>1.3507007049999999</v>
      </c>
      <c r="K1873">
        <v>8.1981952339999999</v>
      </c>
      <c r="L1873">
        <v>153845.13329999999</v>
      </c>
      <c r="M1873">
        <v>141.65998830000001</v>
      </c>
      <c r="N1873">
        <v>1.7183431</v>
      </c>
      <c r="O1873">
        <v>8.8440486049999993</v>
      </c>
      <c r="P1873">
        <v>151768.71419999999</v>
      </c>
      <c r="Q1873">
        <v>138.6481211</v>
      </c>
      <c r="R1873">
        <v>1.25626795</v>
      </c>
      <c r="S1873">
        <v>5.9362145650000002</v>
      </c>
    </row>
    <row r="1874" spans="1:19" x14ac:dyDescent="0.25">
      <c r="A1874" s="12">
        <v>44197</v>
      </c>
      <c r="B1874" t="s">
        <v>1997</v>
      </c>
      <c r="C1874" t="s">
        <v>1998</v>
      </c>
      <c r="D1874">
        <v>349176.45319999999</v>
      </c>
      <c r="E1874">
        <v>139.02577009999999</v>
      </c>
      <c r="F1874">
        <v>0.60788153199999995</v>
      </c>
      <c r="G1874">
        <v>7.0175006890000002</v>
      </c>
      <c r="H1874">
        <v>209697.1202</v>
      </c>
      <c r="I1874">
        <v>139.7347297</v>
      </c>
      <c r="J1874">
        <v>0.85692526300000005</v>
      </c>
      <c r="K1874">
        <v>6.0406013520000004</v>
      </c>
      <c r="L1874">
        <v>171894.82569999999</v>
      </c>
      <c r="M1874">
        <v>139.1389417</v>
      </c>
      <c r="N1874">
        <v>0.73173515499999997</v>
      </c>
      <c r="O1874">
        <v>6.7031802340000004</v>
      </c>
      <c r="P1874">
        <v>131009.9381</v>
      </c>
      <c r="Q1874">
        <v>128.57749920000001</v>
      </c>
      <c r="R1874">
        <v>0.85611891600000001</v>
      </c>
      <c r="S1874">
        <v>3.3467942260000001</v>
      </c>
    </row>
    <row r="1875" spans="1:19" x14ac:dyDescent="0.25">
      <c r="A1875" s="12">
        <v>44197</v>
      </c>
      <c r="B1875" t="s">
        <v>1993</v>
      </c>
      <c r="C1875" t="s">
        <v>1994</v>
      </c>
      <c r="D1875">
        <v>245590.35320000001</v>
      </c>
      <c r="E1875">
        <v>132.5404647</v>
      </c>
      <c r="F1875">
        <v>1.4991877579999999</v>
      </c>
      <c r="G1875">
        <v>9.849033103</v>
      </c>
      <c r="H1875">
        <v>158595.54670000001</v>
      </c>
      <c r="I1875">
        <v>131.83112990000001</v>
      </c>
      <c r="J1875">
        <v>1.732208918</v>
      </c>
      <c r="K1875">
        <v>8.6920699789999993</v>
      </c>
      <c r="L1875">
        <v>131869.68419999999</v>
      </c>
      <c r="M1875">
        <v>130.84983890000001</v>
      </c>
      <c r="N1875">
        <v>1.713850468</v>
      </c>
      <c r="O1875">
        <v>9.9024047730000007</v>
      </c>
      <c r="P1875">
        <v>110966.29889999999</v>
      </c>
      <c r="Q1875">
        <v>123.81106269999999</v>
      </c>
      <c r="R1875">
        <v>2.5593465019999999</v>
      </c>
      <c r="S1875">
        <v>6.922709598</v>
      </c>
    </row>
    <row r="1876" spans="1:19" x14ac:dyDescent="0.25">
      <c r="A1876" s="12">
        <v>44197</v>
      </c>
      <c r="B1876" t="s">
        <v>1989</v>
      </c>
      <c r="C1876" t="s">
        <v>1990</v>
      </c>
      <c r="D1876">
        <v>329592.60889999999</v>
      </c>
      <c r="E1876">
        <v>143.8241113</v>
      </c>
      <c r="F1876">
        <v>0.87833529300000002</v>
      </c>
      <c r="G1876">
        <v>10.04248917</v>
      </c>
      <c r="H1876">
        <v>214628.13200000001</v>
      </c>
      <c r="I1876">
        <v>145.32859389999999</v>
      </c>
      <c r="J1876">
        <v>0.96405059999999998</v>
      </c>
      <c r="K1876">
        <v>9.6346283039999996</v>
      </c>
      <c r="L1876">
        <v>155156.03099999999</v>
      </c>
      <c r="M1876">
        <v>142.8670577</v>
      </c>
      <c r="N1876">
        <v>0.85208919100000002</v>
      </c>
      <c r="O1876">
        <v>10.33478276</v>
      </c>
      <c r="P1876">
        <v>153494.33809999999</v>
      </c>
      <c r="Q1876">
        <v>140.22456270000001</v>
      </c>
      <c r="R1876">
        <v>1.137008936</v>
      </c>
      <c r="S1876">
        <v>7.763668966</v>
      </c>
    </row>
    <row r="1877" spans="1:19" x14ac:dyDescent="0.25">
      <c r="A1877" s="12">
        <v>44197</v>
      </c>
      <c r="B1877" t="s">
        <v>1991</v>
      </c>
      <c r="C1877" t="s">
        <v>1992</v>
      </c>
      <c r="D1877">
        <v>285074.64899999998</v>
      </c>
      <c r="E1877">
        <v>133.46587009999999</v>
      </c>
      <c r="F1877">
        <v>1.155132091</v>
      </c>
      <c r="G1877">
        <v>12.09319204</v>
      </c>
      <c r="H1877">
        <v>183246.99979999999</v>
      </c>
      <c r="I1877">
        <v>134.232418</v>
      </c>
      <c r="J1877">
        <v>1.1371804839999999</v>
      </c>
      <c r="K1877">
        <v>12.23091032</v>
      </c>
      <c r="L1877">
        <v>129516.34759999999</v>
      </c>
      <c r="M1877">
        <v>133.729827</v>
      </c>
      <c r="N1877">
        <v>1.24822882</v>
      </c>
      <c r="O1877">
        <v>15.2139349</v>
      </c>
      <c r="P1877">
        <v>111343.9795</v>
      </c>
      <c r="Q1877">
        <v>125.57820169999999</v>
      </c>
      <c r="R1877">
        <v>1.9761546679999999</v>
      </c>
      <c r="S1877">
        <v>13.058594769999999</v>
      </c>
    </row>
    <row r="1878" spans="1:19" x14ac:dyDescent="0.25">
      <c r="A1878" s="12">
        <v>44197</v>
      </c>
      <c r="B1878" t="s">
        <v>1995</v>
      </c>
      <c r="C1878" t="s">
        <v>1996</v>
      </c>
      <c r="D1878">
        <v>273190.3357</v>
      </c>
      <c r="E1878">
        <v>121.33658029999999</v>
      </c>
      <c r="F1878">
        <v>1.3154443309999999</v>
      </c>
      <c r="G1878">
        <v>6.6638240150000003</v>
      </c>
      <c r="H1878">
        <v>161158.62330000001</v>
      </c>
      <c r="I1878">
        <v>119.2906059</v>
      </c>
      <c r="J1878">
        <v>0.83165694400000001</v>
      </c>
      <c r="K1878">
        <v>5.767728988</v>
      </c>
      <c r="L1878">
        <v>135599.81599999999</v>
      </c>
      <c r="M1878">
        <v>118.1703577</v>
      </c>
      <c r="N1878">
        <v>0.874210029</v>
      </c>
      <c r="O1878">
        <v>6.8853122459999998</v>
      </c>
      <c r="P1878">
        <v>100219.14449999999</v>
      </c>
      <c r="Q1878">
        <v>111.2923948</v>
      </c>
      <c r="R1878">
        <v>0.52158309999999997</v>
      </c>
      <c r="S1878">
        <v>4.2770674770000001</v>
      </c>
    </row>
    <row r="1879" spans="1:19" x14ac:dyDescent="0.25">
      <c r="A1879" s="12">
        <v>44197</v>
      </c>
      <c r="B1879" t="s">
        <v>1999</v>
      </c>
      <c r="C1879" t="s">
        <v>2000</v>
      </c>
      <c r="D1879">
        <v>302632.57140000002</v>
      </c>
      <c r="E1879">
        <v>134.6555721</v>
      </c>
      <c r="F1879">
        <v>1.2968162190000001</v>
      </c>
      <c r="G1879">
        <v>10.188570479999999</v>
      </c>
      <c r="H1879">
        <v>184053.64910000001</v>
      </c>
      <c r="I1879">
        <v>134.3839049</v>
      </c>
      <c r="J1879">
        <v>1.353424964</v>
      </c>
      <c r="K1879">
        <v>9.5041039380000001</v>
      </c>
      <c r="L1879">
        <v>141901.47459999999</v>
      </c>
      <c r="M1879">
        <v>131.53466259999999</v>
      </c>
      <c r="N1879">
        <v>1.0993796680000001</v>
      </c>
      <c r="O1879">
        <v>9.933166816</v>
      </c>
      <c r="P1879">
        <v>123773.97500000001</v>
      </c>
      <c r="Q1879">
        <v>126.2389124</v>
      </c>
      <c r="R1879">
        <v>1.431027249</v>
      </c>
      <c r="S1879">
        <v>7.5504403099999999</v>
      </c>
    </row>
    <row r="1880" spans="1:19" x14ac:dyDescent="0.25">
      <c r="A1880" s="12">
        <v>44228</v>
      </c>
      <c r="B1880" t="s">
        <v>1999</v>
      </c>
      <c r="C1880" t="s">
        <v>2000</v>
      </c>
      <c r="D1880">
        <v>303999.25229999999</v>
      </c>
      <c r="E1880">
        <v>135.2636732</v>
      </c>
      <c r="F1880">
        <v>0.451597417</v>
      </c>
      <c r="G1880">
        <v>10.9963286</v>
      </c>
      <c r="H1880">
        <v>184709.74350000001</v>
      </c>
      <c r="I1880">
        <v>134.862942</v>
      </c>
      <c r="J1880">
        <v>0.35646908999999999</v>
      </c>
      <c r="K1880">
        <v>10.380445849999999</v>
      </c>
      <c r="L1880">
        <v>142548.64920000001</v>
      </c>
      <c r="M1880">
        <v>132.13455690000001</v>
      </c>
      <c r="N1880">
        <v>0.45607320200000001</v>
      </c>
      <c r="O1880">
        <v>10.836537059999999</v>
      </c>
      <c r="P1880">
        <v>123807.5304</v>
      </c>
      <c r="Q1880">
        <v>126.2731361</v>
      </c>
      <c r="R1880">
        <v>2.7110223999999999E-2</v>
      </c>
      <c r="S1880">
        <v>8.3120854879999992</v>
      </c>
    </row>
    <row r="1881" spans="1:19" x14ac:dyDescent="0.25">
      <c r="A1881" s="12">
        <v>44228</v>
      </c>
      <c r="B1881" t="s">
        <v>1995</v>
      </c>
      <c r="C1881" t="s">
        <v>1996</v>
      </c>
      <c r="D1881">
        <v>275081.44540000003</v>
      </c>
      <c r="E1881">
        <v>122.1765104</v>
      </c>
      <c r="F1881">
        <v>0.69223157899999999</v>
      </c>
      <c r="G1881">
        <v>8.1712481980000007</v>
      </c>
      <c r="H1881">
        <v>161745.2795</v>
      </c>
      <c r="I1881">
        <v>119.7248525</v>
      </c>
      <c r="J1881">
        <v>0.36402412099999998</v>
      </c>
      <c r="K1881">
        <v>7.1686167689999998</v>
      </c>
      <c r="L1881">
        <v>136138.28580000001</v>
      </c>
      <c r="M1881">
        <v>118.6396148</v>
      </c>
      <c r="N1881">
        <v>0.39710220400000001</v>
      </c>
      <c r="O1881">
        <v>8.2795065139999995</v>
      </c>
      <c r="P1881">
        <v>100219.0129</v>
      </c>
      <c r="Q1881">
        <v>111.2922487</v>
      </c>
      <c r="R1881">
        <v>-1.3134799999999999E-4</v>
      </c>
      <c r="S1881">
        <v>5.2828004960000001</v>
      </c>
    </row>
    <row r="1882" spans="1:19" x14ac:dyDescent="0.25">
      <c r="A1882" s="12">
        <v>44228</v>
      </c>
      <c r="B1882" t="s">
        <v>1997</v>
      </c>
      <c r="C1882" t="s">
        <v>1998</v>
      </c>
      <c r="D1882">
        <v>351819.07059999998</v>
      </c>
      <c r="E1882">
        <v>140.07793699999999</v>
      </c>
      <c r="F1882">
        <v>0.75681431300000002</v>
      </c>
      <c r="G1882">
        <v>8.2631355899999992</v>
      </c>
      <c r="H1882">
        <v>211782.89120000001</v>
      </c>
      <c r="I1882">
        <v>141.1246136</v>
      </c>
      <c r="J1882">
        <v>0.99465888899999999</v>
      </c>
      <c r="K1882">
        <v>7.5354440880000002</v>
      </c>
      <c r="L1882">
        <v>173693.1441</v>
      </c>
      <c r="M1882">
        <v>140.59457660000001</v>
      </c>
      <c r="N1882">
        <v>1.0461736399999999</v>
      </c>
      <c r="O1882">
        <v>8.0798203389999994</v>
      </c>
      <c r="P1882">
        <v>132415.79689999999</v>
      </c>
      <c r="Q1882">
        <v>129.95725569999999</v>
      </c>
      <c r="R1882">
        <v>1.073093243</v>
      </c>
      <c r="S1882">
        <v>5.0207958640000001</v>
      </c>
    </row>
    <row r="1883" spans="1:19" x14ac:dyDescent="0.25">
      <c r="A1883" s="12">
        <v>44228</v>
      </c>
      <c r="B1883" t="s">
        <v>1993</v>
      </c>
      <c r="C1883" t="s">
        <v>1994</v>
      </c>
      <c r="D1883">
        <v>248718.285</v>
      </c>
      <c r="E1883">
        <v>134.22855029999999</v>
      </c>
      <c r="F1883">
        <v>1.2736378770000001</v>
      </c>
      <c r="G1883">
        <v>10.858091910000001</v>
      </c>
      <c r="H1883">
        <v>160880.2739</v>
      </c>
      <c r="I1883">
        <v>133.730289</v>
      </c>
      <c r="J1883">
        <v>1.440599865</v>
      </c>
      <c r="K1883">
        <v>9.7793659940000008</v>
      </c>
      <c r="L1883">
        <v>133666.07279999999</v>
      </c>
      <c r="M1883">
        <v>132.6323348</v>
      </c>
      <c r="N1883">
        <v>1.362245379</v>
      </c>
      <c r="O1883">
        <v>10.75587305</v>
      </c>
      <c r="P1883">
        <v>112600.4574</v>
      </c>
      <c r="Q1883">
        <v>125.6343811</v>
      </c>
      <c r="R1883">
        <v>1.4726619679999999</v>
      </c>
      <c r="S1883">
        <v>7.8636156750000001</v>
      </c>
    </row>
    <row r="1884" spans="1:19" x14ac:dyDescent="0.25">
      <c r="A1884" s="12">
        <v>44228</v>
      </c>
      <c r="B1884" t="s">
        <v>1991</v>
      </c>
      <c r="C1884" t="s">
        <v>1992</v>
      </c>
      <c r="D1884">
        <v>288946.37199999997</v>
      </c>
      <c r="E1884">
        <v>135.2785283</v>
      </c>
      <c r="F1884">
        <v>1.358143587</v>
      </c>
      <c r="G1884">
        <v>13.945457960000001</v>
      </c>
      <c r="H1884">
        <v>185595.78400000001</v>
      </c>
      <c r="I1884">
        <v>135.9529536</v>
      </c>
      <c r="J1884">
        <v>1.2817586050000001</v>
      </c>
      <c r="K1884">
        <v>13.946642020000001</v>
      </c>
      <c r="L1884">
        <v>131757.50409999999</v>
      </c>
      <c r="M1884">
        <v>136.0438939</v>
      </c>
      <c r="N1884">
        <v>1.730404404</v>
      </c>
      <c r="O1884">
        <v>16.301951209999999</v>
      </c>
      <c r="P1884">
        <v>113623.4978</v>
      </c>
      <c r="Q1884">
        <v>128.14913369999999</v>
      </c>
      <c r="R1884">
        <v>2.0472756990000001</v>
      </c>
      <c r="S1884">
        <v>14.51422882</v>
      </c>
    </row>
    <row r="1885" spans="1:19" x14ac:dyDescent="0.25">
      <c r="A1885" s="12">
        <v>44228</v>
      </c>
      <c r="B1885" t="s">
        <v>1989</v>
      </c>
      <c r="C1885" t="s">
        <v>1990</v>
      </c>
      <c r="D1885">
        <v>332341.60619999998</v>
      </c>
      <c r="E1885">
        <v>145.02368949999999</v>
      </c>
      <c r="F1885">
        <v>0.83405912800000004</v>
      </c>
      <c r="G1885">
        <v>10.97439361</v>
      </c>
      <c r="H1885">
        <v>216319.82980000001</v>
      </c>
      <c r="I1885">
        <v>146.4740731</v>
      </c>
      <c r="J1885">
        <v>0.78819944900000005</v>
      </c>
      <c r="K1885">
        <v>10.71603122</v>
      </c>
      <c r="L1885">
        <v>156467.95420000001</v>
      </c>
      <c r="M1885">
        <v>144.07507140000001</v>
      </c>
      <c r="N1885">
        <v>0.84555089699999997</v>
      </c>
      <c r="O1885">
        <v>11.356012789999999</v>
      </c>
      <c r="P1885">
        <v>154176.1967</v>
      </c>
      <c r="Q1885">
        <v>140.84747369999999</v>
      </c>
      <c r="R1885">
        <v>0.44422392999999999</v>
      </c>
      <c r="S1885">
        <v>9.0515632610000001</v>
      </c>
    </row>
    <row r="1886" spans="1:19" x14ac:dyDescent="0.25">
      <c r="A1886" s="12">
        <v>44256</v>
      </c>
      <c r="B1886" t="s">
        <v>1999</v>
      </c>
      <c r="C1886" t="s">
        <v>2000</v>
      </c>
      <c r="D1886">
        <v>306094.61660000001</v>
      </c>
      <c r="E1886">
        <v>136.19600009999999</v>
      </c>
      <c r="F1886">
        <v>0.68926627399999996</v>
      </c>
      <c r="G1886">
        <v>11.66896444</v>
      </c>
      <c r="H1886">
        <v>185905.34330000001</v>
      </c>
      <c r="I1886">
        <v>135.7358906</v>
      </c>
      <c r="J1886">
        <v>0.64728572399999995</v>
      </c>
      <c r="K1886">
        <v>11.252409099999999</v>
      </c>
      <c r="L1886">
        <v>143259.5183</v>
      </c>
      <c r="M1886">
        <v>132.79349260000001</v>
      </c>
      <c r="N1886">
        <v>0.49868532100000001</v>
      </c>
      <c r="O1886">
        <v>11.75350298</v>
      </c>
      <c r="P1886">
        <v>124348.10830000001</v>
      </c>
      <c r="Q1886">
        <v>126.8244795</v>
      </c>
      <c r="R1886">
        <v>0.43662763599999999</v>
      </c>
      <c r="S1886">
        <v>9.2549499229999999</v>
      </c>
    </row>
    <row r="1887" spans="1:19" x14ac:dyDescent="0.25">
      <c r="A1887" s="12">
        <v>44256</v>
      </c>
      <c r="B1887" t="s">
        <v>1997</v>
      </c>
      <c r="C1887" t="s">
        <v>1998</v>
      </c>
      <c r="D1887">
        <v>354707.16820000001</v>
      </c>
      <c r="E1887">
        <v>141.2278427</v>
      </c>
      <c r="F1887">
        <v>0.82090421800000002</v>
      </c>
      <c r="G1887">
        <v>9.1912450929999991</v>
      </c>
      <c r="H1887">
        <v>213711.12100000001</v>
      </c>
      <c r="I1887">
        <v>142.40951759999999</v>
      </c>
      <c r="J1887">
        <v>0.91047475499999997</v>
      </c>
      <c r="K1887">
        <v>8.8731464259999999</v>
      </c>
      <c r="L1887">
        <v>175230.21599999999</v>
      </c>
      <c r="M1887">
        <v>141.8387477</v>
      </c>
      <c r="N1887">
        <v>0.88493532100000005</v>
      </c>
      <c r="O1887">
        <v>9.463787881</v>
      </c>
      <c r="P1887">
        <v>133686.89129999999</v>
      </c>
      <c r="Q1887">
        <v>131.2047499</v>
      </c>
      <c r="R1887">
        <v>0.95992653299999997</v>
      </c>
      <c r="S1887">
        <v>6.4482489589999998</v>
      </c>
    </row>
    <row r="1888" spans="1:19" x14ac:dyDescent="0.25">
      <c r="A1888" s="12">
        <v>44256</v>
      </c>
      <c r="B1888" t="s">
        <v>1991</v>
      </c>
      <c r="C1888" t="s">
        <v>1992</v>
      </c>
      <c r="D1888">
        <v>290840.61430000002</v>
      </c>
      <c r="E1888">
        <v>136.16537210000001</v>
      </c>
      <c r="F1888">
        <v>0.65556879199999996</v>
      </c>
      <c r="G1888">
        <v>15.257898020000001</v>
      </c>
      <c r="H1888">
        <v>186810.2752</v>
      </c>
      <c r="I1888">
        <v>136.84259489999999</v>
      </c>
      <c r="J1888">
        <v>0.65437435499999996</v>
      </c>
      <c r="K1888">
        <v>15.24134808</v>
      </c>
      <c r="L1888">
        <v>133124.3014</v>
      </c>
      <c r="M1888">
        <v>137.4551563</v>
      </c>
      <c r="N1888">
        <v>1.0373581730000001</v>
      </c>
      <c r="O1888">
        <v>17.517432360000001</v>
      </c>
      <c r="P1888">
        <v>115171.1896</v>
      </c>
      <c r="Q1888">
        <v>129.89468249999999</v>
      </c>
      <c r="R1888">
        <v>1.3621229969999999</v>
      </c>
      <c r="S1888">
        <v>15.69700388</v>
      </c>
    </row>
    <row r="1889" spans="1:19" x14ac:dyDescent="0.25">
      <c r="A1889" s="12">
        <v>44256</v>
      </c>
      <c r="B1889" t="s">
        <v>1989</v>
      </c>
      <c r="C1889" t="s">
        <v>1990</v>
      </c>
      <c r="D1889">
        <v>335416.64179999998</v>
      </c>
      <c r="E1889">
        <v>146.36554079999999</v>
      </c>
      <c r="F1889">
        <v>0.92526351500000004</v>
      </c>
      <c r="G1889">
        <v>11.468137260000001</v>
      </c>
      <c r="H1889">
        <v>218251.29</v>
      </c>
      <c r="I1889">
        <v>147.7818997</v>
      </c>
      <c r="J1889">
        <v>0.89287246200000003</v>
      </c>
      <c r="K1889">
        <v>11.12379045</v>
      </c>
      <c r="L1889">
        <v>157855.48050000001</v>
      </c>
      <c r="M1889">
        <v>145.35270009999999</v>
      </c>
      <c r="N1889">
        <v>0.88677982600000005</v>
      </c>
      <c r="O1889">
        <v>11.99177298</v>
      </c>
      <c r="P1889">
        <v>155160.16200000001</v>
      </c>
      <c r="Q1889">
        <v>141.746374</v>
      </c>
      <c r="R1889">
        <v>0.63820830699999997</v>
      </c>
      <c r="S1889">
        <v>8.6586611999999992</v>
      </c>
    </row>
    <row r="1890" spans="1:19" x14ac:dyDescent="0.25">
      <c r="A1890" s="12">
        <v>44256</v>
      </c>
      <c r="B1890" t="s">
        <v>1993</v>
      </c>
      <c r="C1890" t="s">
        <v>1994</v>
      </c>
      <c r="D1890">
        <v>250573.72070000001</v>
      </c>
      <c r="E1890">
        <v>135.22989380000001</v>
      </c>
      <c r="F1890">
        <v>0.745998932</v>
      </c>
      <c r="G1890">
        <v>12.32969752</v>
      </c>
      <c r="H1890">
        <v>162312.42259999999</v>
      </c>
      <c r="I1890">
        <v>134.92074969999999</v>
      </c>
      <c r="J1890">
        <v>0.89019528400000003</v>
      </c>
      <c r="K1890">
        <v>11.47372887</v>
      </c>
      <c r="L1890">
        <v>134703.97760000001</v>
      </c>
      <c r="M1890">
        <v>133.6622127</v>
      </c>
      <c r="N1890">
        <v>0.776490809</v>
      </c>
      <c r="O1890">
        <v>12.45061697</v>
      </c>
      <c r="P1890">
        <v>113705.1342</v>
      </c>
      <c r="Q1890">
        <v>126.86692840000001</v>
      </c>
      <c r="R1890">
        <v>0.98105890399999995</v>
      </c>
      <c r="S1890">
        <v>9.5463778139999995</v>
      </c>
    </row>
    <row r="1891" spans="1:19" x14ac:dyDescent="0.25">
      <c r="A1891" s="12">
        <v>44256</v>
      </c>
      <c r="B1891" t="s">
        <v>1995</v>
      </c>
      <c r="C1891" t="s">
        <v>1996</v>
      </c>
      <c r="D1891">
        <v>280152.52279999998</v>
      </c>
      <c r="E1891">
        <v>124.4288126</v>
      </c>
      <c r="F1891">
        <v>1.843482163</v>
      </c>
      <c r="G1891">
        <v>10.54752648</v>
      </c>
      <c r="H1891">
        <v>163906.2807</v>
      </c>
      <c r="I1891">
        <v>121.3244389</v>
      </c>
      <c r="J1891">
        <v>1.3360520499999999</v>
      </c>
      <c r="K1891">
        <v>9.4176282350000005</v>
      </c>
      <c r="L1891">
        <v>138028.79699999999</v>
      </c>
      <c r="M1891">
        <v>120.2871272</v>
      </c>
      <c r="N1891">
        <v>1.3886697589999999</v>
      </c>
      <c r="O1891">
        <v>10.6542517</v>
      </c>
      <c r="P1891">
        <v>101383.1952</v>
      </c>
      <c r="Q1891">
        <v>112.5850619</v>
      </c>
      <c r="R1891">
        <v>1.161638196</v>
      </c>
      <c r="S1891">
        <v>7.4302274969999997</v>
      </c>
    </row>
    <row r="1892" spans="1:19" x14ac:dyDescent="0.25">
      <c r="A1892" s="12">
        <v>44287</v>
      </c>
      <c r="B1892" t="s">
        <v>1999</v>
      </c>
      <c r="C1892" t="s">
        <v>2000</v>
      </c>
      <c r="D1892">
        <v>306002.2659</v>
      </c>
      <c r="E1892">
        <v>136.15490890000001</v>
      </c>
      <c r="F1892">
        <v>-3.0170635000000001E-2</v>
      </c>
      <c r="G1892">
        <v>12.500177539999999</v>
      </c>
      <c r="H1892">
        <v>185463.04190000001</v>
      </c>
      <c r="I1892">
        <v>135.41295109999999</v>
      </c>
      <c r="J1892">
        <v>-0.23791751999999999</v>
      </c>
      <c r="K1892">
        <v>12.187941220000001</v>
      </c>
      <c r="L1892">
        <v>143334.0006</v>
      </c>
      <c r="M1892">
        <v>132.86253339999999</v>
      </c>
      <c r="N1892">
        <v>5.1991130000000003E-2</v>
      </c>
      <c r="O1892">
        <v>12.834930079999999</v>
      </c>
      <c r="P1892">
        <v>123620.6257</v>
      </c>
      <c r="Q1892">
        <v>126.0825092</v>
      </c>
      <c r="R1892">
        <v>-0.58503714399999995</v>
      </c>
      <c r="S1892">
        <v>10.68436769</v>
      </c>
    </row>
    <row r="1893" spans="1:19" x14ac:dyDescent="0.25">
      <c r="A1893" s="12">
        <v>44287</v>
      </c>
      <c r="B1893" t="s">
        <v>1997</v>
      </c>
      <c r="C1893" t="s">
        <v>1998</v>
      </c>
      <c r="D1893">
        <v>356725.78</v>
      </c>
      <c r="E1893">
        <v>142.0315597</v>
      </c>
      <c r="F1893">
        <v>0.56909247900000004</v>
      </c>
      <c r="G1893">
        <v>10.971834899999999</v>
      </c>
      <c r="H1893">
        <v>214695.8578</v>
      </c>
      <c r="I1893">
        <v>143.0657113</v>
      </c>
      <c r="J1893">
        <v>0.46077941100000003</v>
      </c>
      <c r="K1893">
        <v>10.80017625</v>
      </c>
      <c r="L1893">
        <v>176370.6012</v>
      </c>
      <c r="M1893">
        <v>142.76182370000001</v>
      </c>
      <c r="N1893">
        <v>0.65079255300000005</v>
      </c>
      <c r="O1893">
        <v>11.347247619999999</v>
      </c>
      <c r="P1893">
        <v>134515.981</v>
      </c>
      <c r="Q1893">
        <v>132.01844600000001</v>
      </c>
      <c r="R1893">
        <v>0.620172787</v>
      </c>
      <c r="S1893">
        <v>8.943157845</v>
      </c>
    </row>
    <row r="1894" spans="1:19" x14ac:dyDescent="0.25">
      <c r="A1894" s="12">
        <v>44287</v>
      </c>
      <c r="B1894" t="s">
        <v>1991</v>
      </c>
      <c r="C1894" t="s">
        <v>1992</v>
      </c>
      <c r="D1894">
        <v>291639.31270000001</v>
      </c>
      <c r="E1894">
        <v>136.5393057</v>
      </c>
      <c r="F1894">
        <v>0.27461723300000002</v>
      </c>
      <c r="G1894">
        <v>15.19568393</v>
      </c>
      <c r="H1894">
        <v>186545.25649999999</v>
      </c>
      <c r="I1894">
        <v>136.6484629</v>
      </c>
      <c r="J1894">
        <v>-0.14186517900000001</v>
      </c>
      <c r="K1894">
        <v>14.97449076</v>
      </c>
      <c r="L1894">
        <v>133453.01730000001</v>
      </c>
      <c r="M1894">
        <v>137.7945661</v>
      </c>
      <c r="N1894">
        <v>0.24692403800000001</v>
      </c>
      <c r="O1894">
        <v>16.925475939999998</v>
      </c>
      <c r="P1894">
        <v>115012.4924</v>
      </c>
      <c r="Q1894">
        <v>129.7156976</v>
      </c>
      <c r="R1894">
        <v>-0.137792365</v>
      </c>
      <c r="S1894">
        <v>15.82441624</v>
      </c>
    </row>
    <row r="1895" spans="1:19" x14ac:dyDescent="0.25">
      <c r="A1895" s="12">
        <v>44287</v>
      </c>
      <c r="B1895" t="s">
        <v>1989</v>
      </c>
      <c r="C1895" t="s">
        <v>1990</v>
      </c>
      <c r="D1895">
        <v>337631.38949999999</v>
      </c>
      <c r="E1895">
        <v>147.3319888</v>
      </c>
      <c r="F1895">
        <v>0.66029749100000001</v>
      </c>
      <c r="G1895">
        <v>11.811877320000001</v>
      </c>
      <c r="H1895">
        <v>218441.87299999999</v>
      </c>
      <c r="I1895">
        <v>147.9109469</v>
      </c>
      <c r="J1895">
        <v>8.7322721000000006E-2</v>
      </c>
      <c r="K1895">
        <v>11.38901338</v>
      </c>
      <c r="L1895">
        <v>158535.45420000001</v>
      </c>
      <c r="M1895">
        <v>145.97881720000001</v>
      </c>
      <c r="N1895">
        <v>0.43075712500000002</v>
      </c>
      <c r="O1895">
        <v>12.487244179999999</v>
      </c>
      <c r="P1895">
        <v>154057.16940000001</v>
      </c>
      <c r="Q1895">
        <v>140.73873649999999</v>
      </c>
      <c r="R1895">
        <v>-0.71087354199999997</v>
      </c>
      <c r="S1895">
        <v>9.128572192</v>
      </c>
    </row>
    <row r="1896" spans="1:19" x14ac:dyDescent="0.25">
      <c r="A1896" s="12">
        <v>44287</v>
      </c>
      <c r="B1896" t="s">
        <v>1995</v>
      </c>
      <c r="C1896" t="s">
        <v>1996</v>
      </c>
      <c r="D1896">
        <v>282677.3798</v>
      </c>
      <c r="E1896">
        <v>125.5502194</v>
      </c>
      <c r="F1896">
        <v>0.90124370899999995</v>
      </c>
      <c r="G1896">
        <v>11.57638528</v>
      </c>
      <c r="H1896">
        <v>164843.18400000001</v>
      </c>
      <c r="I1896">
        <v>122.01794049999999</v>
      </c>
      <c r="J1896">
        <v>0.57160916799999995</v>
      </c>
      <c r="K1896">
        <v>10.56869893</v>
      </c>
      <c r="L1896">
        <v>138937.1624</v>
      </c>
      <c r="M1896">
        <v>121.0787349</v>
      </c>
      <c r="N1896">
        <v>0.65809843400000001</v>
      </c>
      <c r="O1896">
        <v>11.701509400000001</v>
      </c>
      <c r="P1896">
        <v>101765.8054</v>
      </c>
      <c r="Q1896">
        <v>113.00994679999999</v>
      </c>
      <c r="R1896">
        <v>0.37739008299999999</v>
      </c>
      <c r="S1896">
        <v>8.6961165430000005</v>
      </c>
    </row>
    <row r="1897" spans="1:19" x14ac:dyDescent="0.25">
      <c r="A1897" s="12">
        <v>44287</v>
      </c>
      <c r="B1897" t="s">
        <v>1993</v>
      </c>
      <c r="C1897" t="s">
        <v>1994</v>
      </c>
      <c r="D1897">
        <v>250850.13500000001</v>
      </c>
      <c r="E1897">
        <v>135.37906939999999</v>
      </c>
      <c r="F1897">
        <v>0.11031257699999999</v>
      </c>
      <c r="G1897">
        <v>13.306555319999999</v>
      </c>
      <c r="H1897">
        <v>162297.62289999999</v>
      </c>
      <c r="I1897">
        <v>134.90844759999999</v>
      </c>
      <c r="J1897">
        <v>-9.118012E-3</v>
      </c>
      <c r="K1897">
        <v>12.73407197</v>
      </c>
      <c r="L1897">
        <v>134532.61559999999</v>
      </c>
      <c r="M1897">
        <v>133.492176</v>
      </c>
      <c r="N1897">
        <v>-0.12721375200000001</v>
      </c>
      <c r="O1897">
        <v>13.526409989999999</v>
      </c>
      <c r="P1897">
        <v>113006.3204</v>
      </c>
      <c r="Q1897">
        <v>126.08722419999999</v>
      </c>
      <c r="R1897">
        <v>-0.61458427000000004</v>
      </c>
      <c r="S1897">
        <v>11.46926084</v>
      </c>
    </row>
    <row r="1898" spans="1:19" x14ac:dyDescent="0.25">
      <c r="A1898" s="12">
        <v>44317</v>
      </c>
      <c r="B1898" t="s">
        <v>1997</v>
      </c>
      <c r="C1898" t="s">
        <v>1998</v>
      </c>
      <c r="D1898">
        <v>357673.21730000002</v>
      </c>
      <c r="E1898">
        <v>142.40878499999999</v>
      </c>
      <c r="F1898">
        <v>0.26559259099999999</v>
      </c>
      <c r="G1898">
        <v>10.52592791</v>
      </c>
      <c r="H1898">
        <v>214877.94870000001</v>
      </c>
      <c r="I1898">
        <v>143.18705019999999</v>
      </c>
      <c r="J1898">
        <v>8.4813382000000007E-2</v>
      </c>
      <c r="K1898">
        <v>9.8510702850000005</v>
      </c>
      <c r="L1898">
        <v>176135.09710000001</v>
      </c>
      <c r="M1898">
        <v>142.57119660000001</v>
      </c>
      <c r="N1898">
        <v>-0.13352802899999999</v>
      </c>
      <c r="O1898">
        <v>10.231885139999999</v>
      </c>
      <c r="P1898">
        <v>133806.28409999999</v>
      </c>
      <c r="Q1898">
        <v>131.3219259</v>
      </c>
      <c r="R1898">
        <v>-0.52759299000000004</v>
      </c>
      <c r="S1898">
        <v>6.8956002500000002</v>
      </c>
    </row>
    <row r="1899" spans="1:19" x14ac:dyDescent="0.25">
      <c r="A1899" s="12">
        <v>44317</v>
      </c>
      <c r="B1899" t="s">
        <v>1991</v>
      </c>
      <c r="C1899" t="s">
        <v>1992</v>
      </c>
      <c r="D1899">
        <v>292182.64039999997</v>
      </c>
      <c r="E1899">
        <v>136.79368009999999</v>
      </c>
      <c r="F1899">
        <v>0.186301246</v>
      </c>
      <c r="G1899">
        <v>14.823085499999999</v>
      </c>
      <c r="H1899">
        <v>186632.8132</v>
      </c>
      <c r="I1899">
        <v>136.71260000000001</v>
      </c>
      <c r="J1899">
        <v>4.6935893999999999E-2</v>
      </c>
      <c r="K1899">
        <v>14.754718009999999</v>
      </c>
      <c r="L1899">
        <v>133257.67009999999</v>
      </c>
      <c r="M1899">
        <v>137.5928639</v>
      </c>
      <c r="N1899">
        <v>-0.14637897899999999</v>
      </c>
      <c r="O1899">
        <v>17.258355089999998</v>
      </c>
      <c r="P1899">
        <v>114238.0573</v>
      </c>
      <c r="Q1899">
        <v>128.84225860000001</v>
      </c>
      <c r="R1899">
        <v>-0.673348681</v>
      </c>
      <c r="S1899">
        <v>14.976348120000001</v>
      </c>
    </row>
    <row r="1900" spans="1:19" x14ac:dyDescent="0.25">
      <c r="A1900" s="12">
        <v>44317</v>
      </c>
      <c r="B1900" t="s">
        <v>1989</v>
      </c>
      <c r="C1900" t="s">
        <v>1990</v>
      </c>
      <c r="D1900">
        <v>338542.68449999997</v>
      </c>
      <c r="E1900">
        <v>147.72964999999999</v>
      </c>
      <c r="F1900">
        <v>0.26990826800000001</v>
      </c>
      <c r="G1900">
        <v>12.209679599999999</v>
      </c>
      <c r="H1900">
        <v>218634.2114</v>
      </c>
      <c r="I1900">
        <v>148.0411828</v>
      </c>
      <c r="J1900">
        <v>8.8050185000000003E-2</v>
      </c>
      <c r="K1900">
        <v>11.77552811</v>
      </c>
      <c r="L1900">
        <v>158815.29939999999</v>
      </c>
      <c r="M1900">
        <v>146.23649760000001</v>
      </c>
      <c r="N1900">
        <v>0.176519011</v>
      </c>
      <c r="O1900">
        <v>13.38276643</v>
      </c>
      <c r="P1900">
        <v>152897.7941</v>
      </c>
      <c r="Q1900">
        <v>139.67959060000001</v>
      </c>
      <c r="R1900">
        <v>-0.752561751</v>
      </c>
      <c r="S1900">
        <v>8.5555233640000008</v>
      </c>
    </row>
    <row r="1901" spans="1:19" x14ac:dyDescent="0.25">
      <c r="A1901" s="12">
        <v>44317</v>
      </c>
      <c r="B1901" t="s">
        <v>1995</v>
      </c>
      <c r="C1901" t="s">
        <v>1996</v>
      </c>
      <c r="D1901">
        <v>282049.0442</v>
      </c>
      <c r="E1901">
        <v>125.2711462</v>
      </c>
      <c r="F1901">
        <v>-0.22228012599999999</v>
      </c>
      <c r="G1901">
        <v>10.15979795</v>
      </c>
      <c r="H1901">
        <v>164472.33040000001</v>
      </c>
      <c r="I1901">
        <v>121.74343229999999</v>
      </c>
      <c r="J1901">
        <v>-0.22497359</v>
      </c>
      <c r="K1901">
        <v>9.6769819140000006</v>
      </c>
      <c r="L1901">
        <v>138460.462</v>
      </c>
      <c r="M1901">
        <v>120.6633077</v>
      </c>
      <c r="N1901">
        <v>-0.34310501399999999</v>
      </c>
      <c r="O1901">
        <v>10.94142377</v>
      </c>
      <c r="P1901">
        <v>101025.15919999999</v>
      </c>
      <c r="Q1901">
        <v>112.18746640000001</v>
      </c>
      <c r="R1901">
        <v>-0.72779473400000005</v>
      </c>
      <c r="S1901">
        <v>7.8383691090000003</v>
      </c>
    </row>
    <row r="1902" spans="1:19" x14ac:dyDescent="0.25">
      <c r="A1902" s="12">
        <v>44317</v>
      </c>
      <c r="B1902" t="s">
        <v>1999</v>
      </c>
      <c r="C1902" t="s">
        <v>2000</v>
      </c>
      <c r="D1902">
        <v>307633.3443</v>
      </c>
      <c r="E1902">
        <v>136.8806529</v>
      </c>
      <c r="F1902">
        <v>0.53302820799999995</v>
      </c>
      <c r="G1902">
        <v>13.35101264</v>
      </c>
      <c r="H1902">
        <v>186254.89050000001</v>
      </c>
      <c r="I1902">
        <v>135.99110709999999</v>
      </c>
      <c r="J1902">
        <v>0.42695766099999999</v>
      </c>
      <c r="K1902">
        <v>13.009072939999999</v>
      </c>
      <c r="L1902">
        <v>143741.2512</v>
      </c>
      <c r="M1902">
        <v>133.2400318</v>
      </c>
      <c r="N1902">
        <v>0.28412702400000001</v>
      </c>
      <c r="O1902">
        <v>14.067225759999999</v>
      </c>
      <c r="P1902">
        <v>123579.0459</v>
      </c>
      <c r="Q1902">
        <v>126.0401013</v>
      </c>
      <c r="R1902">
        <v>-3.3634986999999998E-2</v>
      </c>
      <c r="S1902">
        <v>10.867791909999999</v>
      </c>
    </row>
    <row r="1903" spans="1:19" x14ac:dyDescent="0.25">
      <c r="A1903" s="12">
        <v>44317</v>
      </c>
      <c r="B1903" t="s">
        <v>1993</v>
      </c>
      <c r="C1903" t="s">
        <v>1994</v>
      </c>
      <c r="D1903">
        <v>248691.0987</v>
      </c>
      <c r="E1903">
        <v>134.2138784</v>
      </c>
      <c r="F1903">
        <v>-0.86068772000000004</v>
      </c>
      <c r="G1903">
        <v>11.73457346</v>
      </c>
      <c r="H1903">
        <v>160844.32389999999</v>
      </c>
      <c r="I1903">
        <v>133.70040589999999</v>
      </c>
      <c r="J1903">
        <v>-0.89545301200000005</v>
      </c>
      <c r="K1903">
        <v>11.5786789</v>
      </c>
      <c r="L1903">
        <v>133082.25810000001</v>
      </c>
      <c r="M1903">
        <v>132.05303520000001</v>
      </c>
      <c r="N1903">
        <v>-1.0780712880000001</v>
      </c>
      <c r="O1903">
        <v>12.538221139999999</v>
      </c>
      <c r="P1903">
        <v>111177.226</v>
      </c>
      <c r="Q1903">
        <v>124.0464054</v>
      </c>
      <c r="R1903">
        <v>-1.6185770260000001</v>
      </c>
      <c r="S1903">
        <v>10.364641779999999</v>
      </c>
    </row>
    <row r="1904" spans="1:19" x14ac:dyDescent="0.25">
      <c r="A1904" s="12">
        <v>44348</v>
      </c>
      <c r="B1904" t="s">
        <v>1993</v>
      </c>
      <c r="C1904" t="s">
        <v>1994</v>
      </c>
      <c r="D1904">
        <v>254452.54939999999</v>
      </c>
      <c r="E1904">
        <v>137.32322429999999</v>
      </c>
      <c r="F1904">
        <v>2.3167096530000002</v>
      </c>
      <c r="G1904">
        <v>13.64383306</v>
      </c>
      <c r="H1904">
        <v>164733.4797</v>
      </c>
      <c r="I1904">
        <v>136.93323179999999</v>
      </c>
      <c r="J1904">
        <v>2.4179626860000001</v>
      </c>
      <c r="K1904">
        <v>13.51575197</v>
      </c>
      <c r="L1904">
        <v>136909.94750000001</v>
      </c>
      <c r="M1904">
        <v>135.85112219999999</v>
      </c>
      <c r="N1904">
        <v>2.8761830490000002</v>
      </c>
      <c r="O1904">
        <v>15.04100401</v>
      </c>
      <c r="P1904">
        <v>113648.32249999999</v>
      </c>
      <c r="Q1904">
        <v>126.8035405</v>
      </c>
      <c r="R1904">
        <v>2.222664306</v>
      </c>
      <c r="S1904">
        <v>13.165151140000001</v>
      </c>
    </row>
    <row r="1905" spans="1:19" x14ac:dyDescent="0.25">
      <c r="A1905" s="12">
        <v>44348</v>
      </c>
      <c r="B1905" t="s">
        <v>1989</v>
      </c>
      <c r="C1905" t="s">
        <v>1990</v>
      </c>
      <c r="D1905">
        <v>344532.74900000001</v>
      </c>
      <c r="E1905">
        <v>150.34353050000001</v>
      </c>
      <c r="F1905">
        <v>1.7693675849999999</v>
      </c>
      <c r="G1905">
        <v>14.11925226</v>
      </c>
      <c r="H1905">
        <v>222734.038</v>
      </c>
      <c r="I1905">
        <v>150.8172495</v>
      </c>
      <c r="J1905">
        <v>1.875199005</v>
      </c>
      <c r="K1905">
        <v>13.70418686</v>
      </c>
      <c r="L1905">
        <v>162543.22640000001</v>
      </c>
      <c r="M1905">
        <v>149.66915800000001</v>
      </c>
      <c r="N1905">
        <v>2.3473349360000002</v>
      </c>
      <c r="O1905">
        <v>15.85428767</v>
      </c>
      <c r="P1905">
        <v>155265.1121</v>
      </c>
      <c r="Q1905">
        <v>141.8422511</v>
      </c>
      <c r="R1905">
        <v>1.548300987</v>
      </c>
      <c r="S1905">
        <v>11.3919465</v>
      </c>
    </row>
    <row r="1906" spans="1:19" x14ac:dyDescent="0.25">
      <c r="A1906" s="12">
        <v>44348</v>
      </c>
      <c r="B1906" t="s">
        <v>1995</v>
      </c>
      <c r="C1906" t="s">
        <v>1996</v>
      </c>
      <c r="D1906">
        <v>284936.22769999999</v>
      </c>
      <c r="E1906">
        <v>126.5534792</v>
      </c>
      <c r="F1906">
        <v>1.023645908</v>
      </c>
      <c r="G1906">
        <v>10.66650791</v>
      </c>
      <c r="H1906">
        <v>166855.88500000001</v>
      </c>
      <c r="I1906">
        <v>123.50775419999999</v>
      </c>
      <c r="J1906">
        <v>1.4492131720000001</v>
      </c>
      <c r="K1906">
        <v>10.13459022</v>
      </c>
      <c r="L1906">
        <v>141022.47260000001</v>
      </c>
      <c r="M1906">
        <v>122.8960077</v>
      </c>
      <c r="N1906">
        <v>1.8503553939999999</v>
      </c>
      <c r="O1906">
        <v>11.74784183</v>
      </c>
      <c r="P1906">
        <v>102444.9402</v>
      </c>
      <c r="Q1906">
        <v>113.76411950000001</v>
      </c>
      <c r="R1906">
        <v>1.4053736999999999</v>
      </c>
      <c r="S1906">
        <v>8.4438752899999994</v>
      </c>
    </row>
    <row r="1907" spans="1:19" x14ac:dyDescent="0.25">
      <c r="A1907" s="12">
        <v>44348</v>
      </c>
      <c r="B1907" t="s">
        <v>1999</v>
      </c>
      <c r="C1907" t="s">
        <v>2000</v>
      </c>
      <c r="D1907">
        <v>314637.12390000001</v>
      </c>
      <c r="E1907">
        <v>139.99696639999999</v>
      </c>
      <c r="F1907">
        <v>2.2766646669999999</v>
      </c>
      <c r="G1907">
        <v>15.18608994</v>
      </c>
      <c r="H1907">
        <v>190807.3535</v>
      </c>
      <c r="I1907">
        <v>139.31501700000001</v>
      </c>
      <c r="J1907">
        <v>2.4442112489999999</v>
      </c>
      <c r="K1907">
        <v>14.529395210000001</v>
      </c>
      <c r="L1907">
        <v>147909.75099999999</v>
      </c>
      <c r="M1907">
        <v>137.1039959</v>
      </c>
      <c r="N1907">
        <v>2.9000024309999999</v>
      </c>
      <c r="O1907">
        <v>16.062552090000001</v>
      </c>
      <c r="P1907">
        <v>126405.5958</v>
      </c>
      <c r="Q1907">
        <v>128.92294150000001</v>
      </c>
      <c r="R1907">
        <v>2.2872404190000002</v>
      </c>
      <c r="S1907">
        <v>12.402153009999999</v>
      </c>
    </row>
    <row r="1908" spans="1:19" x14ac:dyDescent="0.25">
      <c r="A1908" s="12">
        <v>44348</v>
      </c>
      <c r="B1908" t="s">
        <v>1997</v>
      </c>
      <c r="C1908" t="s">
        <v>1998</v>
      </c>
      <c r="D1908">
        <v>363867.45260000002</v>
      </c>
      <c r="E1908">
        <v>144.87504050000001</v>
      </c>
      <c r="F1908">
        <v>1.7318141229999999</v>
      </c>
      <c r="G1908">
        <v>11.437942039999999</v>
      </c>
      <c r="H1908">
        <v>218493.2702</v>
      </c>
      <c r="I1908">
        <v>145.59617230000001</v>
      </c>
      <c r="J1908">
        <v>1.682500023</v>
      </c>
      <c r="K1908">
        <v>10.4608524</v>
      </c>
      <c r="L1908">
        <v>179749.2107</v>
      </c>
      <c r="M1908">
        <v>145.496613</v>
      </c>
      <c r="N1908">
        <v>2.0518986190000001</v>
      </c>
      <c r="O1908">
        <v>11.333792499999999</v>
      </c>
      <c r="P1908">
        <v>135528.6146</v>
      </c>
      <c r="Q1908">
        <v>133.01227829999999</v>
      </c>
      <c r="R1908">
        <v>1.28718211</v>
      </c>
      <c r="S1908">
        <v>8.0282886700000002</v>
      </c>
    </row>
    <row r="1909" spans="1:19" x14ac:dyDescent="0.25">
      <c r="A1909" s="12">
        <v>44348</v>
      </c>
      <c r="B1909" t="s">
        <v>1991</v>
      </c>
      <c r="C1909" t="s">
        <v>1992</v>
      </c>
      <c r="D1909">
        <v>300097.76120000001</v>
      </c>
      <c r="E1909">
        <v>140.4993709</v>
      </c>
      <c r="F1909">
        <v>2.7089634199999999</v>
      </c>
      <c r="G1909">
        <v>16.78353341</v>
      </c>
      <c r="H1909">
        <v>191777.26670000001</v>
      </c>
      <c r="I1909">
        <v>140.4810243</v>
      </c>
      <c r="J1909">
        <v>2.7564571359999999</v>
      </c>
      <c r="K1909">
        <v>16.193562060000001</v>
      </c>
      <c r="L1909">
        <v>137806.0337</v>
      </c>
      <c r="M1909">
        <v>142.2891966</v>
      </c>
      <c r="N1909">
        <v>3.413209556</v>
      </c>
      <c r="O1909">
        <v>18.78026492</v>
      </c>
      <c r="P1909">
        <v>116963.9154</v>
      </c>
      <c r="Q1909">
        <v>131.91659060000001</v>
      </c>
      <c r="R1909">
        <v>2.3861208089999999</v>
      </c>
      <c r="S1909">
        <v>15.702073520000001</v>
      </c>
    </row>
    <row r="1910" spans="1:19" x14ac:dyDescent="0.25">
      <c r="A1910" s="12">
        <v>44378</v>
      </c>
      <c r="B1910" t="s">
        <v>1999</v>
      </c>
      <c r="C1910" t="s">
        <v>2000</v>
      </c>
      <c r="D1910">
        <v>313653.63397999998</v>
      </c>
      <c r="E1910">
        <v>139.55936512</v>
      </c>
      <c r="F1910">
        <v>-0.31257912100000002</v>
      </c>
      <c r="G1910">
        <v>12.82683346</v>
      </c>
      <c r="H1910">
        <v>190286.88933000001</v>
      </c>
      <c r="I1910">
        <v>138.9350082</v>
      </c>
      <c r="J1910">
        <v>-0.27276946400000002</v>
      </c>
      <c r="K1910">
        <v>11.670859855</v>
      </c>
      <c r="L1910">
        <v>147116.16049000001</v>
      </c>
      <c r="M1910">
        <v>136.36838230999999</v>
      </c>
      <c r="N1910">
        <v>-0.53653696900000003</v>
      </c>
      <c r="O1910">
        <v>12.889190637</v>
      </c>
      <c r="P1910">
        <v>125474.28681000001</v>
      </c>
      <c r="Q1910">
        <v>127.97308559</v>
      </c>
      <c r="R1910">
        <v>-0.73676248600000005</v>
      </c>
      <c r="S1910">
        <v>8.2761941073000003</v>
      </c>
    </row>
    <row r="1911" spans="1:19" x14ac:dyDescent="0.25">
      <c r="A1911" s="12">
        <v>44378</v>
      </c>
      <c r="B1911" t="s">
        <v>1997</v>
      </c>
      <c r="C1911" t="s">
        <v>1998</v>
      </c>
      <c r="D1911">
        <v>365574.55343999999</v>
      </c>
      <c r="E1911">
        <v>145.55472839999999</v>
      </c>
      <c r="F1911">
        <v>0.46915459949999999</v>
      </c>
      <c r="G1911">
        <v>10.183457006999999</v>
      </c>
      <c r="H1911">
        <v>219117.08012</v>
      </c>
      <c r="I1911">
        <v>146.01185713999999</v>
      </c>
      <c r="J1911">
        <v>0.28550532769999998</v>
      </c>
      <c r="K1911">
        <v>8.7277354508999991</v>
      </c>
      <c r="L1911">
        <v>179448.50083</v>
      </c>
      <c r="M1911">
        <v>145.25320576999999</v>
      </c>
      <c r="N1911">
        <v>-0.16729411199999999</v>
      </c>
      <c r="O1911">
        <v>9.2609884746999995</v>
      </c>
      <c r="P1911">
        <v>135262.73013000001</v>
      </c>
      <c r="Q1911">
        <v>132.7513304</v>
      </c>
      <c r="R1911">
        <v>-0.1961833</v>
      </c>
      <c r="S1911">
        <v>5.5187234143000001</v>
      </c>
    </row>
    <row r="1912" spans="1:19" x14ac:dyDescent="0.25">
      <c r="A1912" s="12">
        <v>44378</v>
      </c>
      <c r="B1912" t="s">
        <v>1993</v>
      </c>
      <c r="C1912" t="s">
        <v>1994</v>
      </c>
      <c r="D1912">
        <v>254349.67387</v>
      </c>
      <c r="E1912">
        <v>137.26770429999999</v>
      </c>
      <c r="F1912">
        <v>-4.0430144000000001E-2</v>
      </c>
      <c r="G1912">
        <v>11.812175078999999</v>
      </c>
      <c r="H1912">
        <v>164592.96309</v>
      </c>
      <c r="I1912">
        <v>136.81642862000001</v>
      </c>
      <c r="J1912">
        <v>-8.5299346999999998E-2</v>
      </c>
      <c r="K1912">
        <v>11.246370616</v>
      </c>
      <c r="L1912">
        <v>136458.56486000001</v>
      </c>
      <c r="M1912">
        <v>135.40323043000001</v>
      </c>
      <c r="N1912">
        <v>-0.32969306999999998</v>
      </c>
      <c r="O1912">
        <v>12.361144756</v>
      </c>
      <c r="P1912">
        <v>112613.81447</v>
      </c>
      <c r="Q1912">
        <v>125.64928429</v>
      </c>
      <c r="R1912">
        <v>-0.91027129799999995</v>
      </c>
      <c r="S1912">
        <v>9.2253758965999992</v>
      </c>
    </row>
    <row r="1913" spans="1:19" x14ac:dyDescent="0.25">
      <c r="A1913" s="12">
        <v>44378</v>
      </c>
      <c r="B1913" t="s">
        <v>1989</v>
      </c>
      <c r="C1913" t="s">
        <v>1990</v>
      </c>
      <c r="D1913">
        <v>346094.09778000001</v>
      </c>
      <c r="E1913">
        <v>151.02485525</v>
      </c>
      <c r="F1913">
        <v>0.453178621</v>
      </c>
      <c r="G1913">
        <v>13.423230015</v>
      </c>
      <c r="H1913">
        <v>223642.87669999999</v>
      </c>
      <c r="I1913">
        <v>151.43264069</v>
      </c>
      <c r="J1913">
        <v>0.40803764349999999</v>
      </c>
      <c r="K1913">
        <v>12.197227222</v>
      </c>
      <c r="L1913">
        <v>163029.63118999999</v>
      </c>
      <c r="M1913">
        <v>150.11703754000001</v>
      </c>
      <c r="N1913">
        <v>0.29924640549999998</v>
      </c>
      <c r="O1913">
        <v>14.137252196</v>
      </c>
      <c r="P1913">
        <v>155169.46687999999</v>
      </c>
      <c r="Q1913">
        <v>141.7548745</v>
      </c>
      <c r="R1913">
        <v>-6.1601261999999997E-2</v>
      </c>
      <c r="S1913">
        <v>8.4081160329000006</v>
      </c>
    </row>
    <row r="1914" spans="1:19" x14ac:dyDescent="0.25">
      <c r="A1914" s="12">
        <v>44378</v>
      </c>
      <c r="B1914" t="s">
        <v>1995</v>
      </c>
      <c r="C1914" t="s">
        <v>1996</v>
      </c>
      <c r="D1914">
        <v>283215.93248999998</v>
      </c>
      <c r="E1914">
        <v>125.78941580999999</v>
      </c>
      <c r="F1914">
        <v>-0.603747437</v>
      </c>
      <c r="G1914">
        <v>8.8141596802999995</v>
      </c>
      <c r="H1914">
        <v>166510.43736000001</v>
      </c>
      <c r="I1914">
        <v>123.25205169</v>
      </c>
      <c r="J1914">
        <v>-0.20703355200000001</v>
      </c>
      <c r="K1914">
        <v>7.9987286891</v>
      </c>
      <c r="L1914">
        <v>140190.15903000001</v>
      </c>
      <c r="M1914">
        <v>122.1706764</v>
      </c>
      <c r="N1914">
        <v>-0.59019925799999995</v>
      </c>
      <c r="O1914">
        <v>9.0979579624000007</v>
      </c>
      <c r="P1914">
        <v>101815.34533</v>
      </c>
      <c r="Q1914">
        <v>113.06496045</v>
      </c>
      <c r="R1914">
        <v>-0.61456903500000004</v>
      </c>
      <c r="S1914">
        <v>5.2278894563999998</v>
      </c>
    </row>
    <row r="1915" spans="1:19" x14ac:dyDescent="0.25">
      <c r="A1915" s="12">
        <v>44378</v>
      </c>
      <c r="B1915" t="s">
        <v>1991</v>
      </c>
      <c r="C1915" t="s">
        <v>1992</v>
      </c>
      <c r="D1915">
        <v>302100.26121000003</v>
      </c>
      <c r="E1915">
        <v>141.43689864000001</v>
      </c>
      <c r="F1915">
        <v>0.66728254639999995</v>
      </c>
      <c r="G1915">
        <v>16.255973929</v>
      </c>
      <c r="H1915">
        <v>192468.38828000001</v>
      </c>
      <c r="I1915">
        <v>140.98728589999999</v>
      </c>
      <c r="J1915">
        <v>0.36037724100000001</v>
      </c>
      <c r="K1915">
        <v>14.687979551</v>
      </c>
      <c r="L1915">
        <v>137624.78614000001</v>
      </c>
      <c r="M1915">
        <v>142.1020527</v>
      </c>
      <c r="N1915">
        <v>-0.131523634</v>
      </c>
      <c r="O1915">
        <v>16.504033497999998</v>
      </c>
      <c r="P1915">
        <v>115767.61059</v>
      </c>
      <c r="Q1915">
        <v>130.56735004999999</v>
      </c>
      <c r="R1915">
        <v>-1.0227981880000001</v>
      </c>
      <c r="S1915">
        <v>11.972863106</v>
      </c>
    </row>
    <row r="1916" spans="1:19" x14ac:dyDescent="0.25">
      <c r="A1916" s="12">
        <v>44409</v>
      </c>
      <c r="B1916" t="s">
        <v>1991</v>
      </c>
      <c r="C1916" t="s">
        <v>1992</v>
      </c>
      <c r="D1916">
        <v>306049.62432</v>
      </c>
      <c r="E1916">
        <v>143.28590621000001</v>
      </c>
      <c r="F1916">
        <v>1.3073021170000001</v>
      </c>
      <c r="G1916">
        <v>15.361367135</v>
      </c>
      <c r="H1916">
        <v>194715.19414000001</v>
      </c>
      <c r="I1916">
        <v>142.63312012</v>
      </c>
      <c r="J1916">
        <v>1.1673635732000001</v>
      </c>
      <c r="K1916">
        <v>13.328224708</v>
      </c>
      <c r="L1916">
        <v>139012.71861000001</v>
      </c>
      <c r="M1916">
        <v>143.53513795999999</v>
      </c>
      <c r="N1916">
        <v>1.0084901881999999</v>
      </c>
      <c r="O1916">
        <v>14.716677949999999</v>
      </c>
      <c r="P1916">
        <v>115947.1176</v>
      </c>
      <c r="Q1916">
        <v>130.76980524999999</v>
      </c>
      <c r="R1916">
        <v>0.15505806120000001</v>
      </c>
      <c r="S1916">
        <v>10.027353706</v>
      </c>
    </row>
    <row r="1917" spans="1:19" x14ac:dyDescent="0.25">
      <c r="A1917" s="12">
        <v>44409</v>
      </c>
      <c r="B1917" t="s">
        <v>1989</v>
      </c>
      <c r="C1917" t="s">
        <v>1990</v>
      </c>
      <c r="D1917">
        <v>351375.81397999998</v>
      </c>
      <c r="E1917">
        <v>153.32963430000001</v>
      </c>
      <c r="F1917">
        <v>1.5260925380000001</v>
      </c>
      <c r="G1917">
        <v>13.661694624000001</v>
      </c>
      <c r="H1917">
        <v>226363.53234999999</v>
      </c>
      <c r="I1917">
        <v>153.27484588999999</v>
      </c>
      <c r="J1917">
        <v>1.2165179121</v>
      </c>
      <c r="K1917">
        <v>11.598422422000001</v>
      </c>
      <c r="L1917">
        <v>164735.67937</v>
      </c>
      <c r="M1917">
        <v>151.68795994000001</v>
      </c>
      <c r="N1917">
        <v>1.0464650956999999</v>
      </c>
      <c r="O1917">
        <v>13.147234934</v>
      </c>
      <c r="P1917">
        <v>154712.61872</v>
      </c>
      <c r="Q1917">
        <v>141.33752143000001</v>
      </c>
      <c r="R1917">
        <v>-0.29441884400000001</v>
      </c>
      <c r="S1917">
        <v>6.1938670806999996</v>
      </c>
    </row>
    <row r="1918" spans="1:19" x14ac:dyDescent="0.25">
      <c r="A1918" s="12">
        <v>44409</v>
      </c>
      <c r="B1918" t="s">
        <v>1993</v>
      </c>
      <c r="C1918" t="s">
        <v>1994</v>
      </c>
      <c r="D1918">
        <v>259439.64134999999</v>
      </c>
      <c r="E1918">
        <v>140.01466339000001</v>
      </c>
      <c r="F1918">
        <v>2.0011692552000002</v>
      </c>
      <c r="G1918">
        <v>13.736899175</v>
      </c>
      <c r="H1918">
        <v>167645.93698</v>
      </c>
      <c r="I1918">
        <v>139.35418587000001</v>
      </c>
      <c r="J1918">
        <v>1.8548629504</v>
      </c>
      <c r="K1918">
        <v>12.759523976000001</v>
      </c>
      <c r="L1918">
        <v>138546.43611000001</v>
      </c>
      <c r="M1918">
        <v>137.47495463999999</v>
      </c>
      <c r="N1918">
        <v>1.5300404617000001</v>
      </c>
      <c r="O1918">
        <v>13.222567074000001</v>
      </c>
      <c r="P1918">
        <v>113458.74395</v>
      </c>
      <c r="Q1918">
        <v>126.59201751000001</v>
      </c>
      <c r="R1918">
        <v>0.75028936499999999</v>
      </c>
      <c r="S1918">
        <v>9.5058677444999997</v>
      </c>
    </row>
    <row r="1919" spans="1:19" x14ac:dyDescent="0.25">
      <c r="A1919" s="12">
        <v>44409</v>
      </c>
      <c r="B1919" t="s">
        <v>1997</v>
      </c>
      <c r="C1919" t="s">
        <v>1998</v>
      </c>
      <c r="D1919">
        <v>370326.13773000002</v>
      </c>
      <c r="E1919">
        <v>147.44658754</v>
      </c>
      <c r="F1919">
        <v>1.2997579395000001</v>
      </c>
      <c r="G1919">
        <v>10.722657749</v>
      </c>
      <c r="H1919">
        <v>221669.30767000001</v>
      </c>
      <c r="I1919">
        <v>147.71257112999999</v>
      </c>
      <c r="J1919">
        <v>1.1647780034999999</v>
      </c>
      <c r="K1919">
        <v>9.4405607509999996</v>
      </c>
      <c r="L1919">
        <v>180985.52639000001</v>
      </c>
      <c r="M1919">
        <v>146.49733927</v>
      </c>
      <c r="N1919">
        <v>0.85652739069999995</v>
      </c>
      <c r="O1919">
        <v>9.6204140565999996</v>
      </c>
      <c r="P1919">
        <v>135441.94602999999</v>
      </c>
      <c r="Q1919">
        <v>132.92721883999999</v>
      </c>
      <c r="R1919">
        <v>0.13249466770000001</v>
      </c>
      <c r="S1919">
        <v>6.1604181431000002</v>
      </c>
    </row>
    <row r="1920" spans="1:19" x14ac:dyDescent="0.25">
      <c r="A1920" s="12">
        <v>44409</v>
      </c>
      <c r="B1920" t="s">
        <v>1999</v>
      </c>
      <c r="C1920" t="s">
        <v>2000</v>
      </c>
      <c r="D1920">
        <v>316429.76072000002</v>
      </c>
      <c r="E1920">
        <v>140.79459546000001</v>
      </c>
      <c r="F1920">
        <v>0.88509312210000002</v>
      </c>
      <c r="G1920">
        <v>11.249323489</v>
      </c>
      <c r="H1920">
        <v>191668.80671</v>
      </c>
      <c r="I1920">
        <v>139.94399365000001</v>
      </c>
      <c r="J1920">
        <v>0.72622837350000002</v>
      </c>
      <c r="K1920">
        <v>9.7993763256000008</v>
      </c>
      <c r="L1920">
        <v>147938.35365999999</v>
      </c>
      <c r="M1920">
        <v>137.13050901</v>
      </c>
      <c r="N1920">
        <v>0.55887345870000005</v>
      </c>
      <c r="O1920">
        <v>10.476741726</v>
      </c>
      <c r="P1920">
        <v>125236.97878</v>
      </c>
      <c r="Q1920">
        <v>127.73105160999999</v>
      </c>
      <c r="R1920">
        <v>-0.18912881500000001</v>
      </c>
      <c r="S1920">
        <v>6.0533647091000002</v>
      </c>
    </row>
    <row r="1921" spans="1:19" x14ac:dyDescent="0.25">
      <c r="A1921" s="12">
        <v>44409</v>
      </c>
      <c r="B1921" t="s">
        <v>1995</v>
      </c>
      <c r="C1921" t="s">
        <v>1996</v>
      </c>
      <c r="D1921">
        <v>287618.11864</v>
      </c>
      <c r="E1921">
        <v>127.74463217</v>
      </c>
      <c r="F1921">
        <v>1.5543568151</v>
      </c>
      <c r="G1921">
        <v>10.74477493</v>
      </c>
      <c r="H1921">
        <v>169031.49189999999</v>
      </c>
      <c r="I1921">
        <v>125.11815180000001</v>
      </c>
      <c r="J1921">
        <v>1.5140519627</v>
      </c>
      <c r="K1921">
        <v>9.4562851533999996</v>
      </c>
      <c r="L1921">
        <v>142003.96700999999</v>
      </c>
      <c r="M1921">
        <v>123.75134475</v>
      </c>
      <c r="N1921">
        <v>1.2938197567</v>
      </c>
      <c r="O1921">
        <v>10.096522800000001</v>
      </c>
      <c r="P1921">
        <v>102580.11369</v>
      </c>
      <c r="Q1921">
        <v>113.91422835</v>
      </c>
      <c r="R1921">
        <v>0.75113270750000005</v>
      </c>
      <c r="S1921">
        <v>5.7108890313999998</v>
      </c>
    </row>
    <row r="1922" spans="1:19" x14ac:dyDescent="0.25">
      <c r="A1922" s="12">
        <v>44440</v>
      </c>
      <c r="B1922" t="s">
        <v>1989</v>
      </c>
      <c r="C1922" t="s">
        <v>1990</v>
      </c>
      <c r="D1922">
        <v>354498.08447</v>
      </c>
      <c r="E1922">
        <v>154.69209742999999</v>
      </c>
      <c r="F1922">
        <v>0.88858434870000003</v>
      </c>
      <c r="G1922">
        <v>13.057306285999999</v>
      </c>
      <c r="H1922">
        <v>227632.24626000001</v>
      </c>
      <c r="I1922">
        <v>154.13391505000001</v>
      </c>
      <c r="J1922">
        <v>0.56047628260000004</v>
      </c>
      <c r="K1922">
        <v>11.025061560999999</v>
      </c>
      <c r="L1922">
        <v>165234.64984</v>
      </c>
      <c r="M1922">
        <v>152.14740996</v>
      </c>
      <c r="N1922">
        <v>0.3028915566</v>
      </c>
      <c r="O1922">
        <v>12.278985283000001</v>
      </c>
      <c r="P1922">
        <v>154235.36692</v>
      </c>
      <c r="Q1922">
        <v>140.90152864000001</v>
      </c>
      <c r="R1922">
        <v>-0.308476325</v>
      </c>
      <c r="S1922">
        <v>4.5516179617999999</v>
      </c>
    </row>
    <row r="1923" spans="1:19" x14ac:dyDescent="0.25">
      <c r="A1923" s="12">
        <v>44440</v>
      </c>
      <c r="B1923" t="s">
        <v>1995</v>
      </c>
      <c r="C1923" t="s">
        <v>1996</v>
      </c>
      <c r="D1923">
        <v>290210.78132000001</v>
      </c>
      <c r="E1923">
        <v>128.89615468</v>
      </c>
      <c r="F1923">
        <v>0.90142536579999999</v>
      </c>
      <c r="G1923">
        <v>9.7031361523000008</v>
      </c>
      <c r="H1923">
        <v>170318.12121000001</v>
      </c>
      <c r="I1923">
        <v>126.07052274</v>
      </c>
      <c r="J1923">
        <v>0.76117727729999995</v>
      </c>
      <c r="K1923">
        <v>8.7859816443999996</v>
      </c>
      <c r="L1923">
        <v>142404.20800000001</v>
      </c>
      <c r="M1923">
        <v>124.10014036</v>
      </c>
      <c r="N1923">
        <v>0.28185197639999998</v>
      </c>
      <c r="O1923">
        <v>8.7447640929000006</v>
      </c>
      <c r="P1923">
        <v>102680.90463</v>
      </c>
      <c r="Q1923">
        <v>114.02615571</v>
      </c>
      <c r="R1923">
        <v>9.8255826700000007E-2</v>
      </c>
      <c r="S1923">
        <v>4.4076224891000004</v>
      </c>
    </row>
    <row r="1924" spans="1:19" x14ac:dyDescent="0.25">
      <c r="A1924" s="12">
        <v>44440</v>
      </c>
      <c r="B1924" t="s">
        <v>1991</v>
      </c>
      <c r="C1924" t="s">
        <v>1992</v>
      </c>
      <c r="D1924">
        <v>308084.22953999997</v>
      </c>
      <c r="E1924">
        <v>144.23846498</v>
      </c>
      <c r="F1924">
        <v>0.66479585610000003</v>
      </c>
      <c r="G1924">
        <v>14.011054327</v>
      </c>
      <c r="H1924">
        <v>195413.77746000001</v>
      </c>
      <c r="I1924">
        <v>143.14484762000001</v>
      </c>
      <c r="J1924">
        <v>0.35877185969999997</v>
      </c>
      <c r="K1924">
        <v>12.192690251</v>
      </c>
      <c r="L1924">
        <v>138853.80520999999</v>
      </c>
      <c r="M1924">
        <v>143.37105473</v>
      </c>
      <c r="N1924">
        <v>-0.11431572299999999</v>
      </c>
      <c r="O1924">
        <v>13.333009905999999</v>
      </c>
      <c r="P1924">
        <v>115527.95002</v>
      </c>
      <c r="Q1924">
        <v>130.29705125000001</v>
      </c>
      <c r="R1924">
        <v>-0.36151617899999999</v>
      </c>
      <c r="S1924">
        <v>8.8096836468999999</v>
      </c>
    </row>
    <row r="1925" spans="1:19" x14ac:dyDescent="0.25">
      <c r="A1925" s="12">
        <v>44440</v>
      </c>
      <c r="B1925" t="s">
        <v>1999</v>
      </c>
      <c r="C1925" t="s">
        <v>2000</v>
      </c>
      <c r="D1925">
        <v>316675.37614000001</v>
      </c>
      <c r="E1925">
        <v>140.90388139999999</v>
      </c>
      <c r="F1925">
        <v>7.7620834200000002E-2</v>
      </c>
      <c r="G1925">
        <v>10.182907739999999</v>
      </c>
      <c r="H1925">
        <v>191582.6562</v>
      </c>
      <c r="I1925">
        <v>139.88109219</v>
      </c>
      <c r="J1925">
        <v>-4.4947593000000001E-2</v>
      </c>
      <c r="K1925">
        <v>8.9715271934</v>
      </c>
      <c r="L1925">
        <v>147529.85107999999</v>
      </c>
      <c r="M1925">
        <v>136.75185015</v>
      </c>
      <c r="N1925">
        <v>-0.27613027899999998</v>
      </c>
      <c r="O1925">
        <v>9.2415889935000006</v>
      </c>
      <c r="P1925">
        <v>124308.42761</v>
      </c>
      <c r="Q1925">
        <v>126.78400851000001</v>
      </c>
      <c r="R1925">
        <v>-0.74143529699999999</v>
      </c>
      <c r="S1925">
        <v>4.5137797632999996</v>
      </c>
    </row>
    <row r="1926" spans="1:19" x14ac:dyDescent="0.25">
      <c r="A1926" s="12">
        <v>44440</v>
      </c>
      <c r="B1926" t="s">
        <v>1997</v>
      </c>
      <c r="C1926" t="s">
        <v>1998</v>
      </c>
      <c r="D1926">
        <v>370489.77071999997</v>
      </c>
      <c r="E1926">
        <v>147.51173856</v>
      </c>
      <c r="F1926">
        <v>4.4186184199999999E-2</v>
      </c>
      <c r="G1926">
        <v>10.276622929</v>
      </c>
      <c r="H1926">
        <v>221789.92825</v>
      </c>
      <c r="I1926">
        <v>147.79294841000001</v>
      </c>
      <c r="J1926">
        <v>5.4414649500000002E-2</v>
      </c>
      <c r="K1926">
        <v>9.3563488177000007</v>
      </c>
      <c r="L1926">
        <v>180238.09778000001</v>
      </c>
      <c r="M1926">
        <v>145.89233894</v>
      </c>
      <c r="N1926">
        <v>-0.41297700799999998</v>
      </c>
      <c r="O1926">
        <v>8.8561734660999996</v>
      </c>
      <c r="P1926">
        <v>134862.94203000001</v>
      </c>
      <c r="Q1926">
        <v>132.35896511000001</v>
      </c>
      <c r="R1926">
        <v>-0.42749237899999998</v>
      </c>
      <c r="S1926">
        <v>5.4393029130999997</v>
      </c>
    </row>
    <row r="1927" spans="1:19" x14ac:dyDescent="0.25">
      <c r="A1927" s="12">
        <v>44440</v>
      </c>
      <c r="B1927" t="s">
        <v>1993</v>
      </c>
      <c r="C1927" t="s">
        <v>1994</v>
      </c>
      <c r="D1927">
        <v>260962.43161</v>
      </c>
      <c r="E1927">
        <v>140.83648446999999</v>
      </c>
      <c r="F1927">
        <v>0.58695357800000003</v>
      </c>
      <c r="G1927">
        <v>12.808006403</v>
      </c>
      <c r="H1927">
        <v>168517.92577999999</v>
      </c>
      <c r="I1927">
        <v>140.07901877</v>
      </c>
      <c r="J1927">
        <v>0.52013715540000005</v>
      </c>
      <c r="K1927">
        <v>12.2588244</v>
      </c>
      <c r="L1927">
        <v>138561.80103999999</v>
      </c>
      <c r="M1927">
        <v>137.49020074000001</v>
      </c>
      <c r="N1927">
        <v>1.10900935E-2</v>
      </c>
      <c r="O1927">
        <v>11.774748188</v>
      </c>
      <c r="P1927">
        <v>113192.01906999999</v>
      </c>
      <c r="Q1927">
        <v>126.29441823000001</v>
      </c>
      <c r="R1927">
        <v>-0.235085346</v>
      </c>
      <c r="S1927">
        <v>7.8213195713000001</v>
      </c>
    </row>
    <row r="1928" spans="1:19" x14ac:dyDescent="0.25">
      <c r="A1928" s="12">
        <v>44470</v>
      </c>
      <c r="B1928" t="s">
        <v>1999</v>
      </c>
      <c r="C1928" t="s">
        <v>2000</v>
      </c>
      <c r="D1928">
        <v>324384.53967999999</v>
      </c>
      <c r="E1928">
        <v>144.33405357000001</v>
      </c>
      <c r="F1928">
        <v>2.4344057404999999</v>
      </c>
      <c r="G1928">
        <v>11.531640929</v>
      </c>
      <c r="H1928">
        <v>194390.13589000001</v>
      </c>
      <c r="I1928">
        <v>141.93092976</v>
      </c>
      <c r="J1928">
        <v>1.4654143288999999</v>
      </c>
      <c r="K1928">
        <v>9.6843025484999998</v>
      </c>
      <c r="L1928">
        <v>149325.77215999999</v>
      </c>
      <c r="M1928">
        <v>138.41656768999999</v>
      </c>
      <c r="N1928">
        <v>1.2173272547</v>
      </c>
      <c r="O1928">
        <v>9.6034034189999993</v>
      </c>
      <c r="P1928">
        <v>125144.82347</v>
      </c>
      <c r="Q1928">
        <v>127.63706105</v>
      </c>
      <c r="R1928">
        <v>0.67283922330000001</v>
      </c>
      <c r="S1928">
        <v>5.0105534625999999</v>
      </c>
    </row>
    <row r="1929" spans="1:19" x14ac:dyDescent="0.25">
      <c r="A1929" s="12">
        <v>44470</v>
      </c>
      <c r="B1929" t="s">
        <v>1997</v>
      </c>
      <c r="C1929" t="s">
        <v>1998</v>
      </c>
      <c r="D1929">
        <v>375967.03269999998</v>
      </c>
      <c r="E1929">
        <v>149.6925287</v>
      </c>
      <c r="F1929">
        <v>1.4783841329</v>
      </c>
      <c r="G1929">
        <v>10.650847702</v>
      </c>
      <c r="H1929">
        <v>223770.01475</v>
      </c>
      <c r="I1929">
        <v>149.11240788999999</v>
      </c>
      <c r="J1929">
        <v>0.89277566500000005</v>
      </c>
      <c r="K1929">
        <v>9.6913851039000001</v>
      </c>
      <c r="L1929">
        <v>181587.82652999999</v>
      </c>
      <c r="M1929">
        <v>146.98486646999999</v>
      </c>
      <c r="N1929">
        <v>0.74885874320000001</v>
      </c>
      <c r="O1929">
        <v>8.9940947566999991</v>
      </c>
      <c r="P1929">
        <v>134706.23882</v>
      </c>
      <c r="Q1929">
        <v>132.20517136999999</v>
      </c>
      <c r="R1929">
        <v>-0.11619442200000001</v>
      </c>
      <c r="S1929">
        <v>5.6205901145999997</v>
      </c>
    </row>
    <row r="1930" spans="1:19" x14ac:dyDescent="0.25">
      <c r="A1930" s="12">
        <v>44470</v>
      </c>
      <c r="B1930" t="s">
        <v>1993</v>
      </c>
      <c r="C1930" t="s">
        <v>1994</v>
      </c>
      <c r="D1930">
        <v>263875.76234000002</v>
      </c>
      <c r="E1930">
        <v>142.40875392000001</v>
      </c>
      <c r="F1930">
        <v>1.1163793651</v>
      </c>
      <c r="G1930">
        <v>12.318400811</v>
      </c>
      <c r="H1930">
        <v>169054.44388000001</v>
      </c>
      <c r="I1930">
        <v>140.52499463000001</v>
      </c>
      <c r="J1930">
        <v>0.31837449309999999</v>
      </c>
      <c r="K1930">
        <v>11.390012976</v>
      </c>
      <c r="L1930">
        <v>138910.45826000001</v>
      </c>
      <c r="M1930">
        <v>137.83616153</v>
      </c>
      <c r="N1930">
        <v>0.25162578390000001</v>
      </c>
      <c r="O1930">
        <v>10.729850970999999</v>
      </c>
      <c r="P1930">
        <v>113268.7669</v>
      </c>
      <c r="Q1930">
        <v>126.38004991</v>
      </c>
      <c r="R1930">
        <v>6.7803220799999994E-2</v>
      </c>
      <c r="S1930">
        <v>7.5437703902999997</v>
      </c>
    </row>
    <row r="1931" spans="1:19" x14ac:dyDescent="0.25">
      <c r="A1931" s="12">
        <v>44470</v>
      </c>
      <c r="B1931" t="s">
        <v>1991</v>
      </c>
      <c r="C1931" t="s">
        <v>1992</v>
      </c>
      <c r="D1931">
        <v>310026.73641000001</v>
      </c>
      <c r="E1931">
        <v>145.14790525999999</v>
      </c>
      <c r="F1931">
        <v>0.63051162080000001</v>
      </c>
      <c r="G1931">
        <v>12.92152462</v>
      </c>
      <c r="H1931">
        <v>195841.32110999999</v>
      </c>
      <c r="I1931">
        <v>143.45803265000001</v>
      </c>
      <c r="J1931">
        <v>0.21878889770000001</v>
      </c>
      <c r="K1931">
        <v>10.922238561</v>
      </c>
      <c r="L1931">
        <v>138491.55181</v>
      </c>
      <c r="M1931">
        <v>142.99701635</v>
      </c>
      <c r="N1931">
        <v>-0.26088834999999999</v>
      </c>
      <c r="O1931">
        <v>11.671875842</v>
      </c>
      <c r="P1931">
        <v>115134.41501</v>
      </c>
      <c r="Q1931">
        <v>129.85320669999999</v>
      </c>
      <c r="R1931">
        <v>-0.34064051899999997</v>
      </c>
      <c r="S1931">
        <v>7.9234974565999998</v>
      </c>
    </row>
    <row r="1932" spans="1:19" x14ac:dyDescent="0.25">
      <c r="A1932" s="12">
        <v>44470</v>
      </c>
      <c r="B1932" t="s">
        <v>1989</v>
      </c>
      <c r="C1932" t="s">
        <v>1990</v>
      </c>
      <c r="D1932">
        <v>361077.20838999999</v>
      </c>
      <c r="E1932">
        <v>157.56302543000001</v>
      </c>
      <c r="F1932">
        <v>1.8558982972</v>
      </c>
      <c r="G1932">
        <v>13.410389353999999</v>
      </c>
      <c r="H1932">
        <v>230644.38748999999</v>
      </c>
      <c r="I1932">
        <v>156.17349041</v>
      </c>
      <c r="J1932">
        <v>1.3232489156</v>
      </c>
      <c r="K1932">
        <v>11.157234403</v>
      </c>
      <c r="L1932">
        <v>166443.39871000001</v>
      </c>
      <c r="M1932">
        <v>153.26042113</v>
      </c>
      <c r="N1932">
        <v>0.73153474480000003</v>
      </c>
      <c r="O1932">
        <v>11.573706348</v>
      </c>
      <c r="P1932">
        <v>155394.05716999999</v>
      </c>
      <c r="Q1932">
        <v>141.96004868</v>
      </c>
      <c r="R1932">
        <v>0.75124808949999999</v>
      </c>
      <c r="S1932">
        <v>4.8469492356000003</v>
      </c>
    </row>
    <row r="1933" spans="1:19" x14ac:dyDescent="0.25">
      <c r="A1933" s="12">
        <v>44470</v>
      </c>
      <c r="B1933" t="s">
        <v>1995</v>
      </c>
      <c r="C1933" t="s">
        <v>1996</v>
      </c>
      <c r="D1933">
        <v>295569.76798</v>
      </c>
      <c r="E1933">
        <v>131.27633080999999</v>
      </c>
      <c r="F1933">
        <v>1.846584279</v>
      </c>
      <c r="G1933">
        <v>11.338724431999999</v>
      </c>
      <c r="H1933">
        <v>171932.76775</v>
      </c>
      <c r="I1933">
        <v>127.26569406</v>
      </c>
      <c r="J1933">
        <v>0.94801805530000005</v>
      </c>
      <c r="K1933">
        <v>9.5262192773999992</v>
      </c>
      <c r="L1933">
        <v>143523.62878999999</v>
      </c>
      <c r="M1933">
        <v>125.07567528</v>
      </c>
      <c r="N1933">
        <v>0.78608688010000005</v>
      </c>
      <c r="O1933">
        <v>9.2770884217000003</v>
      </c>
      <c r="P1933">
        <v>102771.35305999999</v>
      </c>
      <c r="Q1933">
        <v>114.12659782</v>
      </c>
      <c r="R1933">
        <v>8.8086904800000004E-2</v>
      </c>
      <c r="S1933">
        <v>4.6408531226000003</v>
      </c>
    </row>
    <row r="1934" spans="1:19" x14ac:dyDescent="0.25">
      <c r="A1934" s="12">
        <v>44501</v>
      </c>
      <c r="B1934" t="s">
        <v>1993</v>
      </c>
      <c r="C1934" t="s">
        <v>1994</v>
      </c>
      <c r="D1934">
        <v>265493.64244999998</v>
      </c>
      <c r="E1934">
        <v>143.28189319000001</v>
      </c>
      <c r="F1934">
        <v>0.61312190659999999</v>
      </c>
      <c r="G1934">
        <v>11.187862173999999</v>
      </c>
      <c r="H1934">
        <v>169791.42063000001</v>
      </c>
      <c r="I1934">
        <v>141.13759997</v>
      </c>
      <c r="J1934">
        <v>0.43594048010000003</v>
      </c>
      <c r="K1934">
        <v>10.352347912999999</v>
      </c>
      <c r="L1934">
        <v>139442.54704999999</v>
      </c>
      <c r="M1934">
        <v>138.36413529000001</v>
      </c>
      <c r="N1934">
        <v>0.38304444199999998</v>
      </c>
      <c r="O1934">
        <v>9.1399221267000001</v>
      </c>
      <c r="P1934">
        <v>114403.76168</v>
      </c>
      <c r="Q1934">
        <v>127.64642456999999</v>
      </c>
      <c r="R1934">
        <v>1.0020368422999999</v>
      </c>
      <c r="S1934">
        <v>6.7094415571999999</v>
      </c>
    </row>
    <row r="1935" spans="1:19" x14ac:dyDescent="0.25">
      <c r="A1935" s="12">
        <v>44501</v>
      </c>
      <c r="B1935" t="s">
        <v>1989</v>
      </c>
      <c r="C1935" t="s">
        <v>1990</v>
      </c>
      <c r="D1935">
        <v>365633.93520000001</v>
      </c>
      <c r="E1935">
        <v>159.55144132999999</v>
      </c>
      <c r="F1935">
        <v>1.2619812919</v>
      </c>
      <c r="G1935">
        <v>13.315679288</v>
      </c>
      <c r="H1935">
        <v>233463.98155999999</v>
      </c>
      <c r="I1935">
        <v>158.08268860000001</v>
      </c>
      <c r="J1935">
        <v>1.2224854446</v>
      </c>
      <c r="K1935">
        <v>11.30809844</v>
      </c>
      <c r="L1935">
        <v>167743.96170000001</v>
      </c>
      <c r="M1935">
        <v>154.45797436999999</v>
      </c>
      <c r="N1935">
        <v>0.78138454369999999</v>
      </c>
      <c r="O1935">
        <v>10.907881764000001</v>
      </c>
      <c r="P1935">
        <v>158306.49257999999</v>
      </c>
      <c r="Q1935">
        <v>144.62070044999999</v>
      </c>
      <c r="R1935">
        <v>1.8742257318</v>
      </c>
      <c r="S1935">
        <v>5.6181091789000002</v>
      </c>
    </row>
    <row r="1936" spans="1:19" x14ac:dyDescent="0.25">
      <c r="A1936" s="12">
        <v>44501</v>
      </c>
      <c r="B1936" t="s">
        <v>1991</v>
      </c>
      <c r="C1936" t="s">
        <v>1992</v>
      </c>
      <c r="D1936">
        <v>312124.81644000002</v>
      </c>
      <c r="E1936">
        <v>146.13018158</v>
      </c>
      <c r="F1936">
        <v>0.67674164400000003</v>
      </c>
      <c r="G1936">
        <v>12.423069033000001</v>
      </c>
      <c r="H1936">
        <v>196751.74609</v>
      </c>
      <c r="I1936">
        <v>144.12493878000001</v>
      </c>
      <c r="J1936">
        <v>0.46487890180000002</v>
      </c>
      <c r="K1936">
        <v>10.380956640000001</v>
      </c>
      <c r="L1936">
        <v>138769.83004</v>
      </c>
      <c r="M1936">
        <v>143.28434763999999</v>
      </c>
      <c r="N1936">
        <v>0.20093516610000001</v>
      </c>
      <c r="O1936">
        <v>10.597909674</v>
      </c>
      <c r="P1936">
        <v>116008.34929</v>
      </c>
      <c r="Q1936">
        <v>130.83886480000001</v>
      </c>
      <c r="R1936">
        <v>0.75905564780000001</v>
      </c>
      <c r="S1936">
        <v>8.1647282036999993</v>
      </c>
    </row>
    <row r="1937" spans="1:19" x14ac:dyDescent="0.25">
      <c r="A1937" s="12">
        <v>44501</v>
      </c>
      <c r="B1937" t="s">
        <v>1995</v>
      </c>
      <c r="C1937" t="s">
        <v>1996</v>
      </c>
      <c r="D1937">
        <v>298529.12964</v>
      </c>
      <c r="E1937">
        <v>132.59072147000001</v>
      </c>
      <c r="F1937">
        <v>1.0012396331</v>
      </c>
      <c r="G1937">
        <v>10.831561724</v>
      </c>
      <c r="H1937">
        <v>172544.19935000001</v>
      </c>
      <c r="I1937">
        <v>127.71827949</v>
      </c>
      <c r="J1937">
        <v>0.35562249260000001</v>
      </c>
      <c r="K1937">
        <v>8.1948965571999999</v>
      </c>
      <c r="L1937">
        <v>143781.55251000001</v>
      </c>
      <c r="M1937">
        <v>125.30044651999999</v>
      </c>
      <c r="N1937">
        <v>0.1797081932</v>
      </c>
      <c r="O1937">
        <v>7.4158058880000004</v>
      </c>
      <c r="P1937">
        <v>103359.72016</v>
      </c>
      <c r="Q1937">
        <v>114.77997382</v>
      </c>
      <c r="R1937">
        <v>0.57250107569999997</v>
      </c>
      <c r="S1937">
        <v>3.6200213143000002</v>
      </c>
    </row>
    <row r="1938" spans="1:19" x14ac:dyDescent="0.25">
      <c r="A1938" s="12">
        <v>44501</v>
      </c>
      <c r="B1938" t="s">
        <v>1999</v>
      </c>
      <c r="C1938" t="s">
        <v>2000</v>
      </c>
      <c r="D1938">
        <v>326712.52877999999</v>
      </c>
      <c r="E1938">
        <v>145.36988625000001</v>
      </c>
      <c r="F1938">
        <v>0.71766339629999998</v>
      </c>
      <c r="G1938">
        <v>11.073595806</v>
      </c>
      <c r="H1938">
        <v>195502.44571</v>
      </c>
      <c r="I1938">
        <v>142.74306544000001</v>
      </c>
      <c r="J1938">
        <v>0.57220486309999996</v>
      </c>
      <c r="K1938">
        <v>9.1922903643999998</v>
      </c>
      <c r="L1938">
        <v>149691.42457</v>
      </c>
      <c r="M1938">
        <v>138.75550684999999</v>
      </c>
      <c r="N1938">
        <v>0.24486892360000001</v>
      </c>
      <c r="O1938">
        <v>8.4830190166000001</v>
      </c>
      <c r="P1938">
        <v>125683.86182999999</v>
      </c>
      <c r="Q1938">
        <v>128.18683426999999</v>
      </c>
      <c r="R1938">
        <v>0.4307316517</v>
      </c>
      <c r="S1938">
        <v>4.1216365936999999</v>
      </c>
    </row>
    <row r="1939" spans="1:19" x14ac:dyDescent="0.25">
      <c r="A1939" s="12">
        <v>44501</v>
      </c>
      <c r="B1939" t="s">
        <v>1997</v>
      </c>
      <c r="C1939" t="s">
        <v>1998</v>
      </c>
      <c r="D1939">
        <v>378251.14730999997</v>
      </c>
      <c r="E1939">
        <v>150.60195655000001</v>
      </c>
      <c r="F1939">
        <v>0.60753055739999995</v>
      </c>
      <c r="G1939">
        <v>10.481435551000001</v>
      </c>
      <c r="H1939">
        <v>224978.82970999999</v>
      </c>
      <c r="I1939">
        <v>149.91791934</v>
      </c>
      <c r="J1939">
        <v>0.54020417470000004</v>
      </c>
      <c r="K1939">
        <v>9.7503462937999998</v>
      </c>
      <c r="L1939">
        <v>182285.58515999999</v>
      </c>
      <c r="M1939">
        <v>147.54966181</v>
      </c>
      <c r="N1939">
        <v>0.38425407389999999</v>
      </c>
      <c r="O1939">
        <v>8.5382469898999993</v>
      </c>
      <c r="P1939">
        <v>135576.70327999999</v>
      </c>
      <c r="Q1939">
        <v>133.05947406999999</v>
      </c>
      <c r="R1939">
        <v>0.64619461690000002</v>
      </c>
      <c r="S1939">
        <v>5.6780751496999997</v>
      </c>
    </row>
    <row r="1940" spans="1:19" x14ac:dyDescent="0.25">
      <c r="A1940" s="12">
        <v>44531</v>
      </c>
      <c r="B1940" t="s">
        <v>1995</v>
      </c>
      <c r="C1940" t="s">
        <v>1996</v>
      </c>
      <c r="D1940">
        <v>295271.26655</v>
      </c>
      <c r="E1940">
        <v>131.14375239</v>
      </c>
      <c r="F1940">
        <v>-1.0913049239999999</v>
      </c>
      <c r="G1940">
        <v>9.5043845402000002</v>
      </c>
      <c r="H1940">
        <v>170364.06969</v>
      </c>
      <c r="I1940">
        <v>126.10453409</v>
      </c>
      <c r="J1940">
        <v>-1.2635195319999999</v>
      </c>
      <c r="K1940">
        <v>6.5912023958999999</v>
      </c>
      <c r="L1940">
        <v>141818.75943999999</v>
      </c>
      <c r="M1940">
        <v>123.58994302000001</v>
      </c>
      <c r="N1940">
        <v>-1.36512163</v>
      </c>
      <c r="O1940">
        <v>5.5005512022999996</v>
      </c>
      <c r="P1940">
        <v>101570.04631999999</v>
      </c>
      <c r="Q1940">
        <v>112.79255826000001</v>
      </c>
      <c r="R1940">
        <v>-1.7315002770000001</v>
      </c>
      <c r="S1940">
        <v>1.8765615925000001</v>
      </c>
    </row>
    <row r="1941" spans="1:19" x14ac:dyDescent="0.25">
      <c r="A1941" s="12">
        <v>44531</v>
      </c>
      <c r="B1941" t="s">
        <v>1991</v>
      </c>
      <c r="C1941" t="s">
        <v>1992</v>
      </c>
      <c r="D1941">
        <v>310194.97317999997</v>
      </c>
      <c r="E1941">
        <v>145.22667013</v>
      </c>
      <c r="F1941">
        <v>-0.61829215699999995</v>
      </c>
      <c r="G1941">
        <v>10.068761292</v>
      </c>
      <c r="H1941">
        <v>195222.01245000001</v>
      </c>
      <c r="I1941">
        <v>143.00437557000001</v>
      </c>
      <c r="J1941">
        <v>-0.77749431700000005</v>
      </c>
      <c r="K1941">
        <v>7.7463965458999997</v>
      </c>
      <c r="L1941">
        <v>137108.94923999999</v>
      </c>
      <c r="M1941">
        <v>141.56943437999999</v>
      </c>
      <c r="N1941">
        <v>-1.1968601510000001</v>
      </c>
      <c r="O1941">
        <v>7.1836762519999997</v>
      </c>
      <c r="P1941">
        <v>113860.52074000001</v>
      </c>
      <c r="Q1941">
        <v>128.4164577</v>
      </c>
      <c r="R1941">
        <v>-1.85144307</v>
      </c>
      <c r="S1941">
        <v>4.2809689744000003</v>
      </c>
    </row>
    <row r="1942" spans="1:19" x14ac:dyDescent="0.25">
      <c r="A1942" s="12">
        <v>44531</v>
      </c>
      <c r="B1942" t="s">
        <v>1997</v>
      </c>
      <c r="C1942" t="s">
        <v>1998</v>
      </c>
      <c r="D1942">
        <v>379227.4583</v>
      </c>
      <c r="E1942">
        <v>150.99067803</v>
      </c>
      <c r="F1942">
        <v>0.25811183859999998</v>
      </c>
      <c r="G1942">
        <v>9.2664492246000005</v>
      </c>
      <c r="H1942">
        <v>224883.42064</v>
      </c>
      <c r="I1942">
        <v>149.85434211</v>
      </c>
      <c r="J1942">
        <v>-4.2408021999999997E-2</v>
      </c>
      <c r="K1942">
        <v>8.1610006279</v>
      </c>
      <c r="L1942">
        <v>181905.14285999999</v>
      </c>
      <c r="M1942">
        <v>147.24171573000001</v>
      </c>
      <c r="N1942">
        <v>-0.208706734</v>
      </c>
      <c r="O1942">
        <v>6.5978606340999999</v>
      </c>
      <c r="P1942">
        <v>134499.49077</v>
      </c>
      <c r="Q1942">
        <v>132.00226197999999</v>
      </c>
      <c r="R1942">
        <v>-0.79454100999999999</v>
      </c>
      <c r="S1942">
        <v>3.5425009223999999</v>
      </c>
    </row>
    <row r="1943" spans="1:19" x14ac:dyDescent="0.25">
      <c r="A1943" s="12">
        <v>44531</v>
      </c>
      <c r="B1943" t="s">
        <v>1993</v>
      </c>
      <c r="C1943" t="s">
        <v>1994</v>
      </c>
      <c r="D1943">
        <v>263513.04687999998</v>
      </c>
      <c r="E1943">
        <v>142.21300325000001</v>
      </c>
      <c r="F1943">
        <v>-0.746004895</v>
      </c>
      <c r="G1943">
        <v>8.9063958523999993</v>
      </c>
      <c r="H1943">
        <v>167962.94149</v>
      </c>
      <c r="I1943">
        <v>139.61769304000001</v>
      </c>
      <c r="J1943">
        <v>-1.0768972489999999</v>
      </c>
      <c r="K1943">
        <v>7.7409890074999996</v>
      </c>
      <c r="L1943">
        <v>137880.95342999999</v>
      </c>
      <c r="M1943">
        <v>136.81461862</v>
      </c>
      <c r="N1943">
        <v>-1.119883175</v>
      </c>
      <c r="O1943">
        <v>6.3504684125999997</v>
      </c>
      <c r="P1943">
        <v>112696.28963</v>
      </c>
      <c r="Q1943">
        <v>125.74130626</v>
      </c>
      <c r="R1943">
        <v>-1.4924964169999999</v>
      </c>
      <c r="S1943">
        <v>4.1582708392000001</v>
      </c>
    </row>
    <row r="1944" spans="1:19" x14ac:dyDescent="0.25">
      <c r="A1944" s="12">
        <v>44531</v>
      </c>
      <c r="B1944" t="s">
        <v>1989</v>
      </c>
      <c r="C1944" t="s">
        <v>1990</v>
      </c>
      <c r="D1944">
        <v>365377.31787000003</v>
      </c>
      <c r="E1944">
        <v>159.43946138999999</v>
      </c>
      <c r="F1944">
        <v>-7.0184223000000004E-2</v>
      </c>
      <c r="G1944">
        <v>11.830953065999999</v>
      </c>
      <c r="H1944">
        <v>233053.82423</v>
      </c>
      <c r="I1944">
        <v>157.80496364999999</v>
      </c>
      <c r="J1944">
        <v>-0.17568334399999999</v>
      </c>
      <c r="K1944">
        <v>9.6317518057000004</v>
      </c>
      <c r="L1944">
        <v>167051.88803999999</v>
      </c>
      <c r="M1944">
        <v>153.82071568999999</v>
      </c>
      <c r="N1944">
        <v>-0.41257739399999999</v>
      </c>
      <c r="O1944">
        <v>8.5844475530000004</v>
      </c>
      <c r="P1944">
        <v>156816.03570000001</v>
      </c>
      <c r="Q1944">
        <v>143.25909540999999</v>
      </c>
      <c r="R1944">
        <v>-0.94150078999999998</v>
      </c>
      <c r="S1944">
        <v>3.3256666128000001</v>
      </c>
    </row>
    <row r="1945" spans="1:19" x14ac:dyDescent="0.25">
      <c r="A1945" s="12">
        <v>44531</v>
      </c>
      <c r="B1945" t="s">
        <v>1999</v>
      </c>
      <c r="C1945" t="s">
        <v>2000</v>
      </c>
      <c r="D1945">
        <v>325510.96584999998</v>
      </c>
      <c r="E1945">
        <v>144.83525395000001</v>
      </c>
      <c r="F1945">
        <v>-0.36777375600000001</v>
      </c>
      <c r="G1945">
        <v>8.9546453410000009</v>
      </c>
      <c r="H1945">
        <v>194186.41094999999</v>
      </c>
      <c r="I1945">
        <v>141.78218315999999</v>
      </c>
      <c r="J1945">
        <v>-0.67315513699999996</v>
      </c>
      <c r="K1945">
        <v>6.9332660803000001</v>
      </c>
      <c r="L1945">
        <v>148114.24648999999</v>
      </c>
      <c r="M1945">
        <v>137.29355172999999</v>
      </c>
      <c r="N1945">
        <v>-1.05361953</v>
      </c>
      <c r="O1945">
        <v>5.5257423353000004</v>
      </c>
      <c r="P1945">
        <v>124231.1951</v>
      </c>
      <c r="Q1945">
        <v>126.70523793</v>
      </c>
      <c r="R1945">
        <v>-1.1558100739999999</v>
      </c>
      <c r="S1945">
        <v>1.8057126414</v>
      </c>
    </row>
    <row r="1946" spans="1:19" x14ac:dyDescent="0.25">
      <c r="A1946" s="12">
        <v>44562</v>
      </c>
      <c r="B1946" t="s">
        <v>1999</v>
      </c>
      <c r="C1946" t="s">
        <v>2000</v>
      </c>
      <c r="D1946">
        <v>329146.88973</v>
      </c>
      <c r="E1946">
        <v>146.45304879</v>
      </c>
      <c r="F1946">
        <v>1.116989676</v>
      </c>
      <c r="G1946">
        <v>8.7612242850000008</v>
      </c>
      <c r="H1946">
        <v>197545.91185999999</v>
      </c>
      <c r="I1946">
        <v>144.23507042</v>
      </c>
      <c r="J1946">
        <v>1.7300391390000001</v>
      </c>
      <c r="K1946">
        <v>7.3306141105</v>
      </c>
      <c r="L1946">
        <v>150289.74916000001</v>
      </c>
      <c r="M1946">
        <v>139.31011999</v>
      </c>
      <c r="N1946">
        <v>1.4688004154000001</v>
      </c>
      <c r="O1946">
        <v>5.9113371699000004</v>
      </c>
      <c r="P1946">
        <v>125987.48256999999</v>
      </c>
      <c r="Q1946">
        <v>128.49650155</v>
      </c>
      <c r="R1946">
        <v>1.4137250036</v>
      </c>
      <c r="S1946">
        <v>1.7883464813000001</v>
      </c>
    </row>
    <row r="1947" spans="1:19" x14ac:dyDescent="0.25">
      <c r="A1947" s="12">
        <v>44562</v>
      </c>
      <c r="B1947" t="s">
        <v>1997</v>
      </c>
      <c r="C1947" t="s">
        <v>1998</v>
      </c>
      <c r="D1947">
        <v>382436.64315000002</v>
      </c>
      <c r="E1947">
        <v>152.26842568999999</v>
      </c>
      <c r="F1947">
        <v>0.84624274440000002</v>
      </c>
      <c r="G1947">
        <v>9.5253244037999991</v>
      </c>
      <c r="H1947">
        <v>228241.22928999999</v>
      </c>
      <c r="I1947">
        <v>152.09186679999999</v>
      </c>
      <c r="J1947">
        <v>1.4931330368</v>
      </c>
      <c r="K1947">
        <v>8.8432826750999993</v>
      </c>
      <c r="L1947">
        <v>184646.76024</v>
      </c>
      <c r="M1947">
        <v>149.46089678000001</v>
      </c>
      <c r="N1947">
        <v>1.5071686977000001</v>
      </c>
      <c r="O1947">
        <v>7.4184516479999996</v>
      </c>
      <c r="P1947">
        <v>136245.66177000001</v>
      </c>
      <c r="Q1947">
        <v>133.71601213</v>
      </c>
      <c r="R1947">
        <v>1.2982733176000001</v>
      </c>
      <c r="S1947">
        <v>3.9964324543999998</v>
      </c>
    </row>
    <row r="1948" spans="1:19" x14ac:dyDescent="0.25">
      <c r="A1948" s="12">
        <v>44562</v>
      </c>
      <c r="B1948" t="s">
        <v>1993</v>
      </c>
      <c r="C1948" t="s">
        <v>1994</v>
      </c>
      <c r="D1948">
        <v>267230.77026999998</v>
      </c>
      <c r="E1948">
        <v>144.21938818999999</v>
      </c>
      <c r="F1948">
        <v>1.4108308639</v>
      </c>
      <c r="G1948">
        <v>8.8115908485999999</v>
      </c>
      <c r="H1948">
        <v>171581.98762</v>
      </c>
      <c r="I1948">
        <v>142.62599277000001</v>
      </c>
      <c r="J1948">
        <v>2.1546694134000002</v>
      </c>
      <c r="K1948">
        <v>8.1884019953999996</v>
      </c>
      <c r="L1948">
        <v>140822.61790000001</v>
      </c>
      <c r="M1948">
        <v>139.73353304</v>
      </c>
      <c r="N1948">
        <v>2.133481384</v>
      </c>
      <c r="O1948">
        <v>6.7892281710000004</v>
      </c>
      <c r="P1948">
        <v>114967.41355</v>
      </c>
      <c r="Q1948">
        <v>128.27532126</v>
      </c>
      <c r="R1948">
        <v>2.0152605990999999</v>
      </c>
      <c r="S1948">
        <v>3.6057025091999999</v>
      </c>
    </row>
    <row r="1949" spans="1:19" x14ac:dyDescent="0.25">
      <c r="A1949" s="12">
        <v>44562</v>
      </c>
      <c r="B1949" t="s">
        <v>1991</v>
      </c>
      <c r="C1949" t="s">
        <v>1992</v>
      </c>
      <c r="D1949">
        <v>316596.18534000003</v>
      </c>
      <c r="E1949">
        <v>148.22358113000001</v>
      </c>
      <c r="F1949">
        <v>2.0636092497999998</v>
      </c>
      <c r="G1949">
        <v>11.057292012</v>
      </c>
      <c r="H1949">
        <v>200318.18603000001</v>
      </c>
      <c r="I1949">
        <v>146.7374337</v>
      </c>
      <c r="J1949">
        <v>2.6104502833000001</v>
      </c>
      <c r="K1949">
        <v>9.3159430896999993</v>
      </c>
      <c r="L1949">
        <v>140872.98474000001</v>
      </c>
      <c r="M1949">
        <v>145.45592303999999</v>
      </c>
      <c r="N1949">
        <v>2.7452879726999999</v>
      </c>
      <c r="O1949">
        <v>8.7684970973999992</v>
      </c>
      <c r="P1949">
        <v>116877.2479</v>
      </c>
      <c r="Q1949">
        <v>131.81884346999999</v>
      </c>
      <c r="R1949">
        <v>2.6494935550999998</v>
      </c>
      <c r="S1949">
        <v>4.9695263323000001</v>
      </c>
    </row>
    <row r="1950" spans="1:19" x14ac:dyDescent="0.25">
      <c r="A1950" s="12">
        <v>44562</v>
      </c>
      <c r="B1950" t="s">
        <v>1989</v>
      </c>
      <c r="C1950" t="s">
        <v>1990</v>
      </c>
      <c r="D1950">
        <v>369041.60741</v>
      </c>
      <c r="E1950">
        <v>161.03844502999999</v>
      </c>
      <c r="F1950">
        <v>1.0028782198999999</v>
      </c>
      <c r="G1950">
        <v>11.969017936</v>
      </c>
      <c r="H1950">
        <v>237025.49067999999</v>
      </c>
      <c r="I1950">
        <v>160.4942509</v>
      </c>
      <c r="J1950">
        <v>1.7041841974</v>
      </c>
      <c r="K1950">
        <v>10.435425414999999</v>
      </c>
      <c r="L1950">
        <v>170144.33009</v>
      </c>
      <c r="M1950">
        <v>156.66822406</v>
      </c>
      <c r="N1950">
        <v>1.8511865303999999</v>
      </c>
      <c r="O1950">
        <v>9.6601459691000002</v>
      </c>
      <c r="P1950">
        <v>159344.36253000001</v>
      </c>
      <c r="Q1950">
        <v>145.56884525999999</v>
      </c>
      <c r="R1950">
        <v>1.6122884535999999</v>
      </c>
      <c r="S1950">
        <v>3.8112314274000001</v>
      </c>
    </row>
    <row r="1951" spans="1:19" x14ac:dyDescent="0.25">
      <c r="A1951" s="12">
        <v>44562</v>
      </c>
      <c r="B1951" t="s">
        <v>1995</v>
      </c>
      <c r="C1951" t="s">
        <v>1996</v>
      </c>
      <c r="D1951">
        <v>296502.68083000003</v>
      </c>
      <c r="E1951">
        <v>131.69068096000001</v>
      </c>
      <c r="F1951">
        <v>0.41704507860000001</v>
      </c>
      <c r="G1951">
        <v>8.5333711097999991</v>
      </c>
      <c r="H1951">
        <v>171317.6917</v>
      </c>
      <c r="I1951">
        <v>126.81041098</v>
      </c>
      <c r="J1951">
        <v>0.55975536299999995</v>
      </c>
      <c r="K1951">
        <v>6.3037696850999998</v>
      </c>
      <c r="L1951">
        <v>142737.95408</v>
      </c>
      <c r="M1951">
        <v>124.39098805</v>
      </c>
      <c r="N1951">
        <v>0.64814742660000002</v>
      </c>
      <c r="O1951">
        <v>5.2641208087000004</v>
      </c>
      <c r="P1951">
        <v>102367.27072</v>
      </c>
      <c r="Q1951">
        <v>113.67786827</v>
      </c>
      <c r="R1951">
        <v>0.78490108660000002</v>
      </c>
      <c r="S1951">
        <v>2.1434289678999998</v>
      </c>
    </row>
    <row r="1952" spans="1:19" x14ac:dyDescent="0.25">
      <c r="A1952" s="12">
        <v>44593</v>
      </c>
      <c r="B1952" t="s">
        <v>1995</v>
      </c>
      <c r="C1952" t="s">
        <v>1996</v>
      </c>
      <c r="D1952">
        <v>298759.14815000002</v>
      </c>
      <c r="E1952">
        <v>132.69288341999999</v>
      </c>
      <c r="F1952">
        <v>0.76102762710000005</v>
      </c>
      <c r="G1952">
        <v>8.6075244671999993</v>
      </c>
      <c r="H1952">
        <v>172628.46473000001</v>
      </c>
      <c r="I1952">
        <v>127.78065325</v>
      </c>
      <c r="J1952">
        <v>0.76511247100000002</v>
      </c>
      <c r="K1952">
        <v>6.7285952534</v>
      </c>
      <c r="L1952">
        <v>143831.55572</v>
      </c>
      <c r="M1952">
        <v>125.34402251</v>
      </c>
      <c r="N1952">
        <v>0.76616037000000003</v>
      </c>
      <c r="O1952">
        <v>5.6510700586000002</v>
      </c>
      <c r="P1952">
        <v>103204.16752</v>
      </c>
      <c r="Q1952">
        <v>114.60723410999999</v>
      </c>
      <c r="R1952">
        <v>0.8175433366</v>
      </c>
      <c r="S1952">
        <v>2.9786310252999999</v>
      </c>
    </row>
    <row r="1953" spans="1:19" x14ac:dyDescent="0.25">
      <c r="A1953" s="12">
        <v>44593</v>
      </c>
      <c r="B1953" t="s">
        <v>1999</v>
      </c>
      <c r="C1953" t="s">
        <v>2000</v>
      </c>
      <c r="D1953">
        <v>332738.32380000001</v>
      </c>
      <c r="E1953">
        <v>148.05104800000001</v>
      </c>
      <c r="F1953">
        <v>1.0911341373000001</v>
      </c>
      <c r="G1953">
        <v>9.4536652066000002</v>
      </c>
      <c r="H1953">
        <v>199739.02205999999</v>
      </c>
      <c r="I1953">
        <v>145.83633567000001</v>
      </c>
      <c r="J1953">
        <v>1.1101774655000001</v>
      </c>
      <c r="K1953">
        <v>8.1367004897000008</v>
      </c>
      <c r="L1953">
        <v>152017.46878</v>
      </c>
      <c r="M1953">
        <v>140.91161862000001</v>
      </c>
      <c r="N1953">
        <v>1.149592459</v>
      </c>
      <c r="O1953">
        <v>6.6425179692</v>
      </c>
      <c r="P1953">
        <v>127666.79746</v>
      </c>
      <c r="Q1953">
        <v>130.20925971</v>
      </c>
      <c r="R1953">
        <v>1.3329220159999999</v>
      </c>
      <c r="S1953">
        <v>3.1171504708</v>
      </c>
    </row>
    <row r="1954" spans="1:19" x14ac:dyDescent="0.25">
      <c r="A1954" s="12">
        <v>44593</v>
      </c>
      <c r="B1954" t="s">
        <v>1997</v>
      </c>
      <c r="C1954" t="s">
        <v>1998</v>
      </c>
      <c r="D1954">
        <v>385696.70004999998</v>
      </c>
      <c r="E1954">
        <v>153.56642822000001</v>
      </c>
      <c r="F1954">
        <v>0.852443654</v>
      </c>
      <c r="G1954">
        <v>9.6292760292999997</v>
      </c>
      <c r="H1954">
        <v>230648.67383000001</v>
      </c>
      <c r="I1954">
        <v>153.69610252999999</v>
      </c>
      <c r="J1954">
        <v>1.0547807457</v>
      </c>
      <c r="K1954">
        <v>8.9080767973999997</v>
      </c>
      <c r="L1954">
        <v>186700.87122</v>
      </c>
      <c r="M1954">
        <v>151.12358108000001</v>
      </c>
      <c r="N1954">
        <v>1.1124543852</v>
      </c>
      <c r="O1954">
        <v>7.4889122578</v>
      </c>
      <c r="P1954">
        <v>137832.83970000001</v>
      </c>
      <c r="Q1954">
        <v>135.27372120000001</v>
      </c>
      <c r="R1954">
        <v>1.1649383208999999</v>
      </c>
      <c r="S1954">
        <v>4.0909339698</v>
      </c>
    </row>
    <row r="1955" spans="1:19" x14ac:dyDescent="0.25">
      <c r="A1955" s="12">
        <v>44593</v>
      </c>
      <c r="B1955" t="s">
        <v>1993</v>
      </c>
      <c r="C1955" t="s">
        <v>1994</v>
      </c>
      <c r="D1955">
        <v>270547.37796999997</v>
      </c>
      <c r="E1955">
        <v>146.00929858000001</v>
      </c>
      <c r="F1955">
        <v>1.2411024726</v>
      </c>
      <c r="G1955">
        <v>8.7766337835999995</v>
      </c>
      <c r="H1955">
        <v>173787.64228</v>
      </c>
      <c r="I1955">
        <v>144.45942348</v>
      </c>
      <c r="J1955">
        <v>1.2854814713</v>
      </c>
      <c r="K1955">
        <v>8.0229651664000006</v>
      </c>
      <c r="L1955">
        <v>142558.35389999999</v>
      </c>
      <c r="M1955">
        <v>141.45584531</v>
      </c>
      <c r="N1955">
        <v>1.2325690460000001</v>
      </c>
      <c r="O1955">
        <v>6.6526089052000001</v>
      </c>
      <c r="P1955">
        <v>115782.58501</v>
      </c>
      <c r="Q1955">
        <v>129.18485186000001</v>
      </c>
      <c r="R1955">
        <v>0.70904566209999997</v>
      </c>
      <c r="S1955">
        <v>2.8260343472999998</v>
      </c>
    </row>
    <row r="1956" spans="1:19" x14ac:dyDescent="0.25">
      <c r="A1956" s="12">
        <v>44593</v>
      </c>
      <c r="B1956" t="s">
        <v>1991</v>
      </c>
      <c r="C1956" t="s">
        <v>1992</v>
      </c>
      <c r="D1956">
        <v>318979.64371999999</v>
      </c>
      <c r="E1956">
        <v>149.33946551</v>
      </c>
      <c r="F1956">
        <v>0.75283862909999999</v>
      </c>
      <c r="G1956">
        <v>10.394064301</v>
      </c>
      <c r="H1956">
        <v>201923.71179</v>
      </c>
      <c r="I1956">
        <v>147.91351628000001</v>
      </c>
      <c r="J1956">
        <v>0.80148777059999998</v>
      </c>
      <c r="K1956">
        <v>8.7975747292000008</v>
      </c>
      <c r="L1956">
        <v>142185.92115000001</v>
      </c>
      <c r="M1956">
        <v>146.81157243999999</v>
      </c>
      <c r="N1956">
        <v>0.93200013849999996</v>
      </c>
      <c r="O1956">
        <v>7.9148562160000004</v>
      </c>
      <c r="P1956">
        <v>117913.60966</v>
      </c>
      <c r="Q1956">
        <v>132.98769379000001</v>
      </c>
      <c r="R1956">
        <v>0.88670958259999999</v>
      </c>
      <c r="S1956">
        <v>3.7757259624000001</v>
      </c>
    </row>
    <row r="1957" spans="1:19" x14ac:dyDescent="0.25">
      <c r="A1957" s="12">
        <v>44593</v>
      </c>
      <c r="B1957" t="s">
        <v>1989</v>
      </c>
      <c r="C1957" t="s">
        <v>1990</v>
      </c>
      <c r="D1957">
        <v>371658.95835999999</v>
      </c>
      <c r="E1957">
        <v>162.18057675</v>
      </c>
      <c r="F1957">
        <v>0.70922922960000001</v>
      </c>
      <c r="G1957">
        <v>11.830403254</v>
      </c>
      <c r="H1957">
        <v>238646.51579999999</v>
      </c>
      <c r="I1957">
        <v>161.59187635999999</v>
      </c>
      <c r="J1957">
        <v>0.68390328830000002</v>
      </c>
      <c r="K1957">
        <v>10.321146253</v>
      </c>
      <c r="L1957">
        <v>171654.06549000001</v>
      </c>
      <c r="M1957">
        <v>158.05838242999999</v>
      </c>
      <c r="N1957">
        <v>0.88732630909999999</v>
      </c>
      <c r="O1957">
        <v>9.7055728394000003</v>
      </c>
      <c r="P1957">
        <v>160432.63498</v>
      </c>
      <c r="Q1957">
        <v>146.56303521000001</v>
      </c>
      <c r="R1957">
        <v>0.68296890340000005</v>
      </c>
      <c r="S1957">
        <v>4.0579794103999998</v>
      </c>
    </row>
    <row r="1958" spans="1:19" x14ac:dyDescent="0.25">
      <c r="A1958" s="12">
        <v>44621</v>
      </c>
      <c r="B1958" t="s">
        <v>1997</v>
      </c>
      <c r="C1958" t="s">
        <v>1998</v>
      </c>
      <c r="D1958">
        <v>390836.04090999998</v>
      </c>
      <c r="E1958">
        <v>155.61267394000001</v>
      </c>
      <c r="F1958">
        <v>1.3324824575000001</v>
      </c>
      <c r="G1958">
        <v>10.185549081</v>
      </c>
      <c r="H1958">
        <v>233893.32303</v>
      </c>
      <c r="I1958">
        <v>155.85822177</v>
      </c>
      <c r="J1958">
        <v>1.4067495567999999</v>
      </c>
      <c r="K1958">
        <v>9.4436835756999997</v>
      </c>
      <c r="L1958">
        <v>188501.61966999999</v>
      </c>
      <c r="M1958">
        <v>152.58118304000001</v>
      </c>
      <c r="N1958">
        <v>0.96450993640000005</v>
      </c>
      <c r="O1958">
        <v>7.5736958659000004</v>
      </c>
      <c r="P1958">
        <v>139291.52139000001</v>
      </c>
      <c r="Q1958">
        <v>136.70531979</v>
      </c>
      <c r="R1958">
        <v>1.0582976384</v>
      </c>
      <c r="S1958">
        <v>4.1923557974000003</v>
      </c>
    </row>
    <row r="1959" spans="1:19" x14ac:dyDescent="0.25">
      <c r="A1959" s="12">
        <v>44621</v>
      </c>
      <c r="B1959" t="s">
        <v>1993</v>
      </c>
      <c r="C1959" t="s">
        <v>1994</v>
      </c>
      <c r="D1959">
        <v>273156.89603</v>
      </c>
      <c r="E1959">
        <v>147.41760608000001</v>
      </c>
      <c r="F1959">
        <v>0.96453274739999995</v>
      </c>
      <c r="G1959">
        <v>9.0125873007999999</v>
      </c>
      <c r="H1959">
        <v>175236.37028</v>
      </c>
      <c r="I1959">
        <v>145.66366567</v>
      </c>
      <c r="J1959">
        <v>0.83361968789999996</v>
      </c>
      <c r="K1959">
        <v>7.9623897695999997</v>
      </c>
      <c r="L1959">
        <v>142566.34724999999</v>
      </c>
      <c r="M1959">
        <v>141.46377684999999</v>
      </c>
      <c r="N1959">
        <v>5.6070762999999996E-3</v>
      </c>
      <c r="O1959">
        <v>5.8367761591000002</v>
      </c>
      <c r="P1959">
        <v>115111.34217</v>
      </c>
      <c r="Q1959">
        <v>128.43591015000001</v>
      </c>
      <c r="R1959">
        <v>-0.57974422000000003</v>
      </c>
      <c r="S1959">
        <v>1.2367145545</v>
      </c>
    </row>
    <row r="1960" spans="1:19" x14ac:dyDescent="0.25">
      <c r="A1960" s="12">
        <v>44621</v>
      </c>
      <c r="B1960" t="s">
        <v>1991</v>
      </c>
      <c r="C1960" t="s">
        <v>1992</v>
      </c>
      <c r="D1960">
        <v>323212.09610999998</v>
      </c>
      <c r="E1960">
        <v>151.32100944000001</v>
      </c>
      <c r="F1960">
        <v>1.3268722543</v>
      </c>
      <c r="G1960">
        <v>11.130316836</v>
      </c>
      <c r="H1960">
        <v>203877.69933999999</v>
      </c>
      <c r="I1960">
        <v>149.34485472</v>
      </c>
      <c r="J1960">
        <v>0.96768603259999997</v>
      </c>
      <c r="K1960">
        <v>9.1362341359000006</v>
      </c>
      <c r="L1960">
        <v>142553.07149999999</v>
      </c>
      <c r="M1960">
        <v>147.19066708</v>
      </c>
      <c r="N1960">
        <v>0.25821850099999999</v>
      </c>
      <c r="O1960">
        <v>7.0826813928999997</v>
      </c>
      <c r="P1960">
        <v>118690.35373</v>
      </c>
      <c r="Q1960">
        <v>133.86373688</v>
      </c>
      <c r="R1960">
        <v>0.65873996300000004</v>
      </c>
      <c r="S1960">
        <v>3.0555941929000001</v>
      </c>
    </row>
    <row r="1961" spans="1:19" x14ac:dyDescent="0.25">
      <c r="A1961" s="12">
        <v>44621</v>
      </c>
      <c r="B1961" t="s">
        <v>1989</v>
      </c>
      <c r="C1961" t="s">
        <v>1990</v>
      </c>
      <c r="D1961">
        <v>377105.89133000001</v>
      </c>
      <c r="E1961">
        <v>164.55745132999999</v>
      </c>
      <c r="F1961">
        <v>1.4655729009</v>
      </c>
      <c r="G1961">
        <v>12.429093952000001</v>
      </c>
      <c r="H1961">
        <v>241559.11556999999</v>
      </c>
      <c r="I1961">
        <v>163.56405040000001</v>
      </c>
      <c r="J1961">
        <v>1.2204660785999999</v>
      </c>
      <c r="K1961">
        <v>10.679352957000001</v>
      </c>
      <c r="L1961">
        <v>172708.55557</v>
      </c>
      <c r="M1961">
        <v>159.02935271000001</v>
      </c>
      <c r="N1961">
        <v>0.61431115979999995</v>
      </c>
      <c r="O1961">
        <v>9.4092869324000006</v>
      </c>
      <c r="P1961">
        <v>162270.96309999999</v>
      </c>
      <c r="Q1961">
        <v>148.24243759000001</v>
      </c>
      <c r="R1961">
        <v>1.1458567128999999</v>
      </c>
      <c r="S1961">
        <v>4.5828781364999998</v>
      </c>
    </row>
    <row r="1962" spans="1:19" x14ac:dyDescent="0.25">
      <c r="A1962" s="12">
        <v>44621</v>
      </c>
      <c r="B1962" t="s">
        <v>1999</v>
      </c>
      <c r="C1962" t="s">
        <v>2000</v>
      </c>
      <c r="D1962">
        <v>336603.3101</v>
      </c>
      <c r="E1962">
        <v>149.77076355</v>
      </c>
      <c r="F1962">
        <v>1.1615693224000001</v>
      </c>
      <c r="G1962">
        <v>9.9670794131000005</v>
      </c>
      <c r="H1962">
        <v>201561.00362999999</v>
      </c>
      <c r="I1962">
        <v>147.16662712999999</v>
      </c>
      <c r="J1962">
        <v>0.91218107879999999</v>
      </c>
      <c r="K1962">
        <v>8.4213073664000007</v>
      </c>
      <c r="L1962">
        <v>152551.37559000001</v>
      </c>
      <c r="M1962">
        <v>141.40652012000001</v>
      </c>
      <c r="N1962">
        <v>0.3512141158</v>
      </c>
      <c r="O1962">
        <v>6.4860313386000001</v>
      </c>
      <c r="P1962">
        <v>128097.00347</v>
      </c>
      <c r="Q1962">
        <v>130.64803319999999</v>
      </c>
      <c r="R1962">
        <v>0.33697564250000001</v>
      </c>
      <c r="S1962">
        <v>3.014838895</v>
      </c>
    </row>
    <row r="1963" spans="1:19" x14ac:dyDescent="0.25">
      <c r="A1963" s="12">
        <v>44621</v>
      </c>
      <c r="B1963" t="s">
        <v>1995</v>
      </c>
      <c r="C1963" t="s">
        <v>1996</v>
      </c>
      <c r="D1963">
        <v>304937.13965999999</v>
      </c>
      <c r="E1963">
        <v>135.43681783</v>
      </c>
      <c r="F1963">
        <v>2.0678836270000001</v>
      </c>
      <c r="G1963">
        <v>8.8468297912999994</v>
      </c>
      <c r="H1963">
        <v>174661.19469999999</v>
      </c>
      <c r="I1963">
        <v>129.28529248999999</v>
      </c>
      <c r="J1963">
        <v>1.1775172601999999</v>
      </c>
      <c r="K1963">
        <v>6.5616241206000003</v>
      </c>
      <c r="L1963">
        <v>144824.95376</v>
      </c>
      <c r="M1963">
        <v>126.20973313</v>
      </c>
      <c r="N1963">
        <v>0.69066765919999995</v>
      </c>
      <c r="O1963">
        <v>4.9237238087000001</v>
      </c>
      <c r="P1963">
        <v>104031.50728999999</v>
      </c>
      <c r="Q1963">
        <v>115.52598696</v>
      </c>
      <c r="R1963">
        <v>0.80165345330000004</v>
      </c>
      <c r="S1963">
        <v>2.6121804944</v>
      </c>
    </row>
    <row r="1964" spans="1:19" x14ac:dyDescent="0.25">
      <c r="A1964" s="12">
        <v>44652</v>
      </c>
      <c r="B1964" t="s">
        <v>1991</v>
      </c>
      <c r="C1964" t="s">
        <v>1992</v>
      </c>
      <c r="D1964">
        <v>325218.15865</v>
      </c>
      <c r="E1964">
        <v>152.26020513</v>
      </c>
      <c r="F1964">
        <v>0.62066443780000002</v>
      </c>
      <c r="G1964">
        <v>11.513827006</v>
      </c>
      <c r="H1964">
        <v>205212.10393000001</v>
      </c>
      <c r="I1964">
        <v>150.32233514000001</v>
      </c>
      <c r="J1964">
        <v>0.65451228610000001</v>
      </c>
      <c r="K1964">
        <v>10.006605263999999</v>
      </c>
      <c r="L1964">
        <v>144401.65189000001</v>
      </c>
      <c r="M1964">
        <v>149.09938625999999</v>
      </c>
      <c r="N1964">
        <v>1.2967664410999999</v>
      </c>
      <c r="O1964">
        <v>8.2041117075999992</v>
      </c>
      <c r="P1964">
        <v>119729.62785</v>
      </c>
      <c r="Q1964">
        <v>135.03587186999999</v>
      </c>
      <c r="R1964">
        <v>0.87561801699999997</v>
      </c>
      <c r="S1964">
        <v>4.1014113394000002</v>
      </c>
    </row>
    <row r="1965" spans="1:19" x14ac:dyDescent="0.25">
      <c r="A1965" s="12">
        <v>44652</v>
      </c>
      <c r="B1965" t="s">
        <v>1993</v>
      </c>
      <c r="C1965" t="s">
        <v>1994</v>
      </c>
      <c r="D1965">
        <v>276509.94731999998</v>
      </c>
      <c r="E1965">
        <v>149.22718438999999</v>
      </c>
      <c r="F1965">
        <v>1.2275184481999999</v>
      </c>
      <c r="G1965">
        <v>10.229140316000001</v>
      </c>
      <c r="H1965">
        <v>177000.60320000001</v>
      </c>
      <c r="I1965">
        <v>147.13016851</v>
      </c>
      <c r="J1965">
        <v>1.0067732620000001</v>
      </c>
      <c r="K1965">
        <v>9.0592702802999998</v>
      </c>
      <c r="L1965">
        <v>144167.05840000001</v>
      </c>
      <c r="M1965">
        <v>143.05210851999999</v>
      </c>
      <c r="N1965">
        <v>1.1227833030000001</v>
      </c>
      <c r="O1965">
        <v>7.1614178703000002</v>
      </c>
      <c r="P1965">
        <v>115216.69573000001</v>
      </c>
      <c r="Q1965">
        <v>128.55345878</v>
      </c>
      <c r="R1965">
        <v>9.1523179900000001E-2</v>
      </c>
      <c r="S1965">
        <v>1.9559749998</v>
      </c>
    </row>
    <row r="1966" spans="1:19" x14ac:dyDescent="0.25">
      <c r="A1966" s="12">
        <v>44652</v>
      </c>
      <c r="B1966" t="s">
        <v>1989</v>
      </c>
      <c r="C1966" t="s">
        <v>1990</v>
      </c>
      <c r="D1966">
        <v>381226.64191000001</v>
      </c>
      <c r="E1966">
        <v>166.35562057000001</v>
      </c>
      <c r="F1966">
        <v>1.0927303636000001</v>
      </c>
      <c r="G1966">
        <v>12.912085134</v>
      </c>
      <c r="H1966">
        <v>243518.52892000001</v>
      </c>
      <c r="I1966">
        <v>164.89080464</v>
      </c>
      <c r="J1966">
        <v>0.81115272299999996</v>
      </c>
      <c r="K1966">
        <v>11.479784361</v>
      </c>
      <c r="L1966">
        <v>174410.23131999999</v>
      </c>
      <c r="M1966">
        <v>160.59624898999999</v>
      </c>
      <c r="N1966">
        <v>0.98528746720000004</v>
      </c>
      <c r="O1966">
        <v>10.013392399000001</v>
      </c>
      <c r="P1966">
        <v>162577.84135999999</v>
      </c>
      <c r="Q1966">
        <v>148.52278584000001</v>
      </c>
      <c r="R1966">
        <v>0.1891147114</v>
      </c>
      <c r="S1966">
        <v>5.5308506400999997</v>
      </c>
    </row>
    <row r="1967" spans="1:19" x14ac:dyDescent="0.25">
      <c r="A1967" s="12">
        <v>44652</v>
      </c>
      <c r="B1967" t="s">
        <v>1995</v>
      </c>
      <c r="C1967" t="s">
        <v>1996</v>
      </c>
      <c r="D1967">
        <v>308570.86189</v>
      </c>
      <c r="E1967">
        <v>137.0507235</v>
      </c>
      <c r="F1967">
        <v>1.1916299344000001</v>
      </c>
      <c r="G1967">
        <v>9.1600828183999994</v>
      </c>
      <c r="H1967">
        <v>176910.74458</v>
      </c>
      <c r="I1967">
        <v>130.95042318</v>
      </c>
      <c r="J1967">
        <v>1.2879505904999999</v>
      </c>
      <c r="K1967">
        <v>7.3206306240999997</v>
      </c>
      <c r="L1967">
        <v>146919.36215999999</v>
      </c>
      <c r="M1967">
        <v>128.03493465</v>
      </c>
      <c r="N1967">
        <v>1.44616542</v>
      </c>
      <c r="O1967">
        <v>5.7451870004999996</v>
      </c>
      <c r="P1967">
        <v>104960.82199</v>
      </c>
      <c r="Q1967">
        <v>116.55798199</v>
      </c>
      <c r="R1967">
        <v>0.89330120059999996</v>
      </c>
      <c r="S1967">
        <v>3.1395777965999998</v>
      </c>
    </row>
    <row r="1968" spans="1:19" x14ac:dyDescent="0.25">
      <c r="A1968" s="12">
        <v>44652</v>
      </c>
      <c r="B1968" t="s">
        <v>1999</v>
      </c>
      <c r="C1968" t="s">
        <v>2000</v>
      </c>
      <c r="D1968">
        <v>338444.21732</v>
      </c>
      <c r="E1968">
        <v>150.58987041</v>
      </c>
      <c r="F1968">
        <v>0.54690704680000002</v>
      </c>
      <c r="G1968">
        <v>10.601866405000001</v>
      </c>
      <c r="H1968">
        <v>202642.15958000001</v>
      </c>
      <c r="I1968">
        <v>147.95601631</v>
      </c>
      <c r="J1968">
        <v>0.53639143349999996</v>
      </c>
      <c r="K1968">
        <v>9.2628253756000003</v>
      </c>
      <c r="L1968">
        <v>153747.39843999999</v>
      </c>
      <c r="M1968">
        <v>142.51516584000001</v>
      </c>
      <c r="N1968">
        <v>0.78401315530000004</v>
      </c>
      <c r="O1968">
        <v>7.2651274811000004</v>
      </c>
      <c r="P1968">
        <v>128551.04644999999</v>
      </c>
      <c r="Q1968">
        <v>131.11111837000001</v>
      </c>
      <c r="R1968">
        <v>0.35445246130000002</v>
      </c>
      <c r="S1968">
        <v>3.9883479885000002</v>
      </c>
    </row>
    <row r="1969" spans="1:19" x14ac:dyDescent="0.25">
      <c r="A1969" s="12">
        <v>44652</v>
      </c>
      <c r="B1969" t="s">
        <v>1997</v>
      </c>
      <c r="C1969" t="s">
        <v>1998</v>
      </c>
      <c r="D1969">
        <v>393792.79911999998</v>
      </c>
      <c r="E1969">
        <v>156.78991708000001</v>
      </c>
      <c r="F1969">
        <v>0.75652137819999998</v>
      </c>
      <c r="G1969">
        <v>10.390900006000001</v>
      </c>
      <c r="H1969">
        <v>235591.64830999999</v>
      </c>
      <c r="I1969">
        <v>156.98992555000001</v>
      </c>
      <c r="J1969">
        <v>0.7261110583</v>
      </c>
      <c r="K1969">
        <v>9.7327403904000001</v>
      </c>
      <c r="L1969">
        <v>190358.53591000001</v>
      </c>
      <c r="M1969">
        <v>154.08424957</v>
      </c>
      <c r="N1969">
        <v>0.9850929893</v>
      </c>
      <c r="O1969">
        <v>7.9309899572999996</v>
      </c>
      <c r="P1969">
        <v>139931.96035000001</v>
      </c>
      <c r="Q1969">
        <v>137.33386784000001</v>
      </c>
      <c r="R1969">
        <v>0.45978316609999997</v>
      </c>
      <c r="S1969">
        <v>4.0262720791</v>
      </c>
    </row>
    <row r="1970" spans="1:19" x14ac:dyDescent="0.25">
      <c r="A1970" s="12">
        <v>44682</v>
      </c>
      <c r="B1970" t="s">
        <v>1995</v>
      </c>
      <c r="C1970" t="s">
        <v>1996</v>
      </c>
      <c r="D1970">
        <v>311218.69546999998</v>
      </c>
      <c r="E1970">
        <v>138.22674999</v>
      </c>
      <c r="F1970">
        <v>0.85809579160000005</v>
      </c>
      <c r="G1970">
        <v>10.342049340999999</v>
      </c>
      <c r="H1970">
        <v>178048.60029999999</v>
      </c>
      <c r="I1970">
        <v>131.79267100000001</v>
      </c>
      <c r="J1970">
        <v>0.64318067320000005</v>
      </c>
      <c r="K1970">
        <v>8.2544400790000001</v>
      </c>
      <c r="L1970">
        <v>148083.81547</v>
      </c>
      <c r="M1970">
        <v>129.04971379</v>
      </c>
      <c r="N1970">
        <v>0.7925798865</v>
      </c>
      <c r="O1970">
        <v>6.9502537664000004</v>
      </c>
      <c r="P1970">
        <v>105071.70787</v>
      </c>
      <c r="Q1970">
        <v>116.68111969</v>
      </c>
      <c r="R1970">
        <v>0.1056450183</v>
      </c>
      <c r="S1970">
        <v>4.0054860727000001</v>
      </c>
    </row>
    <row r="1971" spans="1:19" x14ac:dyDescent="0.25">
      <c r="A1971" s="12">
        <v>44682</v>
      </c>
      <c r="B1971" t="s">
        <v>1999</v>
      </c>
      <c r="C1971" t="s">
        <v>2000</v>
      </c>
      <c r="D1971">
        <v>342209.64844000002</v>
      </c>
      <c r="E1971">
        <v>152.26528916000001</v>
      </c>
      <c r="F1971">
        <v>1.1125706784</v>
      </c>
      <c r="G1971">
        <v>11.239452679999999</v>
      </c>
      <c r="H1971">
        <v>204932.77064999999</v>
      </c>
      <c r="I1971">
        <v>149.62847031000001</v>
      </c>
      <c r="J1971">
        <v>1.1303724142</v>
      </c>
      <c r="K1971">
        <v>10.028128687000001</v>
      </c>
      <c r="L1971">
        <v>155484.84997000001</v>
      </c>
      <c r="M1971">
        <v>144.12568540000001</v>
      </c>
      <c r="N1971">
        <v>1.1300688951</v>
      </c>
      <c r="O1971">
        <v>8.1699572421000006</v>
      </c>
      <c r="P1971">
        <v>128990.48923000001</v>
      </c>
      <c r="Q1971">
        <v>131.55931258000001</v>
      </c>
      <c r="R1971">
        <v>0.34184301859999999</v>
      </c>
      <c r="S1971">
        <v>4.3789327371000004</v>
      </c>
    </row>
    <row r="1972" spans="1:19" x14ac:dyDescent="0.25">
      <c r="A1972" s="12">
        <v>44682</v>
      </c>
      <c r="B1972" t="s">
        <v>1997</v>
      </c>
      <c r="C1972" t="s">
        <v>1998</v>
      </c>
      <c r="D1972">
        <v>398196.00732999999</v>
      </c>
      <c r="E1972">
        <v>158.54306912999999</v>
      </c>
      <c r="F1972">
        <v>1.118153562</v>
      </c>
      <c r="G1972">
        <v>11.329556732</v>
      </c>
      <c r="H1972">
        <v>238137.25607</v>
      </c>
      <c r="I1972">
        <v>158.68622834999999</v>
      </c>
      <c r="J1972">
        <v>1.0805169777999999</v>
      </c>
      <c r="K1972">
        <v>10.824427335999999</v>
      </c>
      <c r="L1972">
        <v>192482.43351999999</v>
      </c>
      <c r="M1972">
        <v>155.80342211999999</v>
      </c>
      <c r="N1972">
        <v>1.1157354192</v>
      </c>
      <c r="O1972">
        <v>9.2811351865000002</v>
      </c>
      <c r="P1972">
        <v>140599.26853999999</v>
      </c>
      <c r="Q1972">
        <v>137.98878622999999</v>
      </c>
      <c r="R1972">
        <v>0.47688046490000002</v>
      </c>
      <c r="S1972">
        <v>5.0767305136000003</v>
      </c>
    </row>
    <row r="1973" spans="1:19" x14ac:dyDescent="0.25">
      <c r="A1973" s="12">
        <v>44682</v>
      </c>
      <c r="B1973" t="s">
        <v>1991</v>
      </c>
      <c r="C1973" t="s">
        <v>1992</v>
      </c>
      <c r="D1973">
        <v>331282.99884000001</v>
      </c>
      <c r="E1973">
        <v>155.09963395</v>
      </c>
      <c r="F1973">
        <v>1.8648528785</v>
      </c>
      <c r="G1973">
        <v>13.382163436000001</v>
      </c>
      <c r="H1973">
        <v>209140.82021000001</v>
      </c>
      <c r="I1973">
        <v>153.20020536999999</v>
      </c>
      <c r="J1973">
        <v>1.9144661553</v>
      </c>
      <c r="K1973">
        <v>12.060048105</v>
      </c>
      <c r="L1973">
        <v>147597.28817000001</v>
      </c>
      <c r="M1973">
        <v>152.39898428999999</v>
      </c>
      <c r="N1973">
        <v>2.2130191942000002</v>
      </c>
      <c r="O1973">
        <v>10.760820025999999</v>
      </c>
      <c r="P1973">
        <v>121297.24183</v>
      </c>
      <c r="Q1973">
        <v>136.80388973999999</v>
      </c>
      <c r="R1973">
        <v>1.3092949597000001</v>
      </c>
      <c r="S1973">
        <v>6.1793632128000002</v>
      </c>
    </row>
    <row r="1974" spans="1:19" x14ac:dyDescent="0.25">
      <c r="A1974" s="12">
        <v>44682</v>
      </c>
      <c r="B1974" t="s">
        <v>1989</v>
      </c>
      <c r="C1974" t="s">
        <v>1990</v>
      </c>
      <c r="D1974">
        <v>385516.13367000001</v>
      </c>
      <c r="E1974">
        <v>168.22742328999999</v>
      </c>
      <c r="F1974">
        <v>1.1251815298000001</v>
      </c>
      <c r="G1974">
        <v>13.875192501000001</v>
      </c>
      <c r="H1974">
        <v>246442.66376</v>
      </c>
      <c r="I1974">
        <v>166.87078929</v>
      </c>
      <c r="J1974">
        <v>1.2007853609000001</v>
      </c>
      <c r="K1974">
        <v>12.719167856</v>
      </c>
      <c r="L1974">
        <v>176423.58105000001</v>
      </c>
      <c r="M1974">
        <v>162.45013342999999</v>
      </c>
      <c r="N1974">
        <v>1.1543759278000001</v>
      </c>
      <c r="O1974">
        <v>11.087270367</v>
      </c>
      <c r="P1974">
        <v>163708.10003999999</v>
      </c>
      <c r="Q1974">
        <v>149.55533226</v>
      </c>
      <c r="R1974">
        <v>0.69521077679999999</v>
      </c>
      <c r="S1974">
        <v>7.0702824792000003</v>
      </c>
    </row>
    <row r="1975" spans="1:19" x14ac:dyDescent="0.25">
      <c r="A1975" s="12">
        <v>44682</v>
      </c>
      <c r="B1975" t="s">
        <v>1993</v>
      </c>
      <c r="C1975" t="s">
        <v>1994</v>
      </c>
      <c r="D1975">
        <v>277551.39043999999</v>
      </c>
      <c r="E1975">
        <v>149.78923153</v>
      </c>
      <c r="F1975">
        <v>0.37663857429999997</v>
      </c>
      <c r="G1975">
        <v>11.604875234</v>
      </c>
      <c r="H1975">
        <v>177833.15633999999</v>
      </c>
      <c r="I1975">
        <v>147.82222085999999</v>
      </c>
      <c r="J1975">
        <v>0.47036740360000001</v>
      </c>
      <c r="K1975">
        <v>10.562282829999999</v>
      </c>
      <c r="L1975">
        <v>144936.19704999999</v>
      </c>
      <c r="M1975">
        <v>143.81529886000001</v>
      </c>
      <c r="N1975">
        <v>0.53350513229999996</v>
      </c>
      <c r="O1975">
        <v>8.9072270801000002</v>
      </c>
      <c r="P1975">
        <v>115149.09523000001</v>
      </c>
      <c r="Q1975">
        <v>128.47803327</v>
      </c>
      <c r="R1975">
        <v>-5.8672486000000003E-2</v>
      </c>
      <c r="S1975">
        <v>3.5725564996000001</v>
      </c>
    </row>
    <row r="1976" spans="1:19" x14ac:dyDescent="0.25">
      <c r="A1976" s="12">
        <v>44713</v>
      </c>
      <c r="B1976" t="s">
        <v>1995</v>
      </c>
      <c r="C1976" t="s">
        <v>1996</v>
      </c>
      <c r="D1976">
        <v>312771.19389</v>
      </c>
      <c r="E1976">
        <v>138.91628700000001</v>
      </c>
      <c r="F1976">
        <v>0.4988448426</v>
      </c>
      <c r="G1976">
        <v>9.7688407174999998</v>
      </c>
      <c r="H1976">
        <v>180019.45522999999</v>
      </c>
      <c r="I1976">
        <v>133.25150995000001</v>
      </c>
      <c r="J1976">
        <v>1.1069196396000001</v>
      </c>
      <c r="K1976">
        <v>7.8891854503000003</v>
      </c>
      <c r="L1976">
        <v>150218.89305000001</v>
      </c>
      <c r="M1976">
        <v>130.91035703</v>
      </c>
      <c r="N1976">
        <v>1.4418034619</v>
      </c>
      <c r="O1976">
        <v>6.5212446322000002</v>
      </c>
      <c r="P1976">
        <v>106504.88175</v>
      </c>
      <c r="Q1976">
        <v>118.27264547999999</v>
      </c>
      <c r="R1976">
        <v>1.3639959859999999</v>
      </c>
      <c r="S1976">
        <v>3.9630474015999999</v>
      </c>
    </row>
    <row r="1977" spans="1:19" x14ac:dyDescent="0.25">
      <c r="A1977" s="12">
        <v>44713</v>
      </c>
      <c r="B1977" t="s">
        <v>1993</v>
      </c>
      <c r="C1977" t="s">
        <v>1994</v>
      </c>
      <c r="D1977">
        <v>279668.18893</v>
      </c>
      <c r="E1977">
        <v>150.93162760999999</v>
      </c>
      <c r="F1977">
        <v>0.76266902780000001</v>
      </c>
      <c r="G1977">
        <v>9.9097610089000003</v>
      </c>
      <c r="H1977">
        <v>179982.31464999999</v>
      </c>
      <c r="I1977">
        <v>149.60868948999999</v>
      </c>
      <c r="J1977">
        <v>1.2085250886000001</v>
      </c>
      <c r="K1977">
        <v>9.2566702375999999</v>
      </c>
      <c r="L1977">
        <v>147688.78542</v>
      </c>
      <c r="M1977">
        <v>146.54659942999999</v>
      </c>
      <c r="N1977">
        <v>1.8991724800000001</v>
      </c>
      <c r="O1977">
        <v>7.8729399527000004</v>
      </c>
      <c r="P1977">
        <v>117198.05581999999</v>
      </c>
      <c r="Q1977">
        <v>130.76416871000001</v>
      </c>
      <c r="R1977">
        <v>1.7793979087</v>
      </c>
      <c r="S1977">
        <v>3.1234365883000001</v>
      </c>
    </row>
    <row r="1978" spans="1:19" x14ac:dyDescent="0.25">
      <c r="A1978" s="12">
        <v>44713</v>
      </c>
      <c r="B1978" t="s">
        <v>1989</v>
      </c>
      <c r="C1978" t="s">
        <v>1990</v>
      </c>
      <c r="D1978">
        <v>387960.83452999999</v>
      </c>
      <c r="E1978">
        <v>169.29421579999999</v>
      </c>
      <c r="F1978">
        <v>0.63413710810000001</v>
      </c>
      <c r="G1978">
        <v>12.604922358</v>
      </c>
      <c r="H1978">
        <v>249065.85378</v>
      </c>
      <c r="I1978">
        <v>168.64699873999999</v>
      </c>
      <c r="J1978">
        <v>1.0644220365999999</v>
      </c>
      <c r="K1978">
        <v>11.822088820999999</v>
      </c>
      <c r="L1978">
        <v>178647.62515000001</v>
      </c>
      <c r="M1978">
        <v>164.49802442000001</v>
      </c>
      <c r="N1978">
        <v>1.260627457</v>
      </c>
      <c r="O1978">
        <v>9.9077636651999992</v>
      </c>
      <c r="P1978">
        <v>165418.98847000001</v>
      </c>
      <c r="Q1978">
        <v>151.11831226999999</v>
      </c>
      <c r="R1978">
        <v>1.0450847795</v>
      </c>
      <c r="S1978">
        <v>6.5397024408000002</v>
      </c>
    </row>
    <row r="1979" spans="1:19" x14ac:dyDescent="0.25">
      <c r="A1979" s="12">
        <v>44713</v>
      </c>
      <c r="B1979" t="s">
        <v>1991</v>
      </c>
      <c r="C1979" t="s">
        <v>1992</v>
      </c>
      <c r="D1979">
        <v>331363.01504000003</v>
      </c>
      <c r="E1979">
        <v>155.13709582999999</v>
      </c>
      <c r="F1979">
        <v>2.41534279E-2</v>
      </c>
      <c r="G1979">
        <v>10.418356234999999</v>
      </c>
      <c r="H1979">
        <v>210209.0355</v>
      </c>
      <c r="I1979">
        <v>153.98269633000001</v>
      </c>
      <c r="J1979">
        <v>0.51076364860000001</v>
      </c>
      <c r="K1979">
        <v>9.6110290632000002</v>
      </c>
      <c r="L1979">
        <v>148848.23005000001</v>
      </c>
      <c r="M1979">
        <v>153.69062233</v>
      </c>
      <c r="N1979">
        <v>0.84753717090000003</v>
      </c>
      <c r="O1979">
        <v>8.0128540891999993</v>
      </c>
      <c r="P1979">
        <v>121547.22466000001</v>
      </c>
      <c r="Q1979">
        <v>137.08583039000001</v>
      </c>
      <c r="R1979">
        <v>0.20609110480000001</v>
      </c>
      <c r="S1979">
        <v>3.9185668870999999</v>
      </c>
    </row>
    <row r="1980" spans="1:19" x14ac:dyDescent="0.25">
      <c r="A1980" s="12">
        <v>44713</v>
      </c>
      <c r="B1980" t="s">
        <v>1997</v>
      </c>
      <c r="C1980" t="s">
        <v>1998</v>
      </c>
      <c r="D1980">
        <v>400600.43650000001</v>
      </c>
      <c r="E1980">
        <v>159.50040063</v>
      </c>
      <c r="F1980">
        <v>0.60383055870000002</v>
      </c>
      <c r="G1980">
        <v>10.09515517</v>
      </c>
      <c r="H1980">
        <v>240156.32492000001</v>
      </c>
      <c r="I1980">
        <v>160.03166428</v>
      </c>
      <c r="J1980">
        <v>0.8478592895</v>
      </c>
      <c r="K1980">
        <v>9.9147468965000005</v>
      </c>
      <c r="L1980">
        <v>194762.19980999999</v>
      </c>
      <c r="M1980">
        <v>157.64876136999999</v>
      </c>
      <c r="N1980">
        <v>1.1844022597999999</v>
      </c>
      <c r="O1980">
        <v>8.3521864047999994</v>
      </c>
      <c r="P1980">
        <v>141842.32394</v>
      </c>
      <c r="Q1980">
        <v>139.20876204000001</v>
      </c>
      <c r="R1980">
        <v>0.8841122843</v>
      </c>
      <c r="S1980">
        <v>4.6585802738000002</v>
      </c>
    </row>
    <row r="1981" spans="1:19" x14ac:dyDescent="0.25">
      <c r="A1981" s="12">
        <v>44713</v>
      </c>
      <c r="B1981" t="s">
        <v>1999</v>
      </c>
      <c r="C1981" t="s">
        <v>2000</v>
      </c>
      <c r="D1981">
        <v>344872.91927000001</v>
      </c>
      <c r="E1981">
        <v>153.45030455</v>
      </c>
      <c r="F1981">
        <v>0.7782570821</v>
      </c>
      <c r="G1981">
        <v>9.6097354794999994</v>
      </c>
      <c r="H1981">
        <v>207516.74981000001</v>
      </c>
      <c r="I1981">
        <v>151.51512244</v>
      </c>
      <c r="J1981">
        <v>1.2608911431000001</v>
      </c>
      <c r="K1981">
        <v>8.7572077120999996</v>
      </c>
      <c r="L1981">
        <v>157671.22201999999</v>
      </c>
      <c r="M1981">
        <v>146.15232896000001</v>
      </c>
      <c r="N1981">
        <v>1.4061640399999999</v>
      </c>
      <c r="O1981">
        <v>6.599612917</v>
      </c>
      <c r="P1981">
        <v>130538.93739000001</v>
      </c>
      <c r="Q1981">
        <v>133.13859780999999</v>
      </c>
      <c r="R1981">
        <v>1.2004359136</v>
      </c>
      <c r="S1981">
        <v>3.2699039482000001</v>
      </c>
    </row>
    <row r="1982" spans="1:19" x14ac:dyDescent="0.25">
      <c r="A1982" s="12">
        <v>44743</v>
      </c>
      <c r="B1982" t="s">
        <v>1991</v>
      </c>
      <c r="C1982" t="s">
        <v>1992</v>
      </c>
      <c r="D1982">
        <v>336201.46273000003</v>
      </c>
      <c r="E1982">
        <v>157.40235383999999</v>
      </c>
      <c r="F1982">
        <v>1.4601652781000001</v>
      </c>
      <c r="G1982">
        <v>11.288041059999999</v>
      </c>
      <c r="H1982">
        <v>214243.23014999999</v>
      </c>
      <c r="I1982">
        <v>156.93783177</v>
      </c>
      <c r="J1982">
        <v>1.9191347533000001</v>
      </c>
      <c r="K1982">
        <v>11.313464025</v>
      </c>
      <c r="L1982">
        <v>151544.64337999999</v>
      </c>
      <c r="M1982">
        <v>156.47475650000001</v>
      </c>
      <c r="N1982">
        <v>1.8115185709999999</v>
      </c>
      <c r="O1982">
        <v>10.114353399000001</v>
      </c>
      <c r="P1982">
        <v>123458.45064</v>
      </c>
      <c r="Q1982">
        <v>139.24138762999999</v>
      </c>
      <c r="R1982">
        <v>1.5724143326</v>
      </c>
      <c r="S1982">
        <v>6.6433435118000004</v>
      </c>
    </row>
    <row r="1983" spans="1:19" x14ac:dyDescent="0.25">
      <c r="A1983" s="12">
        <v>44743</v>
      </c>
      <c r="B1983" t="s">
        <v>1989</v>
      </c>
      <c r="C1983" t="s">
        <v>1990</v>
      </c>
      <c r="D1983">
        <v>390573.62488000002</v>
      </c>
      <c r="E1983">
        <v>170.43435742</v>
      </c>
      <c r="F1983">
        <v>0.67346755459999996</v>
      </c>
      <c r="G1983">
        <v>12.851859474999999</v>
      </c>
      <c r="H1983">
        <v>252067.78228000001</v>
      </c>
      <c r="I1983">
        <v>170.67965887</v>
      </c>
      <c r="J1983">
        <v>1.2052750095</v>
      </c>
      <c r="K1983">
        <v>12.709953475000001</v>
      </c>
      <c r="L1983">
        <v>181200.71984000001</v>
      </c>
      <c r="M1983">
        <v>166.84890387999999</v>
      </c>
      <c r="N1983">
        <v>1.4291232185</v>
      </c>
      <c r="O1983">
        <v>11.145880980999999</v>
      </c>
      <c r="P1983">
        <v>167596.15711999999</v>
      </c>
      <c r="Q1983">
        <v>153.10726199000001</v>
      </c>
      <c r="R1983">
        <v>1.3161540072</v>
      </c>
      <c r="S1983">
        <v>8.0084635799000008</v>
      </c>
    </row>
    <row r="1984" spans="1:19" x14ac:dyDescent="0.25">
      <c r="A1984" s="12">
        <v>44743</v>
      </c>
      <c r="B1984" t="s">
        <v>1999</v>
      </c>
      <c r="C1984" t="s">
        <v>2000</v>
      </c>
      <c r="D1984">
        <v>348844.02510999999</v>
      </c>
      <c r="E1984">
        <v>155.21723772999999</v>
      </c>
      <c r="F1984">
        <v>1.1514693163</v>
      </c>
      <c r="G1984">
        <v>11.219506908</v>
      </c>
      <c r="H1984">
        <v>211036.64533999999</v>
      </c>
      <c r="I1984">
        <v>154.08511933</v>
      </c>
      <c r="J1984">
        <v>1.6961982757</v>
      </c>
      <c r="K1984">
        <v>10.904459093</v>
      </c>
      <c r="L1984">
        <v>160590.29539000001</v>
      </c>
      <c r="M1984">
        <v>148.85814532000001</v>
      </c>
      <c r="N1984">
        <v>1.8513672565999999</v>
      </c>
      <c r="O1984">
        <v>9.1588407819000004</v>
      </c>
      <c r="P1984">
        <v>132651.01685000001</v>
      </c>
      <c r="Q1984">
        <v>135.29273896999999</v>
      </c>
      <c r="R1984">
        <v>1.6179689389</v>
      </c>
      <c r="S1984">
        <v>5.7196818741</v>
      </c>
    </row>
    <row r="1985" spans="1:19" x14ac:dyDescent="0.25">
      <c r="A1985" s="12">
        <v>44743</v>
      </c>
      <c r="B1985" t="s">
        <v>1995</v>
      </c>
      <c r="C1985" t="s">
        <v>1996</v>
      </c>
      <c r="D1985">
        <v>314828.86515999999</v>
      </c>
      <c r="E1985">
        <v>139.83019486000001</v>
      </c>
      <c r="F1985">
        <v>0.65788388190000002</v>
      </c>
      <c r="G1985">
        <v>11.162130743000001</v>
      </c>
      <c r="H1985">
        <v>182144.07378000001</v>
      </c>
      <c r="I1985">
        <v>134.82416570000001</v>
      </c>
      <c r="J1985">
        <v>1.1802160778999999</v>
      </c>
      <c r="K1985">
        <v>9.3889828595000004</v>
      </c>
      <c r="L1985">
        <v>152318.95189999999</v>
      </c>
      <c r="M1985">
        <v>132.74048271999999</v>
      </c>
      <c r="N1985">
        <v>1.3979991550999999</v>
      </c>
      <c r="O1985">
        <v>8.6516720946000003</v>
      </c>
      <c r="P1985">
        <v>107717.4323</v>
      </c>
      <c r="Q1985">
        <v>119.61917119</v>
      </c>
      <c r="R1985">
        <v>1.1384929349999999</v>
      </c>
      <c r="S1985">
        <v>5.7968540566</v>
      </c>
    </row>
    <row r="1986" spans="1:19" x14ac:dyDescent="0.25">
      <c r="A1986" s="12">
        <v>44743</v>
      </c>
      <c r="B1986" t="s">
        <v>1997</v>
      </c>
      <c r="C1986" t="s">
        <v>1998</v>
      </c>
      <c r="D1986">
        <v>405965.22086</v>
      </c>
      <c r="E1986">
        <v>161.63640742000001</v>
      </c>
      <c r="F1986">
        <v>1.3391858479000001</v>
      </c>
      <c r="G1986">
        <v>11.048544552999999</v>
      </c>
      <c r="H1986">
        <v>244375.52963</v>
      </c>
      <c r="I1986">
        <v>162.84319278000001</v>
      </c>
      <c r="J1986">
        <v>1.7568576266</v>
      </c>
      <c r="K1986">
        <v>11.52737591</v>
      </c>
      <c r="L1986">
        <v>198403.05809000001</v>
      </c>
      <c r="M1986">
        <v>160.59582603999999</v>
      </c>
      <c r="N1986">
        <v>1.8693865042</v>
      </c>
      <c r="O1986">
        <v>10.562672396</v>
      </c>
      <c r="P1986">
        <v>144198.984</v>
      </c>
      <c r="Q1986">
        <v>141.52166639999999</v>
      </c>
      <c r="R1986">
        <v>1.6614646449999999</v>
      </c>
      <c r="S1986">
        <v>6.6065899093000002</v>
      </c>
    </row>
    <row r="1987" spans="1:19" x14ac:dyDescent="0.25">
      <c r="A1987" s="12">
        <v>44743</v>
      </c>
      <c r="B1987" t="s">
        <v>1993</v>
      </c>
      <c r="C1987" t="s">
        <v>1994</v>
      </c>
      <c r="D1987">
        <v>280439.20827</v>
      </c>
      <c r="E1987">
        <v>151.34773215000001</v>
      </c>
      <c r="F1987">
        <v>0.27569075399999998</v>
      </c>
      <c r="G1987">
        <v>10.257349263</v>
      </c>
      <c r="H1987">
        <v>181371.58434999999</v>
      </c>
      <c r="I1987">
        <v>150.7635075</v>
      </c>
      <c r="J1987">
        <v>0.77189233940000002</v>
      </c>
      <c r="K1987">
        <v>10.194008875</v>
      </c>
      <c r="L1987">
        <v>149114.21426000001</v>
      </c>
      <c r="M1987">
        <v>147.96100437999999</v>
      </c>
      <c r="N1987">
        <v>0.96515712629999995</v>
      </c>
      <c r="O1987">
        <v>9.2743532905000006</v>
      </c>
      <c r="P1987">
        <v>117921.70798000001</v>
      </c>
      <c r="Q1987">
        <v>131.57158630999999</v>
      </c>
      <c r="R1987">
        <v>0.61746089069999999</v>
      </c>
      <c r="S1987">
        <v>4.7133591312999998</v>
      </c>
    </row>
    <row r="1988" spans="1:19" x14ac:dyDescent="0.25">
      <c r="A1988" s="12">
        <v>44774</v>
      </c>
      <c r="B1988" t="s">
        <v>1991</v>
      </c>
      <c r="C1988" t="s">
        <v>1992</v>
      </c>
      <c r="D1988">
        <v>339372.25839999999</v>
      </c>
      <c r="E1988">
        <v>158.88685272999999</v>
      </c>
      <c r="F1988">
        <v>0.94312369650000005</v>
      </c>
      <c r="G1988">
        <v>10.887983984</v>
      </c>
      <c r="H1988">
        <v>216472.47227999999</v>
      </c>
      <c r="I1988">
        <v>158.57080017999999</v>
      </c>
      <c r="J1988">
        <v>1.0405192888000001</v>
      </c>
      <c r="K1988">
        <v>11.173898495</v>
      </c>
      <c r="L1988">
        <v>153084.82242000001</v>
      </c>
      <c r="M1988">
        <v>158.06504129000001</v>
      </c>
      <c r="N1988">
        <v>1.0163203476</v>
      </c>
      <c r="O1988">
        <v>10.122889443</v>
      </c>
      <c r="P1988">
        <v>124460.48583000001</v>
      </c>
      <c r="Q1988">
        <v>140.37152306999999</v>
      </c>
      <c r="R1988">
        <v>0.81163758870000002</v>
      </c>
      <c r="S1988">
        <v>7.3424578395999998</v>
      </c>
    </row>
    <row r="1989" spans="1:19" x14ac:dyDescent="0.25">
      <c r="A1989" s="12">
        <v>44774</v>
      </c>
      <c r="B1989" t="s">
        <v>1995</v>
      </c>
      <c r="C1989" t="s">
        <v>1996</v>
      </c>
      <c r="D1989">
        <v>318461.32686999999</v>
      </c>
      <c r="E1989">
        <v>141.44354067</v>
      </c>
      <c r="F1989">
        <v>1.1537892861000001</v>
      </c>
      <c r="G1989">
        <v>10.723666638999999</v>
      </c>
      <c r="H1989">
        <v>184390.79092999999</v>
      </c>
      <c r="I1989">
        <v>136.48719958000001</v>
      </c>
      <c r="J1989">
        <v>1.2334835292999999</v>
      </c>
      <c r="K1989">
        <v>9.0866493897999998</v>
      </c>
      <c r="L1989">
        <v>154729.41618999999</v>
      </c>
      <c r="M1989">
        <v>134.84111555999999</v>
      </c>
      <c r="N1989">
        <v>1.5825110764999999</v>
      </c>
      <c r="O1989">
        <v>8.9613335791999997</v>
      </c>
      <c r="P1989">
        <v>109144.0407</v>
      </c>
      <c r="Q1989">
        <v>121.20340607999999</v>
      </c>
      <c r="R1989">
        <v>1.3243988137</v>
      </c>
      <c r="S1989">
        <v>6.3988299248000002</v>
      </c>
    </row>
    <row r="1990" spans="1:19" x14ac:dyDescent="0.25">
      <c r="A1990" s="12">
        <v>44774</v>
      </c>
      <c r="B1990" t="s">
        <v>1993</v>
      </c>
      <c r="C1990" t="s">
        <v>1994</v>
      </c>
      <c r="D1990">
        <v>283523.93358000001</v>
      </c>
      <c r="E1990">
        <v>153.01250001</v>
      </c>
      <c r="F1990">
        <v>1.0999622095999999</v>
      </c>
      <c r="G1990">
        <v>9.2831967049999999</v>
      </c>
      <c r="H1990">
        <v>183423.74896</v>
      </c>
      <c r="I1990">
        <v>152.46935098</v>
      </c>
      <c r="J1990">
        <v>1.1314697499999999</v>
      </c>
      <c r="K1990">
        <v>9.4113894261999995</v>
      </c>
      <c r="L1990">
        <v>151190.73681999999</v>
      </c>
      <c r="M1990">
        <v>150.02146766999999</v>
      </c>
      <c r="N1990">
        <v>1.3925718440999999</v>
      </c>
      <c r="O1990">
        <v>9.1263991063999992</v>
      </c>
      <c r="P1990">
        <v>118908.80190000001</v>
      </c>
      <c r="Q1990">
        <v>132.67294003000001</v>
      </c>
      <c r="R1990">
        <v>0.83707566060000005</v>
      </c>
      <c r="S1990">
        <v>4.8035592149999999</v>
      </c>
    </row>
    <row r="1991" spans="1:19" x14ac:dyDescent="0.25">
      <c r="A1991" s="12">
        <v>44774</v>
      </c>
      <c r="B1991" t="s">
        <v>1999</v>
      </c>
      <c r="C1991" t="s">
        <v>2000</v>
      </c>
      <c r="D1991">
        <v>353588.21438000002</v>
      </c>
      <c r="E1991">
        <v>157.32815235000001</v>
      </c>
      <c r="F1991">
        <v>1.3599743512</v>
      </c>
      <c r="G1991">
        <v>11.74303377</v>
      </c>
      <c r="H1991">
        <v>214052.58395999999</v>
      </c>
      <c r="I1991">
        <v>156.28715994000001</v>
      </c>
      <c r="J1991">
        <v>1.4291065974999999</v>
      </c>
      <c r="K1991">
        <v>11.678362082</v>
      </c>
      <c r="L1991">
        <v>163268.91735</v>
      </c>
      <c r="M1991">
        <v>151.34107678000001</v>
      </c>
      <c r="N1991">
        <v>1.6679849497000001</v>
      </c>
      <c r="O1991">
        <v>10.36280539</v>
      </c>
      <c r="P1991">
        <v>134325.51564</v>
      </c>
      <c r="Q1991">
        <v>137.00058512000001</v>
      </c>
      <c r="R1991">
        <v>1.2623339283999999</v>
      </c>
      <c r="S1991">
        <v>7.2570713150000001</v>
      </c>
    </row>
    <row r="1992" spans="1:19" x14ac:dyDescent="0.25">
      <c r="A1992" s="12">
        <v>44774</v>
      </c>
      <c r="B1992" t="s">
        <v>1989</v>
      </c>
      <c r="C1992" t="s">
        <v>1990</v>
      </c>
      <c r="D1992">
        <v>396651.16548999998</v>
      </c>
      <c r="E1992">
        <v>173.08640983999999</v>
      </c>
      <c r="F1992">
        <v>1.5560550479999999</v>
      </c>
      <c r="G1992">
        <v>12.885164459</v>
      </c>
      <c r="H1992">
        <v>256003.87004000001</v>
      </c>
      <c r="I1992">
        <v>173.34485516000001</v>
      </c>
      <c r="J1992">
        <v>1.5615195750999999</v>
      </c>
      <c r="K1992">
        <v>13.094131099</v>
      </c>
      <c r="L1992">
        <v>184523.18573</v>
      </c>
      <c r="M1992">
        <v>169.90821728</v>
      </c>
      <c r="N1992">
        <v>1.8335831587</v>
      </c>
      <c r="O1992">
        <v>12.011670105</v>
      </c>
      <c r="P1992">
        <v>169373.57595</v>
      </c>
      <c r="Q1992">
        <v>154.73102076999999</v>
      </c>
      <c r="R1992">
        <v>1.0605367467</v>
      </c>
      <c r="S1992">
        <v>9.4762517404000004</v>
      </c>
    </row>
    <row r="1993" spans="1:19" x14ac:dyDescent="0.25">
      <c r="A1993" s="12">
        <v>44774</v>
      </c>
      <c r="B1993" t="s">
        <v>1997</v>
      </c>
      <c r="C1993" t="s">
        <v>1998</v>
      </c>
      <c r="D1993">
        <v>410525.36060000001</v>
      </c>
      <c r="E1993">
        <v>163.45204226999999</v>
      </c>
      <c r="F1993">
        <v>1.1232833520000001</v>
      </c>
      <c r="G1993">
        <v>10.855086578</v>
      </c>
      <c r="H1993">
        <v>247441.64246</v>
      </c>
      <c r="I1993">
        <v>164.88634171999999</v>
      </c>
      <c r="J1993">
        <v>1.2546726089</v>
      </c>
      <c r="K1993">
        <v>11.626478677</v>
      </c>
      <c r="L1993">
        <v>201663.74035000001</v>
      </c>
      <c r="M1993">
        <v>163.23516015999999</v>
      </c>
      <c r="N1993">
        <v>1.6434637104000001</v>
      </c>
      <c r="O1993">
        <v>11.425341226</v>
      </c>
      <c r="P1993">
        <v>145816.02322999999</v>
      </c>
      <c r="Q1993">
        <v>143.10868234</v>
      </c>
      <c r="R1993">
        <v>1.1213943287000001</v>
      </c>
      <c r="S1993">
        <v>7.6594271623000001</v>
      </c>
    </row>
    <row r="1994" spans="1:19" x14ac:dyDescent="0.25">
      <c r="A1994" s="12">
        <v>44805</v>
      </c>
      <c r="B1994" t="s">
        <v>1999</v>
      </c>
      <c r="C1994" t="s">
        <v>2000</v>
      </c>
      <c r="D1994">
        <v>358621.55969000002</v>
      </c>
      <c r="E1994">
        <v>159.56772619</v>
      </c>
      <c r="F1994">
        <v>1.4235048282</v>
      </c>
      <c r="G1994">
        <v>13.245798917</v>
      </c>
      <c r="H1994">
        <v>216584.94023000001</v>
      </c>
      <c r="I1994">
        <v>158.13612042</v>
      </c>
      <c r="J1994">
        <v>1.1830533526</v>
      </c>
      <c r="K1994">
        <v>13.050390118999999</v>
      </c>
      <c r="L1994">
        <v>165398.04120000001</v>
      </c>
      <c r="M1994">
        <v>153.31465449000001</v>
      </c>
      <c r="N1994">
        <v>1.3040595142</v>
      </c>
      <c r="O1994">
        <v>12.111576061999999</v>
      </c>
      <c r="P1994">
        <v>135390.97813</v>
      </c>
      <c r="Q1994">
        <v>138.08726612000001</v>
      </c>
      <c r="R1994">
        <v>0.79319442039999999</v>
      </c>
      <c r="S1994">
        <v>8.9153653824999992</v>
      </c>
    </row>
    <row r="1995" spans="1:19" x14ac:dyDescent="0.25">
      <c r="A1995" s="12">
        <v>44805</v>
      </c>
      <c r="B1995" t="s">
        <v>1993</v>
      </c>
      <c r="C1995" t="s">
        <v>1994</v>
      </c>
      <c r="D1995">
        <v>289598.07952999999</v>
      </c>
      <c r="E1995">
        <v>156.29060158999999</v>
      </c>
      <c r="F1995">
        <v>2.1423750246000002</v>
      </c>
      <c r="G1995">
        <v>10.973092082999999</v>
      </c>
      <c r="H1995">
        <v>187188.91269</v>
      </c>
      <c r="I1995">
        <v>155.59910966000001</v>
      </c>
      <c r="J1995">
        <v>2.0527133214000002</v>
      </c>
      <c r="K1995">
        <v>11.079525707</v>
      </c>
      <c r="L1995">
        <v>154164.17378000001</v>
      </c>
      <c r="M1995">
        <v>152.97190885000001</v>
      </c>
      <c r="N1995">
        <v>1.9666793222000001</v>
      </c>
      <c r="O1995">
        <v>11.26022657</v>
      </c>
      <c r="P1995">
        <v>121306.67014</v>
      </c>
      <c r="Q1995">
        <v>135.34837049000001</v>
      </c>
      <c r="R1995">
        <v>2.0165607663</v>
      </c>
      <c r="S1995">
        <v>7.1689251103</v>
      </c>
    </row>
    <row r="1996" spans="1:19" x14ac:dyDescent="0.25">
      <c r="A1996" s="12">
        <v>44805</v>
      </c>
      <c r="B1996" t="s">
        <v>1991</v>
      </c>
      <c r="C1996" t="s">
        <v>1992</v>
      </c>
      <c r="D1996">
        <v>344783.93927999999</v>
      </c>
      <c r="E1996">
        <v>161.42048629999999</v>
      </c>
      <c r="F1996">
        <v>1.5946149848</v>
      </c>
      <c r="G1996">
        <v>11.912232509000001</v>
      </c>
      <c r="H1996">
        <v>219300.53412999999</v>
      </c>
      <c r="I1996">
        <v>160.64241708</v>
      </c>
      <c r="J1996">
        <v>1.3064302448</v>
      </c>
      <c r="K1996">
        <v>12.223680942</v>
      </c>
      <c r="L1996">
        <v>155176.81685999999</v>
      </c>
      <c r="M1996">
        <v>160.22509335999999</v>
      </c>
      <c r="N1996">
        <v>1.3665590139999999</v>
      </c>
      <c r="O1996">
        <v>11.755537866999999</v>
      </c>
      <c r="P1996">
        <v>126140.29655</v>
      </c>
      <c r="Q1996">
        <v>142.26608092000001</v>
      </c>
      <c r="R1996">
        <v>1.3496739256000001</v>
      </c>
      <c r="S1996">
        <v>9.1859558994999997</v>
      </c>
    </row>
    <row r="1997" spans="1:19" x14ac:dyDescent="0.25">
      <c r="A1997" s="12">
        <v>44805</v>
      </c>
      <c r="B1997" t="s">
        <v>1989</v>
      </c>
      <c r="C1997" t="s">
        <v>1990</v>
      </c>
      <c r="D1997">
        <v>404286.06835000002</v>
      </c>
      <c r="E1997">
        <v>176.41804741000001</v>
      </c>
      <c r="F1997">
        <v>1.9248406477</v>
      </c>
      <c r="G1997">
        <v>14.044641157999999</v>
      </c>
      <c r="H1997">
        <v>260489.73491</v>
      </c>
      <c r="I1997">
        <v>176.38231547000001</v>
      </c>
      <c r="J1997">
        <v>1.7522644758000001</v>
      </c>
      <c r="K1997">
        <v>14.434461367000001</v>
      </c>
      <c r="L1997">
        <v>188125.44897999999</v>
      </c>
      <c r="M1997">
        <v>173.22516698999999</v>
      </c>
      <c r="N1997">
        <v>1.952200878</v>
      </c>
      <c r="O1997">
        <v>13.853510243000001</v>
      </c>
      <c r="P1997">
        <v>172136.94425999999</v>
      </c>
      <c r="Q1997">
        <v>157.25549247000001</v>
      </c>
      <c r="R1997">
        <v>1.6315226856</v>
      </c>
      <c r="S1997">
        <v>11.606661752000001</v>
      </c>
    </row>
    <row r="1998" spans="1:19" x14ac:dyDescent="0.25">
      <c r="A1998" s="12">
        <v>44805</v>
      </c>
      <c r="B1998" t="s">
        <v>1997</v>
      </c>
      <c r="C1998" t="s">
        <v>1998</v>
      </c>
      <c r="D1998">
        <v>416000.53736000002</v>
      </c>
      <c r="E1998">
        <v>165.63200216999999</v>
      </c>
      <c r="F1998">
        <v>1.3337000073</v>
      </c>
      <c r="G1998">
        <v>12.283946884000001</v>
      </c>
      <c r="H1998">
        <v>250653.87392000001</v>
      </c>
      <c r="I1998">
        <v>167.02685892</v>
      </c>
      <c r="J1998">
        <v>1.2981773902</v>
      </c>
      <c r="K1998">
        <v>13.014092163000001</v>
      </c>
      <c r="L1998">
        <v>204337.33777000001</v>
      </c>
      <c r="M1998">
        <v>165.39928298999999</v>
      </c>
      <c r="N1998">
        <v>1.3257700241000001</v>
      </c>
      <c r="O1998">
        <v>13.370780256</v>
      </c>
      <c r="P1998">
        <v>147148.42679</v>
      </c>
      <c r="Q1998">
        <v>144.41634740000001</v>
      </c>
      <c r="R1998">
        <v>0.9137566171</v>
      </c>
      <c r="S1998">
        <v>9.1096075592000005</v>
      </c>
    </row>
    <row r="1999" spans="1:19" x14ac:dyDescent="0.25">
      <c r="A1999" s="12">
        <v>44805</v>
      </c>
      <c r="B1999" t="s">
        <v>1995</v>
      </c>
      <c r="C1999" t="s">
        <v>1996</v>
      </c>
      <c r="D1999">
        <v>323523.58574000001</v>
      </c>
      <c r="E1999">
        <v>143.69192613000001</v>
      </c>
      <c r="F1999">
        <v>1.5895992492</v>
      </c>
      <c r="G1999">
        <v>11.478830755000001</v>
      </c>
      <c r="H1999">
        <v>186478.85900999999</v>
      </c>
      <c r="I1999">
        <v>138.03280043999999</v>
      </c>
      <c r="J1999">
        <v>1.1324145168999999</v>
      </c>
      <c r="K1999">
        <v>9.4885604004000008</v>
      </c>
      <c r="L1999">
        <v>156541.90406999999</v>
      </c>
      <c r="M1999">
        <v>136.42063350000001</v>
      </c>
      <c r="N1999">
        <v>1.1713919231000001</v>
      </c>
      <c r="O1999">
        <v>9.9278639827999999</v>
      </c>
      <c r="P1999">
        <v>109675.61811</v>
      </c>
      <c r="Q1999">
        <v>121.79371767000001</v>
      </c>
      <c r="R1999">
        <v>0.4870420842</v>
      </c>
      <c r="S1999">
        <v>6.8120879036000002</v>
      </c>
    </row>
    <row r="2000" spans="1:19" x14ac:dyDescent="0.25">
      <c r="A2000" s="12">
        <v>44835</v>
      </c>
      <c r="B2000" t="s">
        <v>1997</v>
      </c>
      <c r="C2000" t="s">
        <v>1998</v>
      </c>
      <c r="D2000">
        <v>421472.94667999999</v>
      </c>
      <c r="E2000">
        <v>167.81086020999999</v>
      </c>
      <c r="F2000">
        <v>1.3154813113999999</v>
      </c>
      <c r="G2000">
        <v>12.103697938</v>
      </c>
      <c r="H2000">
        <v>252850.82629999999</v>
      </c>
      <c r="I2000">
        <v>168.49083013000001</v>
      </c>
      <c r="J2000">
        <v>0.87648850050000005</v>
      </c>
      <c r="K2000">
        <v>12.995848249</v>
      </c>
      <c r="L2000">
        <v>205678.48814</v>
      </c>
      <c r="M2000">
        <v>166.48486682000001</v>
      </c>
      <c r="N2000">
        <v>0.65634131500000004</v>
      </c>
      <c r="O2000">
        <v>13.266672148</v>
      </c>
      <c r="P2000">
        <v>147855.49348999999</v>
      </c>
      <c r="Q2000">
        <v>145.11028611</v>
      </c>
      <c r="R2000">
        <v>0.48051257330000002</v>
      </c>
      <c r="S2000">
        <v>9.7614296008999997</v>
      </c>
    </row>
    <row r="2001" spans="1:19" x14ac:dyDescent="0.25">
      <c r="A2001" s="12">
        <v>44835</v>
      </c>
      <c r="B2001" t="s">
        <v>1993</v>
      </c>
      <c r="C2001" t="s">
        <v>1994</v>
      </c>
      <c r="D2001">
        <v>294778.52775000001</v>
      </c>
      <c r="E2001">
        <v>159.08639144</v>
      </c>
      <c r="F2001">
        <v>1.7888406674999999</v>
      </c>
      <c r="G2001">
        <v>11.711104168</v>
      </c>
      <c r="H2001">
        <v>189804.83945999999</v>
      </c>
      <c r="I2001">
        <v>157.77357538999999</v>
      </c>
      <c r="J2001">
        <v>1.3974795467000001</v>
      </c>
      <c r="K2001">
        <v>12.274386351</v>
      </c>
      <c r="L2001">
        <v>156203.10818000001</v>
      </c>
      <c r="M2001">
        <v>154.99507467000001</v>
      </c>
      <c r="N2001">
        <v>1.3225734285999999</v>
      </c>
      <c r="O2001">
        <v>12.448774652000001</v>
      </c>
      <c r="P2001">
        <v>123386.18776</v>
      </c>
      <c r="Q2001">
        <v>137.66860004</v>
      </c>
      <c r="R2001">
        <v>1.7142648591</v>
      </c>
      <c r="S2001">
        <v>8.9322247764</v>
      </c>
    </row>
    <row r="2002" spans="1:19" x14ac:dyDescent="0.25">
      <c r="A2002" s="12">
        <v>44835</v>
      </c>
      <c r="B2002" t="s">
        <v>1991</v>
      </c>
      <c r="C2002" t="s">
        <v>1992</v>
      </c>
      <c r="D2002">
        <v>348283.24096000002</v>
      </c>
      <c r="E2002">
        <v>163.05878469999999</v>
      </c>
      <c r="F2002">
        <v>1.0149259503000001</v>
      </c>
      <c r="G2002">
        <v>12.33974366</v>
      </c>
      <c r="H2002">
        <v>220326.63818000001</v>
      </c>
      <c r="I2002">
        <v>161.39406063999999</v>
      </c>
      <c r="J2002">
        <v>0.46789856429999999</v>
      </c>
      <c r="K2002">
        <v>12.502630669</v>
      </c>
      <c r="L2002">
        <v>155712.99269000001</v>
      </c>
      <c r="M2002">
        <v>160.77871228000001</v>
      </c>
      <c r="N2002">
        <v>0.34552573079999999</v>
      </c>
      <c r="O2002">
        <v>12.435011854000001</v>
      </c>
      <c r="P2002">
        <v>126136.94431000001</v>
      </c>
      <c r="Q2002">
        <v>142.26230013</v>
      </c>
      <c r="R2002">
        <v>-2.6575489999999999E-3</v>
      </c>
      <c r="S2002">
        <v>9.5562471984999995</v>
      </c>
    </row>
    <row r="2003" spans="1:19" x14ac:dyDescent="0.25">
      <c r="A2003" s="12">
        <v>44835</v>
      </c>
      <c r="B2003" t="s">
        <v>1989</v>
      </c>
      <c r="C2003" t="s">
        <v>1990</v>
      </c>
      <c r="D2003">
        <v>411924.34934000002</v>
      </c>
      <c r="E2003">
        <v>179.7511591</v>
      </c>
      <c r="F2003">
        <v>1.8893257989000001</v>
      </c>
      <c r="G2003">
        <v>14.082068812999999</v>
      </c>
      <c r="H2003">
        <v>263619.08182000002</v>
      </c>
      <c r="I2003">
        <v>178.50125292000001</v>
      </c>
      <c r="J2003">
        <v>1.2013321426000001</v>
      </c>
      <c r="K2003">
        <v>14.296768583</v>
      </c>
      <c r="L2003">
        <v>189939.34057999999</v>
      </c>
      <c r="M2003">
        <v>174.89539117999999</v>
      </c>
      <c r="N2003">
        <v>0.96419256890000005</v>
      </c>
      <c r="O2003">
        <v>14.116475660000001</v>
      </c>
      <c r="P2003">
        <v>173099.02494999999</v>
      </c>
      <c r="Q2003">
        <v>158.13440009000001</v>
      </c>
      <c r="R2003">
        <v>0.55890424279999995</v>
      </c>
      <c r="S2003">
        <v>11.393593874</v>
      </c>
    </row>
    <row r="2004" spans="1:19" x14ac:dyDescent="0.25">
      <c r="A2004" s="12">
        <v>44835</v>
      </c>
      <c r="B2004" t="s">
        <v>1999</v>
      </c>
      <c r="C2004" t="s">
        <v>2000</v>
      </c>
      <c r="D2004">
        <v>363477.53626999998</v>
      </c>
      <c r="E2004">
        <v>161.72838028999999</v>
      </c>
      <c r="F2004">
        <v>1.3540671077999999</v>
      </c>
      <c r="G2004">
        <v>12.051436430000001</v>
      </c>
      <c r="H2004">
        <v>218507.20045999999</v>
      </c>
      <c r="I2004">
        <v>159.53962878999999</v>
      </c>
      <c r="J2004">
        <v>0.8875318056</v>
      </c>
      <c r="K2004">
        <v>12.406526935</v>
      </c>
      <c r="L2004">
        <v>166673.01574</v>
      </c>
      <c r="M2004">
        <v>154.49648397000001</v>
      </c>
      <c r="N2004">
        <v>0.77085225899999998</v>
      </c>
      <c r="O2004">
        <v>11.617045957</v>
      </c>
      <c r="P2004">
        <v>136480.46155000001</v>
      </c>
      <c r="Q2004">
        <v>139.19844641</v>
      </c>
      <c r="R2004">
        <v>0.80469425230000002</v>
      </c>
      <c r="S2004">
        <v>9.0580159601000005</v>
      </c>
    </row>
    <row r="2005" spans="1:19" x14ac:dyDescent="0.25">
      <c r="A2005" s="12">
        <v>44835</v>
      </c>
      <c r="B2005" t="s">
        <v>1995</v>
      </c>
      <c r="C2005" t="s">
        <v>1996</v>
      </c>
      <c r="D2005">
        <v>328326.53768000001</v>
      </c>
      <c r="E2005">
        <v>145.82514128</v>
      </c>
      <c r="F2005">
        <v>1.4845755156</v>
      </c>
      <c r="G2005">
        <v>11.082584637</v>
      </c>
      <c r="H2005">
        <v>187874.94016999999</v>
      </c>
      <c r="I2005">
        <v>139.06618831</v>
      </c>
      <c r="J2005">
        <v>0.74865385149999997</v>
      </c>
      <c r="K2005">
        <v>9.2723293134000002</v>
      </c>
      <c r="L2005">
        <v>157270.57031000001</v>
      </c>
      <c r="M2005">
        <v>137.05563989000001</v>
      </c>
      <c r="N2005">
        <v>0.46547679669999997</v>
      </c>
      <c r="O2005">
        <v>9.5781730409999994</v>
      </c>
      <c r="P2005">
        <v>109791.65640000001</v>
      </c>
      <c r="Q2005">
        <v>121.92257708</v>
      </c>
      <c r="R2005">
        <v>0.10580135459999999</v>
      </c>
      <c r="S2005">
        <v>6.8309924248999998</v>
      </c>
    </row>
    <row r="2006" spans="1:19" x14ac:dyDescent="0.25">
      <c r="A2006" s="12">
        <v>44866</v>
      </c>
      <c r="B2006" t="s">
        <v>1989</v>
      </c>
      <c r="C2006" t="s">
        <v>1990</v>
      </c>
      <c r="D2006">
        <v>415562.47245</v>
      </c>
      <c r="E2006">
        <v>181.33872450000001</v>
      </c>
      <c r="F2006">
        <v>0.88320176289999996</v>
      </c>
      <c r="G2006">
        <v>13.655334595999999</v>
      </c>
      <c r="H2006">
        <v>265957.45569999999</v>
      </c>
      <c r="I2006">
        <v>180.08460821</v>
      </c>
      <c r="J2006">
        <v>0.88702754669999995</v>
      </c>
      <c r="K2006">
        <v>13.917981661000001</v>
      </c>
      <c r="L2006">
        <v>191475.49971999999</v>
      </c>
      <c r="M2006">
        <v>176.30988042000001</v>
      </c>
      <c r="N2006">
        <v>0.80876301979999998</v>
      </c>
      <c r="O2006">
        <v>14.147476773999999</v>
      </c>
      <c r="P2006">
        <v>175575.52372999999</v>
      </c>
      <c r="Q2006">
        <v>160.39680249</v>
      </c>
      <c r="R2006">
        <v>1.4306832641</v>
      </c>
      <c r="S2006">
        <v>10.908605751</v>
      </c>
    </row>
    <row r="2007" spans="1:19" x14ac:dyDescent="0.25">
      <c r="A2007" s="12">
        <v>44866</v>
      </c>
      <c r="B2007" t="s">
        <v>1991</v>
      </c>
      <c r="C2007" t="s">
        <v>1992</v>
      </c>
      <c r="D2007">
        <v>351024.41764</v>
      </c>
      <c r="E2007">
        <v>164.34214516</v>
      </c>
      <c r="F2007">
        <v>0.78705385890000001</v>
      </c>
      <c r="G2007">
        <v>12.462835108</v>
      </c>
      <c r="H2007">
        <v>221631.20334000001</v>
      </c>
      <c r="I2007">
        <v>162.34968302999999</v>
      </c>
      <c r="J2007">
        <v>0.59210505329999996</v>
      </c>
      <c r="K2007">
        <v>12.645101121</v>
      </c>
      <c r="L2007">
        <v>157039.49634000001</v>
      </c>
      <c r="M2007">
        <v>162.14837030000001</v>
      </c>
      <c r="N2007">
        <v>0.85189014959999998</v>
      </c>
      <c r="O2007">
        <v>13.165445469</v>
      </c>
      <c r="P2007">
        <v>126498.04545000001</v>
      </c>
      <c r="Q2007">
        <v>142.66956445</v>
      </c>
      <c r="R2007">
        <v>0.28627705840000001</v>
      </c>
      <c r="S2007">
        <v>9.0421906934000003</v>
      </c>
    </row>
    <row r="2008" spans="1:19" x14ac:dyDescent="0.25">
      <c r="A2008" s="12">
        <v>44866</v>
      </c>
      <c r="B2008" t="s">
        <v>1995</v>
      </c>
      <c r="C2008" t="s">
        <v>1996</v>
      </c>
      <c r="D2008">
        <v>332858.3861</v>
      </c>
      <c r="E2008">
        <v>147.83794671000001</v>
      </c>
      <c r="F2008">
        <v>1.3802869713000001</v>
      </c>
      <c r="G2008">
        <v>11.499466233</v>
      </c>
      <c r="H2008">
        <v>189963.82122000001</v>
      </c>
      <c r="I2008">
        <v>140.61239093</v>
      </c>
      <c r="J2008">
        <v>1.1118465515</v>
      </c>
      <c r="K2008">
        <v>10.095744707</v>
      </c>
      <c r="L2008">
        <v>158380.43878999999</v>
      </c>
      <c r="M2008">
        <v>138.02285031</v>
      </c>
      <c r="N2008">
        <v>0.70570639970000004</v>
      </c>
      <c r="O2008">
        <v>10.153518323</v>
      </c>
      <c r="P2008">
        <v>110269.07786</v>
      </c>
      <c r="Q2008">
        <v>122.45274901000001</v>
      </c>
      <c r="R2008">
        <v>0.43484311469999998</v>
      </c>
      <c r="S2008">
        <v>6.6847681943000001</v>
      </c>
    </row>
    <row r="2009" spans="1:19" x14ac:dyDescent="0.25">
      <c r="A2009" s="12">
        <v>44866</v>
      </c>
      <c r="B2009" t="s">
        <v>1999</v>
      </c>
      <c r="C2009" t="s">
        <v>2000</v>
      </c>
      <c r="D2009">
        <v>364968.11449000001</v>
      </c>
      <c r="E2009">
        <v>162.39160917999999</v>
      </c>
      <c r="F2009">
        <v>0.41008812909999998</v>
      </c>
      <c r="G2009">
        <v>11.709249674</v>
      </c>
      <c r="H2009">
        <v>219223.67055000001</v>
      </c>
      <c r="I2009">
        <v>160.06274826000001</v>
      </c>
      <c r="J2009">
        <v>0.32789312390000003</v>
      </c>
      <c r="K2009">
        <v>12.133467056000001</v>
      </c>
      <c r="L2009">
        <v>166939.28675999999</v>
      </c>
      <c r="M2009">
        <v>154.74330219000001</v>
      </c>
      <c r="N2009">
        <v>0.1597565249</v>
      </c>
      <c r="O2009">
        <v>11.522278069</v>
      </c>
      <c r="P2009">
        <v>137129.06046000001</v>
      </c>
      <c r="Q2009">
        <v>139.85996205000001</v>
      </c>
      <c r="R2009">
        <v>0.47523205769999999</v>
      </c>
      <c r="S2009">
        <v>9.1063390769999994</v>
      </c>
    </row>
    <row r="2010" spans="1:19" x14ac:dyDescent="0.25">
      <c r="A2010" s="12">
        <v>44866</v>
      </c>
      <c r="B2010" t="s">
        <v>1997</v>
      </c>
      <c r="C2010" t="s">
        <v>1998</v>
      </c>
      <c r="D2010">
        <v>424815.24458</v>
      </c>
      <c r="E2010">
        <v>169.14160727000001</v>
      </c>
      <c r="F2010">
        <v>0.79300413510000001</v>
      </c>
      <c r="G2010">
        <v>12.310365110999999</v>
      </c>
      <c r="H2010">
        <v>254872.58447</v>
      </c>
      <c r="I2010">
        <v>169.83805813999999</v>
      </c>
      <c r="J2010">
        <v>0.79958535470000003</v>
      </c>
      <c r="K2010">
        <v>13.287363436</v>
      </c>
      <c r="L2010">
        <v>206944.95772999999</v>
      </c>
      <c r="M2010">
        <v>167.51000085999999</v>
      </c>
      <c r="N2010">
        <v>0.61575208820000005</v>
      </c>
      <c r="O2010">
        <v>13.527878549</v>
      </c>
      <c r="P2010">
        <v>149093.10019</v>
      </c>
      <c r="Q2010">
        <v>146.32491438</v>
      </c>
      <c r="R2010">
        <v>0.83703802650000003</v>
      </c>
      <c r="S2010">
        <v>9.9695571465999997</v>
      </c>
    </row>
    <row r="2011" spans="1:19" x14ac:dyDescent="0.25">
      <c r="A2011" s="12">
        <v>44866</v>
      </c>
      <c r="B2011" t="s">
        <v>1993</v>
      </c>
      <c r="C2011" t="s">
        <v>1994</v>
      </c>
      <c r="D2011">
        <v>298525.16716000001</v>
      </c>
      <c r="E2011">
        <v>161.10838181</v>
      </c>
      <c r="F2011">
        <v>1.2710014691</v>
      </c>
      <c r="G2011">
        <v>12.441550167000001</v>
      </c>
      <c r="H2011">
        <v>192364.0901</v>
      </c>
      <c r="I2011">
        <v>159.90092960000001</v>
      </c>
      <c r="J2011">
        <v>1.3483590033999999</v>
      </c>
      <c r="K2011">
        <v>13.294352204999999</v>
      </c>
      <c r="L2011">
        <v>158177.47313999999</v>
      </c>
      <c r="M2011">
        <v>156.95417042</v>
      </c>
      <c r="N2011">
        <v>1.2639729043000001</v>
      </c>
      <c r="O2011">
        <v>13.435587979999999</v>
      </c>
      <c r="P2011">
        <v>126158.86780000001</v>
      </c>
      <c r="Q2011">
        <v>140.76222815</v>
      </c>
      <c r="R2011">
        <v>2.2471559298999999</v>
      </c>
      <c r="S2011">
        <v>10.27510455</v>
      </c>
    </row>
    <row r="2012" spans="1:19" x14ac:dyDescent="0.25">
      <c r="A2012" s="12">
        <v>44896</v>
      </c>
      <c r="B2012" t="s">
        <v>1999</v>
      </c>
      <c r="C2012" t="s">
        <v>2000</v>
      </c>
      <c r="D2012">
        <v>366001.13696999999</v>
      </c>
      <c r="E2012">
        <v>162.85124983</v>
      </c>
      <c r="F2012">
        <v>0.28304458129999999</v>
      </c>
      <c r="G2012">
        <v>12.438957629000001</v>
      </c>
      <c r="H2012">
        <v>219852.81075999999</v>
      </c>
      <c r="I2012">
        <v>160.52210518000001</v>
      </c>
      <c r="J2012">
        <v>0.2869855275</v>
      </c>
      <c r="K2012">
        <v>13.217402638999999</v>
      </c>
      <c r="L2012">
        <v>167093.22206999999</v>
      </c>
      <c r="M2012">
        <v>154.88599153999999</v>
      </c>
      <c r="N2012">
        <v>9.2210356399999999E-2</v>
      </c>
      <c r="O2012">
        <v>12.813740764</v>
      </c>
      <c r="P2012">
        <v>137997.39790000001</v>
      </c>
      <c r="Q2012">
        <v>140.74559228000001</v>
      </c>
      <c r="R2012">
        <v>0.6332264192</v>
      </c>
      <c r="S2012">
        <v>11.081115970000001</v>
      </c>
    </row>
    <row r="2013" spans="1:19" x14ac:dyDescent="0.25">
      <c r="A2013" s="12">
        <v>44896</v>
      </c>
      <c r="B2013" t="s">
        <v>1997</v>
      </c>
      <c r="C2013" t="s">
        <v>1998</v>
      </c>
      <c r="D2013">
        <v>428052.24883</v>
      </c>
      <c r="E2013">
        <v>170.43043130999999</v>
      </c>
      <c r="F2013">
        <v>0.76197930560000005</v>
      </c>
      <c r="G2013">
        <v>12.87480362</v>
      </c>
      <c r="H2013">
        <v>256505.57055</v>
      </c>
      <c r="I2013">
        <v>170.92622219</v>
      </c>
      <c r="J2013">
        <v>0.64070683900000003</v>
      </c>
      <c r="K2013">
        <v>14.061574579</v>
      </c>
      <c r="L2013">
        <v>207836.84956</v>
      </c>
      <c r="M2013">
        <v>168.23193583</v>
      </c>
      <c r="N2013">
        <v>0.43098022000000002</v>
      </c>
      <c r="O2013">
        <v>14.255620423</v>
      </c>
      <c r="P2013">
        <v>150673.81247</v>
      </c>
      <c r="Q2013">
        <v>147.87627785000001</v>
      </c>
      <c r="R2013">
        <v>1.0602182641</v>
      </c>
      <c r="S2013">
        <v>12.02556352</v>
      </c>
    </row>
    <row r="2014" spans="1:19" x14ac:dyDescent="0.25">
      <c r="A2014" s="12">
        <v>44896</v>
      </c>
      <c r="B2014" t="s">
        <v>1993</v>
      </c>
      <c r="C2014" t="s">
        <v>1994</v>
      </c>
      <c r="D2014">
        <v>298702.83422000002</v>
      </c>
      <c r="E2014">
        <v>161.20426535999999</v>
      </c>
      <c r="F2014">
        <v>5.9514933999999999E-2</v>
      </c>
      <c r="G2014">
        <v>13.354096793</v>
      </c>
      <c r="H2014">
        <v>192600.18966999999</v>
      </c>
      <c r="I2014">
        <v>160.09718525</v>
      </c>
      <c r="J2014">
        <v>0.1227357784</v>
      </c>
      <c r="K2014">
        <v>14.668264294</v>
      </c>
      <c r="L2014">
        <v>158573.45056</v>
      </c>
      <c r="M2014">
        <v>157.34708545000001</v>
      </c>
      <c r="N2014">
        <v>0.25033742609999998</v>
      </c>
      <c r="O2014">
        <v>15.00750946</v>
      </c>
      <c r="P2014">
        <v>127755.12815999999</v>
      </c>
      <c r="Q2014">
        <v>142.54326162000001</v>
      </c>
      <c r="R2014">
        <v>1.2652779748</v>
      </c>
      <c r="S2014">
        <v>13.362319719</v>
      </c>
    </row>
    <row r="2015" spans="1:19" x14ac:dyDescent="0.25">
      <c r="A2015" s="12">
        <v>44896</v>
      </c>
      <c r="B2015" t="s">
        <v>1991</v>
      </c>
      <c r="C2015" t="s">
        <v>1992</v>
      </c>
      <c r="D2015">
        <v>356241.70608999999</v>
      </c>
      <c r="E2015">
        <v>166.78476832999999</v>
      </c>
      <c r="F2015">
        <v>1.4863035687999999</v>
      </c>
      <c r="G2015">
        <v>14.844448457</v>
      </c>
      <c r="H2015">
        <v>224595.11124999999</v>
      </c>
      <c r="I2015">
        <v>164.52081011999999</v>
      </c>
      <c r="J2015">
        <v>1.3373152635000001</v>
      </c>
      <c r="K2015">
        <v>15.045997343</v>
      </c>
      <c r="L2015">
        <v>158521.38871</v>
      </c>
      <c r="M2015">
        <v>163.67847219999999</v>
      </c>
      <c r="N2015">
        <v>0.94364309869999996</v>
      </c>
      <c r="O2015">
        <v>15.617098363</v>
      </c>
      <c r="P2015">
        <v>127747.82679000001</v>
      </c>
      <c r="Q2015">
        <v>144.07911791999999</v>
      </c>
      <c r="R2015">
        <v>0.98798470169999997</v>
      </c>
      <c r="S2015">
        <v>12.196770182</v>
      </c>
    </row>
    <row r="2016" spans="1:19" x14ac:dyDescent="0.25">
      <c r="A2016" s="12">
        <v>44896</v>
      </c>
      <c r="B2016" t="s">
        <v>1989</v>
      </c>
      <c r="C2016" t="s">
        <v>1990</v>
      </c>
      <c r="D2016">
        <v>417394.44783000002</v>
      </c>
      <c r="E2016">
        <v>182.13814239999999</v>
      </c>
      <c r="F2016">
        <v>0.44084235150000001</v>
      </c>
      <c r="G2016">
        <v>14.236551481999999</v>
      </c>
      <c r="H2016">
        <v>266938.51013000001</v>
      </c>
      <c r="I2016">
        <v>180.74889793</v>
      </c>
      <c r="J2016">
        <v>0.36887645409999997</v>
      </c>
      <c r="K2016">
        <v>14.539424964</v>
      </c>
      <c r="L2016">
        <v>191894.04895999999</v>
      </c>
      <c r="M2016">
        <v>176.69527890000001</v>
      </c>
      <c r="N2016">
        <v>0.21859153649999999</v>
      </c>
      <c r="O2016">
        <v>14.870924966</v>
      </c>
      <c r="P2016">
        <v>176656.92452999999</v>
      </c>
      <c r="Q2016">
        <v>161.38471486</v>
      </c>
      <c r="R2016">
        <v>0.61591774239999997</v>
      </c>
      <c r="S2016">
        <v>12.652334146999999</v>
      </c>
    </row>
    <row r="2017" spans="1:19" x14ac:dyDescent="0.25">
      <c r="A2017" s="12">
        <v>44896</v>
      </c>
      <c r="B2017" t="s">
        <v>1995</v>
      </c>
      <c r="C2017" t="s">
        <v>1996</v>
      </c>
      <c r="D2017">
        <v>335451.24949000002</v>
      </c>
      <c r="E2017">
        <v>148.98955837</v>
      </c>
      <c r="F2017">
        <v>0.77896892340000001</v>
      </c>
      <c r="G2017">
        <v>13.607820160999999</v>
      </c>
      <c r="H2017">
        <v>190806.39043999999</v>
      </c>
      <c r="I2017">
        <v>141.23606586</v>
      </c>
      <c r="J2017">
        <v>0.4435419431</v>
      </c>
      <c r="K2017">
        <v>11.999197245</v>
      </c>
      <c r="L2017">
        <v>158829.02270999999</v>
      </c>
      <c r="M2017">
        <v>138.41377505</v>
      </c>
      <c r="N2017">
        <v>0.28323189650000002</v>
      </c>
      <c r="O2017">
        <v>11.994367558</v>
      </c>
      <c r="P2017">
        <v>111302.36139000001</v>
      </c>
      <c r="Q2017">
        <v>123.60020041999999</v>
      </c>
      <c r="R2017">
        <v>0.93705647020000005</v>
      </c>
      <c r="S2017">
        <v>9.5818751901999999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6EB2-1C06-4CF5-8034-1298BD34678C}">
  <sheetPr codeName="Sheet11"/>
  <dimension ref="A1:F1093"/>
  <sheetViews>
    <sheetView workbookViewId="0">
      <pane ySplit="1" topLeftCell="A1058" activePane="bottomLeft" state="frozen"/>
      <selection pane="bottomLeft" activeCell="C1063" sqref="C1063"/>
    </sheetView>
  </sheetViews>
  <sheetFormatPr defaultRowHeight="15" x14ac:dyDescent="0.25"/>
  <cols>
    <col min="1" max="1" width="9.140625" style="17"/>
    <col min="3" max="3" width="21.5703125" bestFit="1" customWidth="1"/>
  </cols>
  <sheetData>
    <row r="1" spans="1:4" x14ac:dyDescent="0.25">
      <c r="A1" s="15" t="s">
        <v>1968</v>
      </c>
      <c r="B1" s="13" t="s">
        <v>2021</v>
      </c>
      <c r="C1" s="13" t="s">
        <v>2022</v>
      </c>
      <c r="D1" s="13" t="s">
        <v>2023</v>
      </c>
    </row>
    <row r="2" spans="1:4" x14ac:dyDescent="0.25">
      <c r="A2" s="16">
        <v>2000</v>
      </c>
      <c r="B2" s="14" t="s">
        <v>2024</v>
      </c>
      <c r="C2" s="14" t="s">
        <v>2034</v>
      </c>
      <c r="D2" s="14">
        <v>14213</v>
      </c>
    </row>
    <row r="3" spans="1:4" x14ac:dyDescent="0.25">
      <c r="A3" s="16">
        <v>2000</v>
      </c>
      <c r="B3" s="14" t="s">
        <v>2031</v>
      </c>
      <c r="C3" s="14" t="s">
        <v>2034</v>
      </c>
      <c r="D3" s="14">
        <v>14055</v>
      </c>
    </row>
    <row r="4" spans="1:4" x14ac:dyDescent="0.25">
      <c r="A4" s="16">
        <v>2000</v>
      </c>
      <c r="B4" s="14" t="s">
        <v>2032</v>
      </c>
      <c r="C4" s="14" t="s">
        <v>2034</v>
      </c>
      <c r="D4" s="14">
        <v>14340</v>
      </c>
    </row>
    <row r="5" spans="1:4" x14ac:dyDescent="0.25">
      <c r="A5" s="16">
        <v>2000</v>
      </c>
      <c r="B5" s="14" t="s">
        <v>2033</v>
      </c>
      <c r="C5" s="14" t="s">
        <v>2034</v>
      </c>
      <c r="D5" s="14">
        <v>14388</v>
      </c>
    </row>
    <row r="6" spans="1:4" x14ac:dyDescent="0.25">
      <c r="A6" s="16">
        <v>2001</v>
      </c>
      <c r="B6" s="14" t="s">
        <v>2024</v>
      </c>
      <c r="C6" s="14" t="s">
        <v>2034</v>
      </c>
      <c r="D6" s="14">
        <v>14495</v>
      </c>
    </row>
    <row r="7" spans="1:4" x14ac:dyDescent="0.25">
      <c r="A7" s="16">
        <v>2001</v>
      </c>
      <c r="B7" s="14" t="s">
        <v>2031</v>
      </c>
      <c r="C7" s="14" t="s">
        <v>2034</v>
      </c>
      <c r="D7" s="14">
        <v>14469</v>
      </c>
    </row>
    <row r="8" spans="1:4" x14ac:dyDescent="0.25">
      <c r="A8" s="16">
        <v>2001</v>
      </c>
      <c r="B8" s="14" t="s">
        <v>2032</v>
      </c>
      <c r="C8" s="14" t="s">
        <v>2034</v>
      </c>
      <c r="D8" s="14">
        <v>14894</v>
      </c>
    </row>
    <row r="9" spans="1:4" x14ac:dyDescent="0.25">
      <c r="A9" s="16">
        <v>2001</v>
      </c>
      <c r="B9" s="14" t="s">
        <v>2033</v>
      </c>
      <c r="C9" s="14" t="s">
        <v>2034</v>
      </c>
      <c r="D9" s="14">
        <v>15239</v>
      </c>
    </row>
    <row r="10" spans="1:4" x14ac:dyDescent="0.25">
      <c r="A10" s="16">
        <v>2002</v>
      </c>
      <c r="B10" s="14" t="s">
        <v>2024</v>
      </c>
      <c r="C10" s="14" t="s">
        <v>2034</v>
      </c>
      <c r="D10" s="14">
        <v>14748</v>
      </c>
    </row>
    <row r="11" spans="1:4" x14ac:dyDescent="0.25">
      <c r="A11" s="16">
        <v>2002</v>
      </c>
      <c r="B11" s="14" t="s">
        <v>2031</v>
      </c>
      <c r="C11" s="14" t="s">
        <v>2034</v>
      </c>
      <c r="D11" s="14">
        <v>14732</v>
      </c>
    </row>
    <row r="12" spans="1:4" x14ac:dyDescent="0.25">
      <c r="A12" s="16">
        <v>2002</v>
      </c>
      <c r="B12" s="14" t="s">
        <v>2032</v>
      </c>
      <c r="C12" s="14" t="s">
        <v>2034</v>
      </c>
      <c r="D12" s="14">
        <v>15117</v>
      </c>
    </row>
    <row r="13" spans="1:4" x14ac:dyDescent="0.25">
      <c r="A13" s="16">
        <v>2002</v>
      </c>
      <c r="B13" s="14" t="s">
        <v>2033</v>
      </c>
      <c r="C13" s="14" t="s">
        <v>2034</v>
      </c>
      <c r="D13" s="14">
        <v>15732</v>
      </c>
    </row>
    <row r="14" spans="1:4" x14ac:dyDescent="0.25">
      <c r="A14" s="16">
        <v>2003</v>
      </c>
      <c r="B14" s="14" t="s">
        <v>2024</v>
      </c>
      <c r="C14" s="14" t="s">
        <v>2034</v>
      </c>
      <c r="D14" s="14">
        <v>15518</v>
      </c>
    </row>
    <row r="15" spans="1:4" x14ac:dyDescent="0.25">
      <c r="A15" s="16">
        <v>2003</v>
      </c>
      <c r="B15" s="14" t="s">
        <v>2031</v>
      </c>
      <c r="C15" s="14" t="s">
        <v>2034</v>
      </c>
      <c r="D15" s="14">
        <v>16258</v>
      </c>
    </row>
    <row r="16" spans="1:4" x14ac:dyDescent="0.25">
      <c r="A16" s="16">
        <v>2003</v>
      </c>
      <c r="B16" s="14" t="s">
        <v>2032</v>
      </c>
      <c r="C16" s="14" t="s">
        <v>2034</v>
      </c>
      <c r="D16" s="14">
        <v>16165</v>
      </c>
    </row>
    <row r="17" spans="1:4" x14ac:dyDescent="0.25">
      <c r="A17" s="16">
        <v>2003</v>
      </c>
      <c r="B17" s="14" t="s">
        <v>2033</v>
      </c>
      <c r="C17" s="14" t="s">
        <v>2034</v>
      </c>
      <c r="D17" s="14">
        <v>15969</v>
      </c>
    </row>
    <row r="18" spans="1:4" x14ac:dyDescent="0.25">
      <c r="A18" s="16">
        <v>2004</v>
      </c>
      <c r="B18" s="14" t="s">
        <v>2024</v>
      </c>
      <c r="C18" s="14" t="s">
        <v>2034</v>
      </c>
      <c r="D18" s="14">
        <v>16615</v>
      </c>
    </row>
    <row r="19" spans="1:4" x14ac:dyDescent="0.25">
      <c r="A19" s="16">
        <v>2004</v>
      </c>
      <c r="B19" s="14" t="s">
        <v>2031</v>
      </c>
      <c r="C19" s="14" t="s">
        <v>2034</v>
      </c>
      <c r="D19" s="14">
        <v>16243</v>
      </c>
    </row>
    <row r="20" spans="1:4" x14ac:dyDescent="0.25">
      <c r="A20" s="16">
        <v>2004</v>
      </c>
      <c r="B20" s="14" t="s">
        <v>2032</v>
      </c>
      <c r="C20" s="14" t="s">
        <v>2034</v>
      </c>
      <c r="D20" s="14">
        <v>16273</v>
      </c>
    </row>
    <row r="21" spans="1:4" x14ac:dyDescent="0.25">
      <c r="A21" s="16">
        <v>2004</v>
      </c>
      <c r="B21" s="14" t="s">
        <v>2033</v>
      </c>
      <c r="C21" s="14" t="s">
        <v>2034</v>
      </c>
      <c r="D21" s="14">
        <v>16831</v>
      </c>
    </row>
    <row r="22" spans="1:4" x14ac:dyDescent="0.25">
      <c r="A22" s="16">
        <v>2005</v>
      </c>
      <c r="B22" s="14" t="s">
        <v>2024</v>
      </c>
      <c r="C22" s="14" t="s">
        <v>2034</v>
      </c>
      <c r="D22" s="14">
        <v>16810</v>
      </c>
    </row>
    <row r="23" spans="1:4" x14ac:dyDescent="0.25">
      <c r="A23" s="16">
        <v>2005</v>
      </c>
      <c r="B23" s="14" t="s">
        <v>2031</v>
      </c>
      <c r="C23" s="14" t="s">
        <v>2034</v>
      </c>
      <c r="D23" s="14">
        <v>16693</v>
      </c>
    </row>
    <row r="24" spans="1:4" x14ac:dyDescent="0.25">
      <c r="A24" s="16">
        <v>2005</v>
      </c>
      <c r="B24" s="14" t="s">
        <v>2032</v>
      </c>
      <c r="C24" s="14" t="s">
        <v>2034</v>
      </c>
      <c r="D24" s="14">
        <v>16874</v>
      </c>
    </row>
    <row r="25" spans="1:4" x14ac:dyDescent="0.25">
      <c r="A25" s="16">
        <v>2005</v>
      </c>
      <c r="B25" s="14" t="s">
        <v>2033</v>
      </c>
      <c r="C25" s="14" t="s">
        <v>2034</v>
      </c>
      <c r="D25" s="14">
        <v>17234</v>
      </c>
    </row>
    <row r="26" spans="1:4" x14ac:dyDescent="0.25">
      <c r="A26" s="16">
        <v>2006</v>
      </c>
      <c r="B26" s="14" t="s">
        <v>2024</v>
      </c>
      <c r="C26" s="14" t="s">
        <v>2034</v>
      </c>
      <c r="D26" s="14">
        <v>17385</v>
      </c>
    </row>
    <row r="27" spans="1:4" x14ac:dyDescent="0.25">
      <c r="A27" s="16">
        <v>2006</v>
      </c>
      <c r="B27" s="14" t="s">
        <v>2031</v>
      </c>
      <c r="C27" s="14" t="s">
        <v>2034</v>
      </c>
      <c r="D27" s="14">
        <v>17159</v>
      </c>
    </row>
    <row r="28" spans="1:4" x14ac:dyDescent="0.25">
      <c r="A28" s="16">
        <v>2006</v>
      </c>
      <c r="B28" s="14" t="s">
        <v>2032</v>
      </c>
      <c r="C28" s="14" t="s">
        <v>2034</v>
      </c>
      <c r="D28" s="14">
        <v>17660</v>
      </c>
    </row>
    <row r="29" spans="1:4" x14ac:dyDescent="0.25">
      <c r="A29" s="16">
        <v>2006</v>
      </c>
      <c r="B29" s="14" t="s">
        <v>2033</v>
      </c>
      <c r="C29" s="14" t="s">
        <v>2034</v>
      </c>
      <c r="D29" s="14">
        <v>17805</v>
      </c>
    </row>
    <row r="30" spans="1:4" x14ac:dyDescent="0.25">
      <c r="A30" s="16">
        <v>2007</v>
      </c>
      <c r="B30" s="14" t="s">
        <v>2024</v>
      </c>
      <c r="C30" s="14" t="s">
        <v>2034</v>
      </c>
      <c r="D30" s="14">
        <v>17971</v>
      </c>
    </row>
    <row r="31" spans="1:4" x14ac:dyDescent="0.25">
      <c r="A31" s="16">
        <v>2007</v>
      </c>
      <c r="B31" s="14" t="s">
        <v>2031</v>
      </c>
      <c r="C31" s="14" t="s">
        <v>2034</v>
      </c>
      <c r="D31" s="14">
        <v>17747</v>
      </c>
    </row>
    <row r="32" spans="1:4" x14ac:dyDescent="0.25">
      <c r="A32" s="16">
        <v>2007</v>
      </c>
      <c r="B32" s="14" t="s">
        <v>2032</v>
      </c>
      <c r="C32" s="14" t="s">
        <v>2034</v>
      </c>
      <c r="D32" s="14">
        <v>18651</v>
      </c>
    </row>
    <row r="33" spans="1:4" x14ac:dyDescent="0.25">
      <c r="A33" s="16">
        <v>2007</v>
      </c>
      <c r="B33" s="14" t="s">
        <v>2033</v>
      </c>
      <c r="C33" s="14" t="s">
        <v>2034</v>
      </c>
      <c r="D33" s="14">
        <v>18798</v>
      </c>
    </row>
    <row r="34" spans="1:4" x14ac:dyDescent="0.25">
      <c r="A34" s="16">
        <v>2008</v>
      </c>
      <c r="B34" s="14" t="s">
        <v>2024</v>
      </c>
      <c r="C34" s="14" t="s">
        <v>2034</v>
      </c>
      <c r="D34" s="14">
        <v>19036</v>
      </c>
    </row>
    <row r="35" spans="1:4" x14ac:dyDescent="0.25">
      <c r="A35" s="16">
        <v>2008</v>
      </c>
      <c r="B35" s="14" t="s">
        <v>2031</v>
      </c>
      <c r="C35" s="14" t="s">
        <v>2034</v>
      </c>
      <c r="D35" s="14">
        <v>19862</v>
      </c>
    </row>
    <row r="36" spans="1:4" x14ac:dyDescent="0.25">
      <c r="A36" s="16">
        <v>2008</v>
      </c>
      <c r="B36" s="14" t="s">
        <v>2032</v>
      </c>
      <c r="C36" s="14" t="s">
        <v>2034</v>
      </c>
      <c r="D36" s="14">
        <v>19692</v>
      </c>
    </row>
    <row r="37" spans="1:4" x14ac:dyDescent="0.25">
      <c r="A37" s="16">
        <v>2008</v>
      </c>
      <c r="B37" s="14" t="s">
        <v>2033</v>
      </c>
      <c r="C37" s="14" t="s">
        <v>2034</v>
      </c>
      <c r="D37" s="14">
        <v>19038</v>
      </c>
    </row>
    <row r="38" spans="1:4" x14ac:dyDescent="0.25">
      <c r="A38" s="16">
        <v>2009</v>
      </c>
      <c r="B38" s="14" t="s">
        <v>2024</v>
      </c>
      <c r="C38" s="14" t="s">
        <v>2034</v>
      </c>
      <c r="D38" s="14">
        <v>19573</v>
      </c>
    </row>
    <row r="39" spans="1:4" x14ac:dyDescent="0.25">
      <c r="A39" s="16">
        <v>2009</v>
      </c>
      <c r="B39" s="14" t="s">
        <v>2031</v>
      </c>
      <c r="C39" s="14" t="s">
        <v>2034</v>
      </c>
      <c r="D39" s="14">
        <v>20218</v>
      </c>
    </row>
    <row r="40" spans="1:4" x14ac:dyDescent="0.25">
      <c r="A40" s="16">
        <v>2009</v>
      </c>
      <c r="B40" s="14" t="s">
        <v>2032</v>
      </c>
      <c r="C40" s="14" t="s">
        <v>2034</v>
      </c>
      <c r="D40" s="14">
        <v>20001</v>
      </c>
    </row>
    <row r="41" spans="1:4" x14ac:dyDescent="0.25">
      <c r="A41" s="16">
        <v>2009</v>
      </c>
      <c r="B41" s="14" t="s">
        <v>2033</v>
      </c>
      <c r="C41" s="14" t="s">
        <v>2034</v>
      </c>
      <c r="D41" s="14">
        <v>20044</v>
      </c>
    </row>
    <row r="42" spans="1:4" x14ac:dyDescent="0.25">
      <c r="A42" s="16">
        <v>2010</v>
      </c>
      <c r="B42" s="14" t="s">
        <v>2024</v>
      </c>
      <c r="C42" s="14" t="s">
        <v>2034</v>
      </c>
      <c r="D42" s="14">
        <v>19210</v>
      </c>
    </row>
    <row r="43" spans="1:4" x14ac:dyDescent="0.25">
      <c r="A43" s="16">
        <v>2010</v>
      </c>
      <c r="B43" s="14" t="s">
        <v>2031</v>
      </c>
      <c r="C43" s="14" t="s">
        <v>2034</v>
      </c>
      <c r="D43" s="14">
        <v>20755</v>
      </c>
    </row>
    <row r="44" spans="1:4" x14ac:dyDescent="0.25">
      <c r="A44" s="16">
        <v>2010</v>
      </c>
      <c r="B44" s="14" t="s">
        <v>2032</v>
      </c>
      <c r="C44" s="14" t="s">
        <v>2034</v>
      </c>
      <c r="D44" s="14">
        <v>20672</v>
      </c>
    </row>
    <row r="45" spans="1:4" x14ac:dyDescent="0.25">
      <c r="A45" s="16">
        <v>2010</v>
      </c>
      <c r="B45" s="14" t="s">
        <v>2033</v>
      </c>
      <c r="C45" s="14" t="s">
        <v>2034</v>
      </c>
      <c r="D45" s="14">
        <v>20489</v>
      </c>
    </row>
    <row r="46" spans="1:4" x14ac:dyDescent="0.25">
      <c r="A46" s="16">
        <v>2011</v>
      </c>
      <c r="B46" s="14" t="s">
        <v>2024</v>
      </c>
      <c r="C46" s="14" t="s">
        <v>2034</v>
      </c>
      <c r="D46" s="14">
        <v>21490</v>
      </c>
    </row>
    <row r="47" spans="1:4" x14ac:dyDescent="0.25">
      <c r="A47" s="16">
        <v>2011</v>
      </c>
      <c r="B47" s="14" t="s">
        <v>2031</v>
      </c>
      <c r="C47" s="14" t="s">
        <v>2034</v>
      </c>
      <c r="D47" s="14">
        <v>21386</v>
      </c>
    </row>
    <row r="48" spans="1:4" x14ac:dyDescent="0.25">
      <c r="A48" s="16">
        <v>2011</v>
      </c>
      <c r="B48" s="14" t="s">
        <v>2032</v>
      </c>
      <c r="C48" s="14" t="s">
        <v>2034</v>
      </c>
      <c r="D48" s="14">
        <v>22027</v>
      </c>
    </row>
    <row r="49" spans="1:4" x14ac:dyDescent="0.25">
      <c r="A49" s="16">
        <v>2011</v>
      </c>
      <c r="B49" s="14" t="s">
        <v>2033</v>
      </c>
      <c r="C49" s="14" t="s">
        <v>2034</v>
      </c>
      <c r="D49" s="14">
        <v>22212</v>
      </c>
    </row>
    <row r="50" spans="1:4" x14ac:dyDescent="0.25">
      <c r="A50" s="16">
        <v>2012</v>
      </c>
      <c r="B50" s="14" t="s">
        <v>2024</v>
      </c>
      <c r="C50" s="14" t="s">
        <v>2034</v>
      </c>
      <c r="D50" s="14">
        <v>22007</v>
      </c>
    </row>
    <row r="51" spans="1:4" x14ac:dyDescent="0.25">
      <c r="A51" s="16">
        <v>2012</v>
      </c>
      <c r="B51" s="14" t="s">
        <v>2031</v>
      </c>
      <c r="C51" s="14" t="s">
        <v>2034</v>
      </c>
      <c r="D51" s="14">
        <v>22008</v>
      </c>
    </row>
    <row r="52" spans="1:4" x14ac:dyDescent="0.25">
      <c r="A52" s="16">
        <v>2012</v>
      </c>
      <c r="B52" s="14" t="s">
        <v>2032</v>
      </c>
      <c r="C52" s="14" t="s">
        <v>2034</v>
      </c>
      <c r="D52" s="14">
        <v>22050</v>
      </c>
    </row>
    <row r="53" spans="1:4" x14ac:dyDescent="0.25">
      <c r="A53" s="16">
        <v>2012</v>
      </c>
      <c r="B53" s="14" t="s">
        <v>2033</v>
      </c>
      <c r="C53" s="14" t="s">
        <v>2034</v>
      </c>
      <c r="D53" s="14">
        <v>23446</v>
      </c>
    </row>
    <row r="54" spans="1:4" x14ac:dyDescent="0.25">
      <c r="A54" s="16">
        <v>2013</v>
      </c>
      <c r="B54" s="14" t="s">
        <v>2024</v>
      </c>
      <c r="C54" s="14" t="s">
        <v>2034</v>
      </c>
      <c r="D54" s="14">
        <v>22689</v>
      </c>
    </row>
    <row r="55" spans="1:4" x14ac:dyDescent="0.25">
      <c r="A55" s="16">
        <v>2013</v>
      </c>
      <c r="B55" s="14" t="s">
        <v>2031</v>
      </c>
      <c r="C55" s="14" t="s">
        <v>2034</v>
      </c>
      <c r="D55" s="14">
        <v>22938</v>
      </c>
    </row>
    <row r="56" spans="1:4" x14ac:dyDescent="0.25">
      <c r="A56" s="16">
        <v>2013</v>
      </c>
      <c r="B56" s="14" t="s">
        <v>2032</v>
      </c>
      <c r="C56" s="14" t="s">
        <v>2034</v>
      </c>
      <c r="D56" s="14">
        <v>23562</v>
      </c>
    </row>
    <row r="57" spans="1:4" x14ac:dyDescent="0.25">
      <c r="A57" s="16">
        <v>2013</v>
      </c>
      <c r="B57" s="14" t="s">
        <v>2033</v>
      </c>
      <c r="C57" s="14" t="s">
        <v>2034</v>
      </c>
      <c r="D57" s="14">
        <v>23352</v>
      </c>
    </row>
    <row r="58" spans="1:4" x14ac:dyDescent="0.25">
      <c r="A58" s="16">
        <v>2014</v>
      </c>
      <c r="B58" s="14" t="s">
        <v>2024</v>
      </c>
      <c r="C58" s="14" t="s">
        <v>2034</v>
      </c>
      <c r="D58" s="14">
        <v>23524</v>
      </c>
    </row>
    <row r="59" spans="1:4" x14ac:dyDescent="0.25">
      <c r="A59" s="16">
        <v>2014</v>
      </c>
      <c r="B59" s="14" t="s">
        <v>2031</v>
      </c>
      <c r="C59" s="14" t="s">
        <v>2034</v>
      </c>
      <c r="D59" s="14">
        <v>23449</v>
      </c>
    </row>
    <row r="60" spans="1:4" x14ac:dyDescent="0.25">
      <c r="A60" s="16">
        <v>2014</v>
      </c>
      <c r="B60" s="14" t="s">
        <v>2032</v>
      </c>
      <c r="C60" s="14" t="s">
        <v>2034</v>
      </c>
      <c r="D60" s="14">
        <v>23419</v>
      </c>
    </row>
    <row r="61" spans="1:4" x14ac:dyDescent="0.25">
      <c r="A61" s="16">
        <v>2014</v>
      </c>
      <c r="B61" s="14" t="s">
        <v>2033</v>
      </c>
      <c r="C61" s="14" t="s">
        <v>2034</v>
      </c>
      <c r="D61" s="14">
        <v>23408</v>
      </c>
    </row>
    <row r="62" spans="1:4" x14ac:dyDescent="0.25">
      <c r="A62" s="16">
        <v>2015</v>
      </c>
      <c r="B62" s="14" t="s">
        <v>2024</v>
      </c>
      <c r="C62" s="14" t="s">
        <v>2034</v>
      </c>
      <c r="D62" s="14">
        <v>22946</v>
      </c>
    </row>
    <row r="63" spans="1:4" x14ac:dyDescent="0.25">
      <c r="A63" s="16">
        <v>2015</v>
      </c>
      <c r="B63" s="14" t="s">
        <v>2031</v>
      </c>
      <c r="C63" s="14" t="s">
        <v>2034</v>
      </c>
      <c r="D63" s="14">
        <v>22925</v>
      </c>
    </row>
    <row r="64" spans="1:4" x14ac:dyDescent="0.25">
      <c r="A64" s="16">
        <v>2015</v>
      </c>
      <c r="B64" s="14" t="s">
        <v>2032</v>
      </c>
      <c r="C64" s="14" t="s">
        <v>2034</v>
      </c>
      <c r="D64" s="14">
        <v>23045</v>
      </c>
    </row>
    <row r="65" spans="1:4" x14ac:dyDescent="0.25">
      <c r="A65" s="16">
        <v>2015</v>
      </c>
      <c r="B65" s="14" t="s">
        <v>2033</v>
      </c>
      <c r="C65" s="14" t="s">
        <v>2034</v>
      </c>
      <c r="D65" s="14">
        <v>22959</v>
      </c>
    </row>
    <row r="66" spans="1:4" x14ac:dyDescent="0.25">
      <c r="A66" s="16">
        <v>2016</v>
      </c>
      <c r="B66" s="14" t="s">
        <v>2024</v>
      </c>
      <c r="C66" s="14" t="s">
        <v>2034</v>
      </c>
      <c r="D66" s="14">
        <v>23742</v>
      </c>
    </row>
    <row r="67" spans="1:4" x14ac:dyDescent="0.25">
      <c r="A67" s="16">
        <v>2016</v>
      </c>
      <c r="B67" s="14" t="s">
        <v>2031</v>
      </c>
      <c r="C67" s="14" t="s">
        <v>2034</v>
      </c>
      <c r="D67" s="14">
        <v>24157</v>
      </c>
    </row>
    <row r="68" spans="1:4" x14ac:dyDescent="0.25">
      <c r="A68" s="16">
        <v>2016</v>
      </c>
      <c r="B68" s="14" t="s">
        <v>2032</v>
      </c>
      <c r="C68" s="14" t="s">
        <v>2034</v>
      </c>
      <c r="D68" s="14">
        <v>24741</v>
      </c>
    </row>
    <row r="69" spans="1:4" x14ac:dyDescent="0.25">
      <c r="A69" s="16">
        <v>2016</v>
      </c>
      <c r="B69" s="14" t="s">
        <v>2033</v>
      </c>
      <c r="C69" s="14" t="s">
        <v>2034</v>
      </c>
      <c r="D69" s="14">
        <v>24835</v>
      </c>
    </row>
    <row r="70" spans="1:4" x14ac:dyDescent="0.25">
      <c r="A70" s="16">
        <v>2017</v>
      </c>
      <c r="B70" s="14" t="s">
        <v>2024</v>
      </c>
      <c r="C70" s="14" t="s">
        <v>2034</v>
      </c>
      <c r="D70" s="14">
        <v>25078</v>
      </c>
    </row>
    <row r="71" spans="1:4" x14ac:dyDescent="0.25">
      <c r="A71" s="16">
        <v>2017</v>
      </c>
      <c r="B71" s="14" t="s">
        <v>2031</v>
      </c>
      <c r="C71" s="14" t="s">
        <v>2034</v>
      </c>
      <c r="D71" s="14">
        <v>25956</v>
      </c>
    </row>
    <row r="72" spans="1:4" x14ac:dyDescent="0.25">
      <c r="A72" s="16">
        <v>2017</v>
      </c>
      <c r="B72" s="14" t="s">
        <v>2032</v>
      </c>
      <c r="C72" s="14" t="s">
        <v>2034</v>
      </c>
      <c r="D72" s="14">
        <v>25614</v>
      </c>
    </row>
    <row r="73" spans="1:4" x14ac:dyDescent="0.25">
      <c r="A73" s="16">
        <v>2017</v>
      </c>
      <c r="B73" s="14" t="s">
        <v>2033</v>
      </c>
      <c r="C73" s="14" t="s">
        <v>2034</v>
      </c>
      <c r="D73" s="14">
        <v>26246</v>
      </c>
    </row>
    <row r="74" spans="1:4" x14ac:dyDescent="0.25">
      <c r="A74" s="16">
        <v>2018</v>
      </c>
      <c r="B74" s="14" t="s">
        <v>2024</v>
      </c>
      <c r="C74" s="14" t="s">
        <v>2034</v>
      </c>
      <c r="D74" s="14">
        <v>26385</v>
      </c>
    </row>
    <row r="75" spans="1:4" x14ac:dyDescent="0.25">
      <c r="A75" s="16">
        <v>2018</v>
      </c>
      <c r="B75" s="14" t="s">
        <v>2031</v>
      </c>
      <c r="C75" s="14" t="s">
        <v>2034</v>
      </c>
      <c r="D75" s="14">
        <v>26322</v>
      </c>
    </row>
    <row r="76" spans="1:4" x14ac:dyDescent="0.25">
      <c r="A76" s="16">
        <v>2018</v>
      </c>
      <c r="B76" s="14" t="s">
        <v>2032</v>
      </c>
      <c r="C76" s="14" t="s">
        <v>2034</v>
      </c>
      <c r="D76" s="14">
        <v>26982</v>
      </c>
    </row>
    <row r="77" spans="1:4" x14ac:dyDescent="0.25">
      <c r="A77" s="16">
        <v>2018</v>
      </c>
      <c r="B77" s="14" t="s">
        <v>2033</v>
      </c>
      <c r="C77" s="14" t="s">
        <v>2034</v>
      </c>
      <c r="D77" s="14">
        <v>27241</v>
      </c>
    </row>
    <row r="78" spans="1:4" x14ac:dyDescent="0.25">
      <c r="A78" s="16">
        <v>2019</v>
      </c>
      <c r="B78" s="14" t="s">
        <v>2024</v>
      </c>
      <c r="C78" s="14" t="s">
        <v>2034</v>
      </c>
      <c r="D78" s="14">
        <v>27187</v>
      </c>
    </row>
    <row r="79" spans="1:4" x14ac:dyDescent="0.25">
      <c r="A79" s="16">
        <v>2019</v>
      </c>
      <c r="B79" s="14" t="s">
        <v>2031</v>
      </c>
      <c r="C79" s="14" t="s">
        <v>2034</v>
      </c>
      <c r="D79" s="14">
        <v>27284</v>
      </c>
    </row>
    <row r="80" spans="1:4" x14ac:dyDescent="0.25">
      <c r="A80" s="16">
        <v>2019</v>
      </c>
      <c r="B80" s="14" t="s">
        <v>2032</v>
      </c>
      <c r="C80" s="14" t="s">
        <v>2034</v>
      </c>
      <c r="D80" s="14">
        <v>27690</v>
      </c>
    </row>
    <row r="81" spans="1:6" x14ac:dyDescent="0.25">
      <c r="A81" s="16">
        <v>2019</v>
      </c>
      <c r="B81" s="14" t="s">
        <v>2033</v>
      </c>
      <c r="C81" s="14" t="s">
        <v>2034</v>
      </c>
      <c r="D81" s="14">
        <v>28164</v>
      </c>
    </row>
    <row r="82" spans="1:6" x14ac:dyDescent="0.25">
      <c r="A82" s="16">
        <v>2020</v>
      </c>
      <c r="B82" s="14" t="s">
        <v>2024</v>
      </c>
      <c r="C82" s="14" t="s">
        <v>2034</v>
      </c>
      <c r="D82" s="14">
        <v>29869</v>
      </c>
    </row>
    <row r="83" spans="1:6" x14ac:dyDescent="0.25">
      <c r="A83" s="16">
        <v>2020</v>
      </c>
      <c r="B83" s="14" t="s">
        <v>2031</v>
      </c>
      <c r="C83" s="14" t="s">
        <v>2034</v>
      </c>
      <c r="D83" s="14">
        <v>30643</v>
      </c>
    </row>
    <row r="84" spans="1:6" x14ac:dyDescent="0.25">
      <c r="A84" s="16">
        <v>2020</v>
      </c>
      <c r="B84" s="14" t="s">
        <v>2032</v>
      </c>
      <c r="C84" s="14" t="s">
        <v>2034</v>
      </c>
      <c r="D84" s="14">
        <v>29845</v>
      </c>
    </row>
    <row r="85" spans="1:6" x14ac:dyDescent="0.25">
      <c r="A85" s="16">
        <v>2020</v>
      </c>
      <c r="B85" s="14" t="s">
        <v>2033</v>
      </c>
      <c r="C85" s="14" t="s">
        <v>2034</v>
      </c>
      <c r="D85" s="14">
        <v>29734</v>
      </c>
    </row>
    <row r="86" spans="1:6" x14ac:dyDescent="0.25">
      <c r="A86" s="16">
        <v>2021</v>
      </c>
      <c r="B86" s="14" t="s">
        <v>2024</v>
      </c>
      <c r="C86" s="14" t="s">
        <v>2034</v>
      </c>
      <c r="D86" s="14">
        <v>30993</v>
      </c>
    </row>
    <row r="87" spans="1:6" x14ac:dyDescent="0.25">
      <c r="A87" s="16">
        <v>2021</v>
      </c>
      <c r="B87" s="14" t="s">
        <v>2031</v>
      </c>
      <c r="C87" s="14" t="s">
        <v>2034</v>
      </c>
      <c r="D87" s="14">
        <v>30652</v>
      </c>
    </row>
    <row r="88" spans="1:6" x14ac:dyDescent="0.25">
      <c r="A88" s="16">
        <v>2021</v>
      </c>
      <c r="B88" s="14" t="s">
        <v>2032</v>
      </c>
      <c r="C88" s="14" t="s">
        <v>2034</v>
      </c>
      <c r="D88" s="14">
        <v>30214</v>
      </c>
    </row>
    <row r="89" spans="1:6" x14ac:dyDescent="0.25">
      <c r="A89" s="16">
        <v>2021</v>
      </c>
      <c r="B89" s="14" t="s">
        <v>2033</v>
      </c>
      <c r="C89" s="14" t="s">
        <v>2034</v>
      </c>
      <c r="D89" s="14">
        <v>30783</v>
      </c>
    </row>
    <row r="90" spans="1:6" x14ac:dyDescent="0.25">
      <c r="A90" s="16">
        <v>2022</v>
      </c>
      <c r="B90" s="14" t="s">
        <v>2024</v>
      </c>
      <c r="C90" s="14" t="s">
        <v>2034</v>
      </c>
      <c r="D90" s="14">
        <v>30338</v>
      </c>
    </row>
    <row r="91" spans="1:6" x14ac:dyDescent="0.25">
      <c r="A91" s="16">
        <v>2022</v>
      </c>
      <c r="B91" s="14" t="s">
        <v>2031</v>
      </c>
      <c r="C91" s="14" t="s">
        <v>2034</v>
      </c>
      <c r="D91" s="14">
        <v>31182</v>
      </c>
      <c r="F91">
        <v>10</v>
      </c>
    </row>
    <row r="92" spans="1:6" x14ac:dyDescent="0.25">
      <c r="A92" s="16">
        <v>2022</v>
      </c>
      <c r="B92" s="14" t="s">
        <v>2032</v>
      </c>
      <c r="C92" s="14" t="s">
        <v>2034</v>
      </c>
      <c r="D92" s="14">
        <v>32333</v>
      </c>
    </row>
    <row r="93" spans="1:6" x14ac:dyDescent="0.25">
      <c r="A93" s="16">
        <v>2000</v>
      </c>
      <c r="B93" s="14" t="s">
        <v>2024</v>
      </c>
      <c r="C93" s="14" t="s">
        <v>2035</v>
      </c>
      <c r="D93" s="14">
        <v>8121</v>
      </c>
    </row>
    <row r="94" spans="1:6" x14ac:dyDescent="0.25">
      <c r="A94" s="16">
        <v>2000</v>
      </c>
      <c r="B94" s="14" t="s">
        <v>2031</v>
      </c>
      <c r="C94" s="14" t="s">
        <v>2035</v>
      </c>
      <c r="D94" s="14">
        <v>8163</v>
      </c>
    </row>
    <row r="95" spans="1:6" x14ac:dyDescent="0.25">
      <c r="A95" s="16">
        <v>2000</v>
      </c>
      <c r="B95" s="14" t="s">
        <v>2032</v>
      </c>
      <c r="C95" s="14" t="s">
        <v>2035</v>
      </c>
      <c r="D95" s="14">
        <v>8189</v>
      </c>
    </row>
    <row r="96" spans="1:6" x14ac:dyDescent="0.25">
      <c r="A96" s="16">
        <v>2000</v>
      </c>
      <c r="B96" s="14" t="s">
        <v>2033</v>
      </c>
      <c r="C96" s="14" t="s">
        <v>2035</v>
      </c>
      <c r="D96" s="14">
        <v>8165</v>
      </c>
    </row>
    <row r="97" spans="1:4" x14ac:dyDescent="0.25">
      <c r="A97" s="16">
        <v>2001</v>
      </c>
      <c r="B97" s="14" t="s">
        <v>2024</v>
      </c>
      <c r="C97" s="14" t="s">
        <v>2035</v>
      </c>
      <c r="D97" s="14">
        <v>8195</v>
      </c>
    </row>
    <row r="98" spans="1:4" x14ac:dyDescent="0.25">
      <c r="A98" s="16">
        <v>2001</v>
      </c>
      <c r="B98" s="14" t="s">
        <v>2031</v>
      </c>
      <c r="C98" s="14" t="s">
        <v>2035</v>
      </c>
      <c r="D98" s="14">
        <v>8221</v>
      </c>
    </row>
    <row r="99" spans="1:4" x14ac:dyDescent="0.25">
      <c r="A99" s="16">
        <v>2001</v>
      </c>
      <c r="B99" s="14" t="s">
        <v>2032</v>
      </c>
      <c r="C99" s="14" t="s">
        <v>2035</v>
      </c>
      <c r="D99" s="14">
        <v>8187</v>
      </c>
    </row>
    <row r="100" spans="1:4" x14ac:dyDescent="0.25">
      <c r="A100" s="16">
        <v>2001</v>
      </c>
      <c r="B100" s="14" t="s">
        <v>2033</v>
      </c>
      <c r="C100" s="14" t="s">
        <v>2035</v>
      </c>
      <c r="D100" s="14">
        <v>8120</v>
      </c>
    </row>
    <row r="101" spans="1:4" x14ac:dyDescent="0.25">
      <c r="A101" s="16">
        <v>2002</v>
      </c>
      <c r="B101" s="14" t="s">
        <v>2024</v>
      </c>
      <c r="C101" s="14" t="s">
        <v>2035</v>
      </c>
      <c r="D101" s="14">
        <v>8111</v>
      </c>
    </row>
    <row r="102" spans="1:4" x14ac:dyDescent="0.25">
      <c r="A102" s="16">
        <v>2002</v>
      </c>
      <c r="B102" s="14" t="s">
        <v>2031</v>
      </c>
      <c r="C102" s="14" t="s">
        <v>2035</v>
      </c>
      <c r="D102" s="14">
        <v>8104</v>
      </c>
    </row>
    <row r="103" spans="1:4" x14ac:dyDescent="0.25">
      <c r="A103" s="16">
        <v>2002</v>
      </c>
      <c r="B103" s="14" t="s">
        <v>2032</v>
      </c>
      <c r="C103" s="14" t="s">
        <v>2035</v>
      </c>
      <c r="D103" s="14">
        <v>8115</v>
      </c>
    </row>
    <row r="104" spans="1:4" x14ac:dyDescent="0.25">
      <c r="A104" s="16">
        <v>2002</v>
      </c>
      <c r="B104" s="14" t="s">
        <v>2033</v>
      </c>
      <c r="C104" s="14" t="s">
        <v>2035</v>
      </c>
      <c r="D104" s="14">
        <v>8195</v>
      </c>
    </row>
    <row r="105" spans="1:4" x14ac:dyDescent="0.25">
      <c r="A105" s="16">
        <v>2003</v>
      </c>
      <c r="B105" s="14" t="s">
        <v>2024</v>
      </c>
      <c r="C105" s="14" t="s">
        <v>2035</v>
      </c>
      <c r="D105" s="14">
        <v>8284</v>
      </c>
    </row>
    <row r="106" spans="1:4" x14ac:dyDescent="0.25">
      <c r="A106" s="16">
        <v>2003</v>
      </c>
      <c r="B106" s="14" t="s">
        <v>2031</v>
      </c>
      <c r="C106" s="14" t="s">
        <v>2035</v>
      </c>
      <c r="D106" s="14">
        <v>8272</v>
      </c>
    </row>
    <row r="107" spans="1:4" x14ac:dyDescent="0.25">
      <c r="A107" s="16">
        <v>2003</v>
      </c>
      <c r="B107" s="14" t="s">
        <v>2032</v>
      </c>
      <c r="C107" s="14" t="s">
        <v>2035</v>
      </c>
      <c r="D107" s="14">
        <v>8332</v>
      </c>
    </row>
    <row r="108" spans="1:4" x14ac:dyDescent="0.25">
      <c r="A108" s="16">
        <v>2003</v>
      </c>
      <c r="B108" s="14" t="s">
        <v>2033</v>
      </c>
      <c r="C108" s="14" t="s">
        <v>2035</v>
      </c>
      <c r="D108" s="14">
        <v>8339</v>
      </c>
    </row>
    <row r="109" spans="1:4" x14ac:dyDescent="0.25">
      <c r="A109" s="16">
        <v>2004</v>
      </c>
      <c r="B109" s="14" t="s">
        <v>2024</v>
      </c>
      <c r="C109" s="14" t="s">
        <v>2035</v>
      </c>
      <c r="D109" s="14">
        <v>8190</v>
      </c>
    </row>
    <row r="110" spans="1:4" x14ac:dyDescent="0.25">
      <c r="A110" s="16">
        <v>2004</v>
      </c>
      <c r="B110" s="14" t="s">
        <v>2031</v>
      </c>
      <c r="C110" s="14" t="s">
        <v>2035</v>
      </c>
      <c r="D110" s="14">
        <v>8128</v>
      </c>
    </row>
    <row r="111" spans="1:4" x14ac:dyDescent="0.25">
      <c r="A111" s="16">
        <v>2004</v>
      </c>
      <c r="B111" s="14" t="s">
        <v>2032</v>
      </c>
      <c r="C111" s="14" t="s">
        <v>2035</v>
      </c>
      <c r="D111" s="14">
        <v>8004</v>
      </c>
    </row>
    <row r="112" spans="1:4" x14ac:dyDescent="0.25">
      <c r="A112" s="16">
        <v>2004</v>
      </c>
      <c r="B112" s="14" t="s">
        <v>2033</v>
      </c>
      <c r="C112" s="14" t="s">
        <v>2035</v>
      </c>
      <c r="D112" s="14">
        <v>8133</v>
      </c>
    </row>
    <row r="113" spans="1:4" x14ac:dyDescent="0.25">
      <c r="A113" s="16">
        <v>2005</v>
      </c>
      <c r="B113" s="14" t="s">
        <v>2024</v>
      </c>
      <c r="C113" s="14" t="s">
        <v>2035</v>
      </c>
      <c r="D113" s="14">
        <v>8154</v>
      </c>
    </row>
    <row r="114" spans="1:4" x14ac:dyDescent="0.25">
      <c r="A114" s="16">
        <v>2005</v>
      </c>
      <c r="B114" s="14" t="s">
        <v>2031</v>
      </c>
      <c r="C114" s="14" t="s">
        <v>2035</v>
      </c>
      <c r="D114" s="14">
        <v>8205</v>
      </c>
    </row>
    <row r="115" spans="1:4" x14ac:dyDescent="0.25">
      <c r="A115" s="16">
        <v>2005</v>
      </c>
      <c r="B115" s="14" t="s">
        <v>2032</v>
      </c>
      <c r="C115" s="14" t="s">
        <v>2035</v>
      </c>
      <c r="D115" s="14">
        <v>8428</v>
      </c>
    </row>
    <row r="116" spans="1:4" x14ac:dyDescent="0.25">
      <c r="A116" s="16">
        <v>2005</v>
      </c>
      <c r="B116" s="14" t="s">
        <v>2033</v>
      </c>
      <c r="C116" s="14" t="s">
        <v>2035</v>
      </c>
      <c r="D116" s="14">
        <v>8611</v>
      </c>
    </row>
    <row r="117" spans="1:4" x14ac:dyDescent="0.25">
      <c r="A117" s="16">
        <v>2006</v>
      </c>
      <c r="B117" s="14" t="s">
        <v>2024</v>
      </c>
      <c r="C117" s="14" t="s">
        <v>2035</v>
      </c>
      <c r="D117" s="14">
        <v>8549</v>
      </c>
    </row>
    <row r="118" spans="1:4" x14ac:dyDescent="0.25">
      <c r="A118" s="16">
        <v>2006</v>
      </c>
      <c r="B118" s="14" t="s">
        <v>2031</v>
      </c>
      <c r="C118" s="14" t="s">
        <v>2035</v>
      </c>
      <c r="D118" s="14">
        <v>8836</v>
      </c>
    </row>
    <row r="119" spans="1:4" x14ac:dyDescent="0.25">
      <c r="A119" s="16">
        <v>2006</v>
      </c>
      <c r="B119" s="14" t="s">
        <v>2032</v>
      </c>
      <c r="C119" s="14" t="s">
        <v>2035</v>
      </c>
      <c r="D119" s="14">
        <v>8823</v>
      </c>
    </row>
    <row r="120" spans="1:4" x14ac:dyDescent="0.25">
      <c r="A120" s="16">
        <v>2006</v>
      </c>
      <c r="B120" s="14" t="s">
        <v>2033</v>
      </c>
      <c r="C120" s="14" t="s">
        <v>2035</v>
      </c>
      <c r="D120" s="14">
        <v>8651</v>
      </c>
    </row>
    <row r="121" spans="1:4" x14ac:dyDescent="0.25">
      <c r="A121" s="16">
        <v>2007</v>
      </c>
      <c r="B121" s="14" t="s">
        <v>2024</v>
      </c>
      <c r="C121" s="14" t="s">
        <v>2035</v>
      </c>
      <c r="D121" s="14">
        <v>8686</v>
      </c>
    </row>
    <row r="122" spans="1:4" x14ac:dyDescent="0.25">
      <c r="A122" s="16">
        <v>2007</v>
      </c>
      <c r="B122" s="14" t="s">
        <v>2031</v>
      </c>
      <c r="C122" s="14" t="s">
        <v>2035</v>
      </c>
      <c r="D122" s="14">
        <v>8432</v>
      </c>
    </row>
    <row r="123" spans="1:4" x14ac:dyDescent="0.25">
      <c r="A123" s="16">
        <v>2007</v>
      </c>
      <c r="B123" s="14" t="s">
        <v>2032</v>
      </c>
      <c r="C123" s="14" t="s">
        <v>2035</v>
      </c>
      <c r="D123" s="14">
        <v>8365</v>
      </c>
    </row>
    <row r="124" spans="1:4" x14ac:dyDescent="0.25">
      <c r="A124" s="16">
        <v>2007</v>
      </c>
      <c r="B124" s="14" t="s">
        <v>2033</v>
      </c>
      <c r="C124" s="14" t="s">
        <v>2035</v>
      </c>
      <c r="D124" s="14">
        <v>8318</v>
      </c>
    </row>
    <row r="125" spans="1:4" x14ac:dyDescent="0.25">
      <c r="A125" s="16">
        <v>2008</v>
      </c>
      <c r="B125" s="14" t="s">
        <v>2024</v>
      </c>
      <c r="C125" s="14" t="s">
        <v>2035</v>
      </c>
      <c r="D125" s="14">
        <v>8268</v>
      </c>
    </row>
    <row r="126" spans="1:4" x14ac:dyDescent="0.25">
      <c r="A126" s="16">
        <v>2008</v>
      </c>
      <c r="B126" s="14" t="s">
        <v>2031</v>
      </c>
      <c r="C126" s="14" t="s">
        <v>2035</v>
      </c>
      <c r="D126" s="14">
        <v>8559</v>
      </c>
    </row>
    <row r="127" spans="1:4" x14ac:dyDescent="0.25">
      <c r="A127" s="16">
        <v>2008</v>
      </c>
      <c r="B127" s="14" t="s">
        <v>2032</v>
      </c>
      <c r="C127" s="14" t="s">
        <v>2035</v>
      </c>
      <c r="D127" s="14">
        <v>8851</v>
      </c>
    </row>
    <row r="128" spans="1:4" x14ac:dyDescent="0.25">
      <c r="A128" s="16">
        <v>2008</v>
      </c>
      <c r="B128" s="14" t="s">
        <v>2033</v>
      </c>
      <c r="C128" s="14" t="s">
        <v>2035</v>
      </c>
      <c r="D128" s="14">
        <v>9147</v>
      </c>
    </row>
    <row r="129" spans="1:4" x14ac:dyDescent="0.25">
      <c r="A129" s="16">
        <v>2009</v>
      </c>
      <c r="B129" s="14" t="s">
        <v>2024</v>
      </c>
      <c r="C129" s="14" t="s">
        <v>2035</v>
      </c>
      <c r="D129" s="14">
        <v>9157</v>
      </c>
    </row>
    <row r="130" spans="1:4" x14ac:dyDescent="0.25">
      <c r="A130" s="16">
        <v>2009</v>
      </c>
      <c r="B130" s="14" t="s">
        <v>2031</v>
      </c>
      <c r="C130" s="14" t="s">
        <v>2035</v>
      </c>
      <c r="D130" s="14">
        <v>9419</v>
      </c>
    </row>
    <row r="131" spans="1:4" x14ac:dyDescent="0.25">
      <c r="A131" s="16">
        <v>2009</v>
      </c>
      <c r="B131" s="14" t="s">
        <v>2032</v>
      </c>
      <c r="C131" s="14" t="s">
        <v>2035</v>
      </c>
      <c r="D131" s="14">
        <v>9468</v>
      </c>
    </row>
    <row r="132" spans="1:4" x14ac:dyDescent="0.25">
      <c r="A132" s="16">
        <v>2009</v>
      </c>
      <c r="B132" s="14" t="s">
        <v>2033</v>
      </c>
      <c r="C132" s="14" t="s">
        <v>2035</v>
      </c>
      <c r="D132" s="14">
        <v>9390</v>
      </c>
    </row>
    <row r="133" spans="1:4" x14ac:dyDescent="0.25">
      <c r="A133" s="16">
        <v>2010</v>
      </c>
      <c r="B133" s="14" t="s">
        <v>2024</v>
      </c>
      <c r="C133" s="14" t="s">
        <v>2035</v>
      </c>
      <c r="D133" s="14">
        <v>9216</v>
      </c>
    </row>
    <row r="134" spans="1:4" x14ac:dyDescent="0.25">
      <c r="A134" s="16">
        <v>2010</v>
      </c>
      <c r="B134" s="14" t="s">
        <v>2031</v>
      </c>
      <c r="C134" s="14" t="s">
        <v>2035</v>
      </c>
      <c r="D134" s="14">
        <v>9212</v>
      </c>
    </row>
    <row r="135" spans="1:4" x14ac:dyDescent="0.25">
      <c r="A135" s="16">
        <v>2010</v>
      </c>
      <c r="B135" s="14" t="s">
        <v>2032</v>
      </c>
      <c r="C135" s="14" t="s">
        <v>2035</v>
      </c>
      <c r="D135" s="14">
        <v>9104</v>
      </c>
    </row>
    <row r="136" spans="1:4" x14ac:dyDescent="0.25">
      <c r="A136" s="16">
        <v>2010</v>
      </c>
      <c r="B136" s="14" t="s">
        <v>2033</v>
      </c>
      <c r="C136" s="14" t="s">
        <v>2035</v>
      </c>
      <c r="D136" s="14">
        <v>9459</v>
      </c>
    </row>
    <row r="137" spans="1:4" x14ac:dyDescent="0.25">
      <c r="A137" s="16">
        <v>2011</v>
      </c>
      <c r="B137" s="14" t="s">
        <v>2024</v>
      </c>
      <c r="C137" s="14" t="s">
        <v>2035</v>
      </c>
      <c r="D137" s="14">
        <v>9923</v>
      </c>
    </row>
    <row r="138" spans="1:4" x14ac:dyDescent="0.25">
      <c r="A138" s="16">
        <v>2011</v>
      </c>
      <c r="B138" s="14" t="s">
        <v>2031</v>
      </c>
      <c r="C138" s="14" t="s">
        <v>2035</v>
      </c>
      <c r="D138" s="14">
        <v>10401</v>
      </c>
    </row>
    <row r="139" spans="1:4" x14ac:dyDescent="0.25">
      <c r="A139" s="16">
        <v>2011</v>
      </c>
      <c r="B139" s="14" t="s">
        <v>2032</v>
      </c>
      <c r="C139" s="14" t="s">
        <v>2035</v>
      </c>
      <c r="D139" s="14">
        <v>10550</v>
      </c>
    </row>
    <row r="140" spans="1:4" x14ac:dyDescent="0.25">
      <c r="A140" s="16">
        <v>2011</v>
      </c>
      <c r="B140" s="14" t="s">
        <v>2033</v>
      </c>
      <c r="C140" s="14" t="s">
        <v>2035</v>
      </c>
      <c r="D140" s="14">
        <v>10536</v>
      </c>
    </row>
    <row r="141" spans="1:4" x14ac:dyDescent="0.25">
      <c r="A141" s="16">
        <v>2012</v>
      </c>
      <c r="B141" s="14" t="s">
        <v>2024</v>
      </c>
      <c r="C141" s="14" t="s">
        <v>2035</v>
      </c>
      <c r="D141" s="14">
        <v>10438</v>
      </c>
    </row>
    <row r="142" spans="1:4" x14ac:dyDescent="0.25">
      <c r="A142" s="16">
        <v>2012</v>
      </c>
      <c r="B142" s="14" t="s">
        <v>2031</v>
      </c>
      <c r="C142" s="14" t="s">
        <v>2035</v>
      </c>
      <c r="D142" s="14">
        <v>10215</v>
      </c>
    </row>
    <row r="143" spans="1:4" x14ac:dyDescent="0.25">
      <c r="A143" s="16">
        <v>2012</v>
      </c>
      <c r="B143" s="14" t="s">
        <v>2032</v>
      </c>
      <c r="C143" s="14" t="s">
        <v>2035</v>
      </c>
      <c r="D143" s="14">
        <v>10234</v>
      </c>
    </row>
    <row r="144" spans="1:4" x14ac:dyDescent="0.25">
      <c r="A144" s="16">
        <v>2012</v>
      </c>
      <c r="B144" s="14" t="s">
        <v>2033</v>
      </c>
      <c r="C144" s="14" t="s">
        <v>2035</v>
      </c>
      <c r="D144" s="14">
        <v>10363</v>
      </c>
    </row>
    <row r="145" spans="1:4" x14ac:dyDescent="0.25">
      <c r="A145" s="16">
        <v>2013</v>
      </c>
      <c r="B145" s="14" t="s">
        <v>2024</v>
      </c>
      <c r="C145" s="14" t="s">
        <v>2035</v>
      </c>
      <c r="D145" s="14">
        <v>10767</v>
      </c>
    </row>
    <row r="146" spans="1:4" x14ac:dyDescent="0.25">
      <c r="A146" s="16">
        <v>2013</v>
      </c>
      <c r="B146" s="14" t="s">
        <v>2031</v>
      </c>
      <c r="C146" s="14" t="s">
        <v>2035</v>
      </c>
      <c r="D146" s="14">
        <v>10390</v>
      </c>
    </row>
    <row r="147" spans="1:4" x14ac:dyDescent="0.25">
      <c r="A147" s="16">
        <v>2013</v>
      </c>
      <c r="B147" s="14" t="s">
        <v>2032</v>
      </c>
      <c r="C147" s="14" t="s">
        <v>2035</v>
      </c>
      <c r="D147" s="14">
        <v>10868</v>
      </c>
    </row>
    <row r="148" spans="1:4" x14ac:dyDescent="0.25">
      <c r="A148" s="16">
        <v>2013</v>
      </c>
      <c r="B148" s="14" t="s">
        <v>2033</v>
      </c>
      <c r="C148" s="14" t="s">
        <v>2035</v>
      </c>
      <c r="D148" s="14">
        <v>10726</v>
      </c>
    </row>
    <row r="149" spans="1:4" x14ac:dyDescent="0.25">
      <c r="A149" s="16">
        <v>2014</v>
      </c>
      <c r="B149" s="14" t="s">
        <v>2024</v>
      </c>
      <c r="C149" s="14" t="s">
        <v>2035</v>
      </c>
      <c r="D149" s="14">
        <v>10792</v>
      </c>
    </row>
    <row r="150" spans="1:4" x14ac:dyDescent="0.25">
      <c r="A150" s="16">
        <v>2014</v>
      </c>
      <c r="B150" s="14" t="s">
        <v>2031</v>
      </c>
      <c r="C150" s="14" t="s">
        <v>2035</v>
      </c>
      <c r="D150" s="14">
        <v>10477</v>
      </c>
    </row>
    <row r="151" spans="1:4" x14ac:dyDescent="0.25">
      <c r="A151" s="16">
        <v>2014</v>
      </c>
      <c r="B151" s="14" t="s">
        <v>2032</v>
      </c>
      <c r="C151" s="14" t="s">
        <v>2035</v>
      </c>
      <c r="D151" s="14">
        <v>10504</v>
      </c>
    </row>
    <row r="152" spans="1:4" x14ac:dyDescent="0.25">
      <c r="A152" s="16">
        <v>2014</v>
      </c>
      <c r="B152" s="14" t="s">
        <v>2033</v>
      </c>
      <c r="C152" s="14" t="s">
        <v>2035</v>
      </c>
      <c r="D152" s="14">
        <v>10444</v>
      </c>
    </row>
    <row r="153" spans="1:4" x14ac:dyDescent="0.25">
      <c r="A153" s="16">
        <v>2015</v>
      </c>
      <c r="B153" s="14" t="s">
        <v>2024</v>
      </c>
      <c r="C153" s="14" t="s">
        <v>2035</v>
      </c>
      <c r="D153" s="14">
        <v>10368</v>
      </c>
    </row>
    <row r="154" spans="1:4" x14ac:dyDescent="0.25">
      <c r="A154" s="16">
        <v>2015</v>
      </c>
      <c r="B154" s="14" t="s">
        <v>2031</v>
      </c>
      <c r="C154" s="14" t="s">
        <v>2035</v>
      </c>
      <c r="D154" s="14">
        <v>10178</v>
      </c>
    </row>
    <row r="155" spans="1:4" x14ac:dyDescent="0.25">
      <c r="A155" s="16">
        <v>2015</v>
      </c>
      <c r="B155" s="14" t="s">
        <v>2032</v>
      </c>
      <c r="C155" s="14" t="s">
        <v>2035</v>
      </c>
      <c r="D155" s="14">
        <v>10169</v>
      </c>
    </row>
    <row r="156" spans="1:4" x14ac:dyDescent="0.25">
      <c r="A156" s="16">
        <v>2015</v>
      </c>
      <c r="B156" s="14" t="s">
        <v>2033</v>
      </c>
      <c r="C156" s="14" t="s">
        <v>2035</v>
      </c>
      <c r="D156" s="14">
        <v>10188</v>
      </c>
    </row>
    <row r="157" spans="1:4" x14ac:dyDescent="0.25">
      <c r="A157" s="16">
        <v>2016</v>
      </c>
      <c r="B157" s="14" t="s">
        <v>2024</v>
      </c>
      <c r="C157" s="14" t="s">
        <v>2035</v>
      </c>
      <c r="D157" s="14">
        <v>10054</v>
      </c>
    </row>
    <row r="158" spans="1:4" x14ac:dyDescent="0.25">
      <c r="A158" s="16">
        <v>2016</v>
      </c>
      <c r="B158" s="14" t="s">
        <v>2031</v>
      </c>
      <c r="C158" s="14" t="s">
        <v>2035</v>
      </c>
      <c r="D158" s="14">
        <v>10068</v>
      </c>
    </row>
    <row r="159" spans="1:4" x14ac:dyDescent="0.25">
      <c r="A159" s="16">
        <v>2016</v>
      </c>
      <c r="B159" s="14" t="s">
        <v>2032</v>
      </c>
      <c r="C159" s="14" t="s">
        <v>2035</v>
      </c>
      <c r="D159" s="14">
        <v>10118</v>
      </c>
    </row>
    <row r="160" spans="1:4" x14ac:dyDescent="0.25">
      <c r="A160" s="16">
        <v>2016</v>
      </c>
      <c r="B160" s="14" t="s">
        <v>2033</v>
      </c>
      <c r="C160" s="14" t="s">
        <v>2035</v>
      </c>
      <c r="D160" s="14">
        <v>10281</v>
      </c>
    </row>
    <row r="161" spans="1:4" x14ac:dyDescent="0.25">
      <c r="A161" s="16">
        <v>2017</v>
      </c>
      <c r="B161" s="14" t="s">
        <v>2024</v>
      </c>
      <c r="C161" s="14" t="s">
        <v>2035</v>
      </c>
      <c r="D161" s="14">
        <v>10638</v>
      </c>
    </row>
    <row r="162" spans="1:4" x14ac:dyDescent="0.25">
      <c r="A162" s="16">
        <v>2017</v>
      </c>
      <c r="B162" s="14" t="s">
        <v>2031</v>
      </c>
      <c r="C162" s="14" t="s">
        <v>2035</v>
      </c>
      <c r="D162" s="14">
        <v>11001</v>
      </c>
    </row>
    <row r="163" spans="1:4" x14ac:dyDescent="0.25">
      <c r="A163" s="16">
        <v>2017</v>
      </c>
      <c r="B163" s="14" t="s">
        <v>2032</v>
      </c>
      <c r="C163" s="14" t="s">
        <v>2035</v>
      </c>
      <c r="D163" s="14">
        <v>11151</v>
      </c>
    </row>
    <row r="164" spans="1:4" x14ac:dyDescent="0.25">
      <c r="A164" s="16">
        <v>2017</v>
      </c>
      <c r="B164" s="14" t="s">
        <v>2033</v>
      </c>
      <c r="C164" s="14" t="s">
        <v>2035</v>
      </c>
      <c r="D164" s="14">
        <v>11316</v>
      </c>
    </row>
    <row r="165" spans="1:4" x14ac:dyDescent="0.25">
      <c r="A165" s="16">
        <v>2018</v>
      </c>
      <c r="B165" s="14" t="s">
        <v>2024</v>
      </c>
      <c r="C165" s="14" t="s">
        <v>2035</v>
      </c>
      <c r="D165" s="14">
        <v>11328</v>
      </c>
    </row>
    <row r="166" spans="1:4" x14ac:dyDescent="0.25">
      <c r="A166" s="16">
        <v>2018</v>
      </c>
      <c r="B166" s="14" t="s">
        <v>2031</v>
      </c>
      <c r="C166" s="14" t="s">
        <v>2035</v>
      </c>
      <c r="D166" s="14">
        <v>11532</v>
      </c>
    </row>
    <row r="167" spans="1:4" x14ac:dyDescent="0.25">
      <c r="A167" s="16">
        <v>2018</v>
      </c>
      <c r="B167" s="14" t="s">
        <v>2032</v>
      </c>
      <c r="C167" s="14" t="s">
        <v>2035</v>
      </c>
      <c r="D167" s="14">
        <v>11786</v>
      </c>
    </row>
    <row r="168" spans="1:4" x14ac:dyDescent="0.25">
      <c r="A168" s="16">
        <v>2018</v>
      </c>
      <c r="B168" s="14" t="s">
        <v>2033</v>
      </c>
      <c r="C168" s="14" t="s">
        <v>2035</v>
      </c>
      <c r="D168" s="14">
        <v>11832</v>
      </c>
    </row>
    <row r="169" spans="1:4" x14ac:dyDescent="0.25">
      <c r="A169" s="16">
        <v>2019</v>
      </c>
      <c r="B169" s="14" t="s">
        <v>2024</v>
      </c>
      <c r="C169" s="14" t="s">
        <v>2035</v>
      </c>
      <c r="D169" s="14">
        <v>11796</v>
      </c>
    </row>
    <row r="170" spans="1:4" x14ac:dyDescent="0.25">
      <c r="A170" s="16">
        <v>2019</v>
      </c>
      <c r="B170" s="14" t="s">
        <v>2031</v>
      </c>
      <c r="C170" s="14" t="s">
        <v>2035</v>
      </c>
      <c r="D170" s="14">
        <v>11650</v>
      </c>
    </row>
    <row r="171" spans="1:4" x14ac:dyDescent="0.25">
      <c r="A171" s="16">
        <v>2019</v>
      </c>
      <c r="B171" s="14" t="s">
        <v>2032</v>
      </c>
      <c r="C171" s="14" t="s">
        <v>2035</v>
      </c>
      <c r="D171" s="14">
        <v>11804</v>
      </c>
    </row>
    <row r="172" spans="1:4" x14ac:dyDescent="0.25">
      <c r="A172" s="16">
        <v>2019</v>
      </c>
      <c r="B172" s="14" t="s">
        <v>2033</v>
      </c>
      <c r="C172" s="14" t="s">
        <v>2035</v>
      </c>
      <c r="D172" s="14">
        <v>11721</v>
      </c>
    </row>
    <row r="173" spans="1:4" x14ac:dyDescent="0.25">
      <c r="A173" s="16">
        <v>2020</v>
      </c>
      <c r="B173" s="14" t="s">
        <v>2024</v>
      </c>
      <c r="C173" s="14" t="s">
        <v>2035</v>
      </c>
      <c r="D173" s="14">
        <v>11982</v>
      </c>
    </row>
    <row r="174" spans="1:4" x14ac:dyDescent="0.25">
      <c r="A174" s="16">
        <v>2020</v>
      </c>
      <c r="B174" s="14" t="s">
        <v>2031</v>
      </c>
      <c r="C174" s="14" t="s">
        <v>2035</v>
      </c>
      <c r="D174" s="14">
        <v>13681</v>
      </c>
    </row>
    <row r="175" spans="1:4" x14ac:dyDescent="0.25">
      <c r="A175" s="16">
        <v>2020</v>
      </c>
      <c r="B175" s="14" t="s">
        <v>2032</v>
      </c>
      <c r="C175" s="14" t="s">
        <v>2035</v>
      </c>
      <c r="D175" s="14">
        <v>13556</v>
      </c>
    </row>
    <row r="176" spans="1:4" x14ac:dyDescent="0.25">
      <c r="A176" s="16">
        <v>2020</v>
      </c>
      <c r="B176" s="14" t="s">
        <v>2033</v>
      </c>
      <c r="C176" s="14" t="s">
        <v>2035</v>
      </c>
      <c r="D176" s="14">
        <v>13609</v>
      </c>
    </row>
    <row r="177" spans="1:4" x14ac:dyDescent="0.25">
      <c r="A177" s="16">
        <v>2021</v>
      </c>
      <c r="B177" s="14" t="s">
        <v>2024</v>
      </c>
      <c r="C177" s="14" t="s">
        <v>2035</v>
      </c>
      <c r="D177" s="14">
        <v>13482</v>
      </c>
    </row>
    <row r="178" spans="1:4" x14ac:dyDescent="0.25">
      <c r="A178" s="16">
        <v>2021</v>
      </c>
      <c r="B178" s="14" t="s">
        <v>2031</v>
      </c>
      <c r="C178" s="14" t="s">
        <v>2035</v>
      </c>
      <c r="D178" s="14">
        <v>13499</v>
      </c>
    </row>
    <row r="179" spans="1:4" x14ac:dyDescent="0.25">
      <c r="A179" s="16">
        <v>2021</v>
      </c>
      <c r="B179" s="14" t="s">
        <v>2032</v>
      </c>
      <c r="C179" s="14" t="s">
        <v>2035</v>
      </c>
      <c r="D179" s="14">
        <v>12794</v>
      </c>
    </row>
    <row r="180" spans="1:4" x14ac:dyDescent="0.25">
      <c r="A180" s="16">
        <v>2021</v>
      </c>
      <c r="B180" s="14" t="s">
        <v>2033</v>
      </c>
      <c r="C180" s="14" t="s">
        <v>2035</v>
      </c>
      <c r="D180" s="14">
        <v>12662</v>
      </c>
    </row>
    <row r="181" spans="1:4" x14ac:dyDescent="0.25">
      <c r="A181" s="16">
        <v>2022</v>
      </c>
      <c r="B181" s="14" t="s">
        <v>2024</v>
      </c>
      <c r="C181" s="14" t="s">
        <v>2035</v>
      </c>
      <c r="D181" s="14">
        <v>12322</v>
      </c>
    </row>
    <row r="182" spans="1:4" x14ac:dyDescent="0.25">
      <c r="A182" s="16">
        <v>2022</v>
      </c>
      <c r="B182" s="14" t="s">
        <v>2031</v>
      </c>
      <c r="C182" s="14" t="s">
        <v>2035</v>
      </c>
      <c r="D182" s="14">
        <v>12794</v>
      </c>
    </row>
    <row r="183" spans="1:4" x14ac:dyDescent="0.25">
      <c r="A183" s="16">
        <v>2022</v>
      </c>
      <c r="B183" s="14" t="s">
        <v>2032</v>
      </c>
      <c r="C183" s="14" t="s">
        <v>2035</v>
      </c>
      <c r="D183" s="14">
        <v>12516</v>
      </c>
    </row>
    <row r="184" spans="1:4" x14ac:dyDescent="0.25">
      <c r="A184" s="16">
        <v>2000</v>
      </c>
      <c r="B184" s="14" t="s">
        <v>2024</v>
      </c>
      <c r="C184" s="14" t="s">
        <v>2036</v>
      </c>
      <c r="D184" s="14">
        <v>8289</v>
      </c>
    </row>
    <row r="185" spans="1:4" x14ac:dyDescent="0.25">
      <c r="A185" s="16">
        <v>2000</v>
      </c>
      <c r="B185" s="14" t="s">
        <v>2031</v>
      </c>
      <c r="C185" s="14" t="s">
        <v>2036</v>
      </c>
      <c r="D185" s="14">
        <v>8536</v>
      </c>
    </row>
    <row r="186" spans="1:4" x14ac:dyDescent="0.25">
      <c r="A186" s="16">
        <v>2000</v>
      </c>
      <c r="B186" s="14" t="s">
        <v>2032</v>
      </c>
      <c r="C186" s="14" t="s">
        <v>2036</v>
      </c>
      <c r="D186" s="14">
        <v>8700</v>
      </c>
    </row>
    <row r="187" spans="1:4" x14ac:dyDescent="0.25">
      <c r="A187" s="16">
        <v>2000</v>
      </c>
      <c r="B187" s="14" t="s">
        <v>2033</v>
      </c>
      <c r="C187" s="14" t="s">
        <v>2036</v>
      </c>
      <c r="D187" s="14">
        <v>8917</v>
      </c>
    </row>
    <row r="188" spans="1:4" x14ac:dyDescent="0.25">
      <c r="A188" s="16">
        <v>2001</v>
      </c>
      <c r="B188" s="14" t="s">
        <v>2024</v>
      </c>
      <c r="C188" s="14" t="s">
        <v>2036</v>
      </c>
      <c r="D188" s="14">
        <v>8753</v>
      </c>
    </row>
    <row r="189" spans="1:4" x14ac:dyDescent="0.25">
      <c r="A189" s="16">
        <v>2001</v>
      </c>
      <c r="B189" s="14" t="s">
        <v>2031</v>
      </c>
      <c r="C189" s="14" t="s">
        <v>2036</v>
      </c>
      <c r="D189" s="14">
        <v>8819</v>
      </c>
    </row>
    <row r="190" spans="1:4" x14ac:dyDescent="0.25">
      <c r="A190" s="16">
        <v>2001</v>
      </c>
      <c r="B190" s="14" t="s">
        <v>2032</v>
      </c>
      <c r="C190" s="14" t="s">
        <v>2036</v>
      </c>
      <c r="D190" s="14">
        <v>9035</v>
      </c>
    </row>
    <row r="191" spans="1:4" x14ac:dyDescent="0.25">
      <c r="A191" s="16">
        <v>2001</v>
      </c>
      <c r="B191" s="14" t="s">
        <v>2033</v>
      </c>
      <c r="C191" s="14" t="s">
        <v>2036</v>
      </c>
      <c r="D191" s="14">
        <v>9256</v>
      </c>
    </row>
    <row r="192" spans="1:4" x14ac:dyDescent="0.25">
      <c r="A192" s="16">
        <v>2002</v>
      </c>
      <c r="B192" s="14" t="s">
        <v>2024</v>
      </c>
      <c r="C192" s="14" t="s">
        <v>2036</v>
      </c>
      <c r="D192" s="14">
        <v>9505</v>
      </c>
    </row>
    <row r="193" spans="1:4" x14ac:dyDescent="0.25">
      <c r="A193" s="16">
        <v>2002</v>
      </c>
      <c r="B193" s="14" t="s">
        <v>2031</v>
      </c>
      <c r="C193" s="14" t="s">
        <v>2036</v>
      </c>
      <c r="D193" s="14">
        <v>9600</v>
      </c>
    </row>
    <row r="194" spans="1:4" x14ac:dyDescent="0.25">
      <c r="A194" s="16">
        <v>2002</v>
      </c>
      <c r="B194" s="14" t="s">
        <v>2032</v>
      </c>
      <c r="C194" s="14" t="s">
        <v>2036</v>
      </c>
      <c r="D194" s="14">
        <v>9736</v>
      </c>
    </row>
    <row r="195" spans="1:4" x14ac:dyDescent="0.25">
      <c r="A195" s="16">
        <v>2002</v>
      </c>
      <c r="B195" s="14" t="s">
        <v>2033</v>
      </c>
      <c r="C195" s="14" t="s">
        <v>2036</v>
      </c>
      <c r="D195" s="14">
        <v>9859</v>
      </c>
    </row>
    <row r="196" spans="1:4" x14ac:dyDescent="0.25">
      <c r="A196" s="16">
        <v>2003</v>
      </c>
      <c r="B196" s="14" t="s">
        <v>2024</v>
      </c>
      <c r="C196" s="14" t="s">
        <v>2036</v>
      </c>
      <c r="D196" s="14">
        <v>10088</v>
      </c>
    </row>
    <row r="197" spans="1:4" x14ac:dyDescent="0.25">
      <c r="A197" s="16">
        <v>2003</v>
      </c>
      <c r="B197" s="14" t="s">
        <v>2031</v>
      </c>
      <c r="C197" s="14" t="s">
        <v>2036</v>
      </c>
      <c r="D197" s="14">
        <v>10281</v>
      </c>
    </row>
    <row r="198" spans="1:4" x14ac:dyDescent="0.25">
      <c r="A198" s="16">
        <v>2003</v>
      </c>
      <c r="B198" s="14" t="s">
        <v>2032</v>
      </c>
      <c r="C198" s="14" t="s">
        <v>2036</v>
      </c>
      <c r="D198" s="14">
        <v>10397</v>
      </c>
    </row>
    <row r="199" spans="1:4" x14ac:dyDescent="0.25">
      <c r="A199" s="16">
        <v>2003</v>
      </c>
      <c r="B199" s="14" t="s">
        <v>2033</v>
      </c>
      <c r="C199" s="14" t="s">
        <v>2036</v>
      </c>
      <c r="D199" s="14">
        <v>10353</v>
      </c>
    </row>
    <row r="200" spans="1:4" x14ac:dyDescent="0.25">
      <c r="A200" s="16">
        <v>2004</v>
      </c>
      <c r="B200" s="14" t="s">
        <v>2024</v>
      </c>
      <c r="C200" s="14" t="s">
        <v>2036</v>
      </c>
      <c r="D200" s="14">
        <v>10507</v>
      </c>
    </row>
    <row r="201" spans="1:4" x14ac:dyDescent="0.25">
      <c r="A201" s="16">
        <v>2004</v>
      </c>
      <c r="B201" s="14" t="s">
        <v>2031</v>
      </c>
      <c r="C201" s="14" t="s">
        <v>2036</v>
      </c>
      <c r="D201" s="14">
        <v>10505</v>
      </c>
    </row>
    <row r="202" spans="1:4" x14ac:dyDescent="0.25">
      <c r="A202" s="16">
        <v>2004</v>
      </c>
      <c r="B202" s="14" t="s">
        <v>2032</v>
      </c>
      <c r="C202" s="14" t="s">
        <v>2036</v>
      </c>
      <c r="D202" s="14">
        <v>10444</v>
      </c>
    </row>
    <row r="203" spans="1:4" x14ac:dyDescent="0.25">
      <c r="A203" s="16">
        <v>2004</v>
      </c>
      <c r="B203" s="14" t="s">
        <v>2033</v>
      </c>
      <c r="C203" s="14" t="s">
        <v>2036</v>
      </c>
      <c r="D203" s="14">
        <v>10523</v>
      </c>
    </row>
    <row r="204" spans="1:4" x14ac:dyDescent="0.25">
      <c r="A204" s="16">
        <v>2005</v>
      </c>
      <c r="B204" s="14" t="s">
        <v>2024</v>
      </c>
      <c r="C204" s="14" t="s">
        <v>2036</v>
      </c>
      <c r="D204" s="14">
        <v>10758</v>
      </c>
    </row>
    <row r="205" spans="1:4" x14ac:dyDescent="0.25">
      <c r="A205" s="16">
        <v>2005</v>
      </c>
      <c r="B205" s="14" t="s">
        <v>2031</v>
      </c>
      <c r="C205" s="14" t="s">
        <v>2036</v>
      </c>
      <c r="D205" s="14">
        <v>10637</v>
      </c>
    </row>
    <row r="206" spans="1:4" x14ac:dyDescent="0.25">
      <c r="A206" s="16">
        <v>2005</v>
      </c>
      <c r="B206" s="14" t="s">
        <v>2032</v>
      </c>
      <c r="C206" s="14" t="s">
        <v>2036</v>
      </c>
      <c r="D206" s="14">
        <v>10858</v>
      </c>
    </row>
    <row r="207" spans="1:4" x14ac:dyDescent="0.25">
      <c r="A207" s="16">
        <v>2005</v>
      </c>
      <c r="B207" s="14" t="s">
        <v>2033</v>
      </c>
      <c r="C207" s="14" t="s">
        <v>2036</v>
      </c>
      <c r="D207" s="14">
        <v>11043</v>
      </c>
    </row>
    <row r="208" spans="1:4" x14ac:dyDescent="0.25">
      <c r="A208" s="16">
        <v>2006</v>
      </c>
      <c r="B208" s="14" t="s">
        <v>2024</v>
      </c>
      <c r="C208" s="14" t="s">
        <v>2036</v>
      </c>
      <c r="D208" s="14">
        <v>11132</v>
      </c>
    </row>
    <row r="209" spans="1:4" x14ac:dyDescent="0.25">
      <c r="A209" s="16">
        <v>2006</v>
      </c>
      <c r="B209" s="14" t="s">
        <v>2031</v>
      </c>
      <c r="C209" s="14" t="s">
        <v>2036</v>
      </c>
      <c r="D209" s="14">
        <v>11178</v>
      </c>
    </row>
    <row r="210" spans="1:4" x14ac:dyDescent="0.25">
      <c r="A210" s="16">
        <v>2006</v>
      </c>
      <c r="B210" s="14" t="s">
        <v>2032</v>
      </c>
      <c r="C210" s="14" t="s">
        <v>2036</v>
      </c>
      <c r="D210" s="14">
        <v>11357</v>
      </c>
    </row>
    <row r="211" spans="1:4" x14ac:dyDescent="0.25">
      <c r="A211" s="16">
        <v>2006</v>
      </c>
      <c r="B211" s="14" t="s">
        <v>2033</v>
      </c>
      <c r="C211" s="14" t="s">
        <v>2036</v>
      </c>
      <c r="D211" s="14">
        <v>11435</v>
      </c>
    </row>
    <row r="212" spans="1:4" x14ac:dyDescent="0.25">
      <c r="A212" s="16">
        <v>2007</v>
      </c>
      <c r="B212" s="14" t="s">
        <v>2024</v>
      </c>
      <c r="C212" s="14" t="s">
        <v>2036</v>
      </c>
      <c r="D212" s="14">
        <v>11137</v>
      </c>
    </row>
    <row r="213" spans="1:4" x14ac:dyDescent="0.25">
      <c r="A213" s="16">
        <v>2007</v>
      </c>
      <c r="B213" s="14" t="s">
        <v>2031</v>
      </c>
      <c r="C213" s="14" t="s">
        <v>2036</v>
      </c>
      <c r="D213" s="14">
        <v>11549</v>
      </c>
    </row>
    <row r="214" spans="1:4" x14ac:dyDescent="0.25">
      <c r="A214" s="16">
        <v>2007</v>
      </c>
      <c r="B214" s="14" t="s">
        <v>2032</v>
      </c>
      <c r="C214" s="14" t="s">
        <v>2036</v>
      </c>
      <c r="D214" s="14">
        <v>11819</v>
      </c>
    </row>
    <row r="215" spans="1:4" x14ac:dyDescent="0.25">
      <c r="A215" s="16">
        <v>2007</v>
      </c>
      <c r="B215" s="14" t="s">
        <v>2033</v>
      </c>
      <c r="C215" s="14" t="s">
        <v>2036</v>
      </c>
      <c r="D215" s="14">
        <v>11749</v>
      </c>
    </row>
    <row r="216" spans="1:4" x14ac:dyDescent="0.25">
      <c r="A216" s="16">
        <v>2008</v>
      </c>
      <c r="B216" s="14" t="s">
        <v>2024</v>
      </c>
      <c r="C216" s="14" t="s">
        <v>2036</v>
      </c>
      <c r="D216" s="14">
        <v>11888</v>
      </c>
    </row>
    <row r="217" spans="1:4" x14ac:dyDescent="0.25">
      <c r="A217" s="16">
        <v>2008</v>
      </c>
      <c r="B217" s="14" t="s">
        <v>2031</v>
      </c>
      <c r="C217" s="14" t="s">
        <v>2036</v>
      </c>
      <c r="D217" s="14">
        <v>12224</v>
      </c>
    </row>
    <row r="218" spans="1:4" x14ac:dyDescent="0.25">
      <c r="A218" s="16">
        <v>2008</v>
      </c>
      <c r="B218" s="14" t="s">
        <v>2032</v>
      </c>
      <c r="C218" s="14" t="s">
        <v>2036</v>
      </c>
      <c r="D218" s="14">
        <v>12211</v>
      </c>
    </row>
    <row r="219" spans="1:4" x14ac:dyDescent="0.25">
      <c r="A219" s="16">
        <v>2008</v>
      </c>
      <c r="B219" s="14" t="s">
        <v>2033</v>
      </c>
      <c r="C219" s="14" t="s">
        <v>2036</v>
      </c>
      <c r="D219" s="14">
        <v>11774</v>
      </c>
    </row>
    <row r="220" spans="1:4" x14ac:dyDescent="0.25">
      <c r="A220" s="16">
        <v>2009</v>
      </c>
      <c r="B220" s="14" t="s">
        <v>2024</v>
      </c>
      <c r="C220" s="14" t="s">
        <v>2036</v>
      </c>
      <c r="D220" s="14">
        <v>12325</v>
      </c>
    </row>
    <row r="221" spans="1:4" x14ac:dyDescent="0.25">
      <c r="A221" s="16">
        <v>2009</v>
      </c>
      <c r="B221" s="14" t="s">
        <v>2031</v>
      </c>
      <c r="C221" s="14" t="s">
        <v>2036</v>
      </c>
      <c r="D221" s="14">
        <v>12112</v>
      </c>
    </row>
    <row r="222" spans="1:4" x14ac:dyDescent="0.25">
      <c r="A222" s="16">
        <v>2009</v>
      </c>
      <c r="B222" s="14" t="s">
        <v>2032</v>
      </c>
      <c r="C222" s="14" t="s">
        <v>2036</v>
      </c>
      <c r="D222" s="14">
        <v>12064</v>
      </c>
    </row>
    <row r="223" spans="1:4" x14ac:dyDescent="0.25">
      <c r="A223" s="16">
        <v>2009</v>
      </c>
      <c r="B223" s="14" t="s">
        <v>2033</v>
      </c>
      <c r="C223" s="14" t="s">
        <v>2036</v>
      </c>
      <c r="D223" s="14">
        <v>11969</v>
      </c>
    </row>
    <row r="224" spans="1:4" x14ac:dyDescent="0.25">
      <c r="A224" s="16">
        <v>2010</v>
      </c>
      <c r="B224" s="14" t="s">
        <v>2024</v>
      </c>
      <c r="C224" s="14" t="s">
        <v>2036</v>
      </c>
      <c r="D224" s="14">
        <v>12129</v>
      </c>
    </row>
    <row r="225" spans="1:4" x14ac:dyDescent="0.25">
      <c r="A225" s="16">
        <v>2010</v>
      </c>
      <c r="B225" s="14" t="s">
        <v>2031</v>
      </c>
      <c r="C225" s="14" t="s">
        <v>2036</v>
      </c>
      <c r="D225" s="14">
        <v>12384</v>
      </c>
    </row>
    <row r="226" spans="1:4" x14ac:dyDescent="0.25">
      <c r="A226" s="16">
        <v>2010</v>
      </c>
      <c r="B226" s="14" t="s">
        <v>2032</v>
      </c>
      <c r="C226" s="14" t="s">
        <v>2036</v>
      </c>
      <c r="D226" s="14">
        <v>12567</v>
      </c>
    </row>
    <row r="227" spans="1:4" x14ac:dyDescent="0.25">
      <c r="A227" s="16">
        <v>2010</v>
      </c>
      <c r="B227" s="14" t="s">
        <v>2033</v>
      </c>
      <c r="C227" s="14" t="s">
        <v>2036</v>
      </c>
      <c r="D227" s="14">
        <v>12583</v>
      </c>
    </row>
    <row r="228" spans="1:4" x14ac:dyDescent="0.25">
      <c r="A228" s="16">
        <v>2011</v>
      </c>
      <c r="B228" s="14" t="s">
        <v>2024</v>
      </c>
      <c r="C228" s="14" t="s">
        <v>2036</v>
      </c>
      <c r="D228" s="14">
        <v>12684</v>
      </c>
    </row>
    <row r="229" spans="1:4" x14ac:dyDescent="0.25">
      <c r="A229" s="16">
        <v>2011</v>
      </c>
      <c r="B229" s="14" t="s">
        <v>2031</v>
      </c>
      <c r="C229" s="14" t="s">
        <v>2036</v>
      </c>
      <c r="D229" s="14">
        <v>13063</v>
      </c>
    </row>
    <row r="230" spans="1:4" x14ac:dyDescent="0.25">
      <c r="A230" s="16">
        <v>2011</v>
      </c>
      <c r="B230" s="14" t="s">
        <v>2032</v>
      </c>
      <c r="C230" s="14" t="s">
        <v>2036</v>
      </c>
      <c r="D230" s="14">
        <v>13067</v>
      </c>
    </row>
    <row r="231" spans="1:4" x14ac:dyDescent="0.25">
      <c r="A231" s="16">
        <v>2011</v>
      </c>
      <c r="B231" s="14" t="s">
        <v>2033</v>
      </c>
      <c r="C231" s="14" t="s">
        <v>2036</v>
      </c>
      <c r="D231" s="14">
        <v>13271</v>
      </c>
    </row>
    <row r="232" spans="1:4" x14ac:dyDescent="0.25">
      <c r="A232" s="16">
        <v>2012</v>
      </c>
      <c r="B232" s="14" t="s">
        <v>2024</v>
      </c>
      <c r="C232" s="14" t="s">
        <v>2036</v>
      </c>
      <c r="D232" s="14">
        <v>13253</v>
      </c>
    </row>
    <row r="233" spans="1:4" x14ac:dyDescent="0.25">
      <c r="A233" s="16">
        <v>2012</v>
      </c>
      <c r="B233" s="14" t="s">
        <v>2031</v>
      </c>
      <c r="C233" s="14" t="s">
        <v>2036</v>
      </c>
      <c r="D233" s="14">
        <v>13273</v>
      </c>
    </row>
    <row r="234" spans="1:4" x14ac:dyDescent="0.25">
      <c r="A234" s="16">
        <v>2012</v>
      </c>
      <c r="B234" s="14" t="s">
        <v>2032</v>
      </c>
      <c r="C234" s="14" t="s">
        <v>2036</v>
      </c>
      <c r="D234" s="14">
        <v>13471</v>
      </c>
    </row>
    <row r="235" spans="1:4" x14ac:dyDescent="0.25">
      <c r="A235" s="16">
        <v>2012</v>
      </c>
      <c r="B235" s="14" t="s">
        <v>2033</v>
      </c>
      <c r="C235" s="14" t="s">
        <v>2036</v>
      </c>
      <c r="D235" s="14">
        <v>13812</v>
      </c>
    </row>
    <row r="236" spans="1:4" x14ac:dyDescent="0.25">
      <c r="A236" s="16">
        <v>2013</v>
      </c>
      <c r="B236" s="14" t="s">
        <v>2024</v>
      </c>
      <c r="C236" s="14" t="s">
        <v>2036</v>
      </c>
      <c r="D236" s="14">
        <v>14171</v>
      </c>
    </row>
    <row r="237" spans="1:4" x14ac:dyDescent="0.25">
      <c r="A237" s="16">
        <v>2013</v>
      </c>
      <c r="B237" s="14" t="s">
        <v>2031</v>
      </c>
      <c r="C237" s="14" t="s">
        <v>2036</v>
      </c>
      <c r="D237" s="14">
        <v>14359</v>
      </c>
    </row>
    <row r="238" spans="1:4" x14ac:dyDescent="0.25">
      <c r="A238" s="16">
        <v>2013</v>
      </c>
      <c r="B238" s="14" t="s">
        <v>2032</v>
      </c>
      <c r="C238" s="14" t="s">
        <v>2036</v>
      </c>
      <c r="D238" s="14">
        <v>14745</v>
      </c>
    </row>
    <row r="239" spans="1:4" x14ac:dyDescent="0.25">
      <c r="A239" s="16">
        <v>2013</v>
      </c>
      <c r="B239" s="14" t="s">
        <v>2033</v>
      </c>
      <c r="C239" s="14" t="s">
        <v>2036</v>
      </c>
      <c r="D239" s="14">
        <v>14797</v>
      </c>
    </row>
    <row r="240" spans="1:4" x14ac:dyDescent="0.25">
      <c r="A240" s="16">
        <v>2014</v>
      </c>
      <c r="B240" s="14" t="s">
        <v>2024</v>
      </c>
      <c r="C240" s="14" t="s">
        <v>2036</v>
      </c>
      <c r="D240" s="14">
        <v>14489</v>
      </c>
    </row>
    <row r="241" spans="1:4" x14ac:dyDescent="0.25">
      <c r="A241" s="16">
        <v>2014</v>
      </c>
      <c r="B241" s="14" t="s">
        <v>2031</v>
      </c>
      <c r="C241" s="14" t="s">
        <v>2036</v>
      </c>
      <c r="D241" s="14">
        <v>14932</v>
      </c>
    </row>
    <row r="242" spans="1:4" x14ac:dyDescent="0.25">
      <c r="A242" s="16">
        <v>2014</v>
      </c>
      <c r="B242" s="14" t="s">
        <v>2032</v>
      </c>
      <c r="C242" s="14" t="s">
        <v>2036</v>
      </c>
      <c r="D242" s="14">
        <v>14675</v>
      </c>
    </row>
    <row r="243" spans="1:4" x14ac:dyDescent="0.25">
      <c r="A243" s="16">
        <v>2014</v>
      </c>
      <c r="B243" s="14" t="s">
        <v>2033</v>
      </c>
      <c r="C243" s="14" t="s">
        <v>2036</v>
      </c>
      <c r="D243" s="14">
        <v>14796</v>
      </c>
    </row>
    <row r="244" spans="1:4" x14ac:dyDescent="0.25">
      <c r="A244" s="16">
        <v>2015</v>
      </c>
      <c r="B244" s="14" t="s">
        <v>2024</v>
      </c>
      <c r="C244" s="14" t="s">
        <v>2036</v>
      </c>
      <c r="D244" s="14">
        <v>14972</v>
      </c>
    </row>
    <row r="245" spans="1:4" x14ac:dyDescent="0.25">
      <c r="A245" s="16">
        <v>2015</v>
      </c>
      <c r="B245" s="14" t="s">
        <v>2031</v>
      </c>
      <c r="C245" s="14" t="s">
        <v>2036</v>
      </c>
      <c r="D245" s="14">
        <v>15461</v>
      </c>
    </row>
    <row r="246" spans="1:4" x14ac:dyDescent="0.25">
      <c r="A246" s="16">
        <v>2015</v>
      </c>
      <c r="B246" s="14" t="s">
        <v>2032</v>
      </c>
      <c r="C246" s="14" t="s">
        <v>2036</v>
      </c>
      <c r="D246" s="14">
        <v>15645</v>
      </c>
    </row>
    <row r="247" spans="1:4" x14ac:dyDescent="0.25">
      <c r="A247" s="16">
        <v>2015</v>
      </c>
      <c r="B247" s="14" t="s">
        <v>2033</v>
      </c>
      <c r="C247" s="14" t="s">
        <v>2036</v>
      </c>
      <c r="D247" s="14">
        <v>15799</v>
      </c>
    </row>
    <row r="248" spans="1:4" x14ac:dyDescent="0.25">
      <c r="A248" s="16">
        <v>2016</v>
      </c>
      <c r="B248" s="14" t="s">
        <v>2024</v>
      </c>
      <c r="C248" s="14" t="s">
        <v>2036</v>
      </c>
      <c r="D248" s="14">
        <v>15797</v>
      </c>
    </row>
    <row r="249" spans="1:4" x14ac:dyDescent="0.25">
      <c r="A249" s="16">
        <v>2016</v>
      </c>
      <c r="B249" s="14" t="s">
        <v>2031</v>
      </c>
      <c r="C249" s="14" t="s">
        <v>2036</v>
      </c>
      <c r="D249" s="14">
        <v>15988</v>
      </c>
    </row>
    <row r="250" spans="1:4" x14ac:dyDescent="0.25">
      <c r="A250" s="16">
        <v>2016</v>
      </c>
      <c r="B250" s="14" t="s">
        <v>2032</v>
      </c>
      <c r="C250" s="14" t="s">
        <v>2036</v>
      </c>
      <c r="D250" s="14">
        <v>16201</v>
      </c>
    </row>
    <row r="251" spans="1:4" x14ac:dyDescent="0.25">
      <c r="A251" s="16">
        <v>2016</v>
      </c>
      <c r="B251" s="14" t="s">
        <v>2033</v>
      </c>
      <c r="C251" s="14" t="s">
        <v>2036</v>
      </c>
      <c r="D251" s="14">
        <v>16466</v>
      </c>
    </row>
    <row r="252" spans="1:4" x14ac:dyDescent="0.25">
      <c r="A252" s="16">
        <v>2017</v>
      </c>
      <c r="B252" s="14" t="s">
        <v>2024</v>
      </c>
      <c r="C252" s="14" t="s">
        <v>2036</v>
      </c>
      <c r="D252" s="14">
        <v>16432</v>
      </c>
    </row>
    <row r="253" spans="1:4" x14ac:dyDescent="0.25">
      <c r="A253" s="16">
        <v>2017</v>
      </c>
      <c r="B253" s="14" t="s">
        <v>2031</v>
      </c>
      <c r="C253" s="14" t="s">
        <v>2036</v>
      </c>
      <c r="D253" s="14">
        <v>16246</v>
      </c>
    </row>
    <row r="254" spans="1:4" x14ac:dyDescent="0.25">
      <c r="A254" s="16">
        <v>2017</v>
      </c>
      <c r="B254" s="14" t="s">
        <v>2032</v>
      </c>
      <c r="C254" s="14" t="s">
        <v>2036</v>
      </c>
      <c r="D254" s="14">
        <v>16471</v>
      </c>
    </row>
    <row r="255" spans="1:4" x14ac:dyDescent="0.25">
      <c r="A255" s="16">
        <v>2017</v>
      </c>
      <c r="B255" s="14" t="s">
        <v>2033</v>
      </c>
      <c r="C255" s="14" t="s">
        <v>2036</v>
      </c>
      <c r="D255" s="14">
        <v>16437</v>
      </c>
    </row>
    <row r="256" spans="1:4" x14ac:dyDescent="0.25">
      <c r="A256" s="16">
        <v>2018</v>
      </c>
      <c r="B256" s="14" t="s">
        <v>2024</v>
      </c>
      <c r="C256" s="14" t="s">
        <v>2036</v>
      </c>
      <c r="D256" s="14">
        <v>16756</v>
      </c>
    </row>
    <row r="257" spans="1:4" x14ac:dyDescent="0.25">
      <c r="A257" s="16">
        <v>2018</v>
      </c>
      <c r="B257" s="14" t="s">
        <v>2031</v>
      </c>
      <c r="C257" s="14" t="s">
        <v>2036</v>
      </c>
      <c r="D257" s="14">
        <v>16815</v>
      </c>
    </row>
    <row r="258" spans="1:4" x14ac:dyDescent="0.25">
      <c r="A258" s="16">
        <v>2018</v>
      </c>
      <c r="B258" s="14" t="s">
        <v>2032</v>
      </c>
      <c r="C258" s="14" t="s">
        <v>2036</v>
      </c>
      <c r="D258" s="14">
        <v>16915</v>
      </c>
    </row>
    <row r="259" spans="1:4" x14ac:dyDescent="0.25">
      <c r="A259" s="16">
        <v>2018</v>
      </c>
      <c r="B259" s="14" t="s">
        <v>2033</v>
      </c>
      <c r="C259" s="14" t="s">
        <v>2036</v>
      </c>
      <c r="D259" s="14">
        <v>16697</v>
      </c>
    </row>
    <row r="260" spans="1:4" x14ac:dyDescent="0.25">
      <c r="A260" s="16">
        <v>2019</v>
      </c>
      <c r="B260" s="14" t="s">
        <v>2024</v>
      </c>
      <c r="C260" s="14" t="s">
        <v>2036</v>
      </c>
      <c r="D260" s="14">
        <v>17347</v>
      </c>
    </row>
    <row r="261" spans="1:4" x14ac:dyDescent="0.25">
      <c r="A261" s="16">
        <v>2019</v>
      </c>
      <c r="B261" s="14" t="s">
        <v>2031</v>
      </c>
      <c r="C261" s="14" t="s">
        <v>2036</v>
      </c>
      <c r="D261" s="14">
        <v>17383</v>
      </c>
    </row>
    <row r="262" spans="1:4" x14ac:dyDescent="0.25">
      <c r="A262" s="16">
        <v>2019</v>
      </c>
      <c r="B262" s="14" t="s">
        <v>2032</v>
      </c>
      <c r="C262" s="14" t="s">
        <v>2036</v>
      </c>
      <c r="D262" s="14">
        <v>17601</v>
      </c>
    </row>
    <row r="263" spans="1:4" x14ac:dyDescent="0.25">
      <c r="A263" s="16">
        <v>2019</v>
      </c>
      <c r="B263" s="14" t="s">
        <v>2033</v>
      </c>
      <c r="C263" s="14" t="s">
        <v>2036</v>
      </c>
      <c r="D263" s="14">
        <v>17521</v>
      </c>
    </row>
    <row r="264" spans="1:4" x14ac:dyDescent="0.25">
      <c r="A264" s="16">
        <v>2020</v>
      </c>
      <c r="B264" s="14" t="s">
        <v>2024</v>
      </c>
      <c r="C264" s="14" t="s">
        <v>2036</v>
      </c>
      <c r="D264" s="14">
        <v>15481</v>
      </c>
    </row>
    <row r="265" spans="1:4" x14ac:dyDescent="0.25">
      <c r="A265" s="16">
        <v>2020</v>
      </c>
      <c r="B265" s="14" t="s">
        <v>2031</v>
      </c>
      <c r="C265" s="14" t="s">
        <v>2036</v>
      </c>
      <c r="D265" s="14">
        <v>11639</v>
      </c>
    </row>
    <row r="266" spans="1:4" x14ac:dyDescent="0.25">
      <c r="A266" s="16">
        <v>2020</v>
      </c>
      <c r="B266" s="14" t="s">
        <v>2032</v>
      </c>
      <c r="C266" s="14" t="s">
        <v>2036</v>
      </c>
      <c r="D266" s="14">
        <v>14415</v>
      </c>
    </row>
    <row r="267" spans="1:4" x14ac:dyDescent="0.25">
      <c r="A267" s="16">
        <v>2020</v>
      </c>
      <c r="B267" s="14" t="s">
        <v>2033</v>
      </c>
      <c r="C267" s="14" t="s">
        <v>2036</v>
      </c>
      <c r="D267" s="14">
        <v>14143</v>
      </c>
    </row>
    <row r="268" spans="1:4" x14ac:dyDescent="0.25">
      <c r="A268" s="16">
        <v>2021</v>
      </c>
      <c r="B268" s="14" t="s">
        <v>2024</v>
      </c>
      <c r="C268" s="14" t="s">
        <v>2036</v>
      </c>
      <c r="D268" s="14">
        <v>14184</v>
      </c>
    </row>
    <row r="269" spans="1:4" x14ac:dyDescent="0.25">
      <c r="A269" s="16">
        <v>2021</v>
      </c>
      <c r="B269" s="14" t="s">
        <v>2031</v>
      </c>
      <c r="C269" s="14" t="s">
        <v>2036</v>
      </c>
      <c r="D269" s="14">
        <v>16673</v>
      </c>
    </row>
    <row r="270" spans="1:4" x14ac:dyDescent="0.25">
      <c r="A270" s="16">
        <v>2021</v>
      </c>
      <c r="B270" s="14" t="s">
        <v>2032</v>
      </c>
      <c r="C270" s="14" t="s">
        <v>2036</v>
      </c>
      <c r="D270" s="14">
        <v>16729</v>
      </c>
    </row>
    <row r="271" spans="1:4" x14ac:dyDescent="0.25">
      <c r="A271" s="16">
        <v>2021</v>
      </c>
      <c r="B271" s="14" t="s">
        <v>2033</v>
      </c>
      <c r="C271" s="14" t="s">
        <v>2036</v>
      </c>
      <c r="D271" s="14">
        <v>17146</v>
      </c>
    </row>
    <row r="272" spans="1:4" x14ac:dyDescent="0.25">
      <c r="A272" s="16">
        <v>2022</v>
      </c>
      <c r="B272" s="14" t="s">
        <v>2024</v>
      </c>
      <c r="C272" s="14" t="s">
        <v>2036</v>
      </c>
      <c r="D272" s="14">
        <v>19138</v>
      </c>
    </row>
    <row r="273" spans="1:4" x14ac:dyDescent="0.25">
      <c r="A273" s="16">
        <v>2022</v>
      </c>
      <c r="B273" s="14" t="s">
        <v>2031</v>
      </c>
      <c r="C273" s="14" t="s">
        <v>2036</v>
      </c>
      <c r="D273" s="14">
        <v>18010</v>
      </c>
    </row>
    <row r="274" spans="1:4" x14ac:dyDescent="0.25">
      <c r="A274" s="16">
        <v>2022</v>
      </c>
      <c r="B274" s="14" t="s">
        <v>2032</v>
      </c>
      <c r="C274" s="14" t="s">
        <v>2036</v>
      </c>
      <c r="D274" s="14">
        <v>18012</v>
      </c>
    </row>
    <row r="275" spans="1:4" x14ac:dyDescent="0.25">
      <c r="A275" s="16">
        <v>2000</v>
      </c>
      <c r="B275" s="14" t="s">
        <v>2024</v>
      </c>
      <c r="C275" s="14" t="s">
        <v>2026</v>
      </c>
      <c r="D275" s="14">
        <v>44496</v>
      </c>
    </row>
    <row r="276" spans="1:4" x14ac:dyDescent="0.25">
      <c r="A276" s="16">
        <v>2000</v>
      </c>
      <c r="B276" s="14" t="s">
        <v>2031</v>
      </c>
      <c r="C276" s="14" t="s">
        <v>2026</v>
      </c>
      <c r="D276" s="14">
        <v>44575</v>
      </c>
    </row>
    <row r="277" spans="1:4" x14ac:dyDescent="0.25">
      <c r="A277" s="16">
        <v>2000</v>
      </c>
      <c r="B277" s="14" t="s">
        <v>2032</v>
      </c>
      <c r="C277" s="14" t="s">
        <v>2026</v>
      </c>
      <c r="D277" s="14">
        <v>44850</v>
      </c>
    </row>
    <row r="278" spans="1:4" x14ac:dyDescent="0.25">
      <c r="A278" s="16">
        <v>2000</v>
      </c>
      <c r="B278" s="14" t="s">
        <v>2033</v>
      </c>
      <c r="C278" s="14" t="s">
        <v>2026</v>
      </c>
      <c r="D278" s="14">
        <v>45381</v>
      </c>
    </row>
    <row r="279" spans="1:4" x14ac:dyDescent="0.25">
      <c r="A279" s="16">
        <v>2001</v>
      </c>
      <c r="B279" s="14" t="s">
        <v>2024</v>
      </c>
      <c r="C279" s="14" t="s">
        <v>2026</v>
      </c>
      <c r="D279" s="14">
        <v>45867</v>
      </c>
    </row>
    <row r="280" spans="1:4" x14ac:dyDescent="0.25">
      <c r="A280" s="16">
        <v>2001</v>
      </c>
      <c r="B280" s="14" t="s">
        <v>2031</v>
      </c>
      <c r="C280" s="14" t="s">
        <v>2026</v>
      </c>
      <c r="D280" s="14">
        <v>46231</v>
      </c>
    </row>
    <row r="281" spans="1:4" x14ac:dyDescent="0.25">
      <c r="A281" s="16">
        <v>2001</v>
      </c>
      <c r="B281" s="14" t="s">
        <v>2032</v>
      </c>
      <c r="C281" s="14" t="s">
        <v>2026</v>
      </c>
      <c r="D281" s="14">
        <v>46641</v>
      </c>
    </row>
    <row r="282" spans="1:4" x14ac:dyDescent="0.25">
      <c r="A282" s="16">
        <v>2001</v>
      </c>
      <c r="B282" s="14" t="s">
        <v>2033</v>
      </c>
      <c r="C282" s="14" t="s">
        <v>2026</v>
      </c>
      <c r="D282" s="14">
        <v>46950</v>
      </c>
    </row>
    <row r="283" spans="1:4" x14ac:dyDescent="0.25">
      <c r="A283" s="16">
        <v>2002</v>
      </c>
      <c r="B283" s="14" t="s">
        <v>2024</v>
      </c>
      <c r="C283" s="14" t="s">
        <v>2026</v>
      </c>
      <c r="D283" s="14">
        <v>47326</v>
      </c>
    </row>
    <row r="284" spans="1:4" x14ac:dyDescent="0.25">
      <c r="A284" s="16">
        <v>2002</v>
      </c>
      <c r="B284" s="14" t="s">
        <v>2031</v>
      </c>
      <c r="C284" s="14" t="s">
        <v>2026</v>
      </c>
      <c r="D284" s="14">
        <v>47637</v>
      </c>
    </row>
    <row r="285" spans="1:4" x14ac:dyDescent="0.25">
      <c r="A285" s="16">
        <v>2002</v>
      </c>
      <c r="B285" s="14" t="s">
        <v>2032</v>
      </c>
      <c r="C285" s="14" t="s">
        <v>2026</v>
      </c>
      <c r="D285" s="14">
        <v>48062</v>
      </c>
    </row>
    <row r="286" spans="1:4" x14ac:dyDescent="0.25">
      <c r="A286" s="16">
        <v>2002</v>
      </c>
      <c r="B286" s="14" t="s">
        <v>2033</v>
      </c>
      <c r="C286" s="14" t="s">
        <v>2026</v>
      </c>
      <c r="D286" s="14">
        <v>48759</v>
      </c>
    </row>
    <row r="287" spans="1:4" x14ac:dyDescent="0.25">
      <c r="A287" s="16">
        <v>2003</v>
      </c>
      <c r="B287" s="14" t="s">
        <v>2024</v>
      </c>
      <c r="C287" s="14" t="s">
        <v>2026</v>
      </c>
      <c r="D287" s="14">
        <v>48881</v>
      </c>
    </row>
    <row r="288" spans="1:4" x14ac:dyDescent="0.25">
      <c r="A288" s="16">
        <v>2003</v>
      </c>
      <c r="B288" s="14" t="s">
        <v>2031</v>
      </c>
      <c r="C288" s="14" t="s">
        <v>2026</v>
      </c>
      <c r="D288" s="14">
        <v>49086</v>
      </c>
    </row>
    <row r="289" spans="1:4" x14ac:dyDescent="0.25">
      <c r="A289" s="16">
        <v>2003</v>
      </c>
      <c r="B289" s="14" t="s">
        <v>2032</v>
      </c>
      <c r="C289" s="14" t="s">
        <v>2026</v>
      </c>
      <c r="D289" s="14">
        <v>49711</v>
      </c>
    </row>
    <row r="290" spans="1:4" x14ac:dyDescent="0.25">
      <c r="A290" s="16">
        <v>2003</v>
      </c>
      <c r="B290" s="14" t="s">
        <v>2033</v>
      </c>
      <c r="C290" s="14" t="s">
        <v>2026</v>
      </c>
      <c r="D290" s="14">
        <v>50238</v>
      </c>
    </row>
    <row r="291" spans="1:4" x14ac:dyDescent="0.25">
      <c r="A291" s="16">
        <v>2004</v>
      </c>
      <c r="B291" s="14" t="s">
        <v>2024</v>
      </c>
      <c r="C291" s="14" t="s">
        <v>2026</v>
      </c>
      <c r="D291" s="14">
        <v>50952</v>
      </c>
    </row>
    <row r="292" spans="1:4" x14ac:dyDescent="0.25">
      <c r="A292" s="16">
        <v>2004</v>
      </c>
      <c r="B292" s="14" t="s">
        <v>2031</v>
      </c>
      <c r="C292" s="14" t="s">
        <v>2026</v>
      </c>
      <c r="D292" s="14">
        <v>51510</v>
      </c>
    </row>
    <row r="293" spans="1:4" x14ac:dyDescent="0.25">
      <c r="A293" s="16">
        <v>2004</v>
      </c>
      <c r="B293" s="14" t="s">
        <v>2032</v>
      </c>
      <c r="C293" s="14" t="s">
        <v>2026</v>
      </c>
      <c r="D293" s="14">
        <v>51985</v>
      </c>
    </row>
    <row r="294" spans="1:4" x14ac:dyDescent="0.25">
      <c r="A294" s="16">
        <v>2004</v>
      </c>
      <c r="B294" s="14" t="s">
        <v>2033</v>
      </c>
      <c r="C294" s="14" t="s">
        <v>2026</v>
      </c>
      <c r="D294" s="14">
        <v>52841</v>
      </c>
    </row>
    <row r="295" spans="1:4" x14ac:dyDescent="0.25">
      <c r="A295" s="16">
        <v>2005</v>
      </c>
      <c r="B295" s="14" t="s">
        <v>2024</v>
      </c>
      <c r="C295" s="14" t="s">
        <v>2026</v>
      </c>
      <c r="D295" s="14">
        <v>53408</v>
      </c>
    </row>
    <row r="296" spans="1:4" x14ac:dyDescent="0.25">
      <c r="A296" s="16">
        <v>2005</v>
      </c>
      <c r="B296" s="14" t="s">
        <v>2031</v>
      </c>
      <c r="C296" s="14" t="s">
        <v>2026</v>
      </c>
      <c r="D296" s="14">
        <v>54520</v>
      </c>
    </row>
    <row r="297" spans="1:4" x14ac:dyDescent="0.25">
      <c r="A297" s="16">
        <v>2005</v>
      </c>
      <c r="B297" s="14" t="s">
        <v>2032</v>
      </c>
      <c r="C297" s="14" t="s">
        <v>2026</v>
      </c>
      <c r="D297" s="14">
        <v>54940</v>
      </c>
    </row>
    <row r="298" spans="1:4" x14ac:dyDescent="0.25">
      <c r="A298" s="16">
        <v>2005</v>
      </c>
      <c r="B298" s="14" t="s">
        <v>2033</v>
      </c>
      <c r="C298" s="14" t="s">
        <v>2026</v>
      </c>
      <c r="D298" s="14">
        <v>55578</v>
      </c>
    </row>
    <row r="299" spans="1:4" x14ac:dyDescent="0.25">
      <c r="A299" s="16">
        <v>2006</v>
      </c>
      <c r="B299" s="14" t="s">
        <v>2024</v>
      </c>
      <c r="C299" s="14" t="s">
        <v>2026</v>
      </c>
      <c r="D299" s="14">
        <v>56331</v>
      </c>
    </row>
    <row r="300" spans="1:4" x14ac:dyDescent="0.25">
      <c r="A300" s="16">
        <v>2006</v>
      </c>
      <c r="B300" s="14" t="s">
        <v>2031</v>
      </c>
      <c r="C300" s="14" t="s">
        <v>2026</v>
      </c>
      <c r="D300" s="14">
        <v>57683</v>
      </c>
    </row>
    <row r="301" spans="1:4" x14ac:dyDescent="0.25">
      <c r="A301" s="16">
        <v>2006</v>
      </c>
      <c r="B301" s="14" t="s">
        <v>2032</v>
      </c>
      <c r="C301" s="14" t="s">
        <v>2026</v>
      </c>
      <c r="D301" s="14">
        <v>58759</v>
      </c>
    </row>
    <row r="302" spans="1:4" x14ac:dyDescent="0.25">
      <c r="A302" s="16">
        <v>2006</v>
      </c>
      <c r="B302" s="14" t="s">
        <v>2033</v>
      </c>
      <c r="C302" s="14" t="s">
        <v>2026</v>
      </c>
      <c r="D302" s="14">
        <v>58923</v>
      </c>
    </row>
    <row r="303" spans="1:4" x14ac:dyDescent="0.25">
      <c r="A303" s="16">
        <v>2007</v>
      </c>
      <c r="B303" s="14" t="s">
        <v>2024</v>
      </c>
      <c r="C303" s="14" t="s">
        <v>2026</v>
      </c>
      <c r="D303" s="14">
        <v>59468</v>
      </c>
    </row>
    <row r="304" spans="1:4" x14ac:dyDescent="0.25">
      <c r="A304" s="16">
        <v>2007</v>
      </c>
      <c r="B304" s="14" t="s">
        <v>2031</v>
      </c>
      <c r="C304" s="14" t="s">
        <v>2026</v>
      </c>
      <c r="D304" s="14">
        <v>59855</v>
      </c>
    </row>
    <row r="305" spans="1:4" x14ac:dyDescent="0.25">
      <c r="A305" s="16">
        <v>2007</v>
      </c>
      <c r="B305" s="14" t="s">
        <v>2032</v>
      </c>
      <c r="C305" s="14" t="s">
        <v>2026</v>
      </c>
      <c r="D305" s="14">
        <v>60978</v>
      </c>
    </row>
    <row r="306" spans="1:4" x14ac:dyDescent="0.25">
      <c r="A306" s="16">
        <v>2007</v>
      </c>
      <c r="B306" s="14" t="s">
        <v>2033</v>
      </c>
      <c r="C306" s="14" t="s">
        <v>2026</v>
      </c>
      <c r="D306" s="14">
        <v>61014</v>
      </c>
    </row>
    <row r="307" spans="1:4" x14ac:dyDescent="0.25">
      <c r="A307" s="16">
        <v>2008</v>
      </c>
      <c r="B307" s="14" t="s">
        <v>2024</v>
      </c>
      <c r="C307" s="14" t="s">
        <v>2026</v>
      </c>
      <c r="D307" s="14">
        <v>61807</v>
      </c>
    </row>
    <row r="308" spans="1:4" x14ac:dyDescent="0.25">
      <c r="A308" s="16">
        <v>2008</v>
      </c>
      <c r="B308" s="14" t="s">
        <v>2031</v>
      </c>
      <c r="C308" s="14" t="s">
        <v>2026</v>
      </c>
      <c r="D308" s="14">
        <v>63163</v>
      </c>
    </row>
    <row r="309" spans="1:4" x14ac:dyDescent="0.25">
      <c r="A309" s="16">
        <v>2008</v>
      </c>
      <c r="B309" s="14" t="s">
        <v>2032</v>
      </c>
      <c r="C309" s="14" t="s">
        <v>2026</v>
      </c>
      <c r="D309" s="14">
        <v>64246</v>
      </c>
    </row>
    <row r="310" spans="1:4" x14ac:dyDescent="0.25">
      <c r="A310" s="16">
        <v>2008</v>
      </c>
      <c r="B310" s="14" t="s">
        <v>2033</v>
      </c>
      <c r="C310" s="14" t="s">
        <v>2026</v>
      </c>
      <c r="D310" s="14">
        <v>65825</v>
      </c>
    </row>
    <row r="311" spans="1:4" x14ac:dyDescent="0.25">
      <c r="A311" s="16">
        <v>2009</v>
      </c>
      <c r="B311" s="14" t="s">
        <v>2024</v>
      </c>
      <c r="C311" s="14" t="s">
        <v>2026</v>
      </c>
      <c r="D311" s="14">
        <v>65553</v>
      </c>
    </row>
    <row r="312" spans="1:4" x14ac:dyDescent="0.25">
      <c r="A312" s="16">
        <v>2009</v>
      </c>
      <c r="B312" s="14" t="s">
        <v>2031</v>
      </c>
      <c r="C312" s="14" t="s">
        <v>2026</v>
      </c>
      <c r="D312" s="14">
        <v>64448</v>
      </c>
    </row>
    <row r="313" spans="1:4" x14ac:dyDescent="0.25">
      <c r="A313" s="16">
        <v>2009</v>
      </c>
      <c r="B313" s="14" t="s">
        <v>2032</v>
      </c>
      <c r="C313" s="14" t="s">
        <v>2026</v>
      </c>
      <c r="D313" s="14">
        <v>64567</v>
      </c>
    </row>
    <row r="314" spans="1:4" x14ac:dyDescent="0.25">
      <c r="A314" s="16">
        <v>2009</v>
      </c>
      <c r="B314" s="14" t="s">
        <v>2033</v>
      </c>
      <c r="C314" s="14" t="s">
        <v>2026</v>
      </c>
      <c r="D314" s="14">
        <v>64741</v>
      </c>
    </row>
    <row r="315" spans="1:4" x14ac:dyDescent="0.25">
      <c r="A315" s="16">
        <v>2010</v>
      </c>
      <c r="B315" s="14" t="s">
        <v>2024</v>
      </c>
      <c r="C315" s="14" t="s">
        <v>2026</v>
      </c>
      <c r="D315" s="14">
        <v>66002</v>
      </c>
    </row>
    <row r="316" spans="1:4" x14ac:dyDescent="0.25">
      <c r="A316" s="16">
        <v>2010</v>
      </c>
      <c r="B316" s="14" t="s">
        <v>2031</v>
      </c>
      <c r="C316" s="14" t="s">
        <v>2026</v>
      </c>
      <c r="D316" s="14">
        <v>66166</v>
      </c>
    </row>
    <row r="317" spans="1:4" x14ac:dyDescent="0.25">
      <c r="A317" s="16">
        <v>2010</v>
      </c>
      <c r="B317" s="14" t="s">
        <v>2032</v>
      </c>
      <c r="C317" s="14" t="s">
        <v>2026</v>
      </c>
      <c r="D317" s="14">
        <v>66201</v>
      </c>
    </row>
    <row r="318" spans="1:4" x14ac:dyDescent="0.25">
      <c r="A318" s="16">
        <v>2010</v>
      </c>
      <c r="B318" s="14" t="s">
        <v>2033</v>
      </c>
      <c r="C318" s="14" t="s">
        <v>2026</v>
      </c>
      <c r="D318" s="14">
        <v>67901</v>
      </c>
    </row>
    <row r="319" spans="1:4" x14ac:dyDescent="0.25">
      <c r="A319" s="16">
        <v>2011</v>
      </c>
      <c r="B319" s="14" t="s">
        <v>2024</v>
      </c>
      <c r="C319" s="14" t="s">
        <v>2026</v>
      </c>
      <c r="D319" s="14">
        <v>67071</v>
      </c>
    </row>
    <row r="320" spans="1:4" x14ac:dyDescent="0.25">
      <c r="A320" s="16">
        <v>2011</v>
      </c>
      <c r="B320" s="14" t="s">
        <v>2031</v>
      </c>
      <c r="C320" s="14" t="s">
        <v>2026</v>
      </c>
      <c r="D320" s="14">
        <v>67086</v>
      </c>
    </row>
    <row r="321" spans="1:4" x14ac:dyDescent="0.25">
      <c r="A321" s="16">
        <v>2011</v>
      </c>
      <c r="B321" s="14" t="s">
        <v>2032</v>
      </c>
      <c r="C321" s="14" t="s">
        <v>2026</v>
      </c>
      <c r="D321" s="14">
        <v>68600</v>
      </c>
    </row>
    <row r="322" spans="1:4" x14ac:dyDescent="0.25">
      <c r="A322" s="16">
        <v>2011</v>
      </c>
      <c r="B322" s="14" t="s">
        <v>2033</v>
      </c>
      <c r="C322" s="14" t="s">
        <v>2026</v>
      </c>
      <c r="D322" s="14">
        <v>68626</v>
      </c>
    </row>
    <row r="323" spans="1:4" x14ac:dyDescent="0.25">
      <c r="A323" s="16">
        <v>2012</v>
      </c>
      <c r="B323" s="14" t="s">
        <v>2024</v>
      </c>
      <c r="C323" s="14" t="s">
        <v>2026</v>
      </c>
      <c r="D323" s="14">
        <v>69768</v>
      </c>
    </row>
    <row r="324" spans="1:4" x14ac:dyDescent="0.25">
      <c r="A324" s="16">
        <v>2012</v>
      </c>
      <c r="B324" s="14" t="s">
        <v>2031</v>
      </c>
      <c r="C324" s="14" t="s">
        <v>2026</v>
      </c>
      <c r="D324" s="14">
        <v>72052</v>
      </c>
    </row>
    <row r="325" spans="1:4" x14ac:dyDescent="0.25">
      <c r="A325" s="16">
        <v>2012</v>
      </c>
      <c r="B325" s="14" t="s">
        <v>2032</v>
      </c>
      <c r="C325" s="14" t="s">
        <v>2026</v>
      </c>
      <c r="D325" s="14">
        <v>72002</v>
      </c>
    </row>
    <row r="326" spans="1:4" x14ac:dyDescent="0.25">
      <c r="A326" s="16">
        <v>2012</v>
      </c>
      <c r="B326" s="14" t="s">
        <v>2033</v>
      </c>
      <c r="C326" s="14" t="s">
        <v>2026</v>
      </c>
      <c r="D326" s="14">
        <v>73081</v>
      </c>
    </row>
    <row r="327" spans="1:4" x14ac:dyDescent="0.25">
      <c r="A327" s="16">
        <v>2013</v>
      </c>
      <c r="B327" s="14" t="s">
        <v>2024</v>
      </c>
      <c r="C327" s="14" t="s">
        <v>2026</v>
      </c>
      <c r="D327" s="14">
        <v>74490</v>
      </c>
    </row>
    <row r="328" spans="1:4" x14ac:dyDescent="0.25">
      <c r="A328" s="16">
        <v>2013</v>
      </c>
      <c r="B328" s="14" t="s">
        <v>2031</v>
      </c>
      <c r="C328" s="14" t="s">
        <v>2026</v>
      </c>
      <c r="D328" s="14">
        <v>75200</v>
      </c>
    </row>
    <row r="329" spans="1:4" x14ac:dyDescent="0.25">
      <c r="A329" s="16">
        <v>2013</v>
      </c>
      <c r="B329" s="14" t="s">
        <v>2032</v>
      </c>
      <c r="C329" s="14" t="s">
        <v>2026</v>
      </c>
      <c r="D329" s="14">
        <v>74563</v>
      </c>
    </row>
    <row r="330" spans="1:4" x14ac:dyDescent="0.25">
      <c r="A330" s="16">
        <v>2013</v>
      </c>
      <c r="B330" s="14" t="s">
        <v>2033</v>
      </c>
      <c r="C330" s="14" t="s">
        <v>2026</v>
      </c>
      <c r="D330" s="14">
        <v>75695</v>
      </c>
    </row>
    <row r="331" spans="1:4" x14ac:dyDescent="0.25">
      <c r="A331" s="16">
        <v>2014</v>
      </c>
      <c r="B331" s="14" t="s">
        <v>2024</v>
      </c>
      <c r="C331" s="14" t="s">
        <v>2026</v>
      </c>
      <c r="D331" s="14">
        <v>76052</v>
      </c>
    </row>
    <row r="332" spans="1:4" x14ac:dyDescent="0.25">
      <c r="A332" s="16">
        <v>2014</v>
      </c>
      <c r="B332" s="14" t="s">
        <v>2031</v>
      </c>
      <c r="C332" s="14" t="s">
        <v>2026</v>
      </c>
      <c r="D332" s="14">
        <v>76523</v>
      </c>
    </row>
    <row r="333" spans="1:4" x14ac:dyDescent="0.25">
      <c r="A333" s="16">
        <v>2014</v>
      </c>
      <c r="B333" s="14" t="s">
        <v>2032</v>
      </c>
      <c r="C333" s="14" t="s">
        <v>2026</v>
      </c>
      <c r="D333" s="14">
        <v>77275</v>
      </c>
    </row>
    <row r="334" spans="1:4" x14ac:dyDescent="0.25">
      <c r="A334" s="16">
        <v>2014</v>
      </c>
      <c r="B334" s="14" t="s">
        <v>2033</v>
      </c>
      <c r="C334" s="14" t="s">
        <v>2026</v>
      </c>
      <c r="D334" s="14">
        <v>77716</v>
      </c>
    </row>
    <row r="335" spans="1:4" x14ac:dyDescent="0.25">
      <c r="A335" s="16">
        <v>2015</v>
      </c>
      <c r="B335" s="14" t="s">
        <v>2024</v>
      </c>
      <c r="C335" s="14" t="s">
        <v>2026</v>
      </c>
      <c r="D335" s="14">
        <v>78965</v>
      </c>
    </row>
    <row r="336" spans="1:4" x14ac:dyDescent="0.25">
      <c r="A336" s="16">
        <v>2015</v>
      </c>
      <c r="B336" s="14" t="s">
        <v>2031</v>
      </c>
      <c r="C336" s="14" t="s">
        <v>2026</v>
      </c>
      <c r="D336" s="14">
        <v>79633</v>
      </c>
    </row>
    <row r="337" spans="1:4" x14ac:dyDescent="0.25">
      <c r="A337" s="16">
        <v>2015</v>
      </c>
      <c r="B337" s="14" t="s">
        <v>2032</v>
      </c>
      <c r="C337" s="14" t="s">
        <v>2026</v>
      </c>
      <c r="D337" s="14">
        <v>80822</v>
      </c>
    </row>
    <row r="338" spans="1:4" x14ac:dyDescent="0.25">
      <c r="A338" s="16">
        <v>2015</v>
      </c>
      <c r="B338" s="14" t="s">
        <v>2033</v>
      </c>
      <c r="C338" s="14" t="s">
        <v>2026</v>
      </c>
      <c r="D338" s="14">
        <v>80159</v>
      </c>
    </row>
    <row r="339" spans="1:4" x14ac:dyDescent="0.25">
      <c r="A339" s="16">
        <v>2016</v>
      </c>
      <c r="B339" s="14" t="s">
        <v>2024</v>
      </c>
      <c r="C339" s="14" t="s">
        <v>2026</v>
      </c>
      <c r="D339" s="14">
        <v>82615</v>
      </c>
    </row>
    <row r="340" spans="1:4" x14ac:dyDescent="0.25">
      <c r="A340" s="16">
        <v>2016</v>
      </c>
      <c r="B340" s="14" t="s">
        <v>2031</v>
      </c>
      <c r="C340" s="14" t="s">
        <v>2026</v>
      </c>
      <c r="D340" s="14">
        <v>83826</v>
      </c>
    </row>
    <row r="341" spans="1:4" x14ac:dyDescent="0.25">
      <c r="A341" s="16">
        <v>2016</v>
      </c>
      <c r="B341" s="14" t="s">
        <v>2032</v>
      </c>
      <c r="C341" s="14" t="s">
        <v>2026</v>
      </c>
      <c r="D341" s="14">
        <v>83554</v>
      </c>
    </row>
    <row r="342" spans="1:4" x14ac:dyDescent="0.25">
      <c r="A342" s="16">
        <v>2016</v>
      </c>
      <c r="B342" s="14" t="s">
        <v>2033</v>
      </c>
      <c r="C342" s="14" t="s">
        <v>2026</v>
      </c>
      <c r="D342" s="14">
        <v>84216</v>
      </c>
    </row>
    <row r="343" spans="1:4" x14ac:dyDescent="0.25">
      <c r="A343" s="16">
        <v>2017</v>
      </c>
      <c r="B343" s="14" t="s">
        <v>2024</v>
      </c>
      <c r="C343" s="14" t="s">
        <v>2026</v>
      </c>
      <c r="D343" s="14">
        <v>83360</v>
      </c>
    </row>
    <row r="344" spans="1:4" x14ac:dyDescent="0.25">
      <c r="A344" s="16">
        <v>2017</v>
      </c>
      <c r="B344" s="14" t="s">
        <v>2031</v>
      </c>
      <c r="C344" s="14" t="s">
        <v>2026</v>
      </c>
      <c r="D344" s="14">
        <v>83630</v>
      </c>
    </row>
    <row r="345" spans="1:4" x14ac:dyDescent="0.25">
      <c r="A345" s="16">
        <v>2017</v>
      </c>
      <c r="B345" s="14" t="s">
        <v>2032</v>
      </c>
      <c r="C345" s="14" t="s">
        <v>2026</v>
      </c>
      <c r="D345" s="14">
        <v>84660</v>
      </c>
    </row>
    <row r="346" spans="1:4" x14ac:dyDescent="0.25">
      <c r="A346" s="16">
        <v>2017</v>
      </c>
      <c r="B346" s="14" t="s">
        <v>2033</v>
      </c>
      <c r="C346" s="14" t="s">
        <v>2026</v>
      </c>
      <c r="D346" s="14">
        <v>84945</v>
      </c>
    </row>
    <row r="347" spans="1:4" x14ac:dyDescent="0.25">
      <c r="A347" s="16">
        <v>2018</v>
      </c>
      <c r="B347" s="14" t="s">
        <v>2024</v>
      </c>
      <c r="C347" s="14" t="s">
        <v>2026</v>
      </c>
      <c r="D347" s="14">
        <v>86307</v>
      </c>
    </row>
    <row r="348" spans="1:4" x14ac:dyDescent="0.25">
      <c r="A348" s="16">
        <v>2018</v>
      </c>
      <c r="B348" s="14" t="s">
        <v>2031</v>
      </c>
      <c r="C348" s="14" t="s">
        <v>2026</v>
      </c>
      <c r="D348" s="14">
        <v>86165</v>
      </c>
    </row>
    <row r="349" spans="1:4" x14ac:dyDescent="0.25">
      <c r="A349" s="16">
        <v>2018</v>
      </c>
      <c r="B349" s="14" t="s">
        <v>2032</v>
      </c>
      <c r="C349" s="14" t="s">
        <v>2026</v>
      </c>
      <c r="D349" s="14">
        <v>86721</v>
      </c>
    </row>
    <row r="350" spans="1:4" x14ac:dyDescent="0.25">
      <c r="A350" s="16">
        <v>2018</v>
      </c>
      <c r="B350" s="14" t="s">
        <v>2033</v>
      </c>
      <c r="C350" s="14" t="s">
        <v>2026</v>
      </c>
      <c r="D350" s="14">
        <v>87601</v>
      </c>
    </row>
    <row r="351" spans="1:4" x14ac:dyDescent="0.25">
      <c r="A351" s="16">
        <v>2019</v>
      </c>
      <c r="B351" s="14" t="s">
        <v>2024</v>
      </c>
      <c r="C351" s="14" t="s">
        <v>2026</v>
      </c>
      <c r="D351" s="14">
        <v>87226</v>
      </c>
    </row>
    <row r="352" spans="1:4" x14ac:dyDescent="0.25">
      <c r="A352" s="16">
        <v>2019</v>
      </c>
      <c r="B352" s="14" t="s">
        <v>2031</v>
      </c>
      <c r="C352" s="14" t="s">
        <v>2026</v>
      </c>
      <c r="D352" s="14">
        <v>88604</v>
      </c>
    </row>
    <row r="353" spans="1:4" x14ac:dyDescent="0.25">
      <c r="A353" s="16">
        <v>2019</v>
      </c>
      <c r="B353" s="14" t="s">
        <v>2032</v>
      </c>
      <c r="C353" s="14" t="s">
        <v>2026</v>
      </c>
      <c r="D353" s="14">
        <v>88017</v>
      </c>
    </row>
    <row r="354" spans="1:4" x14ac:dyDescent="0.25">
      <c r="A354" s="16">
        <v>2019</v>
      </c>
      <c r="B354" s="14" t="s">
        <v>2033</v>
      </c>
      <c r="C354" s="14" t="s">
        <v>2026</v>
      </c>
      <c r="D354" s="14">
        <v>88363</v>
      </c>
    </row>
    <row r="355" spans="1:4" x14ac:dyDescent="0.25">
      <c r="A355" s="16">
        <v>2020</v>
      </c>
      <c r="B355" s="14" t="s">
        <v>2024</v>
      </c>
      <c r="C355" s="14" t="s">
        <v>2026</v>
      </c>
      <c r="D355" s="14">
        <v>88950</v>
      </c>
    </row>
    <row r="356" spans="1:4" x14ac:dyDescent="0.25">
      <c r="A356" s="16">
        <v>2020</v>
      </c>
      <c r="B356" s="14" t="s">
        <v>2031</v>
      </c>
      <c r="C356" s="14" t="s">
        <v>2026</v>
      </c>
      <c r="D356" s="14">
        <v>89416</v>
      </c>
    </row>
    <row r="357" spans="1:4" x14ac:dyDescent="0.25">
      <c r="A357" s="16">
        <v>2020</v>
      </c>
      <c r="B357" s="14" t="s">
        <v>2032</v>
      </c>
      <c r="C357" s="14" t="s">
        <v>2026</v>
      </c>
      <c r="D357" s="14">
        <v>89390</v>
      </c>
    </row>
    <row r="358" spans="1:4" x14ac:dyDescent="0.25">
      <c r="A358" s="16">
        <v>2020</v>
      </c>
      <c r="B358" s="14" t="s">
        <v>2033</v>
      </c>
      <c r="C358" s="14" t="s">
        <v>2026</v>
      </c>
      <c r="D358" s="14">
        <v>89955</v>
      </c>
    </row>
    <row r="359" spans="1:4" x14ac:dyDescent="0.25">
      <c r="A359" s="16">
        <v>2021</v>
      </c>
      <c r="B359" s="14" t="s">
        <v>2024</v>
      </c>
      <c r="C359" s="14" t="s">
        <v>2026</v>
      </c>
      <c r="D359" s="14">
        <v>90997</v>
      </c>
    </row>
    <row r="360" spans="1:4" x14ac:dyDescent="0.25">
      <c r="A360" s="16">
        <v>2021</v>
      </c>
      <c r="B360" s="14" t="s">
        <v>2031</v>
      </c>
      <c r="C360" s="14" t="s">
        <v>2026</v>
      </c>
      <c r="D360" s="14">
        <v>91953</v>
      </c>
    </row>
    <row r="361" spans="1:4" x14ac:dyDescent="0.25">
      <c r="A361" s="16">
        <v>2021</v>
      </c>
      <c r="B361" s="14" t="s">
        <v>2032</v>
      </c>
      <c r="C361" s="14" t="s">
        <v>2026</v>
      </c>
      <c r="D361" s="14">
        <v>91500</v>
      </c>
    </row>
    <row r="362" spans="1:4" x14ac:dyDescent="0.25">
      <c r="A362" s="16">
        <v>2021</v>
      </c>
      <c r="B362" s="14" t="s">
        <v>2033</v>
      </c>
      <c r="C362" s="14" t="s">
        <v>2026</v>
      </c>
      <c r="D362" s="14">
        <v>93076</v>
      </c>
    </row>
    <row r="363" spans="1:4" x14ac:dyDescent="0.25">
      <c r="A363" s="16">
        <v>2022</v>
      </c>
      <c r="B363" s="14" t="s">
        <v>2024</v>
      </c>
      <c r="C363" s="14" t="s">
        <v>2026</v>
      </c>
      <c r="D363" s="14">
        <v>94171</v>
      </c>
    </row>
    <row r="364" spans="1:4" x14ac:dyDescent="0.25">
      <c r="A364" s="16">
        <v>2022</v>
      </c>
      <c r="B364" s="14" t="s">
        <v>2031</v>
      </c>
      <c r="C364" s="14" t="s">
        <v>2026</v>
      </c>
      <c r="D364" s="14">
        <v>97580</v>
      </c>
    </row>
    <row r="365" spans="1:4" x14ac:dyDescent="0.25">
      <c r="A365" s="16">
        <v>2022</v>
      </c>
      <c r="B365" s="14" t="s">
        <v>2032</v>
      </c>
      <c r="C365" s="14" t="s">
        <v>2026</v>
      </c>
      <c r="D365" s="14">
        <v>99342</v>
      </c>
    </row>
    <row r="366" spans="1:4" x14ac:dyDescent="0.25">
      <c r="A366" s="16">
        <v>2000</v>
      </c>
      <c r="B366" s="14" t="s">
        <v>2024</v>
      </c>
      <c r="C366" s="14" t="s">
        <v>2025</v>
      </c>
      <c r="D366" s="14">
        <v>9361</v>
      </c>
    </row>
    <row r="367" spans="1:4" x14ac:dyDescent="0.25">
      <c r="A367" s="16">
        <v>2000</v>
      </c>
      <c r="B367" s="14" t="s">
        <v>2031</v>
      </c>
      <c r="C367" s="14" t="s">
        <v>2025</v>
      </c>
      <c r="D367" s="14">
        <v>9542</v>
      </c>
    </row>
    <row r="368" spans="1:4" x14ac:dyDescent="0.25">
      <c r="A368" s="16">
        <v>2000</v>
      </c>
      <c r="B368" s="14" t="s">
        <v>2032</v>
      </c>
      <c r="C368" s="14" t="s">
        <v>2025</v>
      </c>
      <c r="D368" s="14">
        <v>9646</v>
      </c>
    </row>
    <row r="369" spans="1:4" x14ac:dyDescent="0.25">
      <c r="A369" s="16">
        <v>2000</v>
      </c>
      <c r="B369" s="14" t="s">
        <v>2033</v>
      </c>
      <c r="C369" s="14" t="s">
        <v>2025</v>
      </c>
      <c r="D369" s="14">
        <v>9701</v>
      </c>
    </row>
    <row r="370" spans="1:4" x14ac:dyDescent="0.25">
      <c r="A370" s="16">
        <v>2001</v>
      </c>
      <c r="B370" s="14" t="s">
        <v>2024</v>
      </c>
      <c r="C370" s="14" t="s">
        <v>2025</v>
      </c>
      <c r="D370" s="14">
        <v>10048</v>
      </c>
    </row>
    <row r="371" spans="1:4" x14ac:dyDescent="0.25">
      <c r="A371" s="16">
        <v>2001</v>
      </c>
      <c r="B371" s="14" t="s">
        <v>2031</v>
      </c>
      <c r="C371" s="14" t="s">
        <v>2025</v>
      </c>
      <c r="D371" s="14">
        <v>10210</v>
      </c>
    </row>
    <row r="372" spans="1:4" x14ac:dyDescent="0.25">
      <c r="A372" s="16">
        <v>2001</v>
      </c>
      <c r="B372" s="14" t="s">
        <v>2032</v>
      </c>
      <c r="C372" s="14" t="s">
        <v>2025</v>
      </c>
      <c r="D372" s="14">
        <v>10419</v>
      </c>
    </row>
    <row r="373" spans="1:4" x14ac:dyDescent="0.25">
      <c r="A373" s="16">
        <v>2001</v>
      </c>
      <c r="B373" s="14" t="s">
        <v>2033</v>
      </c>
      <c r="C373" s="14" t="s">
        <v>2025</v>
      </c>
      <c r="D373" s="14">
        <v>10434</v>
      </c>
    </row>
    <row r="374" spans="1:4" x14ac:dyDescent="0.25">
      <c r="A374" s="16">
        <v>2002</v>
      </c>
      <c r="B374" s="14" t="s">
        <v>2024</v>
      </c>
      <c r="C374" s="14" t="s">
        <v>2025</v>
      </c>
      <c r="D374" s="14">
        <v>10635</v>
      </c>
    </row>
    <row r="375" spans="1:4" x14ac:dyDescent="0.25">
      <c r="A375" s="16">
        <v>2002</v>
      </c>
      <c r="B375" s="14" t="s">
        <v>2031</v>
      </c>
      <c r="C375" s="14" t="s">
        <v>2025</v>
      </c>
      <c r="D375" s="14">
        <v>10416</v>
      </c>
    </row>
    <row r="376" spans="1:4" x14ac:dyDescent="0.25">
      <c r="A376" s="16">
        <v>2002</v>
      </c>
      <c r="B376" s="14" t="s">
        <v>2032</v>
      </c>
      <c r="C376" s="14" t="s">
        <v>2025</v>
      </c>
      <c r="D376" s="14">
        <v>10533</v>
      </c>
    </row>
    <row r="377" spans="1:4" x14ac:dyDescent="0.25">
      <c r="A377" s="16">
        <v>2002</v>
      </c>
      <c r="B377" s="14" t="s">
        <v>2033</v>
      </c>
      <c r="C377" s="14" t="s">
        <v>2025</v>
      </c>
      <c r="D377" s="14">
        <v>10611</v>
      </c>
    </row>
    <row r="378" spans="1:4" x14ac:dyDescent="0.25">
      <c r="A378" s="16">
        <v>2003</v>
      </c>
      <c r="B378" s="14" t="s">
        <v>2024</v>
      </c>
      <c r="C378" s="14" t="s">
        <v>2025</v>
      </c>
      <c r="D378" s="14">
        <v>10542</v>
      </c>
    </row>
    <row r="379" spans="1:4" x14ac:dyDescent="0.25">
      <c r="A379" s="16">
        <v>2003</v>
      </c>
      <c r="B379" s="14" t="s">
        <v>2031</v>
      </c>
      <c r="C379" s="14" t="s">
        <v>2025</v>
      </c>
      <c r="D379" s="14">
        <v>10696</v>
      </c>
    </row>
    <row r="380" spans="1:4" x14ac:dyDescent="0.25">
      <c r="A380" s="16">
        <v>2003</v>
      </c>
      <c r="B380" s="14" t="s">
        <v>2032</v>
      </c>
      <c r="C380" s="14" t="s">
        <v>2025</v>
      </c>
      <c r="D380" s="14">
        <v>10690</v>
      </c>
    </row>
    <row r="381" spans="1:4" x14ac:dyDescent="0.25">
      <c r="A381" s="16">
        <v>2003</v>
      </c>
      <c r="B381" s="14" t="s">
        <v>2033</v>
      </c>
      <c r="C381" s="14" t="s">
        <v>2025</v>
      </c>
      <c r="D381" s="14">
        <v>10811</v>
      </c>
    </row>
    <row r="382" spans="1:4" x14ac:dyDescent="0.25">
      <c r="A382" s="16">
        <v>2004</v>
      </c>
      <c r="B382" s="14" t="s">
        <v>2024</v>
      </c>
      <c r="C382" s="14" t="s">
        <v>2025</v>
      </c>
      <c r="D382" s="14">
        <v>10451</v>
      </c>
    </row>
    <row r="383" spans="1:4" x14ac:dyDescent="0.25">
      <c r="A383" s="16">
        <v>2004</v>
      </c>
      <c r="B383" s="14" t="s">
        <v>2031</v>
      </c>
      <c r="C383" s="14" t="s">
        <v>2025</v>
      </c>
      <c r="D383" s="14">
        <v>10712</v>
      </c>
    </row>
    <row r="384" spans="1:4" x14ac:dyDescent="0.25">
      <c r="A384" s="16">
        <v>2004</v>
      </c>
      <c r="B384" s="14" t="s">
        <v>2032</v>
      </c>
      <c r="C384" s="14" t="s">
        <v>2025</v>
      </c>
      <c r="D384" s="14">
        <v>10868</v>
      </c>
    </row>
    <row r="385" spans="1:4" x14ac:dyDescent="0.25">
      <c r="A385" s="16">
        <v>2004</v>
      </c>
      <c r="B385" s="14" t="s">
        <v>2033</v>
      </c>
      <c r="C385" s="14" t="s">
        <v>2025</v>
      </c>
      <c r="D385" s="14">
        <v>10990</v>
      </c>
    </row>
    <row r="386" spans="1:4" x14ac:dyDescent="0.25">
      <c r="A386" s="16">
        <v>2005</v>
      </c>
      <c r="B386" s="14" t="s">
        <v>2024</v>
      </c>
      <c r="C386" s="14" t="s">
        <v>2025</v>
      </c>
      <c r="D386" s="14">
        <v>10927</v>
      </c>
    </row>
    <row r="387" spans="1:4" x14ac:dyDescent="0.25">
      <c r="A387" s="16">
        <v>2005</v>
      </c>
      <c r="B387" s="14" t="s">
        <v>2031</v>
      </c>
      <c r="C387" s="14" t="s">
        <v>2025</v>
      </c>
      <c r="D387" s="14">
        <v>10831</v>
      </c>
    </row>
    <row r="388" spans="1:4" x14ac:dyDescent="0.25">
      <c r="A388" s="16">
        <v>2005</v>
      </c>
      <c r="B388" s="14" t="s">
        <v>2032</v>
      </c>
      <c r="C388" s="14" t="s">
        <v>2025</v>
      </c>
      <c r="D388" s="14">
        <v>11005</v>
      </c>
    </row>
    <row r="389" spans="1:4" x14ac:dyDescent="0.25">
      <c r="A389" s="16">
        <v>2005</v>
      </c>
      <c r="B389" s="14" t="s">
        <v>2033</v>
      </c>
      <c r="C389" s="14" t="s">
        <v>2025</v>
      </c>
      <c r="D389" s="14">
        <v>11416</v>
      </c>
    </row>
    <row r="390" spans="1:4" x14ac:dyDescent="0.25">
      <c r="A390" s="16">
        <v>2006</v>
      </c>
      <c r="B390" s="14" t="s">
        <v>2024</v>
      </c>
      <c r="C390" s="14" t="s">
        <v>2025</v>
      </c>
      <c r="D390" s="14">
        <v>11383</v>
      </c>
    </row>
    <row r="391" spans="1:4" x14ac:dyDescent="0.25">
      <c r="A391" s="16">
        <v>2006</v>
      </c>
      <c r="B391" s="14" t="s">
        <v>2031</v>
      </c>
      <c r="C391" s="14" t="s">
        <v>2025</v>
      </c>
      <c r="D391" s="14">
        <v>11368</v>
      </c>
    </row>
    <row r="392" spans="1:4" x14ac:dyDescent="0.25">
      <c r="A392" s="16">
        <v>2006</v>
      </c>
      <c r="B392" s="14" t="s">
        <v>2032</v>
      </c>
      <c r="C392" s="14" t="s">
        <v>2025</v>
      </c>
      <c r="D392" s="14">
        <v>11465</v>
      </c>
    </row>
    <row r="393" spans="1:4" x14ac:dyDescent="0.25">
      <c r="A393" s="16">
        <v>2006</v>
      </c>
      <c r="B393" s="14" t="s">
        <v>2033</v>
      </c>
      <c r="C393" s="14" t="s">
        <v>2025</v>
      </c>
      <c r="D393" s="14">
        <v>11648</v>
      </c>
    </row>
    <row r="394" spans="1:4" x14ac:dyDescent="0.25">
      <c r="A394" s="16">
        <v>2007</v>
      </c>
      <c r="B394" s="14" t="s">
        <v>2024</v>
      </c>
      <c r="C394" s="14" t="s">
        <v>2025</v>
      </c>
      <c r="D394" s="14">
        <v>11547</v>
      </c>
    </row>
    <row r="395" spans="1:4" x14ac:dyDescent="0.25">
      <c r="A395" s="16">
        <v>2007</v>
      </c>
      <c r="B395" s="14" t="s">
        <v>2031</v>
      </c>
      <c r="C395" s="14" t="s">
        <v>2025</v>
      </c>
      <c r="D395" s="14">
        <v>12013</v>
      </c>
    </row>
    <row r="396" spans="1:4" x14ac:dyDescent="0.25">
      <c r="A396" s="16">
        <v>2007</v>
      </c>
      <c r="B396" s="14" t="s">
        <v>2032</v>
      </c>
      <c r="C396" s="14" t="s">
        <v>2025</v>
      </c>
      <c r="D396" s="14">
        <v>12157</v>
      </c>
    </row>
    <row r="397" spans="1:4" x14ac:dyDescent="0.25">
      <c r="A397" s="16">
        <v>2007</v>
      </c>
      <c r="B397" s="14" t="s">
        <v>2033</v>
      </c>
      <c r="C397" s="14" t="s">
        <v>2025</v>
      </c>
      <c r="D397" s="14">
        <v>12113</v>
      </c>
    </row>
    <row r="398" spans="1:4" x14ac:dyDescent="0.25">
      <c r="A398" s="16">
        <v>2008</v>
      </c>
      <c r="B398" s="14" t="s">
        <v>2024</v>
      </c>
      <c r="C398" s="14" t="s">
        <v>2025</v>
      </c>
      <c r="D398" s="14">
        <v>11783</v>
      </c>
    </row>
    <row r="399" spans="1:4" x14ac:dyDescent="0.25">
      <c r="A399" s="16">
        <v>2008</v>
      </c>
      <c r="B399" s="14" t="s">
        <v>2031</v>
      </c>
      <c r="C399" s="14" t="s">
        <v>2025</v>
      </c>
      <c r="D399" s="14">
        <v>11730</v>
      </c>
    </row>
    <row r="400" spans="1:4" x14ac:dyDescent="0.25">
      <c r="A400" s="16">
        <v>2008</v>
      </c>
      <c r="B400" s="14" t="s">
        <v>2032</v>
      </c>
      <c r="C400" s="14" t="s">
        <v>2025</v>
      </c>
      <c r="D400" s="14">
        <v>11455</v>
      </c>
    </row>
    <row r="401" spans="1:4" x14ac:dyDescent="0.25">
      <c r="A401" s="16">
        <v>2008</v>
      </c>
      <c r="B401" s="14" t="s">
        <v>2033</v>
      </c>
      <c r="C401" s="14" t="s">
        <v>2025</v>
      </c>
      <c r="D401" s="14">
        <v>10667</v>
      </c>
    </row>
    <row r="402" spans="1:4" x14ac:dyDescent="0.25">
      <c r="A402" s="16">
        <v>2009</v>
      </c>
      <c r="B402" s="14" t="s">
        <v>2024</v>
      </c>
      <c r="C402" s="14" t="s">
        <v>2025</v>
      </c>
      <c r="D402" s="14">
        <v>10759</v>
      </c>
    </row>
    <row r="403" spans="1:4" x14ac:dyDescent="0.25">
      <c r="A403" s="16">
        <v>2009</v>
      </c>
      <c r="B403" s="14" t="s">
        <v>2031</v>
      </c>
      <c r="C403" s="14" t="s">
        <v>2025</v>
      </c>
      <c r="D403" s="14">
        <v>10787</v>
      </c>
    </row>
    <row r="404" spans="1:4" x14ac:dyDescent="0.25">
      <c r="A404" s="16">
        <v>2009</v>
      </c>
      <c r="B404" s="14" t="s">
        <v>2032</v>
      </c>
      <c r="C404" s="14" t="s">
        <v>2025</v>
      </c>
      <c r="D404" s="14">
        <v>11016</v>
      </c>
    </row>
    <row r="405" spans="1:4" x14ac:dyDescent="0.25">
      <c r="A405" s="16">
        <v>2009</v>
      </c>
      <c r="B405" s="14" t="s">
        <v>2033</v>
      </c>
      <c r="C405" s="14" t="s">
        <v>2025</v>
      </c>
      <c r="D405" s="14">
        <v>11291</v>
      </c>
    </row>
    <row r="406" spans="1:4" x14ac:dyDescent="0.25">
      <c r="A406" s="16">
        <v>2010</v>
      </c>
      <c r="B406" s="14" t="s">
        <v>2024</v>
      </c>
      <c r="C406" s="14" t="s">
        <v>2025</v>
      </c>
      <c r="D406" s="14">
        <v>11219</v>
      </c>
    </row>
    <row r="407" spans="1:4" x14ac:dyDescent="0.25">
      <c r="A407" s="16">
        <v>2010</v>
      </c>
      <c r="B407" s="14" t="s">
        <v>2031</v>
      </c>
      <c r="C407" s="14" t="s">
        <v>2025</v>
      </c>
      <c r="D407" s="14">
        <v>11677</v>
      </c>
    </row>
    <row r="408" spans="1:4" x14ac:dyDescent="0.25">
      <c r="A408" s="16">
        <v>2010</v>
      </c>
      <c r="B408" s="14" t="s">
        <v>2032</v>
      </c>
      <c r="C408" s="14" t="s">
        <v>2025</v>
      </c>
      <c r="D408" s="14">
        <v>11790</v>
      </c>
    </row>
    <row r="409" spans="1:4" x14ac:dyDescent="0.25">
      <c r="A409" s="16">
        <v>2010</v>
      </c>
      <c r="B409" s="14" t="s">
        <v>2033</v>
      </c>
      <c r="C409" s="14" t="s">
        <v>2025</v>
      </c>
      <c r="D409" s="14">
        <v>11742</v>
      </c>
    </row>
    <row r="410" spans="1:4" x14ac:dyDescent="0.25">
      <c r="A410" s="16">
        <v>2011</v>
      </c>
      <c r="B410" s="14" t="s">
        <v>2024</v>
      </c>
      <c r="C410" s="14" t="s">
        <v>2025</v>
      </c>
      <c r="D410" s="14">
        <v>11775</v>
      </c>
    </row>
    <row r="411" spans="1:4" x14ac:dyDescent="0.25">
      <c r="A411" s="16">
        <v>2011</v>
      </c>
      <c r="B411" s="14" t="s">
        <v>2031</v>
      </c>
      <c r="C411" s="14" t="s">
        <v>2025</v>
      </c>
      <c r="D411" s="14">
        <v>11629</v>
      </c>
    </row>
    <row r="412" spans="1:4" x14ac:dyDescent="0.25">
      <c r="A412" s="16">
        <v>2011</v>
      </c>
      <c r="B412" s="14" t="s">
        <v>2032</v>
      </c>
      <c r="C412" s="14" t="s">
        <v>2025</v>
      </c>
      <c r="D412" s="14">
        <v>11702</v>
      </c>
    </row>
    <row r="413" spans="1:4" x14ac:dyDescent="0.25">
      <c r="A413" s="16">
        <v>2011</v>
      </c>
      <c r="B413" s="14" t="s">
        <v>2033</v>
      </c>
      <c r="C413" s="14" t="s">
        <v>2025</v>
      </c>
      <c r="D413" s="14">
        <v>11705</v>
      </c>
    </row>
    <row r="414" spans="1:4" x14ac:dyDescent="0.25">
      <c r="A414" s="16">
        <v>2012</v>
      </c>
      <c r="B414" s="14" t="s">
        <v>2024</v>
      </c>
      <c r="C414" s="14" t="s">
        <v>2025</v>
      </c>
      <c r="D414" s="14">
        <v>11750</v>
      </c>
    </row>
    <row r="415" spans="1:4" x14ac:dyDescent="0.25">
      <c r="A415" s="16">
        <v>2012</v>
      </c>
      <c r="B415" s="14" t="s">
        <v>2031</v>
      </c>
      <c r="C415" s="14" t="s">
        <v>2025</v>
      </c>
      <c r="D415" s="14">
        <v>12115</v>
      </c>
    </row>
    <row r="416" spans="1:4" x14ac:dyDescent="0.25">
      <c r="A416" s="16">
        <v>2012</v>
      </c>
      <c r="B416" s="14" t="s">
        <v>2032</v>
      </c>
      <c r="C416" s="14" t="s">
        <v>2025</v>
      </c>
      <c r="D416" s="14">
        <v>11919</v>
      </c>
    </row>
    <row r="417" spans="1:4" x14ac:dyDescent="0.25">
      <c r="A417" s="16">
        <v>2012</v>
      </c>
      <c r="B417" s="14" t="s">
        <v>2033</v>
      </c>
      <c r="C417" s="14" t="s">
        <v>2025</v>
      </c>
      <c r="D417" s="14">
        <v>11979</v>
      </c>
    </row>
    <row r="418" spans="1:4" x14ac:dyDescent="0.25">
      <c r="A418" s="16">
        <v>2013</v>
      </c>
      <c r="B418" s="14" t="s">
        <v>2024</v>
      </c>
      <c r="C418" s="14" t="s">
        <v>2025</v>
      </c>
      <c r="D418" s="14">
        <v>11927</v>
      </c>
    </row>
    <row r="419" spans="1:4" x14ac:dyDescent="0.25">
      <c r="A419" s="16">
        <v>2013</v>
      </c>
      <c r="B419" s="14" t="s">
        <v>2031</v>
      </c>
      <c r="C419" s="14" t="s">
        <v>2025</v>
      </c>
      <c r="D419" s="14">
        <v>12237</v>
      </c>
    </row>
    <row r="420" spans="1:4" x14ac:dyDescent="0.25">
      <c r="A420" s="16">
        <v>2013</v>
      </c>
      <c r="B420" s="14" t="s">
        <v>2032</v>
      </c>
      <c r="C420" s="14" t="s">
        <v>2025</v>
      </c>
      <c r="D420" s="14">
        <v>12216</v>
      </c>
    </row>
    <row r="421" spans="1:4" x14ac:dyDescent="0.25">
      <c r="A421" s="16">
        <v>2013</v>
      </c>
      <c r="B421" s="14" t="s">
        <v>2033</v>
      </c>
      <c r="C421" s="14" t="s">
        <v>2025</v>
      </c>
      <c r="D421" s="14">
        <v>12140</v>
      </c>
    </row>
    <row r="422" spans="1:4" x14ac:dyDescent="0.25">
      <c r="A422" s="16">
        <v>2014</v>
      </c>
      <c r="B422" s="14" t="s">
        <v>2024</v>
      </c>
      <c r="C422" s="14" t="s">
        <v>2025</v>
      </c>
      <c r="D422" s="14">
        <v>12425</v>
      </c>
    </row>
    <row r="423" spans="1:4" x14ac:dyDescent="0.25">
      <c r="A423" s="16">
        <v>2014</v>
      </c>
      <c r="B423" s="14" t="s">
        <v>2031</v>
      </c>
      <c r="C423" s="14" t="s">
        <v>2025</v>
      </c>
      <c r="D423" s="14">
        <v>12565</v>
      </c>
    </row>
    <row r="424" spans="1:4" x14ac:dyDescent="0.25">
      <c r="A424" s="16">
        <v>2014</v>
      </c>
      <c r="B424" s="14" t="s">
        <v>2032</v>
      </c>
      <c r="C424" s="14" t="s">
        <v>2025</v>
      </c>
      <c r="D424" s="14">
        <v>12866</v>
      </c>
    </row>
    <row r="425" spans="1:4" x14ac:dyDescent="0.25">
      <c r="A425" s="16">
        <v>2014</v>
      </c>
      <c r="B425" s="14" t="s">
        <v>2033</v>
      </c>
      <c r="C425" s="14" t="s">
        <v>2025</v>
      </c>
      <c r="D425" s="14">
        <v>13056</v>
      </c>
    </row>
    <row r="426" spans="1:4" x14ac:dyDescent="0.25">
      <c r="A426" s="16">
        <v>2015</v>
      </c>
      <c r="B426" s="14" t="s">
        <v>2024</v>
      </c>
      <c r="C426" s="14" t="s">
        <v>2025</v>
      </c>
      <c r="D426" s="14">
        <v>13402</v>
      </c>
    </row>
    <row r="427" spans="1:4" x14ac:dyDescent="0.25">
      <c r="A427" s="16">
        <v>2015</v>
      </c>
      <c r="B427" s="14" t="s">
        <v>2031</v>
      </c>
      <c r="C427" s="14" t="s">
        <v>2025</v>
      </c>
      <c r="D427" s="14">
        <v>13541</v>
      </c>
    </row>
    <row r="428" spans="1:4" x14ac:dyDescent="0.25">
      <c r="A428" s="16">
        <v>2015</v>
      </c>
      <c r="B428" s="14" t="s">
        <v>2032</v>
      </c>
      <c r="C428" s="14" t="s">
        <v>2025</v>
      </c>
      <c r="D428" s="14">
        <v>13769</v>
      </c>
    </row>
    <row r="429" spans="1:4" x14ac:dyDescent="0.25">
      <c r="A429" s="16">
        <v>2015</v>
      </c>
      <c r="B429" s="14" t="s">
        <v>2033</v>
      </c>
      <c r="C429" s="14" t="s">
        <v>2025</v>
      </c>
      <c r="D429" s="14">
        <v>14266</v>
      </c>
    </row>
    <row r="430" spans="1:4" x14ac:dyDescent="0.25">
      <c r="A430" s="16">
        <v>2016</v>
      </c>
      <c r="B430" s="14" t="s">
        <v>2024</v>
      </c>
      <c r="C430" s="14" t="s">
        <v>2025</v>
      </c>
      <c r="D430" s="14">
        <v>13866</v>
      </c>
    </row>
    <row r="431" spans="1:4" x14ac:dyDescent="0.25">
      <c r="A431" s="16">
        <v>2016</v>
      </c>
      <c r="B431" s="14" t="s">
        <v>2031</v>
      </c>
      <c r="C431" s="14" t="s">
        <v>2025</v>
      </c>
      <c r="D431" s="14">
        <v>13930</v>
      </c>
    </row>
    <row r="432" spans="1:4" x14ac:dyDescent="0.25">
      <c r="A432" s="16">
        <v>2016</v>
      </c>
      <c r="B432" s="14" t="s">
        <v>2032</v>
      </c>
      <c r="C432" s="14" t="s">
        <v>2025</v>
      </c>
      <c r="D432" s="14">
        <v>14332</v>
      </c>
    </row>
    <row r="433" spans="1:4" x14ac:dyDescent="0.25">
      <c r="A433" s="16">
        <v>2016</v>
      </c>
      <c r="B433" s="14" t="s">
        <v>2033</v>
      </c>
      <c r="C433" s="14" t="s">
        <v>2025</v>
      </c>
      <c r="D433" s="14">
        <v>14662</v>
      </c>
    </row>
    <row r="434" spans="1:4" x14ac:dyDescent="0.25">
      <c r="A434" s="16">
        <v>2017</v>
      </c>
      <c r="B434" s="14" t="s">
        <v>2024</v>
      </c>
      <c r="C434" s="14" t="s">
        <v>2025</v>
      </c>
      <c r="D434" s="14">
        <v>15013</v>
      </c>
    </row>
    <row r="435" spans="1:4" x14ac:dyDescent="0.25">
      <c r="A435" s="16">
        <v>2017</v>
      </c>
      <c r="B435" s="14" t="s">
        <v>2031</v>
      </c>
      <c r="C435" s="14" t="s">
        <v>2025</v>
      </c>
      <c r="D435" s="14">
        <v>15236</v>
      </c>
    </row>
    <row r="436" spans="1:4" x14ac:dyDescent="0.25">
      <c r="A436" s="16">
        <v>2017</v>
      </c>
      <c r="B436" s="14" t="s">
        <v>2032</v>
      </c>
      <c r="C436" s="14" t="s">
        <v>2025</v>
      </c>
      <c r="D436" s="14">
        <v>15560</v>
      </c>
    </row>
    <row r="437" spans="1:4" x14ac:dyDescent="0.25">
      <c r="A437" s="16">
        <v>2017</v>
      </c>
      <c r="B437" s="14" t="s">
        <v>2033</v>
      </c>
      <c r="C437" s="14" t="s">
        <v>2025</v>
      </c>
      <c r="D437" s="14">
        <v>15784</v>
      </c>
    </row>
    <row r="438" spans="1:4" x14ac:dyDescent="0.25">
      <c r="A438" s="16">
        <v>2018</v>
      </c>
      <c r="B438" s="14" t="s">
        <v>2024</v>
      </c>
      <c r="C438" s="14" t="s">
        <v>2025</v>
      </c>
      <c r="D438" s="14">
        <v>16167</v>
      </c>
    </row>
    <row r="439" spans="1:4" x14ac:dyDescent="0.25">
      <c r="A439" s="16">
        <v>2018</v>
      </c>
      <c r="B439" s="14" t="s">
        <v>2031</v>
      </c>
      <c r="C439" s="14" t="s">
        <v>2025</v>
      </c>
      <c r="D439" s="14">
        <v>15978</v>
      </c>
    </row>
    <row r="440" spans="1:4" x14ac:dyDescent="0.25">
      <c r="A440" s="16">
        <v>2018</v>
      </c>
      <c r="B440" s="14" t="s">
        <v>2032</v>
      </c>
      <c r="C440" s="14" t="s">
        <v>2025</v>
      </c>
      <c r="D440" s="14">
        <v>16136</v>
      </c>
    </row>
    <row r="441" spans="1:4" x14ac:dyDescent="0.25">
      <c r="A441" s="16">
        <v>2018</v>
      </c>
      <c r="B441" s="14" t="s">
        <v>2033</v>
      </c>
      <c r="C441" s="14" t="s">
        <v>2025</v>
      </c>
      <c r="D441" s="14">
        <v>16497</v>
      </c>
    </row>
    <row r="442" spans="1:4" x14ac:dyDescent="0.25">
      <c r="A442" s="16">
        <v>2019</v>
      </c>
      <c r="B442" s="14" t="s">
        <v>2024</v>
      </c>
      <c r="C442" s="14" t="s">
        <v>2025</v>
      </c>
      <c r="D442" s="14">
        <v>16417</v>
      </c>
    </row>
    <row r="443" spans="1:4" x14ac:dyDescent="0.25">
      <c r="A443" s="16">
        <v>2019</v>
      </c>
      <c r="B443" s="14" t="s">
        <v>2031</v>
      </c>
      <c r="C443" s="14" t="s">
        <v>2025</v>
      </c>
      <c r="D443" s="14">
        <v>16990</v>
      </c>
    </row>
    <row r="444" spans="1:4" x14ac:dyDescent="0.25">
      <c r="A444" s="16">
        <v>2019</v>
      </c>
      <c r="B444" s="14" t="s">
        <v>2032</v>
      </c>
      <c r="C444" s="14" t="s">
        <v>2025</v>
      </c>
      <c r="D444" s="14">
        <v>16892</v>
      </c>
    </row>
    <row r="445" spans="1:4" x14ac:dyDescent="0.25">
      <c r="A445" s="16">
        <v>2019</v>
      </c>
      <c r="B445" s="14" t="s">
        <v>2033</v>
      </c>
      <c r="C445" s="14" t="s">
        <v>2025</v>
      </c>
      <c r="D445" s="14">
        <v>16514</v>
      </c>
    </row>
    <row r="446" spans="1:4" x14ac:dyDescent="0.25">
      <c r="A446" s="16">
        <v>2020</v>
      </c>
      <c r="B446" s="14" t="s">
        <v>2024</v>
      </c>
      <c r="C446" s="14" t="s">
        <v>2025</v>
      </c>
      <c r="D446" s="14">
        <v>16919</v>
      </c>
    </row>
    <row r="447" spans="1:4" x14ac:dyDescent="0.25">
      <c r="A447" s="16">
        <v>2020</v>
      </c>
      <c r="B447" s="14" t="s">
        <v>2031</v>
      </c>
      <c r="C447" s="14" t="s">
        <v>2025</v>
      </c>
      <c r="D447" s="14">
        <v>15886</v>
      </c>
    </row>
    <row r="448" spans="1:4" x14ac:dyDescent="0.25">
      <c r="A448" s="16">
        <v>2020</v>
      </c>
      <c r="B448" s="14" t="s">
        <v>2032</v>
      </c>
      <c r="C448" s="14" t="s">
        <v>2025</v>
      </c>
      <c r="D448" s="14">
        <v>18377</v>
      </c>
    </row>
    <row r="449" spans="1:4" x14ac:dyDescent="0.25">
      <c r="A449" s="16">
        <v>2020</v>
      </c>
      <c r="B449" s="14" t="s">
        <v>2033</v>
      </c>
      <c r="C449" s="14" t="s">
        <v>2025</v>
      </c>
      <c r="D449" s="14">
        <v>17577</v>
      </c>
    </row>
    <row r="450" spans="1:4" x14ac:dyDescent="0.25">
      <c r="A450" s="16">
        <v>2021</v>
      </c>
      <c r="B450" s="14" t="s">
        <v>2024</v>
      </c>
      <c r="C450" s="14" t="s">
        <v>2025</v>
      </c>
      <c r="D450" s="14">
        <v>17049</v>
      </c>
    </row>
    <row r="451" spans="1:4" x14ac:dyDescent="0.25">
      <c r="A451" s="16">
        <v>2021</v>
      </c>
      <c r="B451" s="14" t="s">
        <v>2031</v>
      </c>
      <c r="C451" s="14" t="s">
        <v>2025</v>
      </c>
      <c r="D451" s="14">
        <v>19073</v>
      </c>
    </row>
    <row r="452" spans="1:4" x14ac:dyDescent="0.25">
      <c r="A452" s="16">
        <v>2021</v>
      </c>
      <c r="B452" s="14" t="s">
        <v>2032</v>
      </c>
      <c r="C452" s="14" t="s">
        <v>2025</v>
      </c>
      <c r="D452" s="14">
        <v>18520</v>
      </c>
    </row>
    <row r="453" spans="1:4" x14ac:dyDescent="0.25">
      <c r="A453" s="16">
        <v>2021</v>
      </c>
      <c r="B453" s="14" t="s">
        <v>2033</v>
      </c>
      <c r="C453" s="14" t="s">
        <v>2025</v>
      </c>
      <c r="D453" s="14">
        <v>18799</v>
      </c>
    </row>
    <row r="454" spans="1:4" x14ac:dyDescent="0.25">
      <c r="A454" s="16">
        <v>2022</v>
      </c>
      <c r="B454" s="14" t="s">
        <v>2024</v>
      </c>
      <c r="C454" s="14" t="s">
        <v>2025</v>
      </c>
      <c r="D454" s="14">
        <v>19732</v>
      </c>
    </row>
    <row r="455" spans="1:4" x14ac:dyDescent="0.25">
      <c r="A455" s="16">
        <v>2022</v>
      </c>
      <c r="B455" s="14" t="s">
        <v>2031</v>
      </c>
      <c r="C455" s="14" t="s">
        <v>2025</v>
      </c>
      <c r="D455" s="14">
        <v>19792</v>
      </c>
    </row>
    <row r="456" spans="1:4" x14ac:dyDescent="0.25">
      <c r="A456" s="16">
        <v>2022</v>
      </c>
      <c r="B456" s="14" t="s">
        <v>2032</v>
      </c>
      <c r="C456" s="14" t="s">
        <v>2025</v>
      </c>
      <c r="D456" s="14">
        <v>19656</v>
      </c>
    </row>
    <row r="457" spans="1:4" x14ac:dyDescent="0.25">
      <c r="A457" s="16">
        <v>2000</v>
      </c>
      <c r="B457" s="14" t="s">
        <v>2024</v>
      </c>
      <c r="C457" s="14" t="s">
        <v>2028</v>
      </c>
      <c r="D457" s="14">
        <v>2347</v>
      </c>
    </row>
    <row r="458" spans="1:4" x14ac:dyDescent="0.25">
      <c r="A458" s="16">
        <v>2000</v>
      </c>
      <c r="B458" s="14" t="s">
        <v>2031</v>
      </c>
      <c r="C458" s="14" t="s">
        <v>2028</v>
      </c>
      <c r="D458" s="14">
        <v>2369</v>
      </c>
    </row>
    <row r="459" spans="1:4" x14ac:dyDescent="0.25">
      <c r="A459" s="16">
        <v>2000</v>
      </c>
      <c r="B459" s="14" t="s">
        <v>2032</v>
      </c>
      <c r="C459" s="14" t="s">
        <v>2028</v>
      </c>
      <c r="D459" s="14">
        <v>2614</v>
      </c>
    </row>
    <row r="460" spans="1:4" x14ac:dyDescent="0.25">
      <c r="A460" s="16">
        <v>2000</v>
      </c>
      <c r="B460" s="14" t="s">
        <v>2033</v>
      </c>
      <c r="C460" s="14" t="s">
        <v>2028</v>
      </c>
      <c r="D460" s="14">
        <v>2590</v>
      </c>
    </row>
    <row r="461" spans="1:4" x14ac:dyDescent="0.25">
      <c r="A461" s="16">
        <v>2001</v>
      </c>
      <c r="B461" s="14" t="s">
        <v>2024</v>
      </c>
      <c r="C461" s="14" t="s">
        <v>2028</v>
      </c>
      <c r="D461" s="14">
        <v>2946</v>
      </c>
    </row>
    <row r="462" spans="1:4" x14ac:dyDescent="0.25">
      <c r="A462" s="16">
        <v>2001</v>
      </c>
      <c r="B462" s="14" t="s">
        <v>2031</v>
      </c>
      <c r="C462" s="14" t="s">
        <v>2028</v>
      </c>
      <c r="D462" s="14">
        <v>2830</v>
      </c>
    </row>
    <row r="463" spans="1:4" x14ac:dyDescent="0.25">
      <c r="A463" s="16">
        <v>2001</v>
      </c>
      <c r="B463" s="14" t="s">
        <v>2032</v>
      </c>
      <c r="C463" s="14" t="s">
        <v>2028</v>
      </c>
      <c r="D463" s="14">
        <v>2842</v>
      </c>
    </row>
    <row r="464" spans="1:4" x14ac:dyDescent="0.25">
      <c r="A464" s="16">
        <v>2001</v>
      </c>
      <c r="B464" s="14" t="s">
        <v>2033</v>
      </c>
      <c r="C464" s="14" t="s">
        <v>2028</v>
      </c>
      <c r="D464" s="14">
        <v>2857</v>
      </c>
    </row>
    <row r="465" spans="1:4" x14ac:dyDescent="0.25">
      <c r="A465" s="16">
        <v>2002</v>
      </c>
      <c r="B465" s="14" t="s">
        <v>2024</v>
      </c>
      <c r="C465" s="14" t="s">
        <v>2028</v>
      </c>
      <c r="D465" s="14">
        <v>3058</v>
      </c>
    </row>
    <row r="466" spans="1:4" x14ac:dyDescent="0.25">
      <c r="A466" s="16">
        <v>2002</v>
      </c>
      <c r="B466" s="14" t="s">
        <v>2031</v>
      </c>
      <c r="C466" s="14" t="s">
        <v>2028</v>
      </c>
      <c r="D466" s="14">
        <v>3093</v>
      </c>
    </row>
    <row r="467" spans="1:4" x14ac:dyDescent="0.25">
      <c r="A467" s="16">
        <v>2002</v>
      </c>
      <c r="B467" s="14" t="s">
        <v>2032</v>
      </c>
      <c r="C467" s="14" t="s">
        <v>2028</v>
      </c>
      <c r="D467" s="14">
        <v>3077</v>
      </c>
    </row>
    <row r="468" spans="1:4" x14ac:dyDescent="0.25">
      <c r="A468" s="16">
        <v>2002</v>
      </c>
      <c r="B468" s="14" t="s">
        <v>2033</v>
      </c>
      <c r="C468" s="14" t="s">
        <v>2028</v>
      </c>
      <c r="D468" s="14">
        <v>3075</v>
      </c>
    </row>
    <row r="469" spans="1:4" x14ac:dyDescent="0.25">
      <c r="A469" s="16">
        <v>2003</v>
      </c>
      <c r="B469" s="14" t="s">
        <v>2024</v>
      </c>
      <c r="C469" s="14" t="s">
        <v>2028</v>
      </c>
      <c r="D469" s="14">
        <v>3216</v>
      </c>
    </row>
    <row r="470" spans="1:4" x14ac:dyDescent="0.25">
      <c r="A470" s="16">
        <v>2003</v>
      </c>
      <c r="B470" s="14" t="s">
        <v>2031</v>
      </c>
      <c r="C470" s="14" t="s">
        <v>2028</v>
      </c>
      <c r="D470" s="14">
        <v>3223</v>
      </c>
    </row>
    <row r="471" spans="1:4" x14ac:dyDescent="0.25">
      <c r="A471" s="16">
        <v>2003</v>
      </c>
      <c r="B471" s="14" t="s">
        <v>2032</v>
      </c>
      <c r="C471" s="14" t="s">
        <v>2028</v>
      </c>
      <c r="D471" s="14">
        <v>3195</v>
      </c>
    </row>
    <row r="472" spans="1:4" x14ac:dyDescent="0.25">
      <c r="A472" s="16">
        <v>2003</v>
      </c>
      <c r="B472" s="14" t="s">
        <v>2033</v>
      </c>
      <c r="C472" s="14" t="s">
        <v>2028</v>
      </c>
      <c r="D472" s="14">
        <v>3217</v>
      </c>
    </row>
    <row r="473" spans="1:4" x14ac:dyDescent="0.25">
      <c r="A473" s="16">
        <v>2004</v>
      </c>
      <c r="B473" s="14" t="s">
        <v>2024</v>
      </c>
      <c r="C473" s="14" t="s">
        <v>2028</v>
      </c>
      <c r="D473" s="14">
        <v>3240</v>
      </c>
    </row>
    <row r="474" spans="1:4" x14ac:dyDescent="0.25">
      <c r="A474" s="16">
        <v>2004</v>
      </c>
      <c r="B474" s="14" t="s">
        <v>2031</v>
      </c>
      <c r="C474" s="14" t="s">
        <v>2028</v>
      </c>
      <c r="D474" s="14">
        <v>3397</v>
      </c>
    </row>
    <row r="475" spans="1:4" x14ac:dyDescent="0.25">
      <c r="A475" s="16">
        <v>2004</v>
      </c>
      <c r="B475" s="14" t="s">
        <v>2032</v>
      </c>
      <c r="C475" s="14" t="s">
        <v>2028</v>
      </c>
      <c r="D475" s="14">
        <v>3143</v>
      </c>
    </row>
    <row r="476" spans="1:4" x14ac:dyDescent="0.25">
      <c r="A476" s="16">
        <v>2004</v>
      </c>
      <c r="B476" s="14" t="s">
        <v>2033</v>
      </c>
      <c r="C476" s="14" t="s">
        <v>2028</v>
      </c>
      <c r="D476" s="14">
        <v>3239</v>
      </c>
    </row>
    <row r="477" spans="1:4" x14ac:dyDescent="0.25">
      <c r="A477" s="16">
        <v>2005</v>
      </c>
      <c r="B477" s="14" t="s">
        <v>2024</v>
      </c>
      <c r="C477" s="14" t="s">
        <v>2028</v>
      </c>
      <c r="D477" s="14">
        <v>3171</v>
      </c>
    </row>
    <row r="478" spans="1:4" x14ac:dyDescent="0.25">
      <c r="A478" s="16">
        <v>2005</v>
      </c>
      <c r="B478" s="14" t="s">
        <v>2031</v>
      </c>
      <c r="C478" s="14" t="s">
        <v>2028</v>
      </c>
      <c r="D478" s="14">
        <v>3187</v>
      </c>
    </row>
    <row r="479" spans="1:4" x14ac:dyDescent="0.25">
      <c r="A479" s="16">
        <v>2005</v>
      </c>
      <c r="B479" s="14" t="s">
        <v>2032</v>
      </c>
      <c r="C479" s="14" t="s">
        <v>2028</v>
      </c>
      <c r="D479" s="14">
        <v>3472</v>
      </c>
    </row>
    <row r="480" spans="1:4" x14ac:dyDescent="0.25">
      <c r="A480" s="16">
        <v>2005</v>
      </c>
      <c r="B480" s="14" t="s">
        <v>2033</v>
      </c>
      <c r="C480" s="14" t="s">
        <v>2028</v>
      </c>
      <c r="D480" s="14">
        <v>3444</v>
      </c>
    </row>
    <row r="481" spans="1:4" x14ac:dyDescent="0.25">
      <c r="A481" s="16">
        <v>2006</v>
      </c>
      <c r="B481" s="14" t="s">
        <v>2024</v>
      </c>
      <c r="C481" s="14" t="s">
        <v>2028</v>
      </c>
      <c r="D481" s="14">
        <v>2682</v>
      </c>
    </row>
    <row r="482" spans="1:4" x14ac:dyDescent="0.25">
      <c r="A482" s="16">
        <v>2006</v>
      </c>
      <c r="B482" s="14" t="s">
        <v>2031</v>
      </c>
      <c r="C482" s="14" t="s">
        <v>2028</v>
      </c>
      <c r="D482" s="14">
        <v>2772</v>
      </c>
    </row>
    <row r="483" spans="1:4" x14ac:dyDescent="0.25">
      <c r="A483" s="16">
        <v>2006</v>
      </c>
      <c r="B483" s="14" t="s">
        <v>2032</v>
      </c>
      <c r="C483" s="14" t="s">
        <v>2028</v>
      </c>
      <c r="D483" s="14">
        <v>3016</v>
      </c>
    </row>
    <row r="484" spans="1:4" x14ac:dyDescent="0.25">
      <c r="A484" s="16">
        <v>2006</v>
      </c>
      <c r="B484" s="14" t="s">
        <v>2033</v>
      </c>
      <c r="C484" s="14" t="s">
        <v>2028</v>
      </c>
      <c r="D484" s="14">
        <v>3149</v>
      </c>
    </row>
    <row r="485" spans="1:4" x14ac:dyDescent="0.25">
      <c r="A485" s="16">
        <v>2007</v>
      </c>
      <c r="B485" s="14" t="s">
        <v>2024</v>
      </c>
      <c r="C485" s="14" t="s">
        <v>2028</v>
      </c>
      <c r="D485" s="14">
        <v>3777</v>
      </c>
    </row>
    <row r="486" spans="1:4" x14ac:dyDescent="0.25">
      <c r="A486" s="16">
        <v>2007</v>
      </c>
      <c r="B486" s="14" t="s">
        <v>2031</v>
      </c>
      <c r="C486" s="14" t="s">
        <v>2028</v>
      </c>
      <c r="D486" s="14">
        <v>4006</v>
      </c>
    </row>
    <row r="487" spans="1:4" x14ac:dyDescent="0.25">
      <c r="A487" s="16">
        <v>2007</v>
      </c>
      <c r="B487" s="14" t="s">
        <v>2032</v>
      </c>
      <c r="C487" s="14" t="s">
        <v>2028</v>
      </c>
      <c r="D487" s="14">
        <v>4110</v>
      </c>
    </row>
    <row r="488" spans="1:4" x14ac:dyDescent="0.25">
      <c r="A488" s="16">
        <v>2007</v>
      </c>
      <c r="B488" s="14" t="s">
        <v>2033</v>
      </c>
      <c r="C488" s="14" t="s">
        <v>2028</v>
      </c>
      <c r="D488" s="14">
        <v>4188</v>
      </c>
    </row>
    <row r="489" spans="1:4" x14ac:dyDescent="0.25">
      <c r="A489" s="16">
        <v>2008</v>
      </c>
      <c r="B489" s="14" t="s">
        <v>2024</v>
      </c>
      <c r="C489" s="14" t="s">
        <v>2028</v>
      </c>
      <c r="D489" s="14">
        <v>4153</v>
      </c>
    </row>
    <row r="490" spans="1:4" x14ac:dyDescent="0.25">
      <c r="A490" s="16">
        <v>2008</v>
      </c>
      <c r="B490" s="14" t="s">
        <v>2031</v>
      </c>
      <c r="C490" s="14" t="s">
        <v>2028</v>
      </c>
      <c r="D490" s="14">
        <v>4102</v>
      </c>
    </row>
    <row r="491" spans="1:4" x14ac:dyDescent="0.25">
      <c r="A491" s="16">
        <v>2008</v>
      </c>
      <c r="B491" s="14" t="s">
        <v>2032</v>
      </c>
      <c r="C491" s="14" t="s">
        <v>2028</v>
      </c>
      <c r="D491" s="14">
        <v>3965</v>
      </c>
    </row>
    <row r="492" spans="1:4" x14ac:dyDescent="0.25">
      <c r="A492" s="16">
        <v>2008</v>
      </c>
      <c r="B492" s="14" t="s">
        <v>2033</v>
      </c>
      <c r="C492" s="14" t="s">
        <v>2028</v>
      </c>
      <c r="D492" s="14">
        <v>3883</v>
      </c>
    </row>
    <row r="493" spans="1:4" x14ac:dyDescent="0.25">
      <c r="A493" s="16">
        <v>2009</v>
      </c>
      <c r="B493" s="14" t="s">
        <v>2024</v>
      </c>
      <c r="C493" s="14" t="s">
        <v>2028</v>
      </c>
      <c r="D493" s="14">
        <v>3885</v>
      </c>
    </row>
    <row r="494" spans="1:4" x14ac:dyDescent="0.25">
      <c r="A494" s="16">
        <v>2009</v>
      </c>
      <c r="B494" s="14" t="s">
        <v>2031</v>
      </c>
      <c r="C494" s="14" t="s">
        <v>2028</v>
      </c>
      <c r="D494" s="14">
        <v>3977</v>
      </c>
    </row>
    <row r="495" spans="1:4" x14ac:dyDescent="0.25">
      <c r="A495" s="16">
        <v>2009</v>
      </c>
      <c r="B495" s="14" t="s">
        <v>2032</v>
      </c>
      <c r="C495" s="14" t="s">
        <v>2028</v>
      </c>
      <c r="D495" s="14">
        <v>3985</v>
      </c>
    </row>
    <row r="496" spans="1:4" x14ac:dyDescent="0.25">
      <c r="A496" s="16">
        <v>2009</v>
      </c>
      <c r="B496" s="14" t="s">
        <v>2033</v>
      </c>
      <c r="C496" s="14" t="s">
        <v>2028</v>
      </c>
      <c r="D496" s="14">
        <v>4030</v>
      </c>
    </row>
    <row r="497" spans="1:4" x14ac:dyDescent="0.25">
      <c r="A497" s="16">
        <v>2010</v>
      </c>
      <c r="B497" s="14" t="s">
        <v>2024</v>
      </c>
      <c r="C497" s="14" t="s">
        <v>2028</v>
      </c>
      <c r="D497" s="14">
        <v>4055</v>
      </c>
    </row>
    <row r="498" spans="1:4" x14ac:dyDescent="0.25">
      <c r="A498" s="16">
        <v>2010</v>
      </c>
      <c r="B498" s="14" t="s">
        <v>2031</v>
      </c>
      <c r="C498" s="14" t="s">
        <v>2028</v>
      </c>
      <c r="D498" s="14">
        <v>4281</v>
      </c>
    </row>
    <row r="499" spans="1:4" x14ac:dyDescent="0.25">
      <c r="A499" s="16">
        <v>2010</v>
      </c>
      <c r="B499" s="14" t="s">
        <v>2032</v>
      </c>
      <c r="C499" s="14" t="s">
        <v>2028</v>
      </c>
      <c r="D499" s="14">
        <v>4356</v>
      </c>
    </row>
    <row r="500" spans="1:4" x14ac:dyDescent="0.25">
      <c r="A500" s="16">
        <v>2010</v>
      </c>
      <c r="B500" s="14" t="s">
        <v>2033</v>
      </c>
      <c r="C500" s="14" t="s">
        <v>2028</v>
      </c>
      <c r="D500" s="14">
        <v>4351</v>
      </c>
    </row>
    <row r="501" spans="1:4" x14ac:dyDescent="0.25">
      <c r="A501" s="16">
        <v>2011</v>
      </c>
      <c r="B501" s="14" t="s">
        <v>2024</v>
      </c>
      <c r="C501" s="14" t="s">
        <v>2028</v>
      </c>
      <c r="D501" s="14">
        <v>4665</v>
      </c>
    </row>
    <row r="502" spans="1:4" x14ac:dyDescent="0.25">
      <c r="A502" s="16">
        <v>2011</v>
      </c>
      <c r="B502" s="14" t="s">
        <v>2031</v>
      </c>
      <c r="C502" s="14" t="s">
        <v>2028</v>
      </c>
      <c r="D502" s="14">
        <v>4408</v>
      </c>
    </row>
    <row r="503" spans="1:4" x14ac:dyDescent="0.25">
      <c r="A503" s="16">
        <v>2011</v>
      </c>
      <c r="B503" s="14" t="s">
        <v>2032</v>
      </c>
      <c r="C503" s="14" t="s">
        <v>2028</v>
      </c>
      <c r="D503" s="14">
        <v>4448</v>
      </c>
    </row>
    <row r="504" spans="1:4" x14ac:dyDescent="0.25">
      <c r="A504" s="16">
        <v>2011</v>
      </c>
      <c r="B504" s="14" t="s">
        <v>2033</v>
      </c>
      <c r="C504" s="14" t="s">
        <v>2028</v>
      </c>
      <c r="D504" s="14">
        <v>4404</v>
      </c>
    </row>
    <row r="505" spans="1:4" x14ac:dyDescent="0.25">
      <c r="A505" s="16">
        <v>2012</v>
      </c>
      <c r="B505" s="14" t="s">
        <v>2024</v>
      </c>
      <c r="C505" s="14" t="s">
        <v>2028</v>
      </c>
      <c r="D505" s="14">
        <v>4552</v>
      </c>
    </row>
    <row r="506" spans="1:4" x14ac:dyDescent="0.25">
      <c r="A506" s="16">
        <v>2012</v>
      </c>
      <c r="B506" s="14" t="s">
        <v>2031</v>
      </c>
      <c r="C506" s="14" t="s">
        <v>2028</v>
      </c>
      <c r="D506" s="14">
        <v>4756</v>
      </c>
    </row>
    <row r="507" spans="1:4" x14ac:dyDescent="0.25">
      <c r="A507" s="16">
        <v>2012</v>
      </c>
      <c r="B507" s="14" t="s">
        <v>2032</v>
      </c>
      <c r="C507" s="14" t="s">
        <v>2028</v>
      </c>
      <c r="D507" s="14">
        <v>5064</v>
      </c>
    </row>
    <row r="508" spans="1:4" x14ac:dyDescent="0.25">
      <c r="A508" s="16">
        <v>2012</v>
      </c>
      <c r="B508" s="14" t="s">
        <v>2033</v>
      </c>
      <c r="C508" s="14" t="s">
        <v>2028</v>
      </c>
      <c r="D508" s="14">
        <v>5482</v>
      </c>
    </row>
    <row r="509" spans="1:4" x14ac:dyDescent="0.25">
      <c r="A509" s="16">
        <v>2013</v>
      </c>
      <c r="B509" s="14" t="s">
        <v>2024</v>
      </c>
      <c r="C509" s="14" t="s">
        <v>2028</v>
      </c>
      <c r="D509" s="14">
        <v>5577</v>
      </c>
    </row>
    <row r="510" spans="1:4" x14ac:dyDescent="0.25">
      <c r="A510" s="16">
        <v>2013</v>
      </c>
      <c r="B510" s="14" t="s">
        <v>2031</v>
      </c>
      <c r="C510" s="14" t="s">
        <v>2028</v>
      </c>
      <c r="D510" s="14">
        <v>5946</v>
      </c>
    </row>
    <row r="511" spans="1:4" x14ac:dyDescent="0.25">
      <c r="A511" s="16">
        <v>2013</v>
      </c>
      <c r="B511" s="14" t="s">
        <v>2032</v>
      </c>
      <c r="C511" s="14" t="s">
        <v>2028</v>
      </c>
      <c r="D511" s="14">
        <v>6223</v>
      </c>
    </row>
    <row r="512" spans="1:4" x14ac:dyDescent="0.25">
      <c r="A512" s="16">
        <v>2013</v>
      </c>
      <c r="B512" s="14" t="s">
        <v>2033</v>
      </c>
      <c r="C512" s="14" t="s">
        <v>2028</v>
      </c>
      <c r="D512" s="14">
        <v>6286</v>
      </c>
    </row>
    <row r="513" spans="1:4" x14ac:dyDescent="0.25">
      <c r="A513" s="16">
        <v>2014</v>
      </c>
      <c r="B513" s="14" t="s">
        <v>2024</v>
      </c>
      <c r="C513" s="14" t="s">
        <v>2028</v>
      </c>
      <c r="D513" s="14">
        <v>6332</v>
      </c>
    </row>
    <row r="514" spans="1:4" x14ac:dyDescent="0.25">
      <c r="A514" s="16">
        <v>2014</v>
      </c>
      <c r="B514" s="14" t="s">
        <v>2031</v>
      </c>
      <c r="C514" s="14" t="s">
        <v>2028</v>
      </c>
      <c r="D514" s="14">
        <v>6283</v>
      </c>
    </row>
    <row r="515" spans="1:4" x14ac:dyDescent="0.25">
      <c r="A515" s="16">
        <v>2014</v>
      </c>
      <c r="B515" s="14" t="s">
        <v>2032</v>
      </c>
      <c r="C515" s="14" t="s">
        <v>2028</v>
      </c>
      <c r="D515" s="14">
        <v>6146</v>
      </c>
    </row>
    <row r="516" spans="1:4" x14ac:dyDescent="0.25">
      <c r="A516" s="16">
        <v>2014</v>
      </c>
      <c r="B516" s="14" t="s">
        <v>2033</v>
      </c>
      <c r="C516" s="14" t="s">
        <v>2028</v>
      </c>
      <c r="D516" s="14">
        <v>6036</v>
      </c>
    </row>
    <row r="517" spans="1:4" x14ac:dyDescent="0.25">
      <c r="A517" s="16">
        <v>2015</v>
      </c>
      <c r="B517" s="14" t="s">
        <v>2024</v>
      </c>
      <c r="C517" s="14" t="s">
        <v>2028</v>
      </c>
      <c r="D517" s="14">
        <v>6255</v>
      </c>
    </row>
    <row r="518" spans="1:4" x14ac:dyDescent="0.25">
      <c r="A518" s="16">
        <v>2015</v>
      </c>
      <c r="B518" s="14" t="s">
        <v>2031</v>
      </c>
      <c r="C518" s="14" t="s">
        <v>2028</v>
      </c>
      <c r="D518" s="14">
        <v>6278</v>
      </c>
    </row>
    <row r="519" spans="1:4" x14ac:dyDescent="0.25">
      <c r="A519" s="16">
        <v>2015</v>
      </c>
      <c r="B519" s="14" t="s">
        <v>2032</v>
      </c>
      <c r="C519" s="14" t="s">
        <v>2028</v>
      </c>
      <c r="D519" s="14">
        <v>6419</v>
      </c>
    </row>
    <row r="520" spans="1:4" x14ac:dyDescent="0.25">
      <c r="A520" s="16">
        <v>2015</v>
      </c>
      <c r="B520" s="14" t="s">
        <v>2033</v>
      </c>
      <c r="C520" s="14" t="s">
        <v>2028</v>
      </c>
      <c r="D520" s="14">
        <v>6455</v>
      </c>
    </row>
    <row r="521" spans="1:4" x14ac:dyDescent="0.25">
      <c r="A521" s="16">
        <v>2016</v>
      </c>
      <c r="B521" s="14" t="s">
        <v>2024</v>
      </c>
      <c r="C521" s="14" t="s">
        <v>2028</v>
      </c>
      <c r="D521" s="14">
        <v>6626</v>
      </c>
    </row>
    <row r="522" spans="1:4" x14ac:dyDescent="0.25">
      <c r="A522" s="16">
        <v>2016</v>
      </c>
      <c r="B522" s="14" t="s">
        <v>2031</v>
      </c>
      <c r="C522" s="14" t="s">
        <v>2028</v>
      </c>
      <c r="D522" s="14">
        <v>6607</v>
      </c>
    </row>
    <row r="523" spans="1:4" x14ac:dyDescent="0.25">
      <c r="A523" s="16">
        <v>2016</v>
      </c>
      <c r="B523" s="14" t="s">
        <v>2032</v>
      </c>
      <c r="C523" s="14" t="s">
        <v>2028</v>
      </c>
      <c r="D523" s="14">
        <v>6942</v>
      </c>
    </row>
    <row r="524" spans="1:4" x14ac:dyDescent="0.25">
      <c r="A524" s="16">
        <v>2016</v>
      </c>
      <c r="B524" s="14" t="s">
        <v>2033</v>
      </c>
      <c r="C524" s="14" t="s">
        <v>2028</v>
      </c>
      <c r="D524" s="14">
        <v>6737</v>
      </c>
    </row>
    <row r="525" spans="1:4" x14ac:dyDescent="0.25">
      <c r="A525" s="16">
        <v>2017</v>
      </c>
      <c r="B525" s="14" t="s">
        <v>2024</v>
      </c>
      <c r="C525" s="14" t="s">
        <v>2028</v>
      </c>
      <c r="D525" s="14">
        <v>6931</v>
      </c>
    </row>
    <row r="526" spans="1:4" x14ac:dyDescent="0.25">
      <c r="A526" s="16">
        <v>2017</v>
      </c>
      <c r="B526" s="14" t="s">
        <v>2031</v>
      </c>
      <c r="C526" s="14" t="s">
        <v>2028</v>
      </c>
      <c r="D526" s="14">
        <v>7041</v>
      </c>
    </row>
    <row r="527" spans="1:4" x14ac:dyDescent="0.25">
      <c r="A527" s="16">
        <v>2017</v>
      </c>
      <c r="B527" s="14" t="s">
        <v>2032</v>
      </c>
      <c r="C527" s="14" t="s">
        <v>2028</v>
      </c>
      <c r="D527" s="14">
        <v>6794</v>
      </c>
    </row>
    <row r="528" spans="1:4" x14ac:dyDescent="0.25">
      <c r="A528" s="16">
        <v>2017</v>
      </c>
      <c r="B528" s="14" t="s">
        <v>2033</v>
      </c>
      <c r="C528" s="14" t="s">
        <v>2028</v>
      </c>
      <c r="D528" s="14">
        <v>7019</v>
      </c>
    </row>
    <row r="529" spans="1:4" x14ac:dyDescent="0.25">
      <c r="A529" s="16">
        <v>2018</v>
      </c>
      <c r="B529" s="14" t="s">
        <v>2024</v>
      </c>
      <c r="C529" s="14" t="s">
        <v>2028</v>
      </c>
      <c r="D529" s="14">
        <v>6930</v>
      </c>
    </row>
    <row r="530" spans="1:4" x14ac:dyDescent="0.25">
      <c r="A530" s="16">
        <v>2018</v>
      </c>
      <c r="B530" s="14" t="s">
        <v>2031</v>
      </c>
      <c r="C530" s="14" t="s">
        <v>2028</v>
      </c>
      <c r="D530" s="14">
        <v>7075</v>
      </c>
    </row>
    <row r="531" spans="1:4" x14ac:dyDescent="0.25">
      <c r="A531" s="16">
        <v>2018</v>
      </c>
      <c r="B531" s="14" t="s">
        <v>2032</v>
      </c>
      <c r="C531" s="14" t="s">
        <v>2028</v>
      </c>
      <c r="D531" s="14">
        <v>7002</v>
      </c>
    </row>
    <row r="532" spans="1:4" x14ac:dyDescent="0.25">
      <c r="A532" s="16">
        <v>2018</v>
      </c>
      <c r="B532" s="14" t="s">
        <v>2033</v>
      </c>
      <c r="C532" s="14" t="s">
        <v>2028</v>
      </c>
      <c r="D532" s="14">
        <v>7233</v>
      </c>
    </row>
    <row r="533" spans="1:4" x14ac:dyDescent="0.25">
      <c r="A533" s="16">
        <v>2019</v>
      </c>
      <c r="B533" s="14" t="s">
        <v>2024</v>
      </c>
      <c r="C533" s="14" t="s">
        <v>2028</v>
      </c>
      <c r="D533" s="14">
        <v>7350</v>
      </c>
    </row>
    <row r="534" spans="1:4" x14ac:dyDescent="0.25">
      <c r="A534" s="16">
        <v>2019</v>
      </c>
      <c r="B534" s="14" t="s">
        <v>2031</v>
      </c>
      <c r="C534" s="14" t="s">
        <v>2028</v>
      </c>
      <c r="D534" s="14">
        <v>7135</v>
      </c>
    </row>
    <row r="535" spans="1:4" x14ac:dyDescent="0.25">
      <c r="A535" s="16">
        <v>2019</v>
      </c>
      <c r="B535" s="14" t="s">
        <v>2032</v>
      </c>
      <c r="C535" s="14" t="s">
        <v>2028</v>
      </c>
      <c r="D535" s="14">
        <v>7056</v>
      </c>
    </row>
    <row r="536" spans="1:4" x14ac:dyDescent="0.25">
      <c r="A536" s="16">
        <v>2019</v>
      </c>
      <c r="B536" s="14" t="s">
        <v>2033</v>
      </c>
      <c r="C536" s="14" t="s">
        <v>2028</v>
      </c>
      <c r="D536" s="14">
        <v>7068</v>
      </c>
    </row>
    <row r="537" spans="1:4" x14ac:dyDescent="0.25">
      <c r="A537" s="16">
        <v>2020</v>
      </c>
      <c r="B537" s="14" t="s">
        <v>2024</v>
      </c>
      <c r="C537" s="14" t="s">
        <v>2028</v>
      </c>
      <c r="D537" s="14">
        <v>6936</v>
      </c>
    </row>
    <row r="538" spans="1:4" x14ac:dyDescent="0.25">
      <c r="A538" s="16">
        <v>2020</v>
      </c>
      <c r="B538" s="14" t="s">
        <v>2031</v>
      </c>
      <c r="C538" s="14" t="s">
        <v>2028</v>
      </c>
      <c r="D538" s="14">
        <v>4839</v>
      </c>
    </row>
    <row r="539" spans="1:4" x14ac:dyDescent="0.25">
      <c r="A539" s="16">
        <v>2020</v>
      </c>
      <c r="B539" s="14" t="s">
        <v>2032</v>
      </c>
      <c r="C539" s="14" t="s">
        <v>2028</v>
      </c>
      <c r="D539" s="14">
        <v>5903</v>
      </c>
    </row>
    <row r="540" spans="1:4" x14ac:dyDescent="0.25">
      <c r="A540" s="16">
        <v>2020</v>
      </c>
      <c r="B540" s="14" t="s">
        <v>2033</v>
      </c>
      <c r="C540" s="14" t="s">
        <v>2028</v>
      </c>
      <c r="D540" s="14">
        <v>6630</v>
      </c>
    </row>
    <row r="541" spans="1:4" x14ac:dyDescent="0.25">
      <c r="A541" s="16">
        <v>2021</v>
      </c>
      <c r="B541" s="14" t="s">
        <v>2024</v>
      </c>
      <c r="C541" s="14" t="s">
        <v>2028</v>
      </c>
      <c r="D541" s="14">
        <v>6105</v>
      </c>
    </row>
    <row r="542" spans="1:4" x14ac:dyDescent="0.25">
      <c r="A542" s="16">
        <v>2021</v>
      </c>
      <c r="B542" s="14" t="s">
        <v>2031</v>
      </c>
      <c r="C542" s="14" t="s">
        <v>2028</v>
      </c>
      <c r="D542" s="14">
        <v>6380</v>
      </c>
    </row>
    <row r="543" spans="1:4" x14ac:dyDescent="0.25">
      <c r="A543" s="16">
        <v>2021</v>
      </c>
      <c r="B543" s="14" t="s">
        <v>2032</v>
      </c>
      <c r="C543" s="14" t="s">
        <v>2028</v>
      </c>
      <c r="D543" s="14">
        <v>6542</v>
      </c>
    </row>
    <row r="544" spans="1:4" x14ac:dyDescent="0.25">
      <c r="A544" s="16">
        <v>2021</v>
      </c>
      <c r="B544" s="14" t="s">
        <v>2033</v>
      </c>
      <c r="C544" s="14" t="s">
        <v>2028</v>
      </c>
      <c r="D544" s="14">
        <v>6467</v>
      </c>
    </row>
    <row r="545" spans="1:4" x14ac:dyDescent="0.25">
      <c r="A545" s="16">
        <v>2022</v>
      </c>
      <c r="B545" s="14" t="s">
        <v>2024</v>
      </c>
      <c r="C545" s="14" t="s">
        <v>2028</v>
      </c>
      <c r="D545" s="14">
        <v>6476</v>
      </c>
    </row>
    <row r="546" spans="1:4" x14ac:dyDescent="0.25">
      <c r="A546" s="16">
        <v>2022</v>
      </c>
      <c r="B546" s="14" t="s">
        <v>2031</v>
      </c>
      <c r="C546" s="14" t="s">
        <v>2028</v>
      </c>
      <c r="D546" s="14">
        <v>6798</v>
      </c>
    </row>
    <row r="547" spans="1:4" x14ac:dyDescent="0.25">
      <c r="A547" s="16">
        <v>2022</v>
      </c>
      <c r="B547" s="14" t="s">
        <v>2032</v>
      </c>
      <c r="C547" s="14" t="s">
        <v>2028</v>
      </c>
      <c r="D547" s="14">
        <v>6992</v>
      </c>
    </row>
    <row r="548" spans="1:4" x14ac:dyDescent="0.25">
      <c r="A548" s="16">
        <v>2000</v>
      </c>
      <c r="B548" s="14" t="s">
        <v>2024</v>
      </c>
      <c r="C548" s="14" t="s">
        <v>2027</v>
      </c>
      <c r="D548" s="14">
        <v>23685</v>
      </c>
    </row>
    <row r="549" spans="1:4" x14ac:dyDescent="0.25">
      <c r="A549" s="16">
        <v>2000</v>
      </c>
      <c r="B549" s="14" t="s">
        <v>2031</v>
      </c>
      <c r="C549" s="14" t="s">
        <v>2027</v>
      </c>
      <c r="D549" s="14">
        <v>25101</v>
      </c>
    </row>
    <row r="550" spans="1:4" x14ac:dyDescent="0.25">
      <c r="A550" s="16">
        <v>2000</v>
      </c>
      <c r="B550" s="14" t="s">
        <v>2032</v>
      </c>
      <c r="C550" s="14" t="s">
        <v>2027</v>
      </c>
      <c r="D550" s="14">
        <v>25083</v>
      </c>
    </row>
    <row r="551" spans="1:4" x14ac:dyDescent="0.25">
      <c r="A551" s="16">
        <v>2000</v>
      </c>
      <c r="B551" s="14" t="s">
        <v>2033</v>
      </c>
      <c r="C551" s="14" t="s">
        <v>2027</v>
      </c>
      <c r="D551" s="14">
        <v>25326</v>
      </c>
    </row>
    <row r="552" spans="1:4" x14ac:dyDescent="0.25">
      <c r="A552" s="16">
        <v>2001</v>
      </c>
      <c r="B552" s="14" t="s">
        <v>2024</v>
      </c>
      <c r="C552" s="14" t="s">
        <v>2027</v>
      </c>
      <c r="D552" s="14">
        <v>25930</v>
      </c>
    </row>
    <row r="553" spans="1:4" x14ac:dyDescent="0.25">
      <c r="A553" s="16">
        <v>2001</v>
      </c>
      <c r="B553" s="14" t="s">
        <v>2031</v>
      </c>
      <c r="C553" s="14" t="s">
        <v>2027</v>
      </c>
      <c r="D553" s="14">
        <v>25974</v>
      </c>
    </row>
    <row r="554" spans="1:4" x14ac:dyDescent="0.25">
      <c r="A554" s="16">
        <v>2001</v>
      </c>
      <c r="B554" s="14" t="s">
        <v>2032</v>
      </c>
      <c r="C554" s="14" t="s">
        <v>2027</v>
      </c>
      <c r="D554" s="14">
        <v>26025</v>
      </c>
    </row>
    <row r="555" spans="1:4" x14ac:dyDescent="0.25">
      <c r="A555" s="16">
        <v>2001</v>
      </c>
      <c r="B555" s="14" t="s">
        <v>2033</v>
      </c>
      <c r="C555" s="14" t="s">
        <v>2027</v>
      </c>
      <c r="D555" s="14">
        <v>26033</v>
      </c>
    </row>
    <row r="556" spans="1:4" x14ac:dyDescent="0.25">
      <c r="A556" s="16">
        <v>2002</v>
      </c>
      <c r="B556" s="14" t="s">
        <v>2024</v>
      </c>
      <c r="C556" s="14" t="s">
        <v>2027</v>
      </c>
      <c r="D556" s="14">
        <v>26294</v>
      </c>
    </row>
    <row r="557" spans="1:4" x14ac:dyDescent="0.25">
      <c r="A557" s="16">
        <v>2002</v>
      </c>
      <c r="B557" s="14" t="s">
        <v>2031</v>
      </c>
      <c r="C557" s="14" t="s">
        <v>2027</v>
      </c>
      <c r="D557" s="14">
        <v>26191</v>
      </c>
    </row>
    <row r="558" spans="1:4" x14ac:dyDescent="0.25">
      <c r="A558" s="16">
        <v>2002</v>
      </c>
      <c r="B558" s="14" t="s">
        <v>2032</v>
      </c>
      <c r="C558" s="14" t="s">
        <v>2027</v>
      </c>
      <c r="D558" s="14">
        <v>26674</v>
      </c>
    </row>
    <row r="559" spans="1:4" x14ac:dyDescent="0.25">
      <c r="A559" s="16">
        <v>2002</v>
      </c>
      <c r="B559" s="14" t="s">
        <v>2033</v>
      </c>
      <c r="C559" s="14" t="s">
        <v>2027</v>
      </c>
      <c r="D559" s="14">
        <v>26528</v>
      </c>
    </row>
    <row r="560" spans="1:4" x14ac:dyDescent="0.25">
      <c r="A560" s="16">
        <v>2003</v>
      </c>
      <c r="B560" s="14" t="s">
        <v>2024</v>
      </c>
      <c r="C560" s="14" t="s">
        <v>2027</v>
      </c>
      <c r="D560" s="14">
        <v>27357</v>
      </c>
    </row>
    <row r="561" spans="1:4" x14ac:dyDescent="0.25">
      <c r="A561" s="16">
        <v>2003</v>
      </c>
      <c r="B561" s="14" t="s">
        <v>2031</v>
      </c>
      <c r="C561" s="14" t="s">
        <v>2027</v>
      </c>
      <c r="D561" s="14">
        <v>27250</v>
      </c>
    </row>
    <row r="562" spans="1:4" x14ac:dyDescent="0.25">
      <c r="A562" s="16">
        <v>2003</v>
      </c>
      <c r="B562" s="14" t="s">
        <v>2032</v>
      </c>
      <c r="C562" s="14" t="s">
        <v>2027</v>
      </c>
      <c r="D562" s="14">
        <v>27444</v>
      </c>
    </row>
    <row r="563" spans="1:4" x14ac:dyDescent="0.25">
      <c r="A563" s="16">
        <v>2003</v>
      </c>
      <c r="B563" s="14" t="s">
        <v>2033</v>
      </c>
      <c r="C563" s="14" t="s">
        <v>2027</v>
      </c>
      <c r="D563" s="14">
        <v>27485</v>
      </c>
    </row>
    <row r="564" spans="1:4" x14ac:dyDescent="0.25">
      <c r="A564" s="16">
        <v>2004</v>
      </c>
      <c r="B564" s="14" t="s">
        <v>2024</v>
      </c>
      <c r="C564" s="14" t="s">
        <v>2027</v>
      </c>
      <c r="D564" s="14">
        <v>27721</v>
      </c>
    </row>
    <row r="565" spans="1:4" x14ac:dyDescent="0.25">
      <c r="A565" s="16">
        <v>2004</v>
      </c>
      <c r="B565" s="14" t="s">
        <v>2031</v>
      </c>
      <c r="C565" s="14" t="s">
        <v>2027</v>
      </c>
      <c r="D565" s="14">
        <v>28081</v>
      </c>
    </row>
    <row r="566" spans="1:4" x14ac:dyDescent="0.25">
      <c r="A566" s="16">
        <v>2004</v>
      </c>
      <c r="B566" s="14" t="s">
        <v>2032</v>
      </c>
      <c r="C566" s="14" t="s">
        <v>2027</v>
      </c>
      <c r="D566" s="14">
        <v>28520</v>
      </c>
    </row>
    <row r="567" spans="1:4" x14ac:dyDescent="0.25">
      <c r="A567" s="16">
        <v>2004</v>
      </c>
      <c r="B567" s="14" t="s">
        <v>2033</v>
      </c>
      <c r="C567" s="14" t="s">
        <v>2027</v>
      </c>
      <c r="D567" s="14">
        <v>29519</v>
      </c>
    </row>
    <row r="568" spans="1:4" x14ac:dyDescent="0.25">
      <c r="A568" s="16">
        <v>2005</v>
      </c>
      <c r="B568" s="14" t="s">
        <v>2024</v>
      </c>
      <c r="C568" s="14" t="s">
        <v>2027</v>
      </c>
      <c r="D568" s="14">
        <v>29921</v>
      </c>
    </row>
    <row r="569" spans="1:4" x14ac:dyDescent="0.25">
      <c r="A569" s="16">
        <v>2005</v>
      </c>
      <c r="B569" s="14" t="s">
        <v>2031</v>
      </c>
      <c r="C569" s="14" t="s">
        <v>2027</v>
      </c>
      <c r="D569" s="14">
        <v>29661</v>
      </c>
    </row>
    <row r="570" spans="1:4" x14ac:dyDescent="0.25">
      <c r="A570" s="16">
        <v>2005</v>
      </c>
      <c r="B570" s="14" t="s">
        <v>2032</v>
      </c>
      <c r="C570" s="14" t="s">
        <v>2027</v>
      </c>
      <c r="D570" s="14">
        <v>30578</v>
      </c>
    </row>
    <row r="571" spans="1:4" x14ac:dyDescent="0.25">
      <c r="A571" s="16">
        <v>2005</v>
      </c>
      <c r="B571" s="14" t="s">
        <v>2033</v>
      </c>
      <c r="C571" s="14" t="s">
        <v>2027</v>
      </c>
      <c r="D571" s="14">
        <v>31061</v>
      </c>
    </row>
    <row r="572" spans="1:4" x14ac:dyDescent="0.25">
      <c r="A572" s="16">
        <v>2006</v>
      </c>
      <c r="B572" s="14" t="s">
        <v>2024</v>
      </c>
      <c r="C572" s="14" t="s">
        <v>2027</v>
      </c>
      <c r="D572" s="14">
        <v>30856</v>
      </c>
    </row>
    <row r="573" spans="1:4" x14ac:dyDescent="0.25">
      <c r="A573" s="16">
        <v>2006</v>
      </c>
      <c r="B573" s="14" t="s">
        <v>2031</v>
      </c>
      <c r="C573" s="14" t="s">
        <v>2027</v>
      </c>
      <c r="D573" s="14">
        <v>31191</v>
      </c>
    </row>
    <row r="574" spans="1:4" x14ac:dyDescent="0.25">
      <c r="A574" s="16">
        <v>2006</v>
      </c>
      <c r="B574" s="14" t="s">
        <v>2032</v>
      </c>
      <c r="C574" s="14" t="s">
        <v>2027</v>
      </c>
      <c r="D574" s="14">
        <v>31539</v>
      </c>
    </row>
    <row r="575" spans="1:4" x14ac:dyDescent="0.25">
      <c r="A575" s="16">
        <v>2006</v>
      </c>
      <c r="B575" s="14" t="s">
        <v>2033</v>
      </c>
      <c r="C575" s="14" t="s">
        <v>2027</v>
      </c>
      <c r="D575" s="14">
        <v>30718</v>
      </c>
    </row>
    <row r="576" spans="1:4" x14ac:dyDescent="0.25">
      <c r="A576" s="16">
        <v>2007</v>
      </c>
      <c r="B576" s="14" t="s">
        <v>2024</v>
      </c>
      <c r="C576" s="14" t="s">
        <v>2027</v>
      </c>
      <c r="D576" s="14">
        <v>31159</v>
      </c>
    </row>
    <row r="577" spans="1:4" x14ac:dyDescent="0.25">
      <c r="A577" s="16">
        <v>2007</v>
      </c>
      <c r="B577" s="14" t="s">
        <v>2031</v>
      </c>
      <c r="C577" s="14" t="s">
        <v>2027</v>
      </c>
      <c r="D577" s="14">
        <v>32851</v>
      </c>
    </row>
    <row r="578" spans="1:4" x14ac:dyDescent="0.25">
      <c r="A578" s="16">
        <v>2007</v>
      </c>
      <c r="B578" s="14" t="s">
        <v>2032</v>
      </c>
      <c r="C578" s="14" t="s">
        <v>2027</v>
      </c>
      <c r="D578" s="14">
        <v>33923</v>
      </c>
    </row>
    <row r="579" spans="1:4" x14ac:dyDescent="0.25">
      <c r="A579" s="16">
        <v>2007</v>
      </c>
      <c r="B579" s="14" t="s">
        <v>2033</v>
      </c>
      <c r="C579" s="14" t="s">
        <v>2027</v>
      </c>
      <c r="D579" s="14">
        <v>34886</v>
      </c>
    </row>
    <row r="580" spans="1:4" x14ac:dyDescent="0.25">
      <c r="A580" s="16">
        <v>2008</v>
      </c>
      <c r="B580" s="14" t="s">
        <v>2024</v>
      </c>
      <c r="C580" s="14" t="s">
        <v>2027</v>
      </c>
      <c r="D580" s="14">
        <v>35789</v>
      </c>
    </row>
    <row r="581" spans="1:4" x14ac:dyDescent="0.25">
      <c r="A581" s="16">
        <v>2008</v>
      </c>
      <c r="B581" s="14" t="s">
        <v>2031</v>
      </c>
      <c r="C581" s="14" t="s">
        <v>2027</v>
      </c>
      <c r="D581" s="14">
        <v>35421</v>
      </c>
    </row>
    <row r="582" spans="1:4" x14ac:dyDescent="0.25">
      <c r="A582" s="16">
        <v>2008</v>
      </c>
      <c r="B582" s="14" t="s">
        <v>2032</v>
      </c>
      <c r="C582" s="14" t="s">
        <v>2027</v>
      </c>
      <c r="D582" s="14">
        <v>34320</v>
      </c>
    </row>
    <row r="583" spans="1:4" x14ac:dyDescent="0.25">
      <c r="A583" s="16">
        <v>2008</v>
      </c>
      <c r="B583" s="14" t="s">
        <v>2033</v>
      </c>
      <c r="C583" s="14" t="s">
        <v>2027</v>
      </c>
      <c r="D583" s="14">
        <v>31103</v>
      </c>
    </row>
    <row r="584" spans="1:4" x14ac:dyDescent="0.25">
      <c r="A584" s="16">
        <v>2009</v>
      </c>
      <c r="B584" s="14" t="s">
        <v>2024</v>
      </c>
      <c r="C584" s="14" t="s">
        <v>2027</v>
      </c>
      <c r="D584" s="14">
        <v>30382</v>
      </c>
    </row>
    <row r="585" spans="1:4" x14ac:dyDescent="0.25">
      <c r="A585" s="16">
        <v>2009</v>
      </c>
      <c r="B585" s="14" t="s">
        <v>2031</v>
      </c>
      <c r="C585" s="14" t="s">
        <v>2027</v>
      </c>
      <c r="D585" s="14">
        <v>31876</v>
      </c>
    </row>
    <row r="586" spans="1:4" x14ac:dyDescent="0.25">
      <c r="A586" s="16">
        <v>2009</v>
      </c>
      <c r="B586" s="14" t="s">
        <v>2032</v>
      </c>
      <c r="C586" s="14" t="s">
        <v>2027</v>
      </c>
      <c r="D586" s="14">
        <v>32347</v>
      </c>
    </row>
    <row r="587" spans="1:4" x14ac:dyDescent="0.25">
      <c r="A587" s="16">
        <v>2009</v>
      </c>
      <c r="B587" s="14" t="s">
        <v>2033</v>
      </c>
      <c r="C587" s="14" t="s">
        <v>2027</v>
      </c>
      <c r="D587" s="14">
        <v>33772</v>
      </c>
    </row>
    <row r="588" spans="1:4" x14ac:dyDescent="0.25">
      <c r="A588" s="16">
        <v>2010</v>
      </c>
      <c r="B588" s="14" t="s">
        <v>2024</v>
      </c>
      <c r="C588" s="14" t="s">
        <v>2027</v>
      </c>
      <c r="D588" s="14">
        <v>33228</v>
      </c>
    </row>
    <row r="589" spans="1:4" x14ac:dyDescent="0.25">
      <c r="A589" s="16">
        <v>2010</v>
      </c>
      <c r="B589" s="14" t="s">
        <v>2031</v>
      </c>
      <c r="C589" s="14" t="s">
        <v>2027</v>
      </c>
      <c r="D589" s="14">
        <v>34297</v>
      </c>
    </row>
    <row r="590" spans="1:4" x14ac:dyDescent="0.25">
      <c r="A590" s="16">
        <v>2010</v>
      </c>
      <c r="B590" s="14" t="s">
        <v>2032</v>
      </c>
      <c r="C590" s="14" t="s">
        <v>2027</v>
      </c>
      <c r="D590" s="14">
        <v>34270</v>
      </c>
    </row>
    <row r="591" spans="1:4" x14ac:dyDescent="0.25">
      <c r="A591" s="16">
        <v>2010</v>
      </c>
      <c r="B591" s="14" t="s">
        <v>2033</v>
      </c>
      <c r="C591" s="14" t="s">
        <v>2027</v>
      </c>
      <c r="D591" s="14">
        <v>34669</v>
      </c>
    </row>
    <row r="592" spans="1:4" x14ac:dyDescent="0.25">
      <c r="A592" s="16">
        <v>2011</v>
      </c>
      <c r="B592" s="14" t="s">
        <v>2024</v>
      </c>
      <c r="C592" s="14" t="s">
        <v>2027</v>
      </c>
      <c r="D592" s="14">
        <v>35736</v>
      </c>
    </row>
    <row r="593" spans="1:4" x14ac:dyDescent="0.25">
      <c r="A593" s="16">
        <v>2011</v>
      </c>
      <c r="B593" s="14" t="s">
        <v>2031</v>
      </c>
      <c r="C593" s="14" t="s">
        <v>2027</v>
      </c>
      <c r="D593" s="14">
        <v>35944</v>
      </c>
    </row>
    <row r="594" spans="1:4" x14ac:dyDescent="0.25">
      <c r="A594" s="16">
        <v>2011</v>
      </c>
      <c r="B594" s="14" t="s">
        <v>2032</v>
      </c>
      <c r="C594" s="14" t="s">
        <v>2027</v>
      </c>
      <c r="D594" s="14">
        <v>36086</v>
      </c>
    </row>
    <row r="595" spans="1:4" x14ac:dyDescent="0.25">
      <c r="A595" s="16">
        <v>2011</v>
      </c>
      <c r="B595" s="14" t="s">
        <v>2033</v>
      </c>
      <c r="C595" s="14" t="s">
        <v>2027</v>
      </c>
      <c r="D595" s="14">
        <v>36565</v>
      </c>
    </row>
    <row r="596" spans="1:4" x14ac:dyDescent="0.25">
      <c r="A596" s="16">
        <v>2012</v>
      </c>
      <c r="B596" s="14" t="s">
        <v>2024</v>
      </c>
      <c r="C596" s="14" t="s">
        <v>2027</v>
      </c>
      <c r="D596" s="14">
        <v>36929</v>
      </c>
    </row>
    <row r="597" spans="1:4" x14ac:dyDescent="0.25">
      <c r="A597" s="16">
        <v>2012</v>
      </c>
      <c r="B597" s="14" t="s">
        <v>2031</v>
      </c>
      <c r="C597" s="14" t="s">
        <v>2027</v>
      </c>
      <c r="D597" s="14">
        <v>36437</v>
      </c>
    </row>
    <row r="598" spans="1:4" x14ac:dyDescent="0.25">
      <c r="A598" s="16">
        <v>2012</v>
      </c>
      <c r="B598" s="14" t="s">
        <v>2032</v>
      </c>
      <c r="C598" s="14" t="s">
        <v>2027</v>
      </c>
      <c r="D598" s="14">
        <v>36993</v>
      </c>
    </row>
    <row r="599" spans="1:4" x14ac:dyDescent="0.25">
      <c r="A599" s="16">
        <v>2012</v>
      </c>
      <c r="B599" s="14" t="s">
        <v>2033</v>
      </c>
      <c r="C599" s="14" t="s">
        <v>2027</v>
      </c>
      <c r="D599" s="14">
        <v>38234</v>
      </c>
    </row>
    <row r="600" spans="1:4" x14ac:dyDescent="0.25">
      <c r="A600" s="16">
        <v>2013</v>
      </c>
      <c r="B600" s="14" t="s">
        <v>2024</v>
      </c>
      <c r="C600" s="14" t="s">
        <v>2027</v>
      </c>
      <c r="D600" s="14">
        <v>38036</v>
      </c>
    </row>
    <row r="601" spans="1:4" x14ac:dyDescent="0.25">
      <c r="A601" s="16">
        <v>2013</v>
      </c>
      <c r="B601" s="14" t="s">
        <v>2031</v>
      </c>
      <c r="C601" s="14" t="s">
        <v>2027</v>
      </c>
      <c r="D601" s="14">
        <v>39168</v>
      </c>
    </row>
    <row r="602" spans="1:4" x14ac:dyDescent="0.25">
      <c r="A602" s="16">
        <v>2013</v>
      </c>
      <c r="B602" s="14" t="s">
        <v>2032</v>
      </c>
      <c r="C602" s="14" t="s">
        <v>2027</v>
      </c>
      <c r="D602" s="14">
        <v>40192</v>
      </c>
    </row>
    <row r="603" spans="1:4" x14ac:dyDescent="0.25">
      <c r="A603" s="16">
        <v>2013</v>
      </c>
      <c r="B603" s="14" t="s">
        <v>2033</v>
      </c>
      <c r="C603" s="14" t="s">
        <v>2027</v>
      </c>
      <c r="D603" s="14">
        <v>40071</v>
      </c>
    </row>
    <row r="604" spans="1:4" x14ac:dyDescent="0.25">
      <c r="A604" s="16">
        <v>2014</v>
      </c>
      <c r="B604" s="14" t="s">
        <v>2024</v>
      </c>
      <c r="C604" s="14" t="s">
        <v>2027</v>
      </c>
      <c r="D604" s="14">
        <v>39525</v>
      </c>
    </row>
    <row r="605" spans="1:4" x14ac:dyDescent="0.25">
      <c r="A605" s="16">
        <v>2014</v>
      </c>
      <c r="B605" s="14" t="s">
        <v>2031</v>
      </c>
      <c r="C605" s="14" t="s">
        <v>2027</v>
      </c>
      <c r="D605" s="14">
        <v>40606</v>
      </c>
    </row>
    <row r="606" spans="1:4" x14ac:dyDescent="0.25">
      <c r="A606" s="16">
        <v>2014</v>
      </c>
      <c r="B606" s="14" t="s">
        <v>2032</v>
      </c>
      <c r="C606" s="14" t="s">
        <v>2027</v>
      </c>
      <c r="D606" s="14">
        <v>41229</v>
      </c>
    </row>
    <row r="607" spans="1:4" x14ac:dyDescent="0.25">
      <c r="A607" s="16">
        <v>2014</v>
      </c>
      <c r="B607" s="14" t="s">
        <v>2033</v>
      </c>
      <c r="C607" s="14" t="s">
        <v>2027</v>
      </c>
      <c r="D607" s="14">
        <v>41592</v>
      </c>
    </row>
    <row r="608" spans="1:4" x14ac:dyDescent="0.25">
      <c r="A608" s="16">
        <v>2015</v>
      </c>
      <c r="B608" s="14" t="s">
        <v>2024</v>
      </c>
      <c r="C608" s="14" t="s">
        <v>2027</v>
      </c>
      <c r="D608" s="14">
        <v>40418</v>
      </c>
    </row>
    <row r="609" spans="1:4" x14ac:dyDescent="0.25">
      <c r="A609" s="16">
        <v>2015</v>
      </c>
      <c r="B609" s="14" t="s">
        <v>2031</v>
      </c>
      <c r="C609" s="14" t="s">
        <v>2027</v>
      </c>
      <c r="D609" s="14">
        <v>40982</v>
      </c>
    </row>
    <row r="610" spans="1:4" x14ac:dyDescent="0.25">
      <c r="A610" s="16">
        <v>2015</v>
      </c>
      <c r="B610" s="14" t="s">
        <v>2032</v>
      </c>
      <c r="C610" s="14" t="s">
        <v>2027</v>
      </c>
      <c r="D610" s="14">
        <v>41679</v>
      </c>
    </row>
    <row r="611" spans="1:4" x14ac:dyDescent="0.25">
      <c r="A611" s="16">
        <v>2015</v>
      </c>
      <c r="B611" s="14" t="s">
        <v>2033</v>
      </c>
      <c r="C611" s="14" t="s">
        <v>2027</v>
      </c>
      <c r="D611" s="14">
        <v>41588</v>
      </c>
    </row>
    <row r="612" spans="1:4" x14ac:dyDescent="0.25">
      <c r="A612" s="16">
        <v>2016</v>
      </c>
      <c r="B612" s="14" t="s">
        <v>2024</v>
      </c>
      <c r="C612" s="14" t="s">
        <v>2027</v>
      </c>
      <c r="D612" s="14">
        <v>42625</v>
      </c>
    </row>
    <row r="613" spans="1:4" x14ac:dyDescent="0.25">
      <c r="A613" s="16">
        <v>2016</v>
      </c>
      <c r="B613" s="14" t="s">
        <v>2031</v>
      </c>
      <c r="C613" s="14" t="s">
        <v>2027</v>
      </c>
      <c r="D613" s="14">
        <v>42528</v>
      </c>
    </row>
    <row r="614" spans="1:4" x14ac:dyDescent="0.25">
      <c r="A614" s="16">
        <v>2016</v>
      </c>
      <c r="B614" s="14" t="s">
        <v>2032</v>
      </c>
      <c r="C614" s="14" t="s">
        <v>2027</v>
      </c>
      <c r="D614" s="14">
        <v>43208</v>
      </c>
    </row>
    <row r="615" spans="1:4" x14ac:dyDescent="0.25">
      <c r="A615" s="16">
        <v>2016</v>
      </c>
      <c r="B615" s="14" t="s">
        <v>2033</v>
      </c>
      <c r="C615" s="14" t="s">
        <v>2027</v>
      </c>
      <c r="D615" s="14">
        <v>43301</v>
      </c>
    </row>
    <row r="616" spans="1:4" x14ac:dyDescent="0.25">
      <c r="A616" s="16">
        <v>2017</v>
      </c>
      <c r="B616" s="14" t="s">
        <v>2024</v>
      </c>
      <c r="C616" s="14" t="s">
        <v>2027</v>
      </c>
      <c r="D616" s="14">
        <v>44101</v>
      </c>
    </row>
    <row r="617" spans="1:4" x14ac:dyDescent="0.25">
      <c r="A617" s="16">
        <v>2017</v>
      </c>
      <c r="B617" s="14" t="s">
        <v>2031</v>
      </c>
      <c r="C617" s="14" t="s">
        <v>2027</v>
      </c>
      <c r="D617" s="14">
        <v>43204</v>
      </c>
    </row>
    <row r="618" spans="1:4" x14ac:dyDescent="0.25">
      <c r="A618" s="16">
        <v>2017</v>
      </c>
      <c r="B618" s="14" t="s">
        <v>2032</v>
      </c>
      <c r="C618" s="14" t="s">
        <v>2027</v>
      </c>
      <c r="D618" s="14">
        <v>44169</v>
      </c>
    </row>
    <row r="619" spans="1:4" x14ac:dyDescent="0.25">
      <c r="A619" s="16">
        <v>2017</v>
      </c>
      <c r="B619" s="14" t="s">
        <v>2033</v>
      </c>
      <c r="C619" s="14" t="s">
        <v>2027</v>
      </c>
      <c r="D619" s="14">
        <v>45870</v>
      </c>
    </row>
    <row r="620" spans="1:4" x14ac:dyDescent="0.25">
      <c r="A620" s="16">
        <v>2018</v>
      </c>
      <c r="B620" s="14" t="s">
        <v>2024</v>
      </c>
      <c r="C620" s="14" t="s">
        <v>2027</v>
      </c>
      <c r="D620" s="14">
        <v>46569</v>
      </c>
    </row>
    <row r="621" spans="1:4" x14ac:dyDescent="0.25">
      <c r="A621" s="16">
        <v>2018</v>
      </c>
      <c r="B621" s="14" t="s">
        <v>2031</v>
      </c>
      <c r="C621" s="14" t="s">
        <v>2027</v>
      </c>
      <c r="D621" s="14">
        <v>47469</v>
      </c>
    </row>
    <row r="622" spans="1:4" x14ac:dyDescent="0.25">
      <c r="A622" s="16">
        <v>2018</v>
      </c>
      <c r="B622" s="14" t="s">
        <v>2032</v>
      </c>
      <c r="C622" s="14" t="s">
        <v>2027</v>
      </c>
      <c r="D622" s="14">
        <v>47141</v>
      </c>
    </row>
    <row r="623" spans="1:4" x14ac:dyDescent="0.25">
      <c r="A623" s="16">
        <v>2018</v>
      </c>
      <c r="B623" s="14" t="s">
        <v>2033</v>
      </c>
      <c r="C623" s="14" t="s">
        <v>2027</v>
      </c>
      <c r="D623" s="14">
        <v>47708</v>
      </c>
    </row>
    <row r="624" spans="1:4" x14ac:dyDescent="0.25">
      <c r="A624" s="16">
        <v>2019</v>
      </c>
      <c r="B624" s="14" t="s">
        <v>2024</v>
      </c>
      <c r="C624" s="14" t="s">
        <v>2027</v>
      </c>
      <c r="D624" s="14">
        <v>48321</v>
      </c>
    </row>
    <row r="625" spans="1:4" x14ac:dyDescent="0.25">
      <c r="A625" s="16">
        <v>2019</v>
      </c>
      <c r="B625" s="14" t="s">
        <v>2031</v>
      </c>
      <c r="C625" s="14" t="s">
        <v>2027</v>
      </c>
      <c r="D625" s="14">
        <v>48791</v>
      </c>
    </row>
    <row r="626" spans="1:4" x14ac:dyDescent="0.25">
      <c r="A626" s="16">
        <v>2019</v>
      </c>
      <c r="B626" s="14" t="s">
        <v>2032</v>
      </c>
      <c r="C626" s="14" t="s">
        <v>2027</v>
      </c>
      <c r="D626" s="14">
        <v>48324</v>
      </c>
    </row>
    <row r="627" spans="1:4" x14ac:dyDescent="0.25">
      <c r="A627" s="16">
        <v>2019</v>
      </c>
      <c r="B627" s="14" t="s">
        <v>2033</v>
      </c>
      <c r="C627" s="14" t="s">
        <v>2027</v>
      </c>
      <c r="D627" s="14">
        <v>47843</v>
      </c>
    </row>
    <row r="628" spans="1:4" x14ac:dyDescent="0.25">
      <c r="A628" s="16">
        <v>2020</v>
      </c>
      <c r="B628" s="14" t="s">
        <v>2024</v>
      </c>
      <c r="C628" s="14" t="s">
        <v>2027</v>
      </c>
      <c r="D628" s="14">
        <v>43134</v>
      </c>
    </row>
    <row r="629" spans="1:4" x14ac:dyDescent="0.25">
      <c r="A629" s="16">
        <v>2020</v>
      </c>
      <c r="B629" s="14" t="s">
        <v>2031</v>
      </c>
      <c r="C629" s="14" t="s">
        <v>2027</v>
      </c>
      <c r="D629" s="14">
        <v>16993</v>
      </c>
    </row>
    <row r="630" spans="1:4" x14ac:dyDescent="0.25">
      <c r="A630" s="16">
        <v>2020</v>
      </c>
      <c r="B630" s="14" t="s">
        <v>2032</v>
      </c>
      <c r="C630" s="14" t="s">
        <v>2027</v>
      </c>
      <c r="D630" s="14">
        <v>34752</v>
      </c>
    </row>
    <row r="631" spans="1:4" x14ac:dyDescent="0.25">
      <c r="A631" s="16">
        <v>2020</v>
      </c>
      <c r="B631" s="14" t="s">
        <v>2033</v>
      </c>
      <c r="C631" s="14" t="s">
        <v>2027</v>
      </c>
      <c r="D631" s="14">
        <v>32082</v>
      </c>
    </row>
    <row r="632" spans="1:4" x14ac:dyDescent="0.25">
      <c r="A632" s="16">
        <v>2021</v>
      </c>
      <c r="B632" s="14" t="s">
        <v>2024</v>
      </c>
      <c r="C632" s="14" t="s">
        <v>2027</v>
      </c>
      <c r="D632" s="14">
        <v>29412</v>
      </c>
    </row>
    <row r="633" spans="1:4" x14ac:dyDescent="0.25">
      <c r="A633" s="16">
        <v>2021</v>
      </c>
      <c r="B633" s="14" t="s">
        <v>2031</v>
      </c>
      <c r="C633" s="14" t="s">
        <v>2027</v>
      </c>
      <c r="D633" s="14">
        <v>36159</v>
      </c>
    </row>
    <row r="634" spans="1:4" x14ac:dyDescent="0.25">
      <c r="A634" s="16">
        <v>2021</v>
      </c>
      <c r="B634" s="14" t="s">
        <v>2032</v>
      </c>
      <c r="C634" s="14" t="s">
        <v>2027</v>
      </c>
      <c r="D634" s="14">
        <v>40749</v>
      </c>
    </row>
    <row r="635" spans="1:4" x14ac:dyDescent="0.25">
      <c r="A635" s="16">
        <v>2021</v>
      </c>
      <c r="B635" s="14" t="s">
        <v>2033</v>
      </c>
      <c r="C635" s="14" t="s">
        <v>2027</v>
      </c>
      <c r="D635" s="14">
        <v>44046</v>
      </c>
    </row>
    <row r="636" spans="1:4" x14ac:dyDescent="0.25">
      <c r="A636" s="16">
        <v>2022</v>
      </c>
      <c r="B636" s="14" t="s">
        <v>2024</v>
      </c>
      <c r="C636" s="14" t="s">
        <v>2027</v>
      </c>
      <c r="D636" s="14">
        <v>44800</v>
      </c>
    </row>
    <row r="637" spans="1:4" x14ac:dyDescent="0.25">
      <c r="A637" s="16">
        <v>2022</v>
      </c>
      <c r="B637" s="14" t="s">
        <v>2031</v>
      </c>
      <c r="C637" s="14" t="s">
        <v>2027</v>
      </c>
      <c r="D637" s="14">
        <v>47229</v>
      </c>
    </row>
    <row r="638" spans="1:4" x14ac:dyDescent="0.25">
      <c r="A638" s="16">
        <v>2022</v>
      </c>
      <c r="B638" s="14" t="s">
        <v>2032</v>
      </c>
      <c r="C638" s="14" t="s">
        <v>2027</v>
      </c>
      <c r="D638" s="14">
        <v>47828</v>
      </c>
    </row>
    <row r="639" spans="1:4" x14ac:dyDescent="0.25">
      <c r="A639" s="16">
        <v>2000</v>
      </c>
      <c r="B639" s="14" t="s">
        <v>2024</v>
      </c>
      <c r="C639" s="14" t="s">
        <v>2030</v>
      </c>
      <c r="D639" s="14">
        <v>4372</v>
      </c>
    </row>
    <row r="640" spans="1:4" x14ac:dyDescent="0.25">
      <c r="A640" s="16">
        <v>2000</v>
      </c>
      <c r="B640" s="14" t="s">
        <v>2031</v>
      </c>
      <c r="C640" s="14" t="s">
        <v>2030</v>
      </c>
      <c r="D640" s="14">
        <v>4357</v>
      </c>
    </row>
    <row r="641" spans="1:4" x14ac:dyDescent="0.25">
      <c r="A641" s="16">
        <v>2000</v>
      </c>
      <c r="B641" s="14" t="s">
        <v>2032</v>
      </c>
      <c r="C641" s="14" t="s">
        <v>2030</v>
      </c>
      <c r="D641" s="14">
        <v>4444</v>
      </c>
    </row>
    <row r="642" spans="1:4" x14ac:dyDescent="0.25">
      <c r="A642" s="16">
        <v>2000</v>
      </c>
      <c r="B642" s="14" t="s">
        <v>2033</v>
      </c>
      <c r="C642" s="14" t="s">
        <v>2030</v>
      </c>
      <c r="D642" s="14">
        <v>4466</v>
      </c>
    </row>
    <row r="643" spans="1:4" x14ac:dyDescent="0.25">
      <c r="A643" s="16">
        <v>2001</v>
      </c>
      <c r="B643" s="14" t="s">
        <v>2024</v>
      </c>
      <c r="C643" s="14" t="s">
        <v>2030</v>
      </c>
      <c r="D643" s="14">
        <v>4486</v>
      </c>
    </row>
    <row r="644" spans="1:4" x14ac:dyDescent="0.25">
      <c r="A644" s="16">
        <v>2001</v>
      </c>
      <c r="B644" s="14" t="s">
        <v>2031</v>
      </c>
      <c r="C644" s="14" t="s">
        <v>2030</v>
      </c>
      <c r="D644" s="14">
        <v>4459</v>
      </c>
    </row>
    <row r="645" spans="1:4" x14ac:dyDescent="0.25">
      <c r="A645" s="16">
        <v>2001</v>
      </c>
      <c r="B645" s="14" t="s">
        <v>2032</v>
      </c>
      <c r="C645" s="14" t="s">
        <v>2030</v>
      </c>
      <c r="D645" s="14">
        <v>4493</v>
      </c>
    </row>
    <row r="646" spans="1:4" x14ac:dyDescent="0.25">
      <c r="A646" s="16">
        <v>2001</v>
      </c>
      <c r="B646" s="14" t="s">
        <v>2033</v>
      </c>
      <c r="C646" s="14" t="s">
        <v>2030</v>
      </c>
      <c r="D646" s="14">
        <v>4612</v>
      </c>
    </row>
    <row r="647" spans="1:4" x14ac:dyDescent="0.25">
      <c r="A647" s="16">
        <v>2002</v>
      </c>
      <c r="B647" s="14" t="s">
        <v>2024</v>
      </c>
      <c r="C647" s="14" t="s">
        <v>2030</v>
      </c>
      <c r="D647" s="14">
        <v>4436</v>
      </c>
    </row>
    <row r="648" spans="1:4" x14ac:dyDescent="0.25">
      <c r="A648" s="16">
        <v>2002</v>
      </c>
      <c r="B648" s="14" t="s">
        <v>2031</v>
      </c>
      <c r="C648" s="14" t="s">
        <v>2030</v>
      </c>
      <c r="D648" s="14">
        <v>4540</v>
      </c>
    </row>
    <row r="649" spans="1:4" x14ac:dyDescent="0.25">
      <c r="A649" s="16">
        <v>2002</v>
      </c>
      <c r="B649" s="14" t="s">
        <v>2032</v>
      </c>
      <c r="C649" s="14" t="s">
        <v>2030</v>
      </c>
      <c r="D649" s="14">
        <v>4522</v>
      </c>
    </row>
    <row r="650" spans="1:4" x14ac:dyDescent="0.25">
      <c r="A650" s="16">
        <v>2002</v>
      </c>
      <c r="B650" s="14" t="s">
        <v>2033</v>
      </c>
      <c r="C650" s="14" t="s">
        <v>2030</v>
      </c>
      <c r="D650" s="14">
        <v>4578</v>
      </c>
    </row>
    <row r="651" spans="1:4" x14ac:dyDescent="0.25">
      <c r="A651" s="16">
        <v>2003</v>
      </c>
      <c r="B651" s="14" t="s">
        <v>2024</v>
      </c>
      <c r="C651" s="14" t="s">
        <v>2030</v>
      </c>
      <c r="D651" s="14">
        <v>4674</v>
      </c>
    </row>
    <row r="652" spans="1:4" x14ac:dyDescent="0.25">
      <c r="A652" s="16">
        <v>2003</v>
      </c>
      <c r="B652" s="14" t="s">
        <v>2031</v>
      </c>
      <c r="C652" s="14" t="s">
        <v>2030</v>
      </c>
      <c r="D652" s="14">
        <v>4748</v>
      </c>
    </row>
    <row r="653" spans="1:4" x14ac:dyDescent="0.25">
      <c r="A653" s="16">
        <v>2003</v>
      </c>
      <c r="B653" s="14" t="s">
        <v>2032</v>
      </c>
      <c r="C653" s="14" t="s">
        <v>2030</v>
      </c>
      <c r="D653" s="14">
        <v>4833</v>
      </c>
    </row>
    <row r="654" spans="1:4" x14ac:dyDescent="0.25">
      <c r="A654" s="16">
        <v>2003</v>
      </c>
      <c r="B654" s="14" t="s">
        <v>2033</v>
      </c>
      <c r="C654" s="14" t="s">
        <v>2030</v>
      </c>
      <c r="D654" s="14">
        <v>4891</v>
      </c>
    </row>
    <row r="655" spans="1:4" x14ac:dyDescent="0.25">
      <c r="A655" s="16">
        <v>2004</v>
      </c>
      <c r="B655" s="14" t="s">
        <v>2024</v>
      </c>
      <c r="C655" s="14" t="s">
        <v>2030</v>
      </c>
      <c r="D655" s="14">
        <v>5312</v>
      </c>
    </row>
    <row r="656" spans="1:4" x14ac:dyDescent="0.25">
      <c r="A656" s="16">
        <v>2004</v>
      </c>
      <c r="B656" s="14" t="s">
        <v>2031</v>
      </c>
      <c r="C656" s="14" t="s">
        <v>2030</v>
      </c>
      <c r="D656" s="14">
        <v>5339</v>
      </c>
    </row>
    <row r="657" spans="1:4" x14ac:dyDescent="0.25">
      <c r="A657" s="16">
        <v>2004</v>
      </c>
      <c r="B657" s="14" t="s">
        <v>2032</v>
      </c>
      <c r="C657" s="14" t="s">
        <v>2030</v>
      </c>
      <c r="D657" s="14">
        <v>5336</v>
      </c>
    </row>
    <row r="658" spans="1:4" x14ac:dyDescent="0.25">
      <c r="A658" s="16">
        <v>2004</v>
      </c>
      <c r="B658" s="14" t="s">
        <v>2033</v>
      </c>
      <c r="C658" s="14" t="s">
        <v>2030</v>
      </c>
      <c r="D658" s="14">
        <v>5229</v>
      </c>
    </row>
    <row r="659" spans="1:4" x14ac:dyDescent="0.25">
      <c r="A659" s="16">
        <v>2005</v>
      </c>
      <c r="B659" s="14" t="s">
        <v>2024</v>
      </c>
      <c r="C659" s="14" t="s">
        <v>2030</v>
      </c>
      <c r="D659" s="14">
        <v>5310</v>
      </c>
    </row>
    <row r="660" spans="1:4" x14ac:dyDescent="0.25">
      <c r="A660" s="16">
        <v>2005</v>
      </c>
      <c r="B660" s="14" t="s">
        <v>2031</v>
      </c>
      <c r="C660" s="14" t="s">
        <v>2030</v>
      </c>
      <c r="D660" s="14">
        <v>5352</v>
      </c>
    </row>
    <row r="661" spans="1:4" x14ac:dyDescent="0.25">
      <c r="A661" s="16">
        <v>2005</v>
      </c>
      <c r="B661" s="14" t="s">
        <v>2032</v>
      </c>
      <c r="C661" s="14" t="s">
        <v>2030</v>
      </c>
      <c r="D661" s="14">
        <v>5481</v>
      </c>
    </row>
    <row r="662" spans="1:4" x14ac:dyDescent="0.25">
      <c r="A662" s="16">
        <v>2005</v>
      </c>
      <c r="B662" s="14" t="s">
        <v>2033</v>
      </c>
      <c r="C662" s="14" t="s">
        <v>2030</v>
      </c>
      <c r="D662" s="14">
        <v>5578</v>
      </c>
    </row>
    <row r="663" spans="1:4" x14ac:dyDescent="0.25">
      <c r="A663" s="16">
        <v>2006</v>
      </c>
      <c r="B663" s="14" t="s">
        <v>2024</v>
      </c>
      <c r="C663" s="14" t="s">
        <v>2030</v>
      </c>
      <c r="D663" s="14">
        <v>5549</v>
      </c>
    </row>
    <row r="664" spans="1:4" x14ac:dyDescent="0.25">
      <c r="A664" s="16">
        <v>2006</v>
      </c>
      <c r="B664" s="14" t="s">
        <v>2031</v>
      </c>
      <c r="C664" s="14" t="s">
        <v>2030</v>
      </c>
      <c r="D664" s="14">
        <v>5626</v>
      </c>
    </row>
    <row r="665" spans="1:4" x14ac:dyDescent="0.25">
      <c r="A665" s="16">
        <v>2006</v>
      </c>
      <c r="B665" s="14" t="s">
        <v>2032</v>
      </c>
      <c r="C665" s="14" t="s">
        <v>2030</v>
      </c>
      <c r="D665" s="14">
        <v>5577</v>
      </c>
    </row>
    <row r="666" spans="1:4" x14ac:dyDescent="0.25">
      <c r="A666" s="16">
        <v>2006</v>
      </c>
      <c r="B666" s="14" t="s">
        <v>2033</v>
      </c>
      <c r="C666" s="14" t="s">
        <v>2030</v>
      </c>
      <c r="D666" s="14">
        <v>5537</v>
      </c>
    </row>
    <row r="667" spans="1:4" x14ac:dyDescent="0.25">
      <c r="A667" s="16">
        <v>2007</v>
      </c>
      <c r="B667" s="14" t="s">
        <v>2024</v>
      </c>
      <c r="C667" s="14" t="s">
        <v>2030</v>
      </c>
      <c r="D667" s="14">
        <v>5515</v>
      </c>
    </row>
    <row r="668" spans="1:4" x14ac:dyDescent="0.25">
      <c r="A668" s="16">
        <v>2007</v>
      </c>
      <c r="B668" s="14" t="s">
        <v>2031</v>
      </c>
      <c r="C668" s="14" t="s">
        <v>2030</v>
      </c>
      <c r="D668" s="14">
        <v>5573</v>
      </c>
    </row>
    <row r="669" spans="1:4" x14ac:dyDescent="0.25">
      <c r="A669" s="16">
        <v>2007</v>
      </c>
      <c r="B669" s="14" t="s">
        <v>2032</v>
      </c>
      <c r="C669" s="14" t="s">
        <v>2030</v>
      </c>
      <c r="D669" s="14">
        <v>5690</v>
      </c>
    </row>
    <row r="670" spans="1:4" x14ac:dyDescent="0.25">
      <c r="A670" s="16">
        <v>2007</v>
      </c>
      <c r="B670" s="14" t="s">
        <v>2033</v>
      </c>
      <c r="C670" s="14" t="s">
        <v>2030</v>
      </c>
      <c r="D670" s="14">
        <v>5753</v>
      </c>
    </row>
    <row r="671" spans="1:4" x14ac:dyDescent="0.25">
      <c r="A671" s="16">
        <v>2008</v>
      </c>
      <c r="B671" s="14" t="s">
        <v>2024</v>
      </c>
      <c r="C671" s="14" t="s">
        <v>2030</v>
      </c>
      <c r="D671" s="14">
        <v>5645</v>
      </c>
    </row>
    <row r="672" spans="1:4" x14ac:dyDescent="0.25">
      <c r="A672" s="16">
        <v>2008</v>
      </c>
      <c r="B672" s="14" t="s">
        <v>2031</v>
      </c>
      <c r="C672" s="14" t="s">
        <v>2030</v>
      </c>
      <c r="D672" s="14">
        <v>5844</v>
      </c>
    </row>
    <row r="673" spans="1:4" x14ac:dyDescent="0.25">
      <c r="A673" s="16">
        <v>2008</v>
      </c>
      <c r="B673" s="14" t="s">
        <v>2032</v>
      </c>
      <c r="C673" s="14" t="s">
        <v>2030</v>
      </c>
      <c r="D673" s="14">
        <v>5628</v>
      </c>
    </row>
    <row r="674" spans="1:4" x14ac:dyDescent="0.25">
      <c r="A674" s="16">
        <v>2008</v>
      </c>
      <c r="B674" s="14" t="s">
        <v>2033</v>
      </c>
      <c r="C674" s="14" t="s">
        <v>2030</v>
      </c>
      <c r="D674" s="14">
        <v>5436</v>
      </c>
    </row>
    <row r="675" spans="1:4" x14ac:dyDescent="0.25">
      <c r="A675" s="16">
        <v>2009</v>
      </c>
      <c r="B675" s="14" t="s">
        <v>2024</v>
      </c>
      <c r="C675" s="14" t="s">
        <v>2030</v>
      </c>
      <c r="D675" s="14">
        <v>5319</v>
      </c>
    </row>
    <row r="676" spans="1:4" x14ac:dyDescent="0.25">
      <c r="A676" s="16">
        <v>2009</v>
      </c>
      <c r="B676" s="14" t="s">
        <v>2031</v>
      </c>
      <c r="C676" s="14" t="s">
        <v>2030</v>
      </c>
      <c r="D676" s="14">
        <v>5543</v>
      </c>
    </row>
    <row r="677" spans="1:4" x14ac:dyDescent="0.25">
      <c r="A677" s="16">
        <v>2009</v>
      </c>
      <c r="B677" s="14" t="s">
        <v>2032</v>
      </c>
      <c r="C677" s="14" t="s">
        <v>2030</v>
      </c>
      <c r="D677" s="14">
        <v>5521</v>
      </c>
    </row>
    <row r="678" spans="1:4" x14ac:dyDescent="0.25">
      <c r="A678" s="16">
        <v>2009</v>
      </c>
      <c r="B678" s="14" t="s">
        <v>2033</v>
      </c>
      <c r="C678" s="14" t="s">
        <v>2030</v>
      </c>
      <c r="D678" s="14">
        <v>5424</v>
      </c>
    </row>
    <row r="679" spans="1:4" x14ac:dyDescent="0.25">
      <c r="A679" s="16">
        <v>2010</v>
      </c>
      <c r="B679" s="14" t="s">
        <v>2024</v>
      </c>
      <c r="C679" s="14" t="s">
        <v>2030</v>
      </c>
      <c r="D679" s="14">
        <v>5376</v>
      </c>
    </row>
    <row r="680" spans="1:4" x14ac:dyDescent="0.25">
      <c r="A680" s="16">
        <v>2010</v>
      </c>
      <c r="B680" s="14" t="s">
        <v>2031</v>
      </c>
      <c r="C680" s="14" t="s">
        <v>2030</v>
      </c>
      <c r="D680" s="14">
        <v>5819</v>
      </c>
    </row>
    <row r="681" spans="1:4" x14ac:dyDescent="0.25">
      <c r="A681" s="16">
        <v>2010</v>
      </c>
      <c r="B681" s="14" t="s">
        <v>2032</v>
      </c>
      <c r="C681" s="14" t="s">
        <v>2030</v>
      </c>
      <c r="D681" s="14">
        <v>5993</v>
      </c>
    </row>
    <row r="682" spans="1:4" x14ac:dyDescent="0.25">
      <c r="A682" s="16">
        <v>2010</v>
      </c>
      <c r="B682" s="14" t="s">
        <v>2033</v>
      </c>
      <c r="C682" s="14" t="s">
        <v>2030</v>
      </c>
      <c r="D682" s="14">
        <v>6097</v>
      </c>
    </row>
    <row r="683" spans="1:4" x14ac:dyDescent="0.25">
      <c r="A683" s="16">
        <v>2011</v>
      </c>
      <c r="B683" s="14" t="s">
        <v>2024</v>
      </c>
      <c r="C683" s="14" t="s">
        <v>2030</v>
      </c>
      <c r="D683" s="14">
        <v>6028</v>
      </c>
    </row>
    <row r="684" spans="1:4" x14ac:dyDescent="0.25">
      <c r="A684" s="16">
        <v>2011</v>
      </c>
      <c r="B684" s="14" t="s">
        <v>2031</v>
      </c>
      <c r="C684" s="14" t="s">
        <v>2030</v>
      </c>
      <c r="D684" s="14">
        <v>6011</v>
      </c>
    </row>
    <row r="685" spans="1:4" x14ac:dyDescent="0.25">
      <c r="A685" s="16">
        <v>2011</v>
      </c>
      <c r="B685" s="14" t="s">
        <v>2032</v>
      </c>
      <c r="C685" s="14" t="s">
        <v>2030</v>
      </c>
      <c r="D685" s="14">
        <v>6056</v>
      </c>
    </row>
    <row r="686" spans="1:4" x14ac:dyDescent="0.25">
      <c r="A686" s="16">
        <v>2011</v>
      </c>
      <c r="B686" s="14" t="s">
        <v>2033</v>
      </c>
      <c r="C686" s="14" t="s">
        <v>2030</v>
      </c>
      <c r="D686" s="14">
        <v>6304</v>
      </c>
    </row>
    <row r="687" spans="1:4" x14ac:dyDescent="0.25">
      <c r="A687" s="16">
        <v>2012</v>
      </c>
      <c r="B687" s="14" t="s">
        <v>2024</v>
      </c>
      <c r="C687" s="14" t="s">
        <v>2030</v>
      </c>
      <c r="D687" s="14">
        <v>6287</v>
      </c>
    </row>
    <row r="688" spans="1:4" x14ac:dyDescent="0.25">
      <c r="A688" s="16">
        <v>2012</v>
      </c>
      <c r="B688" s="14" t="s">
        <v>2031</v>
      </c>
      <c r="C688" s="14" t="s">
        <v>2030</v>
      </c>
      <c r="D688" s="14">
        <v>6425</v>
      </c>
    </row>
    <row r="689" spans="1:4" x14ac:dyDescent="0.25">
      <c r="A689" s="16">
        <v>2012</v>
      </c>
      <c r="B689" s="14" t="s">
        <v>2032</v>
      </c>
      <c r="C689" s="14" t="s">
        <v>2030</v>
      </c>
      <c r="D689" s="14">
        <v>6456</v>
      </c>
    </row>
    <row r="690" spans="1:4" x14ac:dyDescent="0.25">
      <c r="A690" s="16">
        <v>2012</v>
      </c>
      <c r="B690" s="14" t="s">
        <v>2033</v>
      </c>
      <c r="C690" s="14" t="s">
        <v>2030</v>
      </c>
      <c r="D690" s="14">
        <v>6422</v>
      </c>
    </row>
    <row r="691" spans="1:4" x14ac:dyDescent="0.25">
      <c r="A691" s="16">
        <v>2013</v>
      </c>
      <c r="B691" s="14" t="s">
        <v>2024</v>
      </c>
      <c r="C691" s="14" t="s">
        <v>2030</v>
      </c>
      <c r="D691" s="14">
        <v>6368</v>
      </c>
    </row>
    <row r="692" spans="1:4" x14ac:dyDescent="0.25">
      <c r="A692" s="16">
        <v>2013</v>
      </c>
      <c r="B692" s="14" t="s">
        <v>2031</v>
      </c>
      <c r="C692" s="14" t="s">
        <v>2030</v>
      </c>
      <c r="D692" s="14">
        <v>6335</v>
      </c>
    </row>
    <row r="693" spans="1:4" x14ac:dyDescent="0.25">
      <c r="A693" s="16">
        <v>2013</v>
      </c>
      <c r="B693" s="14" t="s">
        <v>2032</v>
      </c>
      <c r="C693" s="14" t="s">
        <v>2030</v>
      </c>
      <c r="D693" s="14">
        <v>6224</v>
      </c>
    </row>
    <row r="694" spans="1:4" x14ac:dyDescent="0.25">
      <c r="A694" s="16">
        <v>2013</v>
      </c>
      <c r="B694" s="14" t="s">
        <v>2033</v>
      </c>
      <c r="C694" s="14" t="s">
        <v>2030</v>
      </c>
      <c r="D694" s="14">
        <v>6437</v>
      </c>
    </row>
    <row r="695" spans="1:4" x14ac:dyDescent="0.25">
      <c r="A695" s="16">
        <v>2014</v>
      </c>
      <c r="B695" s="14" t="s">
        <v>2024</v>
      </c>
      <c r="C695" s="14" t="s">
        <v>2030</v>
      </c>
      <c r="D695" s="14">
        <v>6084</v>
      </c>
    </row>
    <row r="696" spans="1:4" x14ac:dyDescent="0.25">
      <c r="A696" s="16">
        <v>2014</v>
      </c>
      <c r="B696" s="14" t="s">
        <v>2031</v>
      </c>
      <c r="C696" s="14" t="s">
        <v>2030</v>
      </c>
      <c r="D696" s="14">
        <v>6014</v>
      </c>
    </row>
    <row r="697" spans="1:4" x14ac:dyDescent="0.25">
      <c r="A697" s="16">
        <v>2014</v>
      </c>
      <c r="B697" s="14" t="s">
        <v>2032</v>
      </c>
      <c r="C697" s="14" t="s">
        <v>2030</v>
      </c>
      <c r="D697" s="14">
        <v>6135</v>
      </c>
    </row>
    <row r="698" spans="1:4" x14ac:dyDescent="0.25">
      <c r="A698" s="16">
        <v>2014</v>
      </c>
      <c r="B698" s="14" t="s">
        <v>2033</v>
      </c>
      <c r="C698" s="14" t="s">
        <v>2030</v>
      </c>
      <c r="D698" s="14">
        <v>6165</v>
      </c>
    </row>
    <row r="699" spans="1:4" x14ac:dyDescent="0.25">
      <c r="A699" s="16">
        <v>2015</v>
      </c>
      <c r="B699" s="14" t="s">
        <v>2024</v>
      </c>
      <c r="C699" s="14" t="s">
        <v>2030</v>
      </c>
      <c r="D699" s="14">
        <v>6136</v>
      </c>
    </row>
    <row r="700" spans="1:4" x14ac:dyDescent="0.25">
      <c r="A700" s="16">
        <v>2015</v>
      </c>
      <c r="B700" s="14" t="s">
        <v>2031</v>
      </c>
      <c r="C700" s="14" t="s">
        <v>2030</v>
      </c>
      <c r="D700" s="14">
        <v>6182</v>
      </c>
    </row>
    <row r="701" spans="1:4" x14ac:dyDescent="0.25">
      <c r="A701" s="16">
        <v>2015</v>
      </c>
      <c r="B701" s="14" t="s">
        <v>2032</v>
      </c>
      <c r="C701" s="14" t="s">
        <v>2030</v>
      </c>
      <c r="D701" s="14">
        <v>6330</v>
      </c>
    </row>
    <row r="702" spans="1:4" x14ac:dyDescent="0.25">
      <c r="A702" s="16">
        <v>2015</v>
      </c>
      <c r="B702" s="14" t="s">
        <v>2033</v>
      </c>
      <c r="C702" s="14" t="s">
        <v>2030</v>
      </c>
      <c r="D702" s="14">
        <v>6344</v>
      </c>
    </row>
    <row r="703" spans="1:4" x14ac:dyDescent="0.25">
      <c r="A703" s="16">
        <v>2016</v>
      </c>
      <c r="B703" s="14" t="s">
        <v>2024</v>
      </c>
      <c r="C703" s="14" t="s">
        <v>2030</v>
      </c>
      <c r="D703" s="14">
        <v>6854</v>
      </c>
    </row>
    <row r="704" spans="1:4" x14ac:dyDescent="0.25">
      <c r="A704" s="16">
        <v>2016</v>
      </c>
      <c r="B704" s="14" t="s">
        <v>2031</v>
      </c>
      <c r="C704" s="14" t="s">
        <v>2030</v>
      </c>
      <c r="D704" s="14">
        <v>7145</v>
      </c>
    </row>
    <row r="705" spans="1:4" x14ac:dyDescent="0.25">
      <c r="A705" s="16">
        <v>2016</v>
      </c>
      <c r="B705" s="14" t="s">
        <v>2032</v>
      </c>
      <c r="C705" s="14" t="s">
        <v>2030</v>
      </c>
      <c r="D705" s="14">
        <v>7278</v>
      </c>
    </row>
    <row r="706" spans="1:4" x14ac:dyDescent="0.25">
      <c r="A706" s="16">
        <v>2016</v>
      </c>
      <c r="B706" s="14" t="s">
        <v>2033</v>
      </c>
      <c r="C706" s="14" t="s">
        <v>2030</v>
      </c>
      <c r="D706" s="14">
        <v>7375</v>
      </c>
    </row>
    <row r="707" spans="1:4" x14ac:dyDescent="0.25">
      <c r="A707" s="16">
        <v>2017</v>
      </c>
      <c r="B707" s="14" t="s">
        <v>2024</v>
      </c>
      <c r="C707" s="14" t="s">
        <v>2030</v>
      </c>
      <c r="D707" s="14">
        <v>6944</v>
      </c>
    </row>
    <row r="708" spans="1:4" x14ac:dyDescent="0.25">
      <c r="A708" s="16">
        <v>2017</v>
      </c>
      <c r="B708" s="14" t="s">
        <v>2031</v>
      </c>
      <c r="C708" s="14" t="s">
        <v>2030</v>
      </c>
      <c r="D708" s="14">
        <v>7243</v>
      </c>
    </row>
    <row r="709" spans="1:4" x14ac:dyDescent="0.25">
      <c r="A709" s="16">
        <v>2017</v>
      </c>
      <c r="B709" s="14" t="s">
        <v>2032</v>
      </c>
      <c r="C709" s="14" t="s">
        <v>2030</v>
      </c>
      <c r="D709" s="14">
        <v>7372</v>
      </c>
    </row>
    <row r="710" spans="1:4" x14ac:dyDescent="0.25">
      <c r="A710" s="16">
        <v>2017</v>
      </c>
      <c r="B710" s="14" t="s">
        <v>2033</v>
      </c>
      <c r="C710" s="14" t="s">
        <v>2030</v>
      </c>
      <c r="D710" s="14">
        <v>7457</v>
      </c>
    </row>
    <row r="711" spans="1:4" x14ac:dyDescent="0.25">
      <c r="A711" s="16">
        <v>2018</v>
      </c>
      <c r="B711" s="14" t="s">
        <v>2024</v>
      </c>
      <c r="C711" s="14" t="s">
        <v>2030</v>
      </c>
      <c r="D711" s="14">
        <v>7224</v>
      </c>
    </row>
    <row r="712" spans="1:4" x14ac:dyDescent="0.25">
      <c r="A712" s="16">
        <v>2018</v>
      </c>
      <c r="B712" s="14" t="s">
        <v>2031</v>
      </c>
      <c r="C712" s="14" t="s">
        <v>2030</v>
      </c>
      <c r="D712" s="14">
        <v>6968</v>
      </c>
    </row>
    <row r="713" spans="1:4" x14ac:dyDescent="0.25">
      <c r="A713" s="16">
        <v>2018</v>
      </c>
      <c r="B713" s="14" t="s">
        <v>2032</v>
      </c>
      <c r="C713" s="14" t="s">
        <v>2030</v>
      </c>
      <c r="D713" s="14">
        <v>6990</v>
      </c>
    </row>
    <row r="714" spans="1:4" x14ac:dyDescent="0.25">
      <c r="A714" s="16">
        <v>2018</v>
      </c>
      <c r="B714" s="14" t="s">
        <v>2033</v>
      </c>
      <c r="C714" s="14" t="s">
        <v>2030</v>
      </c>
      <c r="D714" s="14">
        <v>7091</v>
      </c>
    </row>
    <row r="715" spans="1:4" x14ac:dyDescent="0.25">
      <c r="A715" s="16">
        <v>2019</v>
      </c>
      <c r="B715" s="14" t="s">
        <v>2024</v>
      </c>
      <c r="C715" s="14" t="s">
        <v>2030</v>
      </c>
      <c r="D715" s="14">
        <v>6878</v>
      </c>
    </row>
    <row r="716" spans="1:4" x14ac:dyDescent="0.25">
      <c r="A716" s="16">
        <v>2019</v>
      </c>
      <c r="B716" s="14" t="s">
        <v>2031</v>
      </c>
      <c r="C716" s="14" t="s">
        <v>2030</v>
      </c>
      <c r="D716" s="14">
        <v>6969</v>
      </c>
    </row>
    <row r="717" spans="1:4" x14ac:dyDescent="0.25">
      <c r="A717" s="16">
        <v>2019</v>
      </c>
      <c r="B717" s="14" t="s">
        <v>2032</v>
      </c>
      <c r="C717" s="14" t="s">
        <v>2030</v>
      </c>
      <c r="D717" s="14">
        <v>6978</v>
      </c>
    </row>
    <row r="718" spans="1:4" x14ac:dyDescent="0.25">
      <c r="A718" s="16">
        <v>2019</v>
      </c>
      <c r="B718" s="14" t="s">
        <v>2033</v>
      </c>
      <c r="C718" s="14" t="s">
        <v>2030</v>
      </c>
      <c r="D718" s="14">
        <v>7132</v>
      </c>
    </row>
    <row r="719" spans="1:4" x14ac:dyDescent="0.25">
      <c r="A719" s="16">
        <v>2020</v>
      </c>
      <c r="B719" s="14" t="s">
        <v>2024</v>
      </c>
      <c r="C719" s="14" t="s">
        <v>2030</v>
      </c>
      <c r="D719" s="14">
        <v>7308</v>
      </c>
    </row>
    <row r="720" spans="1:4" x14ac:dyDescent="0.25">
      <c r="A720" s="16">
        <v>2020</v>
      </c>
      <c r="B720" s="14" t="s">
        <v>2031</v>
      </c>
      <c r="C720" s="14" t="s">
        <v>2030</v>
      </c>
      <c r="D720" s="14">
        <v>7000</v>
      </c>
    </row>
    <row r="721" spans="1:4" x14ac:dyDescent="0.25">
      <c r="A721" s="16">
        <v>2020</v>
      </c>
      <c r="B721" s="14" t="s">
        <v>2032</v>
      </c>
      <c r="C721" s="14" t="s">
        <v>2030</v>
      </c>
      <c r="D721" s="14">
        <v>7328</v>
      </c>
    </row>
    <row r="722" spans="1:4" x14ac:dyDescent="0.25">
      <c r="A722" s="16">
        <v>2020</v>
      </c>
      <c r="B722" s="14" t="s">
        <v>2033</v>
      </c>
      <c r="C722" s="14" t="s">
        <v>2030</v>
      </c>
      <c r="D722" s="14">
        <v>6916</v>
      </c>
    </row>
    <row r="723" spans="1:4" x14ac:dyDescent="0.25">
      <c r="A723" s="16">
        <v>2021</v>
      </c>
      <c r="B723" s="14" t="s">
        <v>2024</v>
      </c>
      <c r="C723" s="14" t="s">
        <v>2030</v>
      </c>
      <c r="D723" s="14">
        <v>6958</v>
      </c>
    </row>
    <row r="724" spans="1:4" x14ac:dyDescent="0.25">
      <c r="A724" s="16">
        <v>2021</v>
      </c>
      <c r="B724" s="14" t="s">
        <v>2031</v>
      </c>
      <c r="C724" s="14" t="s">
        <v>2030</v>
      </c>
      <c r="D724" s="14">
        <v>7191</v>
      </c>
    </row>
    <row r="725" spans="1:4" x14ac:dyDescent="0.25">
      <c r="A725" s="16">
        <v>2021</v>
      </c>
      <c r="B725" s="14" t="s">
        <v>2032</v>
      </c>
      <c r="C725" s="14" t="s">
        <v>2030</v>
      </c>
      <c r="D725" s="14">
        <v>7101</v>
      </c>
    </row>
    <row r="726" spans="1:4" x14ac:dyDescent="0.25">
      <c r="A726" s="16">
        <v>2021</v>
      </c>
      <c r="B726" s="14" t="s">
        <v>2033</v>
      </c>
      <c r="C726" s="14" t="s">
        <v>2030</v>
      </c>
      <c r="D726" s="14">
        <v>7085</v>
      </c>
    </row>
    <row r="727" spans="1:4" x14ac:dyDescent="0.25">
      <c r="A727" s="16">
        <v>2022</v>
      </c>
      <c r="B727" s="14" t="s">
        <v>2024</v>
      </c>
      <c r="C727" s="14" t="s">
        <v>2030</v>
      </c>
      <c r="D727" s="14">
        <v>7314</v>
      </c>
    </row>
    <row r="728" spans="1:4" x14ac:dyDescent="0.25">
      <c r="A728" s="16">
        <v>2022</v>
      </c>
      <c r="B728" s="14" t="s">
        <v>2031</v>
      </c>
      <c r="C728" s="14" t="s">
        <v>2030</v>
      </c>
      <c r="D728" s="14">
        <v>7195</v>
      </c>
    </row>
    <row r="729" spans="1:4" x14ac:dyDescent="0.25">
      <c r="A729" s="16">
        <v>2022</v>
      </c>
      <c r="B729" s="14" t="s">
        <v>2032</v>
      </c>
      <c r="C729" s="14" t="s">
        <v>2030</v>
      </c>
      <c r="D729" s="14">
        <v>7170</v>
      </c>
    </row>
    <row r="730" spans="1:4" x14ac:dyDescent="0.25">
      <c r="A730" s="16">
        <v>2000</v>
      </c>
      <c r="B730" s="14" t="s">
        <v>2024</v>
      </c>
      <c r="C730" s="14" t="s">
        <v>2029</v>
      </c>
      <c r="D730" s="14">
        <v>17729</v>
      </c>
    </row>
    <row r="731" spans="1:4" x14ac:dyDescent="0.25">
      <c r="A731" s="16">
        <v>2000</v>
      </c>
      <c r="B731" s="14" t="s">
        <v>2031</v>
      </c>
      <c r="C731" s="14" t="s">
        <v>2029</v>
      </c>
      <c r="D731" s="14">
        <v>17759</v>
      </c>
    </row>
    <row r="732" spans="1:4" x14ac:dyDescent="0.25">
      <c r="A732" s="16">
        <v>2000</v>
      </c>
      <c r="B732" s="14" t="s">
        <v>2032</v>
      </c>
      <c r="C732" s="14" t="s">
        <v>2029</v>
      </c>
      <c r="D732" s="14">
        <v>18113</v>
      </c>
    </row>
    <row r="733" spans="1:4" x14ac:dyDescent="0.25">
      <c r="A733" s="16">
        <v>2000</v>
      </c>
      <c r="B733" s="14" t="s">
        <v>2033</v>
      </c>
      <c r="C733" s="14" t="s">
        <v>2029</v>
      </c>
      <c r="D733" s="14">
        <v>18172</v>
      </c>
    </row>
    <row r="734" spans="1:4" x14ac:dyDescent="0.25">
      <c r="A734" s="16">
        <v>2001</v>
      </c>
      <c r="B734" s="14" t="s">
        <v>2024</v>
      </c>
      <c r="C734" s="14" t="s">
        <v>2029</v>
      </c>
      <c r="D734" s="14">
        <v>18203</v>
      </c>
    </row>
    <row r="735" spans="1:4" x14ac:dyDescent="0.25">
      <c r="A735" s="16">
        <v>2001</v>
      </c>
      <c r="B735" s="14" t="s">
        <v>2031</v>
      </c>
      <c r="C735" s="14" t="s">
        <v>2029</v>
      </c>
      <c r="D735" s="14">
        <v>18641</v>
      </c>
    </row>
    <row r="736" spans="1:4" x14ac:dyDescent="0.25">
      <c r="A736" s="16">
        <v>2001</v>
      </c>
      <c r="B736" s="14" t="s">
        <v>2032</v>
      </c>
      <c r="C736" s="14" t="s">
        <v>2029</v>
      </c>
      <c r="D736" s="14">
        <v>19163</v>
      </c>
    </row>
    <row r="737" spans="1:4" x14ac:dyDescent="0.25">
      <c r="A737" s="16">
        <v>2001</v>
      </c>
      <c r="B737" s="14" t="s">
        <v>2033</v>
      </c>
      <c r="C737" s="14" t="s">
        <v>2029</v>
      </c>
      <c r="D737" s="14">
        <v>18981</v>
      </c>
    </row>
    <row r="738" spans="1:4" x14ac:dyDescent="0.25">
      <c r="A738" s="16">
        <v>2002</v>
      </c>
      <c r="B738" s="14" t="s">
        <v>2024</v>
      </c>
      <c r="C738" s="14" t="s">
        <v>2029</v>
      </c>
      <c r="D738" s="14">
        <v>19943</v>
      </c>
    </row>
    <row r="739" spans="1:4" x14ac:dyDescent="0.25">
      <c r="A739" s="16">
        <v>2002</v>
      </c>
      <c r="B739" s="14" t="s">
        <v>2031</v>
      </c>
      <c r="C739" s="14" t="s">
        <v>2029</v>
      </c>
      <c r="D739" s="14">
        <v>19947</v>
      </c>
    </row>
    <row r="740" spans="1:4" x14ac:dyDescent="0.25">
      <c r="A740" s="16">
        <v>2002</v>
      </c>
      <c r="B740" s="14" t="s">
        <v>2032</v>
      </c>
      <c r="C740" s="14" t="s">
        <v>2029</v>
      </c>
      <c r="D740" s="14">
        <v>19986</v>
      </c>
    </row>
    <row r="741" spans="1:4" x14ac:dyDescent="0.25">
      <c r="A741" s="16">
        <v>2002</v>
      </c>
      <c r="B741" s="14" t="s">
        <v>2033</v>
      </c>
      <c r="C741" s="14" t="s">
        <v>2029</v>
      </c>
      <c r="D741" s="14">
        <v>19826</v>
      </c>
    </row>
    <row r="742" spans="1:4" x14ac:dyDescent="0.25">
      <c r="A742" s="16">
        <v>2003</v>
      </c>
      <c r="B742" s="14" t="s">
        <v>2024</v>
      </c>
      <c r="C742" s="14" t="s">
        <v>2029</v>
      </c>
      <c r="D742" s="14">
        <v>20330</v>
      </c>
    </row>
    <row r="743" spans="1:4" x14ac:dyDescent="0.25">
      <c r="A743" s="16">
        <v>2003</v>
      </c>
      <c r="B743" s="14" t="s">
        <v>2031</v>
      </c>
      <c r="C743" s="14" t="s">
        <v>2029</v>
      </c>
      <c r="D743" s="14">
        <v>20768</v>
      </c>
    </row>
    <row r="744" spans="1:4" x14ac:dyDescent="0.25">
      <c r="A744" s="16">
        <v>2003</v>
      </c>
      <c r="B744" s="14" t="s">
        <v>2032</v>
      </c>
      <c r="C744" s="14" t="s">
        <v>2029</v>
      </c>
      <c r="D744" s="14">
        <v>21408</v>
      </c>
    </row>
    <row r="745" spans="1:4" x14ac:dyDescent="0.25">
      <c r="A745" s="16">
        <v>2003</v>
      </c>
      <c r="B745" s="14" t="s">
        <v>2033</v>
      </c>
      <c r="C745" s="14" t="s">
        <v>2029</v>
      </c>
      <c r="D745" s="14">
        <v>21584</v>
      </c>
    </row>
    <row r="746" spans="1:4" x14ac:dyDescent="0.25">
      <c r="A746" s="16">
        <v>2004</v>
      </c>
      <c r="B746" s="14" t="s">
        <v>2024</v>
      </c>
      <c r="C746" s="14" t="s">
        <v>2029</v>
      </c>
      <c r="D746" s="14">
        <v>21634</v>
      </c>
    </row>
    <row r="747" spans="1:4" x14ac:dyDescent="0.25">
      <c r="A747" s="16">
        <v>2004</v>
      </c>
      <c r="B747" s="14" t="s">
        <v>2031</v>
      </c>
      <c r="C747" s="14" t="s">
        <v>2029</v>
      </c>
      <c r="D747" s="14">
        <v>22150</v>
      </c>
    </row>
    <row r="748" spans="1:4" x14ac:dyDescent="0.25">
      <c r="A748" s="16">
        <v>2004</v>
      </c>
      <c r="B748" s="14" t="s">
        <v>2032</v>
      </c>
      <c r="C748" s="14" t="s">
        <v>2029</v>
      </c>
      <c r="D748" s="14">
        <v>22009</v>
      </c>
    </row>
    <row r="749" spans="1:4" x14ac:dyDescent="0.25">
      <c r="A749" s="16">
        <v>2004</v>
      </c>
      <c r="B749" s="14" t="s">
        <v>2033</v>
      </c>
      <c r="C749" s="14" t="s">
        <v>2029</v>
      </c>
      <c r="D749" s="14">
        <v>22061</v>
      </c>
    </row>
    <row r="750" spans="1:4" x14ac:dyDescent="0.25">
      <c r="A750" s="16">
        <v>2005</v>
      </c>
      <c r="B750" s="14" t="s">
        <v>2024</v>
      </c>
      <c r="C750" s="14" t="s">
        <v>2029</v>
      </c>
      <c r="D750" s="14">
        <v>22156</v>
      </c>
    </row>
    <row r="751" spans="1:4" x14ac:dyDescent="0.25">
      <c r="A751" s="16">
        <v>2005</v>
      </c>
      <c r="B751" s="14" t="s">
        <v>2031</v>
      </c>
      <c r="C751" s="14" t="s">
        <v>2029</v>
      </c>
      <c r="D751" s="14">
        <v>21678</v>
      </c>
    </row>
    <row r="752" spans="1:4" x14ac:dyDescent="0.25">
      <c r="A752" s="16">
        <v>2005</v>
      </c>
      <c r="B752" s="14" t="s">
        <v>2032</v>
      </c>
      <c r="C752" s="14" t="s">
        <v>2029</v>
      </c>
      <c r="D752" s="14">
        <v>22629</v>
      </c>
    </row>
    <row r="753" spans="1:4" x14ac:dyDescent="0.25">
      <c r="A753" s="16">
        <v>2005</v>
      </c>
      <c r="B753" s="14" t="s">
        <v>2033</v>
      </c>
      <c r="C753" s="14" t="s">
        <v>2029</v>
      </c>
      <c r="D753" s="14">
        <v>23081</v>
      </c>
    </row>
    <row r="754" spans="1:4" x14ac:dyDescent="0.25">
      <c r="A754" s="16">
        <v>2006</v>
      </c>
      <c r="B754" s="14" t="s">
        <v>2024</v>
      </c>
      <c r="C754" s="14" t="s">
        <v>2029</v>
      </c>
      <c r="D754" s="14">
        <v>22886</v>
      </c>
    </row>
    <row r="755" spans="1:4" x14ac:dyDescent="0.25">
      <c r="A755" s="16">
        <v>2006</v>
      </c>
      <c r="B755" s="14" t="s">
        <v>2031</v>
      </c>
      <c r="C755" s="14" t="s">
        <v>2029</v>
      </c>
      <c r="D755" s="14">
        <v>23383</v>
      </c>
    </row>
    <row r="756" spans="1:4" x14ac:dyDescent="0.25">
      <c r="A756" s="16">
        <v>2006</v>
      </c>
      <c r="B756" s="14" t="s">
        <v>2032</v>
      </c>
      <c r="C756" s="14" t="s">
        <v>2029</v>
      </c>
      <c r="D756" s="14">
        <v>23369</v>
      </c>
    </row>
    <row r="757" spans="1:4" x14ac:dyDescent="0.25">
      <c r="A757" s="16">
        <v>2006</v>
      </c>
      <c r="B757" s="14" t="s">
        <v>2033</v>
      </c>
      <c r="C757" s="14" t="s">
        <v>2029</v>
      </c>
      <c r="D757" s="14">
        <v>23538</v>
      </c>
    </row>
    <row r="758" spans="1:4" x14ac:dyDescent="0.25">
      <c r="A758" s="16">
        <v>2007</v>
      </c>
      <c r="B758" s="14" t="s">
        <v>2024</v>
      </c>
      <c r="C758" s="14" t="s">
        <v>2029</v>
      </c>
      <c r="D758" s="14">
        <v>23729</v>
      </c>
    </row>
    <row r="759" spans="1:4" x14ac:dyDescent="0.25">
      <c r="A759" s="16">
        <v>2007</v>
      </c>
      <c r="B759" s="14" t="s">
        <v>2031</v>
      </c>
      <c r="C759" s="14" t="s">
        <v>2029</v>
      </c>
      <c r="D759" s="14">
        <v>23832</v>
      </c>
    </row>
    <row r="760" spans="1:4" x14ac:dyDescent="0.25">
      <c r="A760" s="16">
        <v>2007</v>
      </c>
      <c r="B760" s="14" t="s">
        <v>2032</v>
      </c>
      <c r="C760" s="14" t="s">
        <v>2029</v>
      </c>
      <c r="D760" s="14">
        <v>24124</v>
      </c>
    </row>
    <row r="761" spans="1:4" x14ac:dyDescent="0.25">
      <c r="A761" s="16">
        <v>2007</v>
      </c>
      <c r="B761" s="14" t="s">
        <v>2033</v>
      </c>
      <c r="C761" s="14" t="s">
        <v>2029</v>
      </c>
      <c r="D761" s="14">
        <v>24246</v>
      </c>
    </row>
    <row r="762" spans="1:4" x14ac:dyDescent="0.25">
      <c r="A762" s="16">
        <v>2008</v>
      </c>
      <c r="B762" s="14" t="s">
        <v>2024</v>
      </c>
      <c r="C762" s="14" t="s">
        <v>2029</v>
      </c>
      <c r="D762" s="14">
        <v>24958</v>
      </c>
    </row>
    <row r="763" spans="1:4" x14ac:dyDescent="0.25">
      <c r="A763" s="16">
        <v>2008</v>
      </c>
      <c r="B763" s="14" t="s">
        <v>2031</v>
      </c>
      <c r="C763" s="14" t="s">
        <v>2029</v>
      </c>
      <c r="D763" s="14">
        <v>24848</v>
      </c>
    </row>
    <row r="764" spans="1:4" x14ac:dyDescent="0.25">
      <c r="A764" s="16">
        <v>2008</v>
      </c>
      <c r="B764" s="14" t="s">
        <v>2032</v>
      </c>
      <c r="C764" s="14" t="s">
        <v>2029</v>
      </c>
      <c r="D764" s="14">
        <v>24494</v>
      </c>
    </row>
    <row r="765" spans="1:4" x14ac:dyDescent="0.25">
      <c r="A765" s="16">
        <v>2008</v>
      </c>
      <c r="B765" s="14" t="s">
        <v>2033</v>
      </c>
      <c r="C765" s="14" t="s">
        <v>2029</v>
      </c>
      <c r="D765" s="14">
        <v>23001</v>
      </c>
    </row>
    <row r="766" spans="1:4" x14ac:dyDescent="0.25">
      <c r="A766" s="16">
        <v>2009</v>
      </c>
      <c r="B766" s="14" t="s">
        <v>2024</v>
      </c>
      <c r="C766" s="14" t="s">
        <v>2029</v>
      </c>
      <c r="D766" s="14">
        <v>23702</v>
      </c>
    </row>
    <row r="767" spans="1:4" x14ac:dyDescent="0.25">
      <c r="A767" s="16">
        <v>2009</v>
      </c>
      <c r="B767" s="14" t="s">
        <v>2031</v>
      </c>
      <c r="C767" s="14" t="s">
        <v>2029</v>
      </c>
      <c r="D767" s="14">
        <v>23428</v>
      </c>
    </row>
    <row r="768" spans="1:4" x14ac:dyDescent="0.25">
      <c r="A768" s="16">
        <v>2009</v>
      </c>
      <c r="B768" s="14" t="s">
        <v>2032</v>
      </c>
      <c r="C768" s="14" t="s">
        <v>2029</v>
      </c>
      <c r="D768" s="14">
        <v>23717</v>
      </c>
    </row>
    <row r="769" spans="1:4" x14ac:dyDescent="0.25">
      <c r="A769" s="16">
        <v>2009</v>
      </c>
      <c r="B769" s="14" t="s">
        <v>2033</v>
      </c>
      <c r="C769" s="14" t="s">
        <v>2029</v>
      </c>
      <c r="D769" s="14">
        <v>23689</v>
      </c>
    </row>
    <row r="770" spans="1:4" x14ac:dyDescent="0.25">
      <c r="A770" s="16">
        <v>2010</v>
      </c>
      <c r="B770" s="14" t="s">
        <v>2024</v>
      </c>
      <c r="C770" s="14" t="s">
        <v>2029</v>
      </c>
      <c r="D770" s="14">
        <v>23199</v>
      </c>
    </row>
    <row r="771" spans="1:4" x14ac:dyDescent="0.25">
      <c r="A771" s="16">
        <v>2010</v>
      </c>
      <c r="B771" s="14" t="s">
        <v>2031</v>
      </c>
      <c r="C771" s="14" t="s">
        <v>2029</v>
      </c>
      <c r="D771" s="14">
        <v>24444</v>
      </c>
    </row>
    <row r="772" spans="1:4" x14ac:dyDescent="0.25">
      <c r="A772" s="16">
        <v>2010</v>
      </c>
      <c r="B772" s="14" t="s">
        <v>2032</v>
      </c>
      <c r="C772" s="14" t="s">
        <v>2029</v>
      </c>
      <c r="D772" s="14">
        <v>24810</v>
      </c>
    </row>
    <row r="773" spans="1:4" x14ac:dyDescent="0.25">
      <c r="A773" s="16">
        <v>2010</v>
      </c>
      <c r="B773" s="14" t="s">
        <v>2033</v>
      </c>
      <c r="C773" s="14" t="s">
        <v>2029</v>
      </c>
      <c r="D773" s="14">
        <v>25050</v>
      </c>
    </row>
    <row r="774" spans="1:4" x14ac:dyDescent="0.25">
      <c r="A774" s="16">
        <v>2011</v>
      </c>
      <c r="B774" s="14" t="s">
        <v>2024</v>
      </c>
      <c r="C774" s="14" t="s">
        <v>2029</v>
      </c>
      <c r="D774" s="14">
        <v>25219</v>
      </c>
    </row>
    <row r="775" spans="1:4" x14ac:dyDescent="0.25">
      <c r="A775" s="16">
        <v>2011</v>
      </c>
      <c r="B775" s="14" t="s">
        <v>2031</v>
      </c>
      <c r="C775" s="14" t="s">
        <v>2029</v>
      </c>
      <c r="D775" s="14">
        <v>24855</v>
      </c>
    </row>
    <row r="776" spans="1:4" x14ac:dyDescent="0.25">
      <c r="A776" s="16">
        <v>2011</v>
      </c>
      <c r="B776" s="14" t="s">
        <v>2032</v>
      </c>
      <c r="C776" s="14" t="s">
        <v>2029</v>
      </c>
      <c r="D776" s="14">
        <v>24642</v>
      </c>
    </row>
    <row r="777" spans="1:4" x14ac:dyDescent="0.25">
      <c r="A777" s="16">
        <v>2011</v>
      </c>
      <c r="B777" s="14" t="s">
        <v>2033</v>
      </c>
      <c r="C777" s="14" t="s">
        <v>2029</v>
      </c>
      <c r="D777" s="14">
        <v>24449</v>
      </c>
    </row>
    <row r="778" spans="1:4" x14ac:dyDescent="0.25">
      <c r="A778" s="16">
        <v>2012</v>
      </c>
      <c r="B778" s="14" t="s">
        <v>2024</v>
      </c>
      <c r="C778" s="14" t="s">
        <v>2029</v>
      </c>
      <c r="D778" s="14">
        <v>23699</v>
      </c>
    </row>
    <row r="779" spans="1:4" x14ac:dyDescent="0.25">
      <c r="A779" s="16">
        <v>2012</v>
      </c>
      <c r="B779" s="14" t="s">
        <v>2031</v>
      </c>
      <c r="C779" s="14" t="s">
        <v>2029</v>
      </c>
      <c r="D779" s="14">
        <v>23587</v>
      </c>
    </row>
    <row r="780" spans="1:4" x14ac:dyDescent="0.25">
      <c r="A780" s="16">
        <v>2012</v>
      </c>
      <c r="B780" s="14" t="s">
        <v>2032</v>
      </c>
      <c r="C780" s="14" t="s">
        <v>2029</v>
      </c>
      <c r="D780" s="14">
        <v>25509</v>
      </c>
    </row>
    <row r="781" spans="1:4" x14ac:dyDescent="0.25">
      <c r="A781" s="16">
        <v>2012</v>
      </c>
      <c r="B781" s="14" t="s">
        <v>2033</v>
      </c>
      <c r="C781" s="14" t="s">
        <v>2029</v>
      </c>
      <c r="D781" s="14">
        <v>25438</v>
      </c>
    </row>
    <row r="782" spans="1:4" x14ac:dyDescent="0.25">
      <c r="A782" s="16">
        <v>2013</v>
      </c>
      <c r="B782" s="14" t="s">
        <v>2024</v>
      </c>
      <c r="C782" s="14" t="s">
        <v>2029</v>
      </c>
      <c r="D782" s="14">
        <v>25199</v>
      </c>
    </row>
    <row r="783" spans="1:4" x14ac:dyDescent="0.25">
      <c r="A783" s="16">
        <v>2013</v>
      </c>
      <c r="B783" s="14" t="s">
        <v>2031</v>
      </c>
      <c r="C783" s="14" t="s">
        <v>2029</v>
      </c>
      <c r="D783" s="14">
        <v>25932</v>
      </c>
    </row>
    <row r="784" spans="1:4" x14ac:dyDescent="0.25">
      <c r="A784" s="16">
        <v>2013</v>
      </c>
      <c r="B784" s="14" t="s">
        <v>2032</v>
      </c>
      <c r="C784" s="14" t="s">
        <v>2029</v>
      </c>
      <c r="D784" s="14">
        <v>26105</v>
      </c>
    </row>
    <row r="785" spans="1:4" x14ac:dyDescent="0.25">
      <c r="A785" s="16">
        <v>2013</v>
      </c>
      <c r="B785" s="14" t="s">
        <v>2033</v>
      </c>
      <c r="C785" s="14" t="s">
        <v>2029</v>
      </c>
      <c r="D785" s="14">
        <v>26275</v>
      </c>
    </row>
    <row r="786" spans="1:4" x14ac:dyDescent="0.25">
      <c r="A786" s="16">
        <v>2014</v>
      </c>
      <c r="B786" s="14" t="s">
        <v>2024</v>
      </c>
      <c r="C786" s="14" t="s">
        <v>2029</v>
      </c>
      <c r="D786" s="14">
        <v>26199</v>
      </c>
    </row>
    <row r="787" spans="1:4" x14ac:dyDescent="0.25">
      <c r="A787" s="16">
        <v>2014</v>
      </c>
      <c r="B787" s="14" t="s">
        <v>2031</v>
      </c>
      <c r="C787" s="14" t="s">
        <v>2029</v>
      </c>
      <c r="D787" s="14">
        <v>26500</v>
      </c>
    </row>
    <row r="788" spans="1:4" x14ac:dyDescent="0.25">
      <c r="A788" s="16">
        <v>2014</v>
      </c>
      <c r="B788" s="14" t="s">
        <v>2032</v>
      </c>
      <c r="C788" s="14" t="s">
        <v>2029</v>
      </c>
      <c r="D788" s="14">
        <v>27478</v>
      </c>
    </row>
    <row r="789" spans="1:4" x14ac:dyDescent="0.25">
      <c r="A789" s="16">
        <v>2014</v>
      </c>
      <c r="B789" s="14" t="s">
        <v>2033</v>
      </c>
      <c r="C789" s="14" t="s">
        <v>2029</v>
      </c>
      <c r="D789" s="14">
        <v>27328</v>
      </c>
    </row>
    <row r="790" spans="1:4" x14ac:dyDescent="0.25">
      <c r="A790" s="16">
        <v>2015</v>
      </c>
      <c r="B790" s="14" t="s">
        <v>2024</v>
      </c>
      <c r="C790" s="14" t="s">
        <v>2029</v>
      </c>
      <c r="D790" s="14">
        <v>27536</v>
      </c>
    </row>
    <row r="791" spans="1:4" x14ac:dyDescent="0.25">
      <c r="A791" s="16">
        <v>2015</v>
      </c>
      <c r="B791" s="14" t="s">
        <v>2031</v>
      </c>
      <c r="C791" s="14" t="s">
        <v>2029</v>
      </c>
      <c r="D791" s="14">
        <v>28110</v>
      </c>
    </row>
    <row r="792" spans="1:4" x14ac:dyDescent="0.25">
      <c r="A792" s="16">
        <v>2015</v>
      </c>
      <c r="B792" s="14" t="s">
        <v>2032</v>
      </c>
      <c r="C792" s="14" t="s">
        <v>2029</v>
      </c>
      <c r="D792" s="14">
        <v>28138</v>
      </c>
    </row>
    <row r="793" spans="1:4" x14ac:dyDescent="0.25">
      <c r="A793" s="16">
        <v>2015</v>
      </c>
      <c r="B793" s="14" t="s">
        <v>2033</v>
      </c>
      <c r="C793" s="14" t="s">
        <v>2029</v>
      </c>
      <c r="D793" s="14">
        <v>27923</v>
      </c>
    </row>
    <row r="794" spans="1:4" x14ac:dyDescent="0.25">
      <c r="A794" s="16">
        <v>2016</v>
      </c>
      <c r="B794" s="14" t="s">
        <v>2024</v>
      </c>
      <c r="C794" s="14" t="s">
        <v>2029</v>
      </c>
      <c r="D794" s="14">
        <v>28084</v>
      </c>
    </row>
    <row r="795" spans="1:4" x14ac:dyDescent="0.25">
      <c r="A795" s="16">
        <v>2016</v>
      </c>
      <c r="B795" s="14" t="s">
        <v>2031</v>
      </c>
      <c r="C795" s="14" t="s">
        <v>2029</v>
      </c>
      <c r="D795" s="14">
        <v>28144</v>
      </c>
    </row>
    <row r="796" spans="1:4" x14ac:dyDescent="0.25">
      <c r="A796" s="16">
        <v>2016</v>
      </c>
      <c r="B796" s="14" t="s">
        <v>2032</v>
      </c>
      <c r="C796" s="14" t="s">
        <v>2029</v>
      </c>
      <c r="D796" s="14">
        <v>28350</v>
      </c>
    </row>
    <row r="797" spans="1:4" x14ac:dyDescent="0.25">
      <c r="A797" s="16">
        <v>2016</v>
      </c>
      <c r="B797" s="14" t="s">
        <v>2033</v>
      </c>
      <c r="C797" s="14" t="s">
        <v>2029</v>
      </c>
      <c r="D797" s="14">
        <v>29159</v>
      </c>
    </row>
    <row r="798" spans="1:4" x14ac:dyDescent="0.25">
      <c r="A798" s="16">
        <v>2017</v>
      </c>
      <c r="B798" s="14" t="s">
        <v>2024</v>
      </c>
      <c r="C798" s="14" t="s">
        <v>2029</v>
      </c>
      <c r="D798" s="14">
        <v>29931</v>
      </c>
    </row>
    <row r="799" spans="1:4" x14ac:dyDescent="0.25">
      <c r="A799" s="16">
        <v>2017</v>
      </c>
      <c r="B799" s="14" t="s">
        <v>2031</v>
      </c>
      <c r="C799" s="14" t="s">
        <v>2029</v>
      </c>
      <c r="D799" s="14">
        <v>30280</v>
      </c>
    </row>
    <row r="800" spans="1:4" x14ac:dyDescent="0.25">
      <c r="A800" s="16">
        <v>2017</v>
      </c>
      <c r="B800" s="14" t="s">
        <v>2032</v>
      </c>
      <c r="C800" s="14" t="s">
        <v>2029</v>
      </c>
      <c r="D800" s="14">
        <v>31224</v>
      </c>
    </row>
    <row r="801" spans="1:4" x14ac:dyDescent="0.25">
      <c r="A801" s="16">
        <v>2017</v>
      </c>
      <c r="B801" s="14" t="s">
        <v>2033</v>
      </c>
      <c r="C801" s="14" t="s">
        <v>2029</v>
      </c>
      <c r="D801" s="14">
        <v>31247</v>
      </c>
    </row>
    <row r="802" spans="1:4" x14ac:dyDescent="0.25">
      <c r="A802" s="16">
        <v>2018</v>
      </c>
      <c r="B802" s="14" t="s">
        <v>2024</v>
      </c>
      <c r="C802" s="14" t="s">
        <v>2029</v>
      </c>
      <c r="D802" s="14">
        <v>31384</v>
      </c>
    </row>
    <row r="803" spans="1:4" x14ac:dyDescent="0.25">
      <c r="A803" s="16">
        <v>2018</v>
      </c>
      <c r="B803" s="14" t="s">
        <v>2031</v>
      </c>
      <c r="C803" s="14" t="s">
        <v>2029</v>
      </c>
      <c r="D803" s="14">
        <v>30529</v>
      </c>
    </row>
    <row r="804" spans="1:4" x14ac:dyDescent="0.25">
      <c r="A804" s="16">
        <v>2018</v>
      </c>
      <c r="B804" s="14" t="s">
        <v>2032</v>
      </c>
      <c r="C804" s="14" t="s">
        <v>2029</v>
      </c>
      <c r="D804" s="14">
        <v>31283</v>
      </c>
    </row>
    <row r="805" spans="1:4" x14ac:dyDescent="0.25">
      <c r="A805" s="16">
        <v>2018</v>
      </c>
      <c r="B805" s="14" t="s">
        <v>2033</v>
      </c>
      <c r="C805" s="14" t="s">
        <v>2029</v>
      </c>
      <c r="D805" s="14">
        <v>32393</v>
      </c>
    </row>
    <row r="806" spans="1:4" x14ac:dyDescent="0.25">
      <c r="A806" s="16">
        <v>2019</v>
      </c>
      <c r="B806" s="14" t="s">
        <v>2024</v>
      </c>
      <c r="C806" s="14" t="s">
        <v>2029</v>
      </c>
      <c r="D806" s="14">
        <v>32468</v>
      </c>
    </row>
    <row r="807" spans="1:4" x14ac:dyDescent="0.25">
      <c r="A807" s="16">
        <v>2019</v>
      </c>
      <c r="B807" s="14" t="s">
        <v>2031</v>
      </c>
      <c r="C807" s="14" t="s">
        <v>2029</v>
      </c>
      <c r="D807" s="14">
        <v>33364</v>
      </c>
    </row>
    <row r="808" spans="1:4" x14ac:dyDescent="0.25">
      <c r="A808" s="16">
        <v>2019</v>
      </c>
      <c r="B808" s="14" t="s">
        <v>2032</v>
      </c>
      <c r="C808" s="14" t="s">
        <v>2029</v>
      </c>
      <c r="D808" s="14">
        <v>33332</v>
      </c>
    </row>
    <row r="809" spans="1:4" x14ac:dyDescent="0.25">
      <c r="A809" s="16">
        <v>2019</v>
      </c>
      <c r="B809" s="14" t="s">
        <v>2033</v>
      </c>
      <c r="C809" s="14" t="s">
        <v>2029</v>
      </c>
      <c r="D809" s="14">
        <v>33222</v>
      </c>
    </row>
    <row r="810" spans="1:4" x14ac:dyDescent="0.25">
      <c r="A810" s="16">
        <v>2020</v>
      </c>
      <c r="B810" s="14" t="s">
        <v>2024</v>
      </c>
      <c r="C810" s="14" t="s">
        <v>2029</v>
      </c>
      <c r="D810" s="14">
        <v>32434</v>
      </c>
    </row>
    <row r="811" spans="1:4" x14ac:dyDescent="0.25">
      <c r="A811" s="16">
        <v>2020</v>
      </c>
      <c r="B811" s="14" t="s">
        <v>2031</v>
      </c>
      <c r="C811" s="14" t="s">
        <v>2029</v>
      </c>
      <c r="D811" s="14">
        <v>24282</v>
      </c>
    </row>
    <row r="812" spans="1:4" x14ac:dyDescent="0.25">
      <c r="A812" s="16">
        <v>2020</v>
      </c>
      <c r="B812" s="14" t="s">
        <v>2032</v>
      </c>
      <c r="C812" s="14" t="s">
        <v>2029</v>
      </c>
      <c r="D812" s="14">
        <v>28004</v>
      </c>
    </row>
    <row r="813" spans="1:4" x14ac:dyDescent="0.25">
      <c r="A813" s="16">
        <v>2020</v>
      </c>
      <c r="B813" s="14" t="s">
        <v>2033</v>
      </c>
      <c r="C813" s="14" t="s">
        <v>2029</v>
      </c>
      <c r="D813" s="14">
        <v>29688</v>
      </c>
    </row>
    <row r="814" spans="1:4" x14ac:dyDescent="0.25">
      <c r="A814" s="16">
        <v>2021</v>
      </c>
      <c r="B814" s="14" t="s">
        <v>2024</v>
      </c>
      <c r="C814" s="14" t="s">
        <v>2029</v>
      </c>
      <c r="D814" s="14">
        <v>30417</v>
      </c>
    </row>
    <row r="815" spans="1:4" x14ac:dyDescent="0.25">
      <c r="A815" s="16">
        <v>2021</v>
      </c>
      <c r="B815" s="14" t="s">
        <v>2031</v>
      </c>
      <c r="C815" s="14" t="s">
        <v>2029</v>
      </c>
      <c r="D815" s="14">
        <v>32945</v>
      </c>
    </row>
    <row r="816" spans="1:4" x14ac:dyDescent="0.25">
      <c r="A816" s="16">
        <v>2021</v>
      </c>
      <c r="B816" s="14" t="s">
        <v>2032</v>
      </c>
      <c r="C816" s="14" t="s">
        <v>2029</v>
      </c>
      <c r="D816" s="14">
        <v>33430</v>
      </c>
    </row>
    <row r="817" spans="1:4" x14ac:dyDescent="0.25">
      <c r="A817" s="16">
        <v>2021</v>
      </c>
      <c r="B817" s="14" t="s">
        <v>2033</v>
      </c>
      <c r="C817" s="14" t="s">
        <v>2029</v>
      </c>
      <c r="D817" s="14">
        <v>34283</v>
      </c>
    </row>
    <row r="818" spans="1:4" x14ac:dyDescent="0.25">
      <c r="A818" s="16">
        <v>2022</v>
      </c>
      <c r="B818" s="14" t="s">
        <v>2024</v>
      </c>
      <c r="C818" s="14" t="s">
        <v>2029</v>
      </c>
      <c r="D818" s="14">
        <v>35702</v>
      </c>
    </row>
    <row r="819" spans="1:4" x14ac:dyDescent="0.25">
      <c r="A819" s="16">
        <v>2022</v>
      </c>
      <c r="B819" s="14" t="s">
        <v>2031</v>
      </c>
      <c r="C819" s="14" t="s">
        <v>2029</v>
      </c>
      <c r="D819" s="14">
        <v>35861</v>
      </c>
    </row>
    <row r="820" spans="1:4" x14ac:dyDescent="0.25">
      <c r="A820" s="16">
        <v>2022</v>
      </c>
      <c r="B820" s="14" t="s">
        <v>2032</v>
      </c>
      <c r="C820" s="14" t="s">
        <v>2029</v>
      </c>
      <c r="D820" s="14">
        <v>36082</v>
      </c>
    </row>
    <row r="821" spans="1:4" x14ac:dyDescent="0.25">
      <c r="A821" s="16">
        <v>2000</v>
      </c>
      <c r="B821" s="14" t="s">
        <v>2024</v>
      </c>
      <c r="C821" s="14" t="s">
        <v>2037</v>
      </c>
      <c r="D821" s="14">
        <v>1465</v>
      </c>
    </row>
    <row r="822" spans="1:4" x14ac:dyDescent="0.25">
      <c r="A822" s="16">
        <v>2000</v>
      </c>
      <c r="B822" s="14" t="s">
        <v>2031</v>
      </c>
      <c r="C822" s="14" t="s">
        <v>2037</v>
      </c>
      <c r="D822" s="14">
        <v>1732</v>
      </c>
    </row>
    <row r="823" spans="1:4" x14ac:dyDescent="0.25">
      <c r="A823" s="16">
        <v>2000</v>
      </c>
      <c r="B823" s="14" t="s">
        <v>2032</v>
      </c>
      <c r="C823" s="14" t="s">
        <v>2037</v>
      </c>
      <c r="D823" s="14">
        <v>1899</v>
      </c>
    </row>
    <row r="824" spans="1:4" x14ac:dyDescent="0.25">
      <c r="A824" s="16">
        <v>2000</v>
      </c>
      <c r="B824" s="14" t="s">
        <v>2033</v>
      </c>
      <c r="C824" s="14" t="s">
        <v>2037</v>
      </c>
      <c r="D824" s="14">
        <v>1976</v>
      </c>
    </row>
    <row r="825" spans="1:4" x14ac:dyDescent="0.25">
      <c r="A825" s="16">
        <v>2001</v>
      </c>
      <c r="B825" s="14" t="s">
        <v>2024</v>
      </c>
      <c r="C825" s="14" t="s">
        <v>2037</v>
      </c>
      <c r="D825" s="14">
        <v>1948</v>
      </c>
    </row>
    <row r="826" spans="1:4" x14ac:dyDescent="0.25">
      <c r="A826" s="16">
        <v>2001</v>
      </c>
      <c r="B826" s="14" t="s">
        <v>2031</v>
      </c>
      <c r="C826" s="14" t="s">
        <v>2037</v>
      </c>
      <c r="D826" s="14">
        <v>2028</v>
      </c>
    </row>
    <row r="827" spans="1:4" x14ac:dyDescent="0.25">
      <c r="A827" s="16">
        <v>2001</v>
      </c>
      <c r="B827" s="14" t="s">
        <v>2032</v>
      </c>
      <c r="C827" s="14" t="s">
        <v>2037</v>
      </c>
      <c r="D827" s="14">
        <v>2073</v>
      </c>
    </row>
    <row r="828" spans="1:4" x14ac:dyDescent="0.25">
      <c r="A828" s="16">
        <v>2001</v>
      </c>
      <c r="B828" s="14" t="s">
        <v>2033</v>
      </c>
      <c r="C828" s="14" t="s">
        <v>2037</v>
      </c>
      <c r="D828" s="14">
        <v>2080</v>
      </c>
    </row>
    <row r="829" spans="1:4" x14ac:dyDescent="0.25">
      <c r="A829" s="16">
        <v>2002</v>
      </c>
      <c r="B829" s="14" t="s">
        <v>2024</v>
      </c>
      <c r="C829" s="14" t="s">
        <v>2037</v>
      </c>
      <c r="D829" s="14">
        <v>2056</v>
      </c>
    </row>
    <row r="830" spans="1:4" x14ac:dyDescent="0.25">
      <c r="A830" s="16">
        <v>2002</v>
      </c>
      <c r="B830" s="14" t="s">
        <v>2031</v>
      </c>
      <c r="C830" s="14" t="s">
        <v>2037</v>
      </c>
      <c r="D830" s="14">
        <v>2022</v>
      </c>
    </row>
    <row r="831" spans="1:4" x14ac:dyDescent="0.25">
      <c r="A831" s="16">
        <v>2002</v>
      </c>
      <c r="B831" s="14" t="s">
        <v>2032</v>
      </c>
      <c r="C831" s="14" t="s">
        <v>2037</v>
      </c>
      <c r="D831" s="14">
        <v>1989</v>
      </c>
    </row>
    <row r="832" spans="1:4" x14ac:dyDescent="0.25">
      <c r="A832" s="16">
        <v>2002</v>
      </c>
      <c r="B832" s="14" t="s">
        <v>2033</v>
      </c>
      <c r="C832" s="14" t="s">
        <v>2037</v>
      </c>
      <c r="D832" s="14">
        <v>1970</v>
      </c>
    </row>
    <row r="833" spans="1:4" x14ac:dyDescent="0.25">
      <c r="A833" s="16">
        <v>2003</v>
      </c>
      <c r="B833" s="14" t="s">
        <v>2024</v>
      </c>
      <c r="C833" s="14" t="s">
        <v>2037</v>
      </c>
      <c r="D833" s="14">
        <v>1949</v>
      </c>
    </row>
    <row r="834" spans="1:4" x14ac:dyDescent="0.25">
      <c r="A834" s="16">
        <v>2003</v>
      </c>
      <c r="B834" s="14" t="s">
        <v>2031</v>
      </c>
      <c r="C834" s="14" t="s">
        <v>2037</v>
      </c>
      <c r="D834" s="14">
        <v>1943</v>
      </c>
    </row>
    <row r="835" spans="1:4" x14ac:dyDescent="0.25">
      <c r="A835" s="16">
        <v>2003</v>
      </c>
      <c r="B835" s="14" t="s">
        <v>2032</v>
      </c>
      <c r="C835" s="14" t="s">
        <v>2037</v>
      </c>
      <c r="D835" s="14">
        <v>1954</v>
      </c>
    </row>
    <row r="836" spans="1:4" x14ac:dyDescent="0.25">
      <c r="A836" s="16">
        <v>2003</v>
      </c>
      <c r="B836" s="14" t="s">
        <v>2033</v>
      </c>
      <c r="C836" s="14" t="s">
        <v>2037</v>
      </c>
      <c r="D836" s="14">
        <v>1983</v>
      </c>
    </row>
    <row r="837" spans="1:4" x14ac:dyDescent="0.25">
      <c r="A837" s="16">
        <v>2004</v>
      </c>
      <c r="B837" s="14" t="s">
        <v>2024</v>
      </c>
      <c r="C837" s="14" t="s">
        <v>2037</v>
      </c>
      <c r="D837" s="14">
        <v>2031</v>
      </c>
    </row>
    <row r="838" spans="1:4" x14ac:dyDescent="0.25">
      <c r="A838" s="16">
        <v>2004</v>
      </c>
      <c r="B838" s="14" t="s">
        <v>2031</v>
      </c>
      <c r="C838" s="14" t="s">
        <v>2037</v>
      </c>
      <c r="D838" s="14">
        <v>2070</v>
      </c>
    </row>
    <row r="839" spans="1:4" x14ac:dyDescent="0.25">
      <c r="A839" s="16">
        <v>2004</v>
      </c>
      <c r="B839" s="14" t="s">
        <v>2032</v>
      </c>
      <c r="C839" s="14" t="s">
        <v>2037</v>
      </c>
      <c r="D839" s="14">
        <v>2097</v>
      </c>
    </row>
    <row r="840" spans="1:4" x14ac:dyDescent="0.25">
      <c r="A840" s="16">
        <v>2004</v>
      </c>
      <c r="B840" s="14" t="s">
        <v>2033</v>
      </c>
      <c r="C840" s="14" t="s">
        <v>2037</v>
      </c>
      <c r="D840" s="14">
        <v>2116</v>
      </c>
    </row>
    <row r="841" spans="1:4" x14ac:dyDescent="0.25">
      <c r="A841" s="16">
        <v>2005</v>
      </c>
      <c r="B841" s="14" t="s">
        <v>2024</v>
      </c>
      <c r="C841" s="14" t="s">
        <v>2037</v>
      </c>
      <c r="D841" s="14">
        <v>2125</v>
      </c>
    </row>
    <row r="842" spans="1:4" x14ac:dyDescent="0.25">
      <c r="A842" s="16">
        <v>2005</v>
      </c>
      <c r="B842" s="14" t="s">
        <v>2031</v>
      </c>
      <c r="C842" s="14" t="s">
        <v>2037</v>
      </c>
      <c r="D842" s="14">
        <v>2132</v>
      </c>
    </row>
    <row r="843" spans="1:4" x14ac:dyDescent="0.25">
      <c r="A843" s="16">
        <v>2005</v>
      </c>
      <c r="B843" s="14" t="s">
        <v>2032</v>
      </c>
      <c r="C843" s="14" t="s">
        <v>2037</v>
      </c>
      <c r="D843" s="14">
        <v>2167</v>
      </c>
    </row>
    <row r="844" spans="1:4" x14ac:dyDescent="0.25">
      <c r="A844" s="16">
        <v>2005</v>
      </c>
      <c r="B844" s="14" t="s">
        <v>2033</v>
      </c>
      <c r="C844" s="14" t="s">
        <v>2037</v>
      </c>
      <c r="D844" s="14">
        <v>2209</v>
      </c>
    </row>
    <row r="845" spans="1:4" x14ac:dyDescent="0.25">
      <c r="A845" s="16">
        <v>2006</v>
      </c>
      <c r="B845" s="14" t="s">
        <v>2024</v>
      </c>
      <c r="C845" s="14" t="s">
        <v>2037</v>
      </c>
      <c r="D845" s="14">
        <v>2255</v>
      </c>
    </row>
    <row r="846" spans="1:4" x14ac:dyDescent="0.25">
      <c r="A846" s="16">
        <v>2006</v>
      </c>
      <c r="B846" s="14" t="s">
        <v>2031</v>
      </c>
      <c r="C846" s="14" t="s">
        <v>2037</v>
      </c>
      <c r="D846" s="14">
        <v>2329</v>
      </c>
    </row>
    <row r="847" spans="1:4" x14ac:dyDescent="0.25">
      <c r="A847" s="16">
        <v>2006</v>
      </c>
      <c r="B847" s="14" t="s">
        <v>2032</v>
      </c>
      <c r="C847" s="14" t="s">
        <v>2037</v>
      </c>
      <c r="D847" s="14">
        <v>2421</v>
      </c>
    </row>
    <row r="848" spans="1:4" x14ac:dyDescent="0.25">
      <c r="A848" s="16">
        <v>2006</v>
      </c>
      <c r="B848" s="14" t="s">
        <v>2033</v>
      </c>
      <c r="C848" s="14" t="s">
        <v>2037</v>
      </c>
      <c r="D848" s="14">
        <v>2537</v>
      </c>
    </row>
    <row r="849" spans="1:4" x14ac:dyDescent="0.25">
      <c r="A849" s="16">
        <v>2007</v>
      </c>
      <c r="B849" s="14" t="s">
        <v>2024</v>
      </c>
      <c r="C849" s="14" t="s">
        <v>2037</v>
      </c>
      <c r="D849" s="14">
        <v>2693</v>
      </c>
    </row>
    <row r="850" spans="1:4" x14ac:dyDescent="0.25">
      <c r="A850" s="16">
        <v>2007</v>
      </c>
      <c r="B850" s="14" t="s">
        <v>2031</v>
      </c>
      <c r="C850" s="14" t="s">
        <v>2037</v>
      </c>
      <c r="D850" s="14">
        <v>2809</v>
      </c>
    </row>
    <row r="851" spans="1:4" x14ac:dyDescent="0.25">
      <c r="A851" s="16">
        <v>2007</v>
      </c>
      <c r="B851" s="14" t="s">
        <v>2032</v>
      </c>
      <c r="C851" s="14" t="s">
        <v>2037</v>
      </c>
      <c r="D851" s="14">
        <v>2884</v>
      </c>
    </row>
    <row r="852" spans="1:4" x14ac:dyDescent="0.25">
      <c r="A852" s="16">
        <v>2007</v>
      </c>
      <c r="B852" s="14" t="s">
        <v>2033</v>
      </c>
      <c r="C852" s="14" t="s">
        <v>2037</v>
      </c>
      <c r="D852" s="14">
        <v>2931</v>
      </c>
    </row>
    <row r="853" spans="1:4" x14ac:dyDescent="0.25">
      <c r="A853" s="16">
        <v>2008</v>
      </c>
      <c r="B853" s="14" t="s">
        <v>2024</v>
      </c>
      <c r="C853" s="14" t="s">
        <v>2037</v>
      </c>
      <c r="D853" s="14">
        <v>2898</v>
      </c>
    </row>
    <row r="854" spans="1:4" x14ac:dyDescent="0.25">
      <c r="A854" s="16">
        <v>2008</v>
      </c>
      <c r="B854" s="14" t="s">
        <v>2031</v>
      </c>
      <c r="C854" s="14" t="s">
        <v>2037</v>
      </c>
      <c r="D854" s="14">
        <v>2883</v>
      </c>
    </row>
    <row r="855" spans="1:4" x14ac:dyDescent="0.25">
      <c r="A855" s="16">
        <v>2008</v>
      </c>
      <c r="B855" s="14" t="s">
        <v>2032</v>
      </c>
      <c r="C855" s="14" t="s">
        <v>2037</v>
      </c>
      <c r="D855" s="14">
        <v>2918</v>
      </c>
    </row>
    <row r="856" spans="1:4" x14ac:dyDescent="0.25">
      <c r="A856" s="16">
        <v>2008</v>
      </c>
      <c r="B856" s="14" t="s">
        <v>2033</v>
      </c>
      <c r="C856" s="14" t="s">
        <v>2037</v>
      </c>
      <c r="D856" s="14">
        <v>2978</v>
      </c>
    </row>
    <row r="857" spans="1:4" x14ac:dyDescent="0.25">
      <c r="A857" s="16">
        <v>2009</v>
      </c>
      <c r="B857" s="14" t="s">
        <v>2024</v>
      </c>
      <c r="C857" s="14" t="s">
        <v>2037</v>
      </c>
      <c r="D857" s="14">
        <v>3132</v>
      </c>
    </row>
    <row r="858" spans="1:4" x14ac:dyDescent="0.25">
      <c r="A858" s="16">
        <v>2009</v>
      </c>
      <c r="B858" s="14" t="s">
        <v>2031</v>
      </c>
      <c r="C858" s="14" t="s">
        <v>2037</v>
      </c>
      <c r="D858" s="14">
        <v>3226</v>
      </c>
    </row>
    <row r="859" spans="1:4" x14ac:dyDescent="0.25">
      <c r="A859" s="16">
        <v>2009</v>
      </c>
      <c r="B859" s="14" t="s">
        <v>2032</v>
      </c>
      <c r="C859" s="14" t="s">
        <v>2037</v>
      </c>
      <c r="D859" s="14">
        <v>3302</v>
      </c>
    </row>
    <row r="860" spans="1:4" x14ac:dyDescent="0.25">
      <c r="A860" s="16">
        <v>2009</v>
      </c>
      <c r="B860" s="14" t="s">
        <v>2033</v>
      </c>
      <c r="C860" s="14" t="s">
        <v>2037</v>
      </c>
      <c r="D860" s="14">
        <v>3334</v>
      </c>
    </row>
    <row r="861" spans="1:4" x14ac:dyDescent="0.25">
      <c r="A861" s="16">
        <v>2010</v>
      </c>
      <c r="B861" s="14" t="s">
        <v>2024</v>
      </c>
      <c r="C861" s="14" t="s">
        <v>2037</v>
      </c>
      <c r="D861" s="14">
        <v>3359</v>
      </c>
    </row>
    <row r="862" spans="1:4" x14ac:dyDescent="0.25">
      <c r="A862" s="16">
        <v>2010</v>
      </c>
      <c r="B862" s="14" t="s">
        <v>2031</v>
      </c>
      <c r="C862" s="14" t="s">
        <v>2037</v>
      </c>
      <c r="D862" s="14">
        <v>3369</v>
      </c>
    </row>
    <row r="863" spans="1:4" x14ac:dyDescent="0.25">
      <c r="A863" s="16">
        <v>2010</v>
      </c>
      <c r="B863" s="14" t="s">
        <v>2032</v>
      </c>
      <c r="C863" s="14" t="s">
        <v>2037</v>
      </c>
      <c r="D863" s="14">
        <v>3399</v>
      </c>
    </row>
    <row r="864" spans="1:4" x14ac:dyDescent="0.25">
      <c r="A864" s="16">
        <v>2010</v>
      </c>
      <c r="B864" s="14" t="s">
        <v>2033</v>
      </c>
      <c r="C864" s="14" t="s">
        <v>2037</v>
      </c>
      <c r="D864" s="14">
        <v>3452</v>
      </c>
    </row>
    <row r="865" spans="1:4" x14ac:dyDescent="0.25">
      <c r="A865" s="16">
        <v>2011</v>
      </c>
      <c r="B865" s="14" t="s">
        <v>2024</v>
      </c>
      <c r="C865" s="14" t="s">
        <v>2037</v>
      </c>
      <c r="D865" s="14">
        <v>3543</v>
      </c>
    </row>
    <row r="866" spans="1:4" x14ac:dyDescent="0.25">
      <c r="A866" s="16">
        <v>2011</v>
      </c>
      <c r="B866" s="14" t="s">
        <v>2031</v>
      </c>
      <c r="C866" s="14" t="s">
        <v>2037</v>
      </c>
      <c r="D866" s="14">
        <v>3593</v>
      </c>
    </row>
    <row r="867" spans="1:4" x14ac:dyDescent="0.25">
      <c r="A867" s="16">
        <v>2011</v>
      </c>
      <c r="B867" s="14" t="s">
        <v>2032</v>
      </c>
      <c r="C867" s="14" t="s">
        <v>2037</v>
      </c>
      <c r="D867" s="14">
        <v>3672</v>
      </c>
    </row>
    <row r="868" spans="1:4" x14ac:dyDescent="0.25">
      <c r="A868" s="16">
        <v>2011</v>
      </c>
      <c r="B868" s="14" t="s">
        <v>2033</v>
      </c>
      <c r="C868" s="14" t="s">
        <v>2037</v>
      </c>
      <c r="D868" s="14">
        <v>3755</v>
      </c>
    </row>
    <row r="869" spans="1:4" x14ac:dyDescent="0.25">
      <c r="A869" s="16">
        <v>2012</v>
      </c>
      <c r="B869" s="14" t="s">
        <v>2024</v>
      </c>
      <c r="C869" s="14" t="s">
        <v>2037</v>
      </c>
      <c r="D869" s="14">
        <v>3794</v>
      </c>
    </row>
    <row r="870" spans="1:4" x14ac:dyDescent="0.25">
      <c r="A870" s="16">
        <v>2012</v>
      </c>
      <c r="B870" s="14" t="s">
        <v>2031</v>
      </c>
      <c r="C870" s="14" t="s">
        <v>2037</v>
      </c>
      <c r="D870" s="14">
        <v>3888</v>
      </c>
    </row>
    <row r="871" spans="1:4" x14ac:dyDescent="0.25">
      <c r="A871" s="16">
        <v>2012</v>
      </c>
      <c r="B871" s="14" t="s">
        <v>2032</v>
      </c>
      <c r="C871" s="14" t="s">
        <v>2037</v>
      </c>
      <c r="D871" s="14">
        <v>3992</v>
      </c>
    </row>
    <row r="872" spans="1:4" x14ac:dyDescent="0.25">
      <c r="A872" s="16">
        <v>2012</v>
      </c>
      <c r="B872" s="14" t="s">
        <v>2033</v>
      </c>
      <c r="C872" s="14" t="s">
        <v>2037</v>
      </c>
      <c r="D872" s="14">
        <v>4316</v>
      </c>
    </row>
    <row r="873" spans="1:4" x14ac:dyDescent="0.25">
      <c r="A873" s="16">
        <v>2013</v>
      </c>
      <c r="B873" s="14" t="s">
        <v>2024</v>
      </c>
      <c r="C873" s="14" t="s">
        <v>2037</v>
      </c>
      <c r="D873" s="14">
        <v>4272</v>
      </c>
    </row>
    <row r="874" spans="1:4" x14ac:dyDescent="0.25">
      <c r="A874" s="16">
        <v>2013</v>
      </c>
      <c r="B874" s="14" t="s">
        <v>2031</v>
      </c>
      <c r="C874" s="14" t="s">
        <v>2037</v>
      </c>
      <c r="D874" s="14">
        <v>4340</v>
      </c>
    </row>
    <row r="875" spans="1:4" x14ac:dyDescent="0.25">
      <c r="A875" s="16">
        <v>2013</v>
      </c>
      <c r="B875" s="14" t="s">
        <v>2032</v>
      </c>
      <c r="C875" s="14" t="s">
        <v>2037</v>
      </c>
      <c r="D875" s="14">
        <v>4564</v>
      </c>
    </row>
    <row r="876" spans="1:4" x14ac:dyDescent="0.25">
      <c r="A876" s="16">
        <v>2013</v>
      </c>
      <c r="B876" s="14" t="s">
        <v>2033</v>
      </c>
      <c r="C876" s="14" t="s">
        <v>2037</v>
      </c>
      <c r="D876" s="14">
        <v>4675</v>
      </c>
    </row>
    <row r="877" spans="1:4" x14ac:dyDescent="0.25">
      <c r="A877" s="16">
        <v>2014</v>
      </c>
      <c r="B877" s="14" t="s">
        <v>2024</v>
      </c>
      <c r="C877" s="14" t="s">
        <v>2037</v>
      </c>
      <c r="D877" s="14">
        <v>4886</v>
      </c>
    </row>
    <row r="878" spans="1:4" x14ac:dyDescent="0.25">
      <c r="A878" s="16">
        <v>2014</v>
      </c>
      <c r="B878" s="14" t="s">
        <v>2031</v>
      </c>
      <c r="C878" s="14" t="s">
        <v>2037</v>
      </c>
      <c r="D878" s="14">
        <v>5088</v>
      </c>
    </row>
    <row r="879" spans="1:4" x14ac:dyDescent="0.25">
      <c r="A879" s="16">
        <v>2014</v>
      </c>
      <c r="B879" s="14" t="s">
        <v>2032</v>
      </c>
      <c r="C879" s="14" t="s">
        <v>2037</v>
      </c>
      <c r="D879" s="14">
        <v>5299</v>
      </c>
    </row>
    <row r="880" spans="1:4" x14ac:dyDescent="0.25">
      <c r="A880" s="16">
        <v>2014</v>
      </c>
      <c r="B880" s="14" t="s">
        <v>2033</v>
      </c>
      <c r="C880" s="14" t="s">
        <v>2037</v>
      </c>
      <c r="D880" s="14">
        <v>5520</v>
      </c>
    </row>
    <row r="881" spans="1:4" x14ac:dyDescent="0.25">
      <c r="A881" s="16">
        <v>2015</v>
      </c>
      <c r="B881" s="14" t="s">
        <v>2024</v>
      </c>
      <c r="C881" s="14" t="s">
        <v>2037</v>
      </c>
      <c r="D881" s="14">
        <v>5745</v>
      </c>
    </row>
    <row r="882" spans="1:4" x14ac:dyDescent="0.25">
      <c r="A882" s="16">
        <v>2015</v>
      </c>
      <c r="B882" s="14" t="s">
        <v>2031</v>
      </c>
      <c r="C882" s="14" t="s">
        <v>2037</v>
      </c>
      <c r="D882" s="14">
        <v>5951</v>
      </c>
    </row>
    <row r="883" spans="1:4" x14ac:dyDescent="0.25">
      <c r="A883" s="16">
        <v>2015</v>
      </c>
      <c r="B883" s="14" t="s">
        <v>2032</v>
      </c>
      <c r="C883" s="14" t="s">
        <v>2037</v>
      </c>
      <c r="D883" s="14">
        <v>6129</v>
      </c>
    </row>
    <row r="884" spans="1:4" x14ac:dyDescent="0.25">
      <c r="A884" s="16">
        <v>2015</v>
      </c>
      <c r="B884" s="14" t="s">
        <v>2033</v>
      </c>
      <c r="C884" s="14" t="s">
        <v>2037</v>
      </c>
      <c r="D884" s="14">
        <v>6280</v>
      </c>
    </row>
    <row r="885" spans="1:4" x14ac:dyDescent="0.25">
      <c r="A885" s="16">
        <v>2016</v>
      </c>
      <c r="B885" s="14" t="s">
        <v>2024</v>
      </c>
      <c r="C885" s="14" t="s">
        <v>2037</v>
      </c>
      <c r="D885" s="14">
        <v>6404</v>
      </c>
    </row>
    <row r="886" spans="1:4" x14ac:dyDescent="0.25">
      <c r="A886" s="16">
        <v>2016</v>
      </c>
      <c r="B886" s="14" t="s">
        <v>2031</v>
      </c>
      <c r="C886" s="14" t="s">
        <v>2037</v>
      </c>
      <c r="D886" s="14">
        <v>6511</v>
      </c>
    </row>
    <row r="887" spans="1:4" x14ac:dyDescent="0.25">
      <c r="A887" s="16">
        <v>2016</v>
      </c>
      <c r="B887" s="14" t="s">
        <v>2032</v>
      </c>
      <c r="C887" s="14" t="s">
        <v>2037</v>
      </c>
      <c r="D887" s="14">
        <v>6606</v>
      </c>
    </row>
    <row r="888" spans="1:4" x14ac:dyDescent="0.25">
      <c r="A888" s="16">
        <v>2016</v>
      </c>
      <c r="B888" s="14" t="s">
        <v>2033</v>
      </c>
      <c r="C888" s="14" t="s">
        <v>2037</v>
      </c>
      <c r="D888" s="14">
        <v>6684</v>
      </c>
    </row>
    <row r="889" spans="1:4" x14ac:dyDescent="0.25">
      <c r="A889" s="16">
        <v>2017</v>
      </c>
      <c r="B889" s="14" t="s">
        <v>2024</v>
      </c>
      <c r="C889" s="14" t="s">
        <v>2037</v>
      </c>
      <c r="D889" s="14">
        <v>6750</v>
      </c>
    </row>
    <row r="890" spans="1:4" x14ac:dyDescent="0.25">
      <c r="A890" s="16">
        <v>2017</v>
      </c>
      <c r="B890" s="14" t="s">
        <v>2031</v>
      </c>
      <c r="C890" s="14" t="s">
        <v>2037</v>
      </c>
      <c r="D890" s="14">
        <v>6826</v>
      </c>
    </row>
    <row r="891" spans="1:4" x14ac:dyDescent="0.25">
      <c r="A891" s="16">
        <v>2017</v>
      </c>
      <c r="B891" s="14" t="s">
        <v>2032</v>
      </c>
      <c r="C891" s="14" t="s">
        <v>2037</v>
      </c>
      <c r="D891" s="14">
        <v>6913</v>
      </c>
    </row>
    <row r="892" spans="1:4" x14ac:dyDescent="0.25">
      <c r="A892" s="16">
        <v>2017</v>
      </c>
      <c r="B892" s="14" t="s">
        <v>2033</v>
      </c>
      <c r="C892" s="14" t="s">
        <v>2037</v>
      </c>
      <c r="D892" s="14">
        <v>7014</v>
      </c>
    </row>
    <row r="893" spans="1:4" x14ac:dyDescent="0.25">
      <c r="A893" s="16">
        <v>2018</v>
      </c>
      <c r="B893" s="14" t="s">
        <v>2024</v>
      </c>
      <c r="C893" s="14" t="s">
        <v>2037</v>
      </c>
      <c r="D893" s="14">
        <v>7134</v>
      </c>
    </row>
    <row r="894" spans="1:4" x14ac:dyDescent="0.25">
      <c r="A894" s="16">
        <v>2018</v>
      </c>
      <c r="B894" s="14" t="s">
        <v>2031</v>
      </c>
      <c r="C894" s="14" t="s">
        <v>2037</v>
      </c>
      <c r="D894" s="14">
        <v>7227</v>
      </c>
    </row>
    <row r="895" spans="1:4" x14ac:dyDescent="0.25">
      <c r="A895" s="16">
        <v>2018</v>
      </c>
      <c r="B895" s="14" t="s">
        <v>2032</v>
      </c>
      <c r="C895" s="14" t="s">
        <v>2037</v>
      </c>
      <c r="D895" s="14">
        <v>7294</v>
      </c>
    </row>
    <row r="896" spans="1:4" x14ac:dyDescent="0.25">
      <c r="A896" s="16">
        <v>2018</v>
      </c>
      <c r="B896" s="14" t="s">
        <v>2033</v>
      </c>
      <c r="C896" s="14" t="s">
        <v>2037</v>
      </c>
      <c r="D896" s="14">
        <v>7339</v>
      </c>
    </row>
    <row r="897" spans="1:4" x14ac:dyDescent="0.25">
      <c r="A897" s="16">
        <v>2019</v>
      </c>
      <c r="B897" s="14" t="s">
        <v>2024</v>
      </c>
      <c r="C897" s="14" t="s">
        <v>2037</v>
      </c>
      <c r="D897" s="14">
        <v>7361</v>
      </c>
    </row>
    <row r="898" spans="1:4" x14ac:dyDescent="0.25">
      <c r="A898" s="16">
        <v>2019</v>
      </c>
      <c r="B898" s="14" t="s">
        <v>2031</v>
      </c>
      <c r="C898" s="14" t="s">
        <v>2037</v>
      </c>
      <c r="D898" s="14">
        <v>7391</v>
      </c>
    </row>
    <row r="899" spans="1:4" x14ac:dyDescent="0.25">
      <c r="A899" s="16">
        <v>2019</v>
      </c>
      <c r="B899" s="14" t="s">
        <v>2032</v>
      </c>
      <c r="C899" s="14" t="s">
        <v>2037</v>
      </c>
      <c r="D899" s="14">
        <v>7431</v>
      </c>
    </row>
    <row r="900" spans="1:4" x14ac:dyDescent="0.25">
      <c r="A900" s="16">
        <v>2019</v>
      </c>
      <c r="B900" s="14" t="s">
        <v>2033</v>
      </c>
      <c r="C900" s="14" t="s">
        <v>2037</v>
      </c>
      <c r="D900" s="14">
        <v>7480</v>
      </c>
    </row>
    <row r="901" spans="1:4" x14ac:dyDescent="0.25">
      <c r="A901" s="16">
        <v>2020</v>
      </c>
      <c r="B901" s="14" t="s">
        <v>2024</v>
      </c>
      <c r="C901" s="14" t="s">
        <v>2037</v>
      </c>
      <c r="D901" s="14">
        <v>7658</v>
      </c>
    </row>
    <row r="902" spans="1:4" x14ac:dyDescent="0.25">
      <c r="A902" s="16">
        <v>2020</v>
      </c>
      <c r="B902" s="14" t="s">
        <v>2031</v>
      </c>
      <c r="C902" s="14" t="s">
        <v>2037</v>
      </c>
      <c r="D902" s="14">
        <v>7530</v>
      </c>
    </row>
    <row r="903" spans="1:4" x14ac:dyDescent="0.25">
      <c r="A903" s="16">
        <v>2020</v>
      </c>
      <c r="B903" s="14" t="s">
        <v>2032</v>
      </c>
      <c r="C903" s="14" t="s">
        <v>2037</v>
      </c>
      <c r="D903" s="14">
        <v>7611</v>
      </c>
    </row>
    <row r="904" spans="1:4" x14ac:dyDescent="0.25">
      <c r="A904" s="16">
        <v>2020</v>
      </c>
      <c r="B904" s="14" t="s">
        <v>2033</v>
      </c>
      <c r="C904" s="14" t="s">
        <v>2037</v>
      </c>
      <c r="D904" s="14">
        <v>7810</v>
      </c>
    </row>
    <row r="905" spans="1:4" x14ac:dyDescent="0.25">
      <c r="A905" s="16">
        <v>2021</v>
      </c>
      <c r="B905" s="14" t="s">
        <v>2024</v>
      </c>
      <c r="C905" s="14" t="s">
        <v>2037</v>
      </c>
      <c r="D905" s="14">
        <v>8088</v>
      </c>
    </row>
    <row r="906" spans="1:4" x14ac:dyDescent="0.25">
      <c r="A906" s="16">
        <v>2021</v>
      </c>
      <c r="B906" s="14" t="s">
        <v>2031</v>
      </c>
      <c r="C906" s="14" t="s">
        <v>2037</v>
      </c>
      <c r="D906" s="14">
        <v>8235</v>
      </c>
    </row>
    <row r="907" spans="1:4" x14ac:dyDescent="0.25">
      <c r="A907" s="16">
        <v>2021</v>
      </c>
      <c r="B907" s="14" t="s">
        <v>2032</v>
      </c>
      <c r="C907" s="14" t="s">
        <v>2037</v>
      </c>
      <c r="D907" s="14">
        <v>8378</v>
      </c>
    </row>
    <row r="908" spans="1:4" x14ac:dyDescent="0.25">
      <c r="A908" s="16">
        <v>2021</v>
      </c>
      <c r="B908" s="14" t="s">
        <v>2033</v>
      </c>
      <c r="C908" s="14" t="s">
        <v>2037</v>
      </c>
      <c r="D908" s="14">
        <v>8522</v>
      </c>
    </row>
    <row r="909" spans="1:4" x14ac:dyDescent="0.25">
      <c r="A909" s="16">
        <v>2022</v>
      </c>
      <c r="B909" s="14" t="s">
        <v>2024</v>
      </c>
      <c r="C909" s="14" t="s">
        <v>2037</v>
      </c>
      <c r="D909" s="14">
        <v>8664</v>
      </c>
    </row>
    <row r="910" spans="1:4" x14ac:dyDescent="0.25">
      <c r="A910" s="16">
        <v>2022</v>
      </c>
      <c r="B910" s="14" t="s">
        <v>2031</v>
      </c>
      <c r="C910" s="14" t="s">
        <v>2037</v>
      </c>
      <c r="D910" s="14">
        <v>8810</v>
      </c>
    </row>
    <row r="911" spans="1:4" x14ac:dyDescent="0.25">
      <c r="A911" s="16">
        <v>2022</v>
      </c>
      <c r="B911" s="14" t="s">
        <v>2032</v>
      </c>
      <c r="C911" s="14" t="s">
        <v>2037</v>
      </c>
      <c r="D911" s="14">
        <v>8961</v>
      </c>
    </row>
    <row r="912" spans="1:4" x14ac:dyDescent="0.25">
      <c r="A912" s="16">
        <v>2000</v>
      </c>
      <c r="B912" s="14" t="s">
        <v>2024</v>
      </c>
      <c r="C912" s="14" t="s">
        <v>2038</v>
      </c>
      <c r="D912" s="14">
        <v>17278</v>
      </c>
    </row>
    <row r="913" spans="1:4" x14ac:dyDescent="0.25">
      <c r="A913" s="16">
        <v>2000</v>
      </c>
      <c r="B913" s="14" t="s">
        <v>2031</v>
      </c>
      <c r="C913" s="14" t="s">
        <v>2038</v>
      </c>
      <c r="D913" s="14">
        <v>17509</v>
      </c>
    </row>
    <row r="914" spans="1:4" x14ac:dyDescent="0.25">
      <c r="A914" s="16">
        <v>2000</v>
      </c>
      <c r="B914" s="14" t="s">
        <v>2032</v>
      </c>
      <c r="C914" s="14" t="s">
        <v>2038</v>
      </c>
      <c r="D914" s="14">
        <v>17713</v>
      </c>
    </row>
    <row r="915" spans="1:4" x14ac:dyDescent="0.25">
      <c r="A915" s="16">
        <v>2000</v>
      </c>
      <c r="B915" s="14" t="s">
        <v>2033</v>
      </c>
      <c r="C915" s="14" t="s">
        <v>2038</v>
      </c>
      <c r="D915" s="14">
        <v>18020</v>
      </c>
    </row>
    <row r="916" spans="1:4" x14ac:dyDescent="0.25">
      <c r="A916" s="16">
        <v>2001</v>
      </c>
      <c r="B916" s="14" t="s">
        <v>2024</v>
      </c>
      <c r="C916" s="14" t="s">
        <v>2038</v>
      </c>
      <c r="D916" s="14">
        <v>18087</v>
      </c>
    </row>
    <row r="917" spans="1:4" x14ac:dyDescent="0.25">
      <c r="A917" s="16">
        <v>2001</v>
      </c>
      <c r="B917" s="14" t="s">
        <v>2031</v>
      </c>
      <c r="C917" s="14" t="s">
        <v>2038</v>
      </c>
      <c r="D917" s="14">
        <v>17867</v>
      </c>
    </row>
    <row r="918" spans="1:4" x14ac:dyDescent="0.25">
      <c r="A918" s="16">
        <v>2001</v>
      </c>
      <c r="B918" s="14" t="s">
        <v>2032</v>
      </c>
      <c r="C918" s="14" t="s">
        <v>2038</v>
      </c>
      <c r="D918" s="14">
        <v>18327</v>
      </c>
    </row>
    <row r="919" spans="1:4" x14ac:dyDescent="0.25">
      <c r="A919" s="16">
        <v>2001</v>
      </c>
      <c r="B919" s="14" t="s">
        <v>2033</v>
      </c>
      <c r="C919" s="14" t="s">
        <v>2038</v>
      </c>
      <c r="D919" s="14">
        <v>18147</v>
      </c>
    </row>
    <row r="920" spans="1:4" x14ac:dyDescent="0.25">
      <c r="A920" s="16">
        <v>2002</v>
      </c>
      <c r="B920" s="14" t="s">
        <v>2024</v>
      </c>
      <c r="C920" s="14" t="s">
        <v>2038</v>
      </c>
      <c r="D920" s="14">
        <v>18575</v>
      </c>
    </row>
    <row r="921" spans="1:4" x14ac:dyDescent="0.25">
      <c r="A921" s="16">
        <v>2002</v>
      </c>
      <c r="B921" s="14" t="s">
        <v>2031</v>
      </c>
      <c r="C921" s="14" t="s">
        <v>2038</v>
      </c>
      <c r="D921" s="14">
        <v>18788</v>
      </c>
    </row>
    <row r="922" spans="1:4" x14ac:dyDescent="0.25">
      <c r="A922" s="16">
        <v>2002</v>
      </c>
      <c r="B922" s="14" t="s">
        <v>2032</v>
      </c>
      <c r="C922" s="14" t="s">
        <v>2038</v>
      </c>
      <c r="D922" s="14">
        <v>19157</v>
      </c>
    </row>
    <row r="923" spans="1:4" x14ac:dyDescent="0.25">
      <c r="A923" s="16">
        <v>2002</v>
      </c>
      <c r="B923" s="14" t="s">
        <v>2033</v>
      </c>
      <c r="C923" s="14" t="s">
        <v>2038</v>
      </c>
      <c r="D923" s="14">
        <v>19529</v>
      </c>
    </row>
    <row r="924" spans="1:4" x14ac:dyDescent="0.25">
      <c r="A924" s="16">
        <v>2003</v>
      </c>
      <c r="B924" s="14" t="s">
        <v>2024</v>
      </c>
      <c r="C924" s="14" t="s">
        <v>2038</v>
      </c>
      <c r="D924" s="14">
        <v>19721</v>
      </c>
    </row>
    <row r="925" spans="1:4" x14ac:dyDescent="0.25">
      <c r="A925" s="16">
        <v>2003</v>
      </c>
      <c r="B925" s="14" t="s">
        <v>2031</v>
      </c>
      <c r="C925" s="14" t="s">
        <v>2038</v>
      </c>
      <c r="D925" s="14">
        <v>19915</v>
      </c>
    </row>
    <row r="926" spans="1:4" x14ac:dyDescent="0.25">
      <c r="A926" s="16">
        <v>2003</v>
      </c>
      <c r="B926" s="14" t="s">
        <v>2032</v>
      </c>
      <c r="C926" s="14" t="s">
        <v>2038</v>
      </c>
      <c r="D926" s="14">
        <v>20495</v>
      </c>
    </row>
    <row r="927" spans="1:4" x14ac:dyDescent="0.25">
      <c r="A927" s="16">
        <v>2003</v>
      </c>
      <c r="B927" s="14" t="s">
        <v>2033</v>
      </c>
      <c r="C927" s="14" t="s">
        <v>2038</v>
      </c>
      <c r="D927" s="14">
        <v>20484</v>
      </c>
    </row>
    <row r="928" spans="1:4" x14ac:dyDescent="0.25">
      <c r="A928" s="16">
        <v>2004</v>
      </c>
      <c r="B928" s="14" t="s">
        <v>2024</v>
      </c>
      <c r="C928" s="14" t="s">
        <v>2038</v>
      </c>
      <c r="D928" s="14">
        <v>20758</v>
      </c>
    </row>
    <row r="929" spans="1:4" x14ac:dyDescent="0.25">
      <c r="A929" s="16">
        <v>2004</v>
      </c>
      <c r="B929" s="14" t="s">
        <v>2031</v>
      </c>
      <c r="C929" s="14" t="s">
        <v>2038</v>
      </c>
      <c r="D929" s="14">
        <v>21015</v>
      </c>
    </row>
    <row r="930" spans="1:4" x14ac:dyDescent="0.25">
      <c r="A930" s="16">
        <v>2004</v>
      </c>
      <c r="B930" s="14" t="s">
        <v>2032</v>
      </c>
      <c r="C930" s="14" t="s">
        <v>2038</v>
      </c>
      <c r="D930" s="14">
        <v>21171</v>
      </c>
    </row>
    <row r="931" spans="1:4" x14ac:dyDescent="0.25">
      <c r="A931" s="16">
        <v>2004</v>
      </c>
      <c r="B931" s="14" t="s">
        <v>2033</v>
      </c>
      <c r="C931" s="14" t="s">
        <v>2038</v>
      </c>
      <c r="D931" s="14">
        <v>21754</v>
      </c>
    </row>
    <row r="932" spans="1:4" x14ac:dyDescent="0.25">
      <c r="A932" s="16">
        <v>2005</v>
      </c>
      <c r="B932" s="14" t="s">
        <v>2024</v>
      </c>
      <c r="C932" s="14" t="s">
        <v>2038</v>
      </c>
      <c r="D932" s="14">
        <v>21950</v>
      </c>
    </row>
    <row r="933" spans="1:4" x14ac:dyDescent="0.25">
      <c r="A933" s="16">
        <v>2005</v>
      </c>
      <c r="B933" s="14" t="s">
        <v>2031</v>
      </c>
      <c r="C933" s="14" t="s">
        <v>2038</v>
      </c>
      <c r="D933" s="14">
        <v>21694</v>
      </c>
    </row>
    <row r="934" spans="1:4" x14ac:dyDescent="0.25">
      <c r="A934" s="16">
        <v>2005</v>
      </c>
      <c r="B934" s="14" t="s">
        <v>2032</v>
      </c>
      <c r="C934" s="14" t="s">
        <v>2038</v>
      </c>
      <c r="D934" s="14">
        <v>22020</v>
      </c>
    </row>
    <row r="935" spans="1:4" x14ac:dyDescent="0.25">
      <c r="A935" s="16">
        <v>2005</v>
      </c>
      <c r="B935" s="14" t="s">
        <v>2033</v>
      </c>
      <c r="C935" s="14" t="s">
        <v>2038</v>
      </c>
      <c r="D935" s="14">
        <v>22406</v>
      </c>
    </row>
    <row r="936" spans="1:4" x14ac:dyDescent="0.25">
      <c r="A936" s="16">
        <v>2006</v>
      </c>
      <c r="B936" s="14" t="s">
        <v>2024</v>
      </c>
      <c r="C936" s="14" t="s">
        <v>2038</v>
      </c>
      <c r="D936" s="14">
        <v>22388</v>
      </c>
    </row>
    <row r="937" spans="1:4" x14ac:dyDescent="0.25">
      <c r="A937" s="16">
        <v>2006</v>
      </c>
      <c r="B937" s="14" t="s">
        <v>2031</v>
      </c>
      <c r="C937" s="14" t="s">
        <v>2038</v>
      </c>
      <c r="D937" s="14">
        <v>22540</v>
      </c>
    </row>
    <row r="938" spans="1:4" x14ac:dyDescent="0.25">
      <c r="A938" s="16">
        <v>2006</v>
      </c>
      <c r="B938" s="14" t="s">
        <v>2032</v>
      </c>
      <c r="C938" s="14" t="s">
        <v>2038</v>
      </c>
      <c r="D938" s="14">
        <v>22822</v>
      </c>
    </row>
    <row r="939" spans="1:4" x14ac:dyDescent="0.25">
      <c r="A939" s="16">
        <v>2006</v>
      </c>
      <c r="B939" s="14" t="s">
        <v>2033</v>
      </c>
      <c r="C939" s="14" t="s">
        <v>2038</v>
      </c>
      <c r="D939" s="14">
        <v>22637</v>
      </c>
    </row>
    <row r="940" spans="1:4" x14ac:dyDescent="0.25">
      <c r="A940" s="16">
        <v>2007</v>
      </c>
      <c r="B940" s="14" t="s">
        <v>2024</v>
      </c>
      <c r="C940" s="14" t="s">
        <v>2038</v>
      </c>
      <c r="D940" s="14">
        <v>22724</v>
      </c>
    </row>
    <row r="941" spans="1:4" x14ac:dyDescent="0.25">
      <c r="A941" s="16">
        <v>2007</v>
      </c>
      <c r="B941" s="14" t="s">
        <v>2031</v>
      </c>
      <c r="C941" s="14" t="s">
        <v>2038</v>
      </c>
      <c r="D941" s="14">
        <v>23395</v>
      </c>
    </row>
    <row r="942" spans="1:4" x14ac:dyDescent="0.25">
      <c r="A942" s="16">
        <v>2007</v>
      </c>
      <c r="B942" s="14" t="s">
        <v>2032</v>
      </c>
      <c r="C942" s="14" t="s">
        <v>2038</v>
      </c>
      <c r="D942" s="14">
        <v>24017</v>
      </c>
    </row>
    <row r="943" spans="1:4" x14ac:dyDescent="0.25">
      <c r="A943" s="16">
        <v>2007</v>
      </c>
      <c r="B943" s="14" t="s">
        <v>2033</v>
      </c>
      <c r="C943" s="14" t="s">
        <v>2038</v>
      </c>
      <c r="D943" s="14">
        <v>23636</v>
      </c>
    </row>
    <row r="944" spans="1:4" x14ac:dyDescent="0.25">
      <c r="A944" s="16">
        <v>2008</v>
      </c>
      <c r="B944" s="14" t="s">
        <v>2024</v>
      </c>
      <c r="C944" s="14" t="s">
        <v>2038</v>
      </c>
      <c r="D944" s="14">
        <v>24155</v>
      </c>
    </row>
    <row r="945" spans="1:4" x14ac:dyDescent="0.25">
      <c r="A945" s="16">
        <v>2008</v>
      </c>
      <c r="B945" s="14" t="s">
        <v>2031</v>
      </c>
      <c r="C945" s="14" t="s">
        <v>2038</v>
      </c>
      <c r="D945" s="14">
        <v>24285</v>
      </c>
    </row>
    <row r="946" spans="1:4" x14ac:dyDescent="0.25">
      <c r="A946" s="16">
        <v>2008</v>
      </c>
      <c r="B946" s="14" t="s">
        <v>2032</v>
      </c>
      <c r="C946" s="14" t="s">
        <v>2038</v>
      </c>
      <c r="D946" s="14">
        <v>24183</v>
      </c>
    </row>
    <row r="947" spans="1:4" x14ac:dyDescent="0.25">
      <c r="A947" s="16">
        <v>2008</v>
      </c>
      <c r="B947" s="14" t="s">
        <v>2033</v>
      </c>
      <c r="C947" s="14" t="s">
        <v>2038</v>
      </c>
      <c r="D947" s="14">
        <v>22198</v>
      </c>
    </row>
    <row r="948" spans="1:4" x14ac:dyDescent="0.25">
      <c r="A948" s="16">
        <v>2009</v>
      </c>
      <c r="B948" s="14" t="s">
        <v>2024</v>
      </c>
      <c r="C948" s="14" t="s">
        <v>2038</v>
      </c>
      <c r="D948" s="14">
        <v>22543</v>
      </c>
    </row>
    <row r="949" spans="1:4" x14ac:dyDescent="0.25">
      <c r="A949" s="16">
        <v>2009</v>
      </c>
      <c r="B949" s="14" t="s">
        <v>2031</v>
      </c>
      <c r="C949" s="14" t="s">
        <v>2038</v>
      </c>
      <c r="D949" s="14">
        <v>22329</v>
      </c>
    </row>
    <row r="950" spans="1:4" x14ac:dyDescent="0.25">
      <c r="A950" s="16">
        <v>2009</v>
      </c>
      <c r="B950" s="14" t="s">
        <v>2032</v>
      </c>
      <c r="C950" s="14" t="s">
        <v>2038</v>
      </c>
      <c r="D950" s="14">
        <v>22549</v>
      </c>
    </row>
    <row r="951" spans="1:4" x14ac:dyDescent="0.25">
      <c r="A951" s="16">
        <v>2009</v>
      </c>
      <c r="B951" s="14" t="s">
        <v>2033</v>
      </c>
      <c r="C951" s="14" t="s">
        <v>2038</v>
      </c>
      <c r="D951" s="14">
        <v>22184</v>
      </c>
    </row>
    <row r="952" spans="1:4" x14ac:dyDescent="0.25">
      <c r="A952" s="16">
        <v>2010</v>
      </c>
      <c r="B952" s="14" t="s">
        <v>2024</v>
      </c>
      <c r="C952" s="14" t="s">
        <v>2038</v>
      </c>
      <c r="D952" s="14">
        <v>21891</v>
      </c>
    </row>
    <row r="953" spans="1:4" x14ac:dyDescent="0.25">
      <c r="A953" s="16">
        <v>2010</v>
      </c>
      <c r="B953" s="14" t="s">
        <v>2031</v>
      </c>
      <c r="C953" s="14" t="s">
        <v>2038</v>
      </c>
      <c r="D953" s="14">
        <v>23639</v>
      </c>
    </row>
    <row r="954" spans="1:4" x14ac:dyDescent="0.25">
      <c r="A954" s="16">
        <v>2010</v>
      </c>
      <c r="B954" s="14" t="s">
        <v>2032</v>
      </c>
      <c r="C954" s="14" t="s">
        <v>2038</v>
      </c>
      <c r="D954" s="14">
        <v>23838</v>
      </c>
    </row>
    <row r="955" spans="1:4" x14ac:dyDescent="0.25">
      <c r="A955" s="16">
        <v>2010</v>
      </c>
      <c r="B955" s="14" t="s">
        <v>2033</v>
      </c>
      <c r="C955" s="14" t="s">
        <v>2038</v>
      </c>
      <c r="D955" s="14">
        <v>24245</v>
      </c>
    </row>
    <row r="956" spans="1:4" x14ac:dyDescent="0.25">
      <c r="A956" s="16">
        <v>2011</v>
      </c>
      <c r="B956" s="14" t="s">
        <v>2024</v>
      </c>
      <c r="C956" s="14" t="s">
        <v>2038</v>
      </c>
      <c r="D956" s="14">
        <v>24363</v>
      </c>
    </row>
    <row r="957" spans="1:4" x14ac:dyDescent="0.25">
      <c r="A957" s="16">
        <v>2011</v>
      </c>
      <c r="B957" s="14" t="s">
        <v>2031</v>
      </c>
      <c r="C957" s="14" t="s">
        <v>2038</v>
      </c>
      <c r="D957" s="14">
        <v>24530</v>
      </c>
    </row>
    <row r="958" spans="1:4" x14ac:dyDescent="0.25">
      <c r="A958" s="16">
        <v>2011</v>
      </c>
      <c r="B958" s="14" t="s">
        <v>2032</v>
      </c>
      <c r="C958" s="14" t="s">
        <v>2038</v>
      </c>
      <c r="D958" s="14">
        <v>24896</v>
      </c>
    </row>
    <row r="959" spans="1:4" x14ac:dyDescent="0.25">
      <c r="A959" s="16">
        <v>2011</v>
      </c>
      <c r="B959" s="14" t="s">
        <v>2033</v>
      </c>
      <c r="C959" s="14" t="s">
        <v>2038</v>
      </c>
      <c r="D959" s="14">
        <v>25034</v>
      </c>
    </row>
    <row r="960" spans="1:4" x14ac:dyDescent="0.25">
      <c r="A960" s="16">
        <v>2012</v>
      </c>
      <c r="B960" s="14" t="s">
        <v>2024</v>
      </c>
      <c r="C960" s="14" t="s">
        <v>2038</v>
      </c>
      <c r="D960" s="14">
        <v>25071</v>
      </c>
    </row>
    <row r="961" spans="1:4" x14ac:dyDescent="0.25">
      <c r="A961" s="16">
        <v>2012</v>
      </c>
      <c r="B961" s="14" t="s">
        <v>2031</v>
      </c>
      <c r="C961" s="14" t="s">
        <v>2038</v>
      </c>
      <c r="D961" s="14">
        <v>25565</v>
      </c>
    </row>
    <row r="962" spans="1:4" x14ac:dyDescent="0.25">
      <c r="A962" s="16">
        <v>2012</v>
      </c>
      <c r="B962" s="14" t="s">
        <v>2032</v>
      </c>
      <c r="C962" s="14" t="s">
        <v>2038</v>
      </c>
      <c r="D962" s="14">
        <v>26089</v>
      </c>
    </row>
    <row r="963" spans="1:4" x14ac:dyDescent="0.25">
      <c r="A963" s="16">
        <v>2012</v>
      </c>
      <c r="B963" s="14" t="s">
        <v>2033</v>
      </c>
      <c r="C963" s="14" t="s">
        <v>2038</v>
      </c>
      <c r="D963" s="14">
        <v>27183</v>
      </c>
    </row>
    <row r="964" spans="1:4" x14ac:dyDescent="0.25">
      <c r="A964" s="16">
        <v>2013</v>
      </c>
      <c r="B964" s="14" t="s">
        <v>2024</v>
      </c>
      <c r="C964" s="14" t="s">
        <v>2038</v>
      </c>
      <c r="D964" s="14">
        <v>26549</v>
      </c>
    </row>
    <row r="965" spans="1:4" x14ac:dyDescent="0.25">
      <c r="A965" s="16">
        <v>2013</v>
      </c>
      <c r="B965" s="14" t="s">
        <v>2031</v>
      </c>
      <c r="C965" s="14" t="s">
        <v>2038</v>
      </c>
      <c r="D965" s="14">
        <v>27252</v>
      </c>
    </row>
    <row r="966" spans="1:4" x14ac:dyDescent="0.25">
      <c r="A966" s="16">
        <v>2013</v>
      </c>
      <c r="B966" s="14" t="s">
        <v>2032</v>
      </c>
      <c r="C966" s="14" t="s">
        <v>2038</v>
      </c>
      <c r="D966" s="14">
        <v>27732</v>
      </c>
    </row>
    <row r="967" spans="1:4" x14ac:dyDescent="0.25">
      <c r="A967" s="16">
        <v>2013</v>
      </c>
      <c r="B967" s="14" t="s">
        <v>2033</v>
      </c>
      <c r="C967" s="14" t="s">
        <v>2038</v>
      </c>
      <c r="D967" s="14">
        <v>28141</v>
      </c>
    </row>
    <row r="968" spans="1:4" x14ac:dyDescent="0.25">
      <c r="A968" s="16">
        <v>2014</v>
      </c>
      <c r="B968" s="14" t="s">
        <v>2024</v>
      </c>
      <c r="C968" s="14" t="s">
        <v>2038</v>
      </c>
      <c r="D968" s="14">
        <v>28438</v>
      </c>
    </row>
    <row r="969" spans="1:4" x14ac:dyDescent="0.25">
      <c r="A969" s="16">
        <v>2014</v>
      </c>
      <c r="B969" s="14" t="s">
        <v>2031</v>
      </c>
      <c r="C969" s="14" t="s">
        <v>2038</v>
      </c>
      <c r="D969" s="14">
        <v>28871</v>
      </c>
    </row>
    <row r="970" spans="1:4" x14ac:dyDescent="0.25">
      <c r="A970" s="16">
        <v>2014</v>
      </c>
      <c r="B970" s="14" t="s">
        <v>2032</v>
      </c>
      <c r="C970" s="14" t="s">
        <v>2038</v>
      </c>
      <c r="D970" s="14">
        <v>29046</v>
      </c>
    </row>
    <row r="971" spans="1:4" x14ac:dyDescent="0.25">
      <c r="A971" s="16">
        <v>2014</v>
      </c>
      <c r="B971" s="14" t="s">
        <v>2033</v>
      </c>
      <c r="C971" s="14" t="s">
        <v>2038</v>
      </c>
      <c r="D971" s="14">
        <v>28884</v>
      </c>
    </row>
    <row r="972" spans="1:4" x14ac:dyDescent="0.25">
      <c r="A972" s="16">
        <v>2015</v>
      </c>
      <c r="B972" s="14" t="s">
        <v>2024</v>
      </c>
      <c r="C972" s="14" t="s">
        <v>2038</v>
      </c>
      <c r="D972" s="14">
        <v>29808</v>
      </c>
    </row>
    <row r="973" spans="1:4" x14ac:dyDescent="0.25">
      <c r="A973" s="16">
        <v>2015</v>
      </c>
      <c r="B973" s="14" t="s">
        <v>2031</v>
      </c>
      <c r="C973" s="14" t="s">
        <v>2038</v>
      </c>
      <c r="D973" s="14">
        <v>29859</v>
      </c>
    </row>
    <row r="974" spans="1:4" x14ac:dyDescent="0.25">
      <c r="A974" s="16">
        <v>2015</v>
      </c>
      <c r="B974" s="14" t="s">
        <v>2032</v>
      </c>
      <c r="C974" s="14" t="s">
        <v>2038</v>
      </c>
      <c r="D974" s="14">
        <v>30060</v>
      </c>
    </row>
    <row r="975" spans="1:4" x14ac:dyDescent="0.25">
      <c r="A975" s="16">
        <v>2015</v>
      </c>
      <c r="B975" s="14" t="s">
        <v>2033</v>
      </c>
      <c r="C975" s="14" t="s">
        <v>2038</v>
      </c>
      <c r="D975" s="14">
        <v>30497</v>
      </c>
    </row>
    <row r="976" spans="1:4" x14ac:dyDescent="0.25">
      <c r="A976" s="16">
        <v>2016</v>
      </c>
      <c r="B976" s="14" t="s">
        <v>2024</v>
      </c>
      <c r="C976" s="14" t="s">
        <v>2038</v>
      </c>
      <c r="D976" s="14">
        <v>30604</v>
      </c>
    </row>
    <row r="977" spans="1:4" x14ac:dyDescent="0.25">
      <c r="A977" s="16">
        <v>2016</v>
      </c>
      <c r="B977" s="14" t="s">
        <v>2031</v>
      </c>
      <c r="C977" s="14" t="s">
        <v>2038</v>
      </c>
      <c r="D977" s="14">
        <v>31392</v>
      </c>
    </row>
    <row r="978" spans="1:4" x14ac:dyDescent="0.25">
      <c r="A978" s="16">
        <v>2016</v>
      </c>
      <c r="B978" s="14" t="s">
        <v>2032</v>
      </c>
      <c r="C978" s="14" t="s">
        <v>2038</v>
      </c>
      <c r="D978" s="14">
        <v>32052</v>
      </c>
    </row>
    <row r="979" spans="1:4" x14ac:dyDescent="0.25">
      <c r="A979" s="16">
        <v>2016</v>
      </c>
      <c r="B979" s="14" t="s">
        <v>2033</v>
      </c>
      <c r="C979" s="14" t="s">
        <v>2038</v>
      </c>
      <c r="D979" s="14">
        <v>32638</v>
      </c>
    </row>
    <row r="980" spans="1:4" x14ac:dyDescent="0.25">
      <c r="A980" s="16">
        <v>2017</v>
      </c>
      <c r="B980" s="14" t="s">
        <v>2024</v>
      </c>
      <c r="C980" s="14" t="s">
        <v>2038</v>
      </c>
      <c r="D980" s="14">
        <v>33608</v>
      </c>
    </row>
    <row r="981" spans="1:4" x14ac:dyDescent="0.25">
      <c r="A981" s="16">
        <v>2017</v>
      </c>
      <c r="B981" s="14" t="s">
        <v>2031</v>
      </c>
      <c r="C981" s="14" t="s">
        <v>2038</v>
      </c>
      <c r="D981" s="14">
        <v>33541</v>
      </c>
    </row>
    <row r="982" spans="1:4" x14ac:dyDescent="0.25">
      <c r="A982" s="16">
        <v>2017</v>
      </c>
      <c r="B982" s="14" t="s">
        <v>2032</v>
      </c>
      <c r="C982" s="14" t="s">
        <v>2038</v>
      </c>
      <c r="D982" s="14">
        <v>34375</v>
      </c>
    </row>
    <row r="983" spans="1:4" x14ac:dyDescent="0.25">
      <c r="A983" s="16">
        <v>2017</v>
      </c>
      <c r="B983" s="14" t="s">
        <v>2033</v>
      </c>
      <c r="C983" s="14" t="s">
        <v>2038</v>
      </c>
      <c r="D983" s="14">
        <v>33847</v>
      </c>
    </row>
    <row r="984" spans="1:4" x14ac:dyDescent="0.25">
      <c r="A984" s="16">
        <v>2018</v>
      </c>
      <c r="B984" s="14" t="s">
        <v>2024</v>
      </c>
      <c r="C984" s="14" t="s">
        <v>2038</v>
      </c>
      <c r="D984" s="14">
        <v>34526</v>
      </c>
    </row>
    <row r="985" spans="1:4" x14ac:dyDescent="0.25">
      <c r="A985" s="16">
        <v>2018</v>
      </c>
      <c r="B985" s="14" t="s">
        <v>2031</v>
      </c>
      <c r="C985" s="14" t="s">
        <v>2038</v>
      </c>
      <c r="D985" s="14">
        <v>34954</v>
      </c>
    </row>
    <row r="986" spans="1:4" x14ac:dyDescent="0.25">
      <c r="A986" s="16">
        <v>2018</v>
      </c>
      <c r="B986" s="14" t="s">
        <v>2032</v>
      </c>
      <c r="C986" s="14" t="s">
        <v>2038</v>
      </c>
      <c r="D986" s="14">
        <v>34914</v>
      </c>
    </row>
    <row r="987" spans="1:4" x14ac:dyDescent="0.25">
      <c r="A987" s="16">
        <v>2018</v>
      </c>
      <c r="B987" s="14" t="s">
        <v>2033</v>
      </c>
      <c r="C987" s="14" t="s">
        <v>2038</v>
      </c>
      <c r="D987" s="14">
        <v>34996</v>
      </c>
    </row>
    <row r="988" spans="1:4" x14ac:dyDescent="0.25">
      <c r="A988" s="16">
        <v>2019</v>
      </c>
      <c r="B988" s="14" t="s">
        <v>2024</v>
      </c>
      <c r="C988" s="14" t="s">
        <v>2038</v>
      </c>
      <c r="D988" s="14">
        <v>35318</v>
      </c>
    </row>
    <row r="989" spans="1:4" x14ac:dyDescent="0.25">
      <c r="A989" s="16">
        <v>2019</v>
      </c>
      <c r="B989" s="14" t="s">
        <v>2031</v>
      </c>
      <c r="C989" s="14" t="s">
        <v>2038</v>
      </c>
      <c r="D989" s="14">
        <v>35539</v>
      </c>
    </row>
    <row r="990" spans="1:4" x14ac:dyDescent="0.25">
      <c r="A990" s="16">
        <v>2019</v>
      </c>
      <c r="B990" s="14" t="s">
        <v>2032</v>
      </c>
      <c r="C990" s="14" t="s">
        <v>2038</v>
      </c>
      <c r="D990" s="14">
        <v>36028</v>
      </c>
    </row>
    <row r="991" spans="1:4" x14ac:dyDescent="0.25">
      <c r="A991" s="16">
        <v>2019</v>
      </c>
      <c r="B991" s="14" t="s">
        <v>2033</v>
      </c>
      <c r="C991" s="14" t="s">
        <v>2038</v>
      </c>
      <c r="D991" s="14">
        <v>36289</v>
      </c>
    </row>
    <row r="992" spans="1:4" x14ac:dyDescent="0.25">
      <c r="A992" s="16">
        <v>2020</v>
      </c>
      <c r="B992" s="14" t="s">
        <v>2024</v>
      </c>
      <c r="C992" s="14" t="s">
        <v>2038</v>
      </c>
      <c r="D992" s="14">
        <v>33919</v>
      </c>
    </row>
    <row r="993" spans="1:4" x14ac:dyDescent="0.25">
      <c r="A993" s="16">
        <v>2020</v>
      </c>
      <c r="B993" s="14" t="s">
        <v>2031</v>
      </c>
      <c r="C993" s="14" t="s">
        <v>2038</v>
      </c>
      <c r="D993" s="14">
        <v>6541</v>
      </c>
    </row>
    <row r="994" spans="1:4" x14ac:dyDescent="0.25">
      <c r="A994" s="16">
        <v>2020</v>
      </c>
      <c r="B994" s="14" t="s">
        <v>2032</v>
      </c>
      <c r="C994" s="14" t="s">
        <v>2038</v>
      </c>
      <c r="D994" s="14">
        <v>25088</v>
      </c>
    </row>
    <row r="995" spans="1:4" x14ac:dyDescent="0.25">
      <c r="A995" s="16">
        <v>2020</v>
      </c>
      <c r="B995" s="14" t="s">
        <v>2033</v>
      </c>
      <c r="C995" s="14" t="s">
        <v>2038</v>
      </c>
      <c r="D995" s="14">
        <v>21637</v>
      </c>
    </row>
    <row r="996" spans="1:4" x14ac:dyDescent="0.25">
      <c r="A996" s="16">
        <v>2021</v>
      </c>
      <c r="B996" s="14" t="s">
        <v>2024</v>
      </c>
      <c r="C996" s="14" t="s">
        <v>2038</v>
      </c>
      <c r="D996" s="14">
        <v>15792</v>
      </c>
    </row>
    <row r="997" spans="1:4" x14ac:dyDescent="0.25">
      <c r="A997" s="16">
        <v>2021</v>
      </c>
      <c r="B997" s="14" t="s">
        <v>2031</v>
      </c>
      <c r="C997" s="14" t="s">
        <v>2038</v>
      </c>
      <c r="D997" s="14">
        <v>29223</v>
      </c>
    </row>
    <row r="998" spans="1:4" x14ac:dyDescent="0.25">
      <c r="A998" s="16">
        <v>2021</v>
      </c>
      <c r="B998" s="14" t="s">
        <v>2032</v>
      </c>
      <c r="C998" s="14" t="s">
        <v>2038</v>
      </c>
      <c r="D998" s="14">
        <v>38117</v>
      </c>
    </row>
    <row r="999" spans="1:4" x14ac:dyDescent="0.25">
      <c r="A999" s="16">
        <v>2021</v>
      </c>
      <c r="B999" s="14" t="s">
        <v>2033</v>
      </c>
      <c r="C999" s="14" t="s">
        <v>2038</v>
      </c>
      <c r="D999" s="14">
        <v>36769</v>
      </c>
    </row>
    <row r="1000" spans="1:4" x14ac:dyDescent="0.25">
      <c r="A1000" s="16">
        <v>2022</v>
      </c>
      <c r="B1000" s="14" t="s">
        <v>2024</v>
      </c>
      <c r="C1000" s="14" t="s">
        <v>2038</v>
      </c>
      <c r="D1000" s="14">
        <v>40288</v>
      </c>
    </row>
    <row r="1001" spans="1:4" x14ac:dyDescent="0.25">
      <c r="A1001" s="16">
        <v>2022</v>
      </c>
      <c r="B1001" s="14" t="s">
        <v>2031</v>
      </c>
      <c r="C1001" s="14" t="s">
        <v>2038</v>
      </c>
      <c r="D1001" s="14">
        <v>42914</v>
      </c>
    </row>
    <row r="1002" spans="1:4" x14ac:dyDescent="0.25">
      <c r="A1002" s="16">
        <v>2022</v>
      </c>
      <c r="B1002" s="14" t="s">
        <v>2032</v>
      </c>
      <c r="C1002" s="14" t="s">
        <v>2038</v>
      </c>
      <c r="D1002" s="14">
        <v>43141</v>
      </c>
    </row>
    <row r="1003" spans="1:4" x14ac:dyDescent="0.25">
      <c r="A1003" s="16">
        <v>2000</v>
      </c>
      <c r="B1003" s="14" t="s">
        <v>2024</v>
      </c>
      <c r="C1003" s="14" t="s">
        <v>2039</v>
      </c>
      <c r="D1003" s="14">
        <v>21570</v>
      </c>
    </row>
    <row r="1004" spans="1:4" x14ac:dyDescent="0.25">
      <c r="A1004" s="16">
        <v>2000</v>
      </c>
      <c r="B1004" s="14" t="s">
        <v>2031</v>
      </c>
      <c r="C1004" s="14" t="s">
        <v>2039</v>
      </c>
      <c r="D1004" s="14">
        <v>20728</v>
      </c>
    </row>
    <row r="1005" spans="1:4" x14ac:dyDescent="0.25">
      <c r="A1005" s="16">
        <v>2000</v>
      </c>
      <c r="B1005" s="14" t="s">
        <v>2032</v>
      </c>
      <c r="C1005" s="14" t="s">
        <v>2039</v>
      </c>
      <c r="D1005" s="14">
        <v>20919</v>
      </c>
    </row>
    <row r="1006" spans="1:4" x14ac:dyDescent="0.25">
      <c r="A1006" s="16">
        <v>2000</v>
      </c>
      <c r="B1006" s="14" t="s">
        <v>2033</v>
      </c>
      <c r="C1006" s="14" t="s">
        <v>2039</v>
      </c>
      <c r="D1006" s="14">
        <v>20579</v>
      </c>
    </row>
    <row r="1007" spans="1:4" x14ac:dyDescent="0.25">
      <c r="A1007" s="16">
        <v>2001</v>
      </c>
      <c r="B1007" s="14" t="s">
        <v>2024</v>
      </c>
      <c r="C1007" s="14" t="s">
        <v>2039</v>
      </c>
      <c r="D1007" s="14">
        <v>21349</v>
      </c>
    </row>
    <row r="1008" spans="1:4" x14ac:dyDescent="0.25">
      <c r="A1008" s="16">
        <v>2001</v>
      </c>
      <c r="B1008" s="14" t="s">
        <v>2031</v>
      </c>
      <c r="C1008" s="14" t="s">
        <v>2039</v>
      </c>
      <c r="D1008" s="14">
        <v>20988</v>
      </c>
    </row>
    <row r="1009" spans="1:4" x14ac:dyDescent="0.25">
      <c r="A1009" s="16">
        <v>2001</v>
      </c>
      <c r="B1009" s="14" t="s">
        <v>2032</v>
      </c>
      <c r="C1009" s="14" t="s">
        <v>2039</v>
      </c>
      <c r="D1009" s="14">
        <v>21535</v>
      </c>
    </row>
    <row r="1010" spans="1:4" x14ac:dyDescent="0.25">
      <c r="A1010" s="16">
        <v>2001</v>
      </c>
      <c r="B1010" s="14" t="s">
        <v>2033</v>
      </c>
      <c r="C1010" s="14" t="s">
        <v>2039</v>
      </c>
      <c r="D1010" s="14">
        <v>20111</v>
      </c>
    </row>
    <row r="1011" spans="1:4" x14ac:dyDescent="0.25">
      <c r="A1011" s="16">
        <v>2002</v>
      </c>
      <c r="B1011" s="14" t="s">
        <v>2024</v>
      </c>
      <c r="C1011" s="14" t="s">
        <v>2039</v>
      </c>
      <c r="D1011" s="14">
        <v>20662</v>
      </c>
    </row>
    <row r="1012" spans="1:4" x14ac:dyDescent="0.25">
      <c r="A1012" s="16">
        <v>2002</v>
      </c>
      <c r="B1012" s="14" t="s">
        <v>2031</v>
      </c>
      <c r="C1012" s="14" t="s">
        <v>2039</v>
      </c>
      <c r="D1012" s="14">
        <v>21092</v>
      </c>
    </row>
    <row r="1013" spans="1:4" x14ac:dyDescent="0.25">
      <c r="A1013" s="16">
        <v>2002</v>
      </c>
      <c r="B1013" s="14" t="s">
        <v>2032</v>
      </c>
      <c r="C1013" s="14" t="s">
        <v>2039</v>
      </c>
      <c r="D1013" s="14">
        <v>21343</v>
      </c>
    </row>
    <row r="1014" spans="1:4" x14ac:dyDescent="0.25">
      <c r="A1014" s="16">
        <v>2002</v>
      </c>
      <c r="B1014" s="14" t="s">
        <v>2033</v>
      </c>
      <c r="C1014" s="14" t="s">
        <v>2039</v>
      </c>
      <c r="D1014" s="14">
        <v>22375</v>
      </c>
    </row>
    <row r="1015" spans="1:4" x14ac:dyDescent="0.25">
      <c r="A1015" s="16">
        <v>2003</v>
      </c>
      <c r="B1015" s="14" t="s">
        <v>2024</v>
      </c>
      <c r="C1015" s="14" t="s">
        <v>2039</v>
      </c>
      <c r="D1015" s="14">
        <v>21982</v>
      </c>
    </row>
    <row r="1016" spans="1:4" x14ac:dyDescent="0.25">
      <c r="A1016" s="16">
        <v>2003</v>
      </c>
      <c r="B1016" s="14" t="s">
        <v>2031</v>
      </c>
      <c r="C1016" s="14" t="s">
        <v>2039</v>
      </c>
      <c r="D1016" s="14">
        <v>22324</v>
      </c>
    </row>
    <row r="1017" spans="1:4" x14ac:dyDescent="0.25">
      <c r="A1017" s="16">
        <v>2003</v>
      </c>
      <c r="B1017" s="14" t="s">
        <v>2032</v>
      </c>
      <c r="C1017" s="14" t="s">
        <v>2039</v>
      </c>
      <c r="D1017" s="14">
        <v>22885</v>
      </c>
    </row>
    <row r="1018" spans="1:4" x14ac:dyDescent="0.25">
      <c r="A1018" s="16">
        <v>2003</v>
      </c>
      <c r="B1018" s="14" t="s">
        <v>2033</v>
      </c>
      <c r="C1018" s="14" t="s">
        <v>2039</v>
      </c>
      <c r="D1018" s="14">
        <v>24221</v>
      </c>
    </row>
    <row r="1019" spans="1:4" x14ac:dyDescent="0.25">
      <c r="A1019" s="16">
        <v>2004</v>
      </c>
      <c r="B1019" s="14" t="s">
        <v>2024</v>
      </c>
      <c r="C1019" s="14" t="s">
        <v>2039</v>
      </c>
      <c r="D1019" s="14">
        <v>24200</v>
      </c>
    </row>
    <row r="1020" spans="1:4" x14ac:dyDescent="0.25">
      <c r="A1020" s="16">
        <v>2004</v>
      </c>
      <c r="B1020" s="14" t="s">
        <v>2031</v>
      </c>
      <c r="C1020" s="14" t="s">
        <v>2039</v>
      </c>
      <c r="D1020" s="14">
        <v>25304</v>
      </c>
    </row>
    <row r="1021" spans="1:4" x14ac:dyDescent="0.25">
      <c r="A1021" s="16">
        <v>2004</v>
      </c>
      <c r="B1021" s="14" t="s">
        <v>2032</v>
      </c>
      <c r="C1021" s="14" t="s">
        <v>2039</v>
      </c>
      <c r="D1021" s="14">
        <v>26509</v>
      </c>
    </row>
    <row r="1022" spans="1:4" x14ac:dyDescent="0.25">
      <c r="A1022" s="16">
        <v>2004</v>
      </c>
      <c r="B1022" s="14" t="s">
        <v>2033</v>
      </c>
      <c r="C1022" s="14" t="s">
        <v>2039</v>
      </c>
      <c r="D1022" s="14">
        <v>26176</v>
      </c>
    </row>
    <row r="1023" spans="1:4" x14ac:dyDescent="0.25">
      <c r="A1023" s="16">
        <v>2005</v>
      </c>
      <c r="B1023" s="14" t="s">
        <v>2024</v>
      </c>
      <c r="C1023" s="14" t="s">
        <v>2039</v>
      </c>
      <c r="D1023" s="14">
        <v>27496</v>
      </c>
    </row>
    <row r="1024" spans="1:4" x14ac:dyDescent="0.25">
      <c r="A1024" s="16">
        <v>2005</v>
      </c>
      <c r="B1024" s="14" t="s">
        <v>2031</v>
      </c>
      <c r="C1024" s="14" t="s">
        <v>2039</v>
      </c>
      <c r="D1024" s="14">
        <v>27918</v>
      </c>
    </row>
    <row r="1025" spans="1:4" x14ac:dyDescent="0.25">
      <c r="A1025" s="16">
        <v>2005</v>
      </c>
      <c r="B1025" s="14" t="s">
        <v>2032</v>
      </c>
      <c r="C1025" s="14" t="s">
        <v>2039</v>
      </c>
      <c r="D1025" s="14">
        <v>27880</v>
      </c>
    </row>
    <row r="1026" spans="1:4" x14ac:dyDescent="0.25">
      <c r="A1026" s="16">
        <v>2005</v>
      </c>
      <c r="B1026" s="14" t="s">
        <v>2033</v>
      </c>
      <c r="C1026" s="14" t="s">
        <v>2039</v>
      </c>
      <c r="D1026" s="14">
        <v>28002</v>
      </c>
    </row>
    <row r="1027" spans="1:4" x14ac:dyDescent="0.25">
      <c r="A1027" s="16">
        <v>2006</v>
      </c>
      <c r="B1027" s="14" t="s">
        <v>2024</v>
      </c>
      <c r="C1027" s="14" t="s">
        <v>2039</v>
      </c>
      <c r="D1027" s="14">
        <v>28300</v>
      </c>
    </row>
    <row r="1028" spans="1:4" x14ac:dyDescent="0.25">
      <c r="A1028" s="16">
        <v>2006</v>
      </c>
      <c r="B1028" s="14" t="s">
        <v>2031</v>
      </c>
      <c r="C1028" s="14" t="s">
        <v>2039</v>
      </c>
      <c r="D1028" s="14">
        <v>28100</v>
      </c>
    </row>
    <row r="1029" spans="1:4" x14ac:dyDescent="0.25">
      <c r="A1029" s="16">
        <v>2006</v>
      </c>
      <c r="B1029" s="14" t="s">
        <v>2032</v>
      </c>
      <c r="C1029" s="14" t="s">
        <v>2039</v>
      </c>
      <c r="D1029" s="14">
        <v>29331</v>
      </c>
    </row>
    <row r="1030" spans="1:4" x14ac:dyDescent="0.25">
      <c r="A1030" s="16">
        <v>2006</v>
      </c>
      <c r="B1030" s="14" t="s">
        <v>2033</v>
      </c>
      <c r="C1030" s="14" t="s">
        <v>2039</v>
      </c>
      <c r="D1030" s="14">
        <v>29752</v>
      </c>
    </row>
    <row r="1031" spans="1:4" x14ac:dyDescent="0.25">
      <c r="A1031" s="16">
        <v>2007</v>
      </c>
      <c r="B1031" s="14" t="s">
        <v>2024</v>
      </c>
      <c r="C1031" s="14" t="s">
        <v>2039</v>
      </c>
      <c r="D1031" s="14">
        <v>28862</v>
      </c>
    </row>
    <row r="1032" spans="1:4" x14ac:dyDescent="0.25">
      <c r="A1032" s="16">
        <v>2007</v>
      </c>
      <c r="B1032" s="14" t="s">
        <v>2031</v>
      </c>
      <c r="C1032" s="14" t="s">
        <v>2039</v>
      </c>
      <c r="D1032" s="14">
        <v>30779</v>
      </c>
    </row>
    <row r="1033" spans="1:4" x14ac:dyDescent="0.25">
      <c r="A1033" s="16">
        <v>2007</v>
      </c>
      <c r="B1033" s="14" t="s">
        <v>2032</v>
      </c>
      <c r="C1033" s="14" t="s">
        <v>2039</v>
      </c>
      <c r="D1033" s="14">
        <v>32097</v>
      </c>
    </row>
    <row r="1034" spans="1:4" x14ac:dyDescent="0.25">
      <c r="A1034" s="16">
        <v>2007</v>
      </c>
      <c r="B1034" s="14" t="s">
        <v>2033</v>
      </c>
      <c r="C1034" s="14" t="s">
        <v>2039</v>
      </c>
      <c r="D1034" s="14">
        <v>31277</v>
      </c>
    </row>
    <row r="1035" spans="1:4" x14ac:dyDescent="0.25">
      <c r="A1035" s="16">
        <v>2008</v>
      </c>
      <c r="B1035" s="14" t="s">
        <v>2024</v>
      </c>
      <c r="C1035" s="14" t="s">
        <v>2039</v>
      </c>
      <c r="D1035" s="14">
        <v>32406</v>
      </c>
    </row>
    <row r="1036" spans="1:4" x14ac:dyDescent="0.25">
      <c r="A1036" s="16">
        <v>2008</v>
      </c>
      <c r="B1036" s="14" t="s">
        <v>2031</v>
      </c>
      <c r="C1036" s="14" t="s">
        <v>2039</v>
      </c>
      <c r="D1036" s="14">
        <v>30892</v>
      </c>
    </row>
    <row r="1037" spans="1:4" x14ac:dyDescent="0.25">
      <c r="A1037" s="16">
        <v>2008</v>
      </c>
      <c r="B1037" s="14" t="s">
        <v>2032</v>
      </c>
      <c r="C1037" s="14" t="s">
        <v>2039</v>
      </c>
      <c r="D1037" s="14">
        <v>31127</v>
      </c>
    </row>
    <row r="1038" spans="1:4" x14ac:dyDescent="0.25">
      <c r="A1038" s="16">
        <v>2008</v>
      </c>
      <c r="B1038" s="14" t="s">
        <v>2033</v>
      </c>
      <c r="C1038" s="14" t="s">
        <v>2039</v>
      </c>
      <c r="D1038" s="14">
        <v>30476</v>
      </c>
    </row>
    <row r="1039" spans="1:4" x14ac:dyDescent="0.25">
      <c r="A1039" s="16">
        <v>2009</v>
      </c>
      <c r="B1039" s="14" t="s">
        <v>2024</v>
      </c>
      <c r="C1039" s="14" t="s">
        <v>2039</v>
      </c>
      <c r="D1039" s="14">
        <v>28812</v>
      </c>
    </row>
    <row r="1040" spans="1:4" x14ac:dyDescent="0.25">
      <c r="A1040" s="16">
        <v>2009</v>
      </c>
      <c r="B1040" s="14" t="s">
        <v>2031</v>
      </c>
      <c r="C1040" s="14" t="s">
        <v>2039</v>
      </c>
      <c r="D1040" s="14">
        <v>28130</v>
      </c>
    </row>
    <row r="1041" spans="1:4" x14ac:dyDescent="0.25">
      <c r="A1041" s="16">
        <v>2009</v>
      </c>
      <c r="B1041" s="14" t="s">
        <v>2032</v>
      </c>
      <c r="C1041" s="14" t="s">
        <v>2039</v>
      </c>
      <c r="D1041" s="14">
        <v>27808</v>
      </c>
    </row>
    <row r="1042" spans="1:4" x14ac:dyDescent="0.25">
      <c r="A1042" s="16">
        <v>2009</v>
      </c>
      <c r="B1042" s="14" t="s">
        <v>2033</v>
      </c>
      <c r="C1042" s="14" t="s">
        <v>2039</v>
      </c>
      <c r="D1042" s="14">
        <v>27446</v>
      </c>
    </row>
    <row r="1043" spans="1:4" x14ac:dyDescent="0.25">
      <c r="A1043" s="16">
        <v>2010</v>
      </c>
      <c r="B1043" s="14" t="s">
        <v>2024</v>
      </c>
      <c r="C1043" s="14" t="s">
        <v>2039</v>
      </c>
      <c r="D1043" s="14">
        <v>26858</v>
      </c>
    </row>
    <row r="1044" spans="1:4" x14ac:dyDescent="0.25">
      <c r="A1044" s="16">
        <v>2010</v>
      </c>
      <c r="B1044" s="14" t="s">
        <v>2031</v>
      </c>
      <c r="C1044" s="14" t="s">
        <v>2039</v>
      </c>
      <c r="D1044" s="14">
        <v>27996</v>
      </c>
    </row>
    <row r="1045" spans="1:4" x14ac:dyDescent="0.25">
      <c r="A1045" s="16">
        <v>2010</v>
      </c>
      <c r="B1045" s="14" t="s">
        <v>2032</v>
      </c>
      <c r="C1045" s="14" t="s">
        <v>2039</v>
      </c>
      <c r="D1045" s="14">
        <v>28464</v>
      </c>
    </row>
    <row r="1046" spans="1:4" x14ac:dyDescent="0.25">
      <c r="A1046" s="16">
        <v>2010</v>
      </c>
      <c r="B1046" s="14" t="s">
        <v>2033</v>
      </c>
      <c r="C1046" s="14" t="s">
        <v>2039</v>
      </c>
      <c r="D1046" s="14">
        <v>28181</v>
      </c>
    </row>
    <row r="1047" spans="1:4" x14ac:dyDescent="0.25">
      <c r="A1047" s="16">
        <v>2011</v>
      </c>
      <c r="B1047" s="14" t="s">
        <v>2024</v>
      </c>
      <c r="C1047" s="14" t="s">
        <v>2039</v>
      </c>
      <c r="D1047" s="14">
        <v>27945</v>
      </c>
    </row>
    <row r="1048" spans="1:4" x14ac:dyDescent="0.25">
      <c r="A1048" s="16">
        <v>2011</v>
      </c>
      <c r="B1048" s="14" t="s">
        <v>2031</v>
      </c>
      <c r="C1048" s="14" t="s">
        <v>2039</v>
      </c>
      <c r="D1048" s="14">
        <v>27915</v>
      </c>
    </row>
    <row r="1049" spans="1:4" x14ac:dyDescent="0.25">
      <c r="A1049" s="16">
        <v>2011</v>
      </c>
      <c r="B1049" s="14" t="s">
        <v>2032</v>
      </c>
      <c r="C1049" s="14" t="s">
        <v>2039</v>
      </c>
      <c r="D1049" s="14">
        <v>27965</v>
      </c>
    </row>
    <row r="1050" spans="1:4" x14ac:dyDescent="0.25">
      <c r="A1050" s="16">
        <v>2011</v>
      </c>
      <c r="B1050" s="14" t="s">
        <v>2033</v>
      </c>
      <c r="C1050" s="14" t="s">
        <v>2039</v>
      </c>
      <c r="D1050" s="14">
        <v>29090</v>
      </c>
    </row>
    <row r="1051" spans="1:4" x14ac:dyDescent="0.25">
      <c r="A1051" s="16">
        <v>2012</v>
      </c>
      <c r="B1051" s="14" t="s">
        <v>2024</v>
      </c>
      <c r="C1051" s="14" t="s">
        <v>2039</v>
      </c>
      <c r="D1051" s="14">
        <v>29043</v>
      </c>
    </row>
    <row r="1052" spans="1:4" x14ac:dyDescent="0.25">
      <c r="A1052" s="16">
        <v>2012</v>
      </c>
      <c r="B1052" s="14" t="s">
        <v>2031</v>
      </c>
      <c r="C1052" s="14" t="s">
        <v>2039</v>
      </c>
      <c r="D1052" s="14">
        <v>29354</v>
      </c>
    </row>
    <row r="1053" spans="1:4" x14ac:dyDescent="0.25">
      <c r="A1053" s="16">
        <v>2012</v>
      </c>
      <c r="B1053" s="14" t="s">
        <v>2032</v>
      </c>
      <c r="C1053" s="14" t="s">
        <v>2039</v>
      </c>
      <c r="D1053" s="14">
        <v>29046</v>
      </c>
    </row>
    <row r="1054" spans="1:4" x14ac:dyDescent="0.25">
      <c r="A1054" s="16">
        <v>2012</v>
      </c>
      <c r="B1054" s="14" t="s">
        <v>2033</v>
      </c>
      <c r="C1054" s="14" t="s">
        <v>2039</v>
      </c>
      <c r="D1054" s="14">
        <v>29058</v>
      </c>
    </row>
    <row r="1055" spans="1:4" x14ac:dyDescent="0.25">
      <c r="A1055" s="16">
        <v>2013</v>
      </c>
      <c r="B1055" s="14" t="s">
        <v>2024</v>
      </c>
      <c r="C1055" s="14" t="s">
        <v>2039</v>
      </c>
      <c r="D1055" s="14">
        <v>29559</v>
      </c>
    </row>
    <row r="1056" spans="1:4" x14ac:dyDescent="0.25">
      <c r="A1056" s="16">
        <v>2013</v>
      </c>
      <c r="B1056" s="14" t="s">
        <v>2031</v>
      </c>
      <c r="C1056" s="14" t="s">
        <v>2039</v>
      </c>
      <c r="D1056" s="14">
        <v>29934</v>
      </c>
    </row>
    <row r="1057" spans="1:4" x14ac:dyDescent="0.25">
      <c r="A1057" s="16">
        <v>2013</v>
      </c>
      <c r="B1057" s="14" t="s">
        <v>2032</v>
      </c>
      <c r="C1057" s="14" t="s">
        <v>2039</v>
      </c>
      <c r="D1057" s="14">
        <v>30952</v>
      </c>
    </row>
    <row r="1058" spans="1:4" x14ac:dyDescent="0.25">
      <c r="A1058" s="16">
        <v>2013</v>
      </c>
      <c r="B1058" s="14" t="s">
        <v>2033</v>
      </c>
      <c r="C1058" s="14" t="s">
        <v>2039</v>
      </c>
      <c r="D1058" s="14">
        <v>30992</v>
      </c>
    </row>
    <row r="1059" spans="1:4" x14ac:dyDescent="0.25">
      <c r="A1059" s="16">
        <v>2014</v>
      </c>
      <c r="B1059" s="14" t="s">
        <v>2024</v>
      </c>
      <c r="C1059" s="14" t="s">
        <v>2039</v>
      </c>
      <c r="D1059" s="14">
        <v>33104</v>
      </c>
    </row>
    <row r="1060" spans="1:4" x14ac:dyDescent="0.25">
      <c r="A1060" s="16">
        <v>2014</v>
      </c>
      <c r="B1060" s="14" t="s">
        <v>2031</v>
      </c>
      <c r="C1060" s="14" t="s">
        <v>2039</v>
      </c>
      <c r="D1060" s="14">
        <v>34978</v>
      </c>
    </row>
    <row r="1061" spans="1:4" x14ac:dyDescent="0.25">
      <c r="A1061" s="16">
        <v>2014</v>
      </c>
      <c r="B1061" s="14" t="s">
        <v>2032</v>
      </c>
      <c r="C1061" s="14" t="s">
        <v>2039</v>
      </c>
      <c r="D1061" s="14">
        <v>35959</v>
      </c>
    </row>
    <row r="1062" spans="1:4" x14ac:dyDescent="0.25">
      <c r="A1062" s="16">
        <v>2014</v>
      </c>
      <c r="B1062" s="14" t="s">
        <v>2033</v>
      </c>
      <c r="C1062" s="14" t="s">
        <v>2039</v>
      </c>
      <c r="D1062" s="14">
        <v>35129</v>
      </c>
    </row>
    <row r="1063" spans="1:4" x14ac:dyDescent="0.25">
      <c r="A1063" s="16">
        <v>2015</v>
      </c>
      <c r="B1063" s="14" t="s">
        <v>2024</v>
      </c>
      <c r="C1063" s="14" t="s">
        <v>2039</v>
      </c>
      <c r="D1063" s="14">
        <v>34418</v>
      </c>
    </row>
    <row r="1064" spans="1:4" x14ac:dyDescent="0.25">
      <c r="A1064" s="16">
        <v>2015</v>
      </c>
      <c r="B1064" s="14" t="s">
        <v>2031</v>
      </c>
      <c r="C1064" s="14" t="s">
        <v>2039</v>
      </c>
      <c r="D1064" s="14">
        <v>34852</v>
      </c>
    </row>
    <row r="1065" spans="1:4" x14ac:dyDescent="0.25">
      <c r="A1065" s="16">
        <v>2015</v>
      </c>
      <c r="B1065" s="14" t="s">
        <v>2032</v>
      </c>
      <c r="C1065" s="14" t="s">
        <v>2039</v>
      </c>
      <c r="D1065" s="14">
        <v>34819</v>
      </c>
    </row>
    <row r="1066" spans="1:4" x14ac:dyDescent="0.25">
      <c r="A1066" s="16">
        <v>2015</v>
      </c>
      <c r="B1066" s="14" t="s">
        <v>2033</v>
      </c>
      <c r="C1066" s="14" t="s">
        <v>2039</v>
      </c>
      <c r="D1066" s="14">
        <v>35254</v>
      </c>
    </row>
    <row r="1067" spans="1:4" x14ac:dyDescent="0.25">
      <c r="A1067" s="16">
        <v>2016</v>
      </c>
      <c r="B1067" s="14" t="s">
        <v>2024</v>
      </c>
      <c r="C1067" s="14" t="s">
        <v>2039</v>
      </c>
      <c r="D1067" s="14">
        <v>36285</v>
      </c>
    </row>
    <row r="1068" spans="1:4" x14ac:dyDescent="0.25">
      <c r="A1068" s="16">
        <v>2016</v>
      </c>
      <c r="B1068" s="14" t="s">
        <v>2031</v>
      </c>
      <c r="C1068" s="14" t="s">
        <v>2039</v>
      </c>
      <c r="D1068" s="14">
        <v>37148</v>
      </c>
    </row>
    <row r="1069" spans="1:4" x14ac:dyDescent="0.25">
      <c r="A1069" s="16">
        <v>2016</v>
      </c>
      <c r="B1069" s="14" t="s">
        <v>2032</v>
      </c>
      <c r="C1069" s="14" t="s">
        <v>2039</v>
      </c>
      <c r="D1069" s="14">
        <v>38310</v>
      </c>
    </row>
    <row r="1070" spans="1:4" x14ac:dyDescent="0.25">
      <c r="A1070" s="16">
        <v>2016</v>
      </c>
      <c r="B1070" s="14" t="s">
        <v>2033</v>
      </c>
      <c r="C1070" s="14" t="s">
        <v>2039</v>
      </c>
      <c r="D1070" s="14">
        <v>38040</v>
      </c>
    </row>
    <row r="1071" spans="1:4" x14ac:dyDescent="0.25">
      <c r="A1071" s="16">
        <v>2017</v>
      </c>
      <c r="B1071" s="14" t="s">
        <v>2024</v>
      </c>
      <c r="C1071" s="14" t="s">
        <v>2039</v>
      </c>
      <c r="D1071" s="14">
        <v>37918</v>
      </c>
    </row>
    <row r="1072" spans="1:4" x14ac:dyDescent="0.25">
      <c r="A1072" s="16">
        <v>2017</v>
      </c>
      <c r="B1072" s="14" t="s">
        <v>2031</v>
      </c>
      <c r="C1072" s="14" t="s">
        <v>2039</v>
      </c>
      <c r="D1072" s="14">
        <v>38376</v>
      </c>
    </row>
    <row r="1073" spans="1:4" x14ac:dyDescent="0.25">
      <c r="A1073" s="16">
        <v>2017</v>
      </c>
      <c r="B1073" s="14" t="s">
        <v>2032</v>
      </c>
      <c r="C1073" s="14" t="s">
        <v>2039</v>
      </c>
      <c r="D1073" s="14">
        <v>38088</v>
      </c>
    </row>
    <row r="1074" spans="1:4" x14ac:dyDescent="0.25">
      <c r="A1074" s="16">
        <v>2017</v>
      </c>
      <c r="B1074" s="14" t="s">
        <v>2033</v>
      </c>
      <c r="C1074" s="14" t="s">
        <v>2039</v>
      </c>
      <c r="D1074" s="14">
        <v>38334</v>
      </c>
    </row>
    <row r="1075" spans="1:4" x14ac:dyDescent="0.25">
      <c r="A1075" s="16">
        <v>2018</v>
      </c>
      <c r="B1075" s="14" t="s">
        <v>2024</v>
      </c>
      <c r="C1075" s="14" t="s">
        <v>2039</v>
      </c>
      <c r="D1075" s="14">
        <v>38631</v>
      </c>
    </row>
    <row r="1076" spans="1:4" x14ac:dyDescent="0.25">
      <c r="A1076" s="16">
        <v>2018</v>
      </c>
      <c r="B1076" s="14" t="s">
        <v>2031</v>
      </c>
      <c r="C1076" s="14" t="s">
        <v>2039</v>
      </c>
      <c r="D1076" s="14">
        <v>38998</v>
      </c>
    </row>
    <row r="1077" spans="1:4" x14ac:dyDescent="0.25">
      <c r="A1077" s="16">
        <v>2018</v>
      </c>
      <c r="B1077" s="14" t="s">
        <v>2032</v>
      </c>
      <c r="C1077" s="14" t="s">
        <v>2039</v>
      </c>
      <c r="D1077" s="14">
        <v>39619</v>
      </c>
    </row>
    <row r="1078" spans="1:4" x14ac:dyDescent="0.25">
      <c r="A1078" s="16">
        <v>2018</v>
      </c>
      <c r="B1078" s="14" t="s">
        <v>2033</v>
      </c>
      <c r="C1078" s="14" t="s">
        <v>2039</v>
      </c>
      <c r="D1078" s="14">
        <v>41194</v>
      </c>
    </row>
    <row r="1079" spans="1:4" x14ac:dyDescent="0.25">
      <c r="A1079" s="16">
        <v>2019</v>
      </c>
      <c r="B1079" s="14" t="s">
        <v>2024</v>
      </c>
      <c r="C1079" s="14" t="s">
        <v>2039</v>
      </c>
      <c r="D1079" s="14">
        <v>40775</v>
      </c>
    </row>
    <row r="1080" spans="1:4" x14ac:dyDescent="0.25">
      <c r="A1080" s="16">
        <v>2019</v>
      </c>
      <c r="B1080" s="14" t="s">
        <v>2031</v>
      </c>
      <c r="C1080" s="14" t="s">
        <v>2039</v>
      </c>
      <c r="D1080" s="14">
        <v>40189</v>
      </c>
    </row>
    <row r="1081" spans="1:4" x14ac:dyDescent="0.25">
      <c r="A1081" s="16">
        <v>2019</v>
      </c>
      <c r="B1081" s="14" t="s">
        <v>2032</v>
      </c>
      <c r="C1081" s="14" t="s">
        <v>2039</v>
      </c>
      <c r="D1081" s="14">
        <v>40193</v>
      </c>
    </row>
    <row r="1082" spans="1:4" x14ac:dyDescent="0.25">
      <c r="A1082" s="16">
        <v>2019</v>
      </c>
      <c r="B1082" s="14" t="s">
        <v>2033</v>
      </c>
      <c r="C1082" s="14" t="s">
        <v>2039</v>
      </c>
      <c r="D1082" s="14">
        <v>40985</v>
      </c>
    </row>
    <row r="1083" spans="1:4" x14ac:dyDescent="0.25">
      <c r="A1083" s="16">
        <v>2020</v>
      </c>
      <c r="B1083" s="14" t="s">
        <v>2024</v>
      </c>
      <c r="C1083" s="14" t="s">
        <v>2039</v>
      </c>
      <c r="D1083" s="14">
        <v>38176</v>
      </c>
    </row>
    <row r="1084" spans="1:4" x14ac:dyDescent="0.25">
      <c r="A1084" s="16">
        <v>2020</v>
      </c>
      <c r="B1084" s="14" t="s">
        <v>2031</v>
      </c>
      <c r="C1084" s="14" t="s">
        <v>2039</v>
      </c>
      <c r="D1084" s="14">
        <v>30809</v>
      </c>
    </row>
    <row r="1085" spans="1:4" x14ac:dyDescent="0.25">
      <c r="A1085" s="16">
        <v>2020</v>
      </c>
      <c r="B1085" s="14" t="s">
        <v>2032</v>
      </c>
      <c r="C1085" s="14" t="s">
        <v>2039</v>
      </c>
      <c r="D1085" s="14">
        <v>36313</v>
      </c>
    </row>
    <row r="1086" spans="1:4" x14ac:dyDescent="0.25">
      <c r="A1086" s="16">
        <v>2020</v>
      </c>
      <c r="B1086" s="14" t="s">
        <v>2033</v>
      </c>
      <c r="C1086" s="14" t="s">
        <v>2039</v>
      </c>
      <c r="D1086" s="14">
        <v>36035</v>
      </c>
    </row>
    <row r="1087" spans="1:4" x14ac:dyDescent="0.25">
      <c r="A1087" s="16">
        <v>2021</v>
      </c>
      <c r="B1087" s="14" t="s">
        <v>2024</v>
      </c>
      <c r="C1087" s="14" t="s">
        <v>2039</v>
      </c>
      <c r="D1087" s="14">
        <v>35098</v>
      </c>
    </row>
    <row r="1088" spans="1:4" x14ac:dyDescent="0.25">
      <c r="A1088" s="16">
        <v>2021</v>
      </c>
      <c r="B1088" s="14" t="s">
        <v>2031</v>
      </c>
      <c r="C1088" s="14" t="s">
        <v>2039</v>
      </c>
      <c r="D1088" s="14">
        <v>37879</v>
      </c>
    </row>
    <row r="1089" spans="1:4" x14ac:dyDescent="0.25">
      <c r="A1089" s="16">
        <v>2021</v>
      </c>
      <c r="B1089" s="14" t="s">
        <v>2032</v>
      </c>
      <c r="C1089" s="14" t="s">
        <v>2039</v>
      </c>
      <c r="D1089" s="14">
        <v>38028</v>
      </c>
    </row>
    <row r="1090" spans="1:4" x14ac:dyDescent="0.25">
      <c r="A1090" s="16">
        <v>2021</v>
      </c>
      <c r="B1090" s="14" t="s">
        <v>2033</v>
      </c>
      <c r="C1090" s="14" t="s">
        <v>2039</v>
      </c>
      <c r="D1090" s="14">
        <v>39235</v>
      </c>
    </row>
    <row r="1091" spans="1:4" x14ac:dyDescent="0.25">
      <c r="A1091" s="16">
        <v>2022</v>
      </c>
      <c r="B1091" s="14" t="s">
        <v>2024</v>
      </c>
      <c r="C1091" s="14" t="s">
        <v>2039</v>
      </c>
      <c r="D1091" s="14">
        <v>40514</v>
      </c>
    </row>
    <row r="1092" spans="1:4" x14ac:dyDescent="0.25">
      <c r="A1092" s="16">
        <v>2022</v>
      </c>
      <c r="B1092" s="14" t="s">
        <v>2031</v>
      </c>
      <c r="C1092" s="14" t="s">
        <v>2039</v>
      </c>
      <c r="D1092" s="14">
        <v>41709</v>
      </c>
    </row>
    <row r="1093" spans="1:4" x14ac:dyDescent="0.25">
      <c r="A1093" s="16">
        <v>2022</v>
      </c>
      <c r="B1093" s="14" t="s">
        <v>2032</v>
      </c>
      <c r="C1093" s="14" t="s">
        <v>2039</v>
      </c>
      <c r="D1093" s="14">
        <v>43919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65B2-C158-44E9-BF33-09F520524716}">
  <sheetPr codeName="Sheet12"/>
  <dimension ref="A1:C23"/>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10" t="s">
        <v>2184</v>
      </c>
    </row>
    <row r="3" spans="1:3" x14ac:dyDescent="0.25">
      <c r="A3" t="s">
        <v>2185</v>
      </c>
      <c r="B3" s="36">
        <v>0.2</v>
      </c>
    </row>
    <row r="4" spans="1:3" x14ac:dyDescent="0.25">
      <c r="A4" t="s">
        <v>2186</v>
      </c>
      <c r="B4" s="36">
        <f>B3/12</f>
        <v>1.6666666666666666E-2</v>
      </c>
    </row>
    <row r="5" spans="1:3" x14ac:dyDescent="0.25">
      <c r="A5" t="s">
        <v>2187</v>
      </c>
      <c r="B5" s="37">
        <v>-4000</v>
      </c>
      <c r="C5" t="s">
        <v>2188</v>
      </c>
    </row>
    <row r="6" spans="1:3" x14ac:dyDescent="0.25">
      <c r="A6" t="s">
        <v>2189</v>
      </c>
      <c r="B6" s="37">
        <v>200000</v>
      </c>
    </row>
    <row r="7" spans="1:3" x14ac:dyDescent="0.25">
      <c r="A7" t="s">
        <v>2190</v>
      </c>
      <c r="B7" s="37">
        <v>0</v>
      </c>
    </row>
    <row r="8" spans="1:3" x14ac:dyDescent="0.25">
      <c r="A8" t="s">
        <v>2191</v>
      </c>
      <c r="B8" s="17">
        <v>0</v>
      </c>
      <c r="C8" s="38" t="s">
        <v>2192</v>
      </c>
    </row>
    <row r="10" spans="1:3" x14ac:dyDescent="0.25">
      <c r="A10" t="s">
        <v>2193</v>
      </c>
      <c r="B10" s="39">
        <f>NPER(B4,B5,B6,B7,B8)</f>
        <v>108.39897985509532</v>
      </c>
    </row>
    <row r="12" spans="1:3" x14ac:dyDescent="0.25">
      <c r="A12" s="10" t="s">
        <v>2194</v>
      </c>
    </row>
    <row r="14" spans="1:3" x14ac:dyDescent="0.25">
      <c r="A14" t="s">
        <v>2185</v>
      </c>
      <c r="B14" s="36">
        <v>0.08</v>
      </c>
    </row>
    <row r="15" spans="1:3" x14ac:dyDescent="0.25">
      <c r="A15" t="s">
        <v>2186</v>
      </c>
      <c r="B15" s="36">
        <f>B14/12</f>
        <v>6.6666666666666671E-3</v>
      </c>
    </row>
    <row r="16" spans="1:3" x14ac:dyDescent="0.25">
      <c r="A16" t="s">
        <v>2187</v>
      </c>
      <c r="B16" s="37">
        <v>-40</v>
      </c>
    </row>
    <row r="17" spans="1:2" x14ac:dyDescent="0.25">
      <c r="A17" t="s">
        <v>2189</v>
      </c>
      <c r="B17" s="37">
        <v>0</v>
      </c>
    </row>
    <row r="18" spans="1:2" x14ac:dyDescent="0.25">
      <c r="A18" t="s">
        <v>2190</v>
      </c>
      <c r="B18" s="37">
        <v>100000</v>
      </c>
    </row>
    <row r="19" spans="1:2" x14ac:dyDescent="0.25">
      <c r="A19" t="s">
        <v>2191</v>
      </c>
      <c r="B19" s="17">
        <v>0</v>
      </c>
    </row>
    <row r="21" spans="1:2" x14ac:dyDescent="0.25">
      <c r="A21" t="s">
        <v>2193</v>
      </c>
      <c r="B21" s="39">
        <f>NPER(B15,B16,B17,B18,B19)</f>
        <v>432.1861934630565</v>
      </c>
    </row>
    <row r="23" spans="1:2" ht="30" x14ac:dyDescent="0.25">
      <c r="A23" s="40" t="s">
        <v>2195</v>
      </c>
      <c r="B23" t="str">
        <f>IF(AND(B14&gt;=5%,B16&lt;=-100),NPER(B15,B16,B17,B18,B19),"Speak to your advisor")</f>
        <v>Speak to your advisor</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1F55-BDE1-4E63-99BF-72F3FF14AD51}">
  <sheetPr codeName="Sheet13"/>
  <dimension ref="A1:C21"/>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10" t="s">
        <v>2184</v>
      </c>
    </row>
    <row r="3" spans="1:3" x14ac:dyDescent="0.25">
      <c r="A3" t="s">
        <v>2185</v>
      </c>
      <c r="B3" s="36">
        <v>0.1</v>
      </c>
    </row>
    <row r="4" spans="1:3" x14ac:dyDescent="0.25">
      <c r="A4" t="s">
        <v>2186</v>
      </c>
      <c r="B4" s="36">
        <f>B3/12</f>
        <v>8.3333333333333332E-3</v>
      </c>
    </row>
    <row r="5" spans="1:3" x14ac:dyDescent="0.25">
      <c r="A5" s="41" t="s">
        <v>2193</v>
      </c>
      <c r="B5" s="42">
        <v>150</v>
      </c>
    </row>
    <row r="6" spans="1:3" x14ac:dyDescent="0.25">
      <c r="A6" t="s">
        <v>2189</v>
      </c>
      <c r="B6" s="37">
        <v>200000</v>
      </c>
    </row>
    <row r="7" spans="1:3" x14ac:dyDescent="0.25">
      <c r="A7" t="s">
        <v>2190</v>
      </c>
      <c r="B7" s="37">
        <v>0</v>
      </c>
    </row>
    <row r="8" spans="1:3" x14ac:dyDescent="0.25">
      <c r="A8" t="s">
        <v>2191</v>
      </c>
      <c r="B8" s="17">
        <v>0</v>
      </c>
      <c r="C8" s="38" t="s">
        <v>2192</v>
      </c>
    </row>
    <row r="9" spans="1:3" x14ac:dyDescent="0.25">
      <c r="B9" s="17"/>
      <c r="C9" s="38"/>
    </row>
    <row r="10" spans="1:3" x14ac:dyDescent="0.25">
      <c r="A10" t="s">
        <v>2196</v>
      </c>
      <c r="B10" s="43">
        <f>PMT(B4,B5,B6,B7,B8)</f>
        <v>-2340.7997091194188</v>
      </c>
    </row>
    <row r="12" spans="1:3" x14ac:dyDescent="0.25">
      <c r="A12" s="10" t="s">
        <v>2194</v>
      </c>
    </row>
    <row r="14" spans="1:3" x14ac:dyDescent="0.25">
      <c r="A14" t="s">
        <v>2185</v>
      </c>
      <c r="B14" s="36">
        <v>0.08</v>
      </c>
    </row>
    <row r="15" spans="1:3" x14ac:dyDescent="0.25">
      <c r="A15" t="s">
        <v>2186</v>
      </c>
      <c r="B15" s="36">
        <f>B14/12</f>
        <v>6.6666666666666671E-3</v>
      </c>
    </row>
    <row r="16" spans="1:3" x14ac:dyDescent="0.25">
      <c r="A16" s="41" t="s">
        <v>2193</v>
      </c>
      <c r="B16" s="42">
        <v>180</v>
      </c>
    </row>
    <row r="17" spans="1:2" x14ac:dyDescent="0.25">
      <c r="A17" t="s">
        <v>2189</v>
      </c>
      <c r="B17" s="37">
        <v>0</v>
      </c>
    </row>
    <row r="18" spans="1:2" x14ac:dyDescent="0.25">
      <c r="A18" t="s">
        <v>2190</v>
      </c>
      <c r="B18" s="37">
        <v>100000</v>
      </c>
    </row>
    <row r="19" spans="1:2" x14ac:dyDescent="0.25">
      <c r="A19" t="s">
        <v>2191</v>
      </c>
      <c r="B19" s="17">
        <v>0</v>
      </c>
    </row>
    <row r="21" spans="1:2" x14ac:dyDescent="0.25">
      <c r="A21" t="s">
        <v>2197</v>
      </c>
      <c r="B21" s="43">
        <f>PMT(B15,B16,B17,B18,B19)</f>
        <v>-288.98541766368476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A9E8A-F83D-4D74-8800-E4F13AC949C4}">
  <sheetPr codeName="Sheet14"/>
  <dimension ref="A1:C23"/>
  <sheetViews>
    <sheetView workbookViewId="0">
      <selection activeCell="A5" sqref="A5:B10"/>
    </sheetView>
  </sheetViews>
  <sheetFormatPr defaultRowHeight="15" x14ac:dyDescent="0.25"/>
  <cols>
    <col min="1" max="1" width="20.7109375" bestFit="1" customWidth="1"/>
    <col min="2" max="2" width="9.140625" style="17"/>
    <col min="3" max="3" width="13.85546875" style="17" bestFit="1" customWidth="1"/>
  </cols>
  <sheetData>
    <row r="1" spans="1:3" x14ac:dyDescent="0.25">
      <c r="A1" s="10" t="s">
        <v>2198</v>
      </c>
    </row>
    <row r="2" spans="1:3" x14ac:dyDescent="0.25">
      <c r="C2"/>
    </row>
    <row r="3" spans="1:3" x14ac:dyDescent="0.25">
      <c r="A3" t="s">
        <v>2199</v>
      </c>
      <c r="B3" s="44">
        <v>7.0000000000000007E-2</v>
      </c>
      <c r="C3"/>
    </row>
    <row r="4" spans="1:3" x14ac:dyDescent="0.25">
      <c r="A4" t="s">
        <v>2200</v>
      </c>
      <c r="B4" s="45">
        <v>200</v>
      </c>
      <c r="C4"/>
    </row>
    <row r="5" spans="1:3" x14ac:dyDescent="0.25">
      <c r="A5" t="s">
        <v>2201</v>
      </c>
      <c r="B5" s="45">
        <f>B4*B3</f>
        <v>14.000000000000002</v>
      </c>
      <c r="C5"/>
    </row>
    <row r="6" spans="1:3" x14ac:dyDescent="0.25">
      <c r="A6" s="46" t="s">
        <v>2202</v>
      </c>
      <c r="B6" s="47">
        <f>SUM(B4:B5)</f>
        <v>214</v>
      </c>
      <c r="C6"/>
    </row>
    <row r="8" spans="1:3" x14ac:dyDescent="0.25">
      <c r="A8" s="10" t="s">
        <v>2203</v>
      </c>
    </row>
    <row r="10" spans="1:3" x14ac:dyDescent="0.25">
      <c r="A10" t="s">
        <v>2204</v>
      </c>
      <c r="B10" s="17">
        <v>-4</v>
      </c>
    </row>
    <row r="11" spans="1:3" x14ac:dyDescent="0.25">
      <c r="A11" s="46" t="s">
        <v>2205</v>
      </c>
      <c r="B11" s="48">
        <f>B10*B10</f>
        <v>16</v>
      </c>
    </row>
    <row r="13" spans="1:3" x14ac:dyDescent="0.25">
      <c r="A13" s="10" t="s">
        <v>2206</v>
      </c>
    </row>
    <row r="15" spans="1:3" x14ac:dyDescent="0.25">
      <c r="B15" s="17" t="s">
        <v>2207</v>
      </c>
      <c r="C15" s="17" t="s">
        <v>2205</v>
      </c>
    </row>
    <row r="16" spans="1:3" x14ac:dyDescent="0.25">
      <c r="A16" t="s">
        <v>2208</v>
      </c>
      <c r="B16" s="17">
        <v>3</v>
      </c>
      <c r="C16" s="17">
        <f>B16*B16</f>
        <v>9</v>
      </c>
    </row>
    <row r="17" spans="1:3" x14ac:dyDescent="0.25">
      <c r="A17" t="s">
        <v>2209</v>
      </c>
      <c r="B17" s="17">
        <f t="shared" ref="B17:B22" si="0">B16+1</f>
        <v>4</v>
      </c>
      <c r="C17" s="17">
        <f t="shared" ref="C17:C22" si="1">B17*B17</f>
        <v>16</v>
      </c>
    </row>
    <row r="18" spans="1:3" x14ac:dyDescent="0.25">
      <c r="A18" t="s">
        <v>2209</v>
      </c>
      <c r="B18" s="17">
        <f t="shared" si="0"/>
        <v>5</v>
      </c>
      <c r="C18" s="17">
        <f t="shared" si="1"/>
        <v>25</v>
      </c>
    </row>
    <row r="19" spans="1:3" x14ac:dyDescent="0.25">
      <c r="A19" t="s">
        <v>2209</v>
      </c>
      <c r="B19" s="17">
        <f t="shared" si="0"/>
        <v>6</v>
      </c>
      <c r="C19" s="17">
        <f t="shared" si="1"/>
        <v>36</v>
      </c>
    </row>
    <row r="20" spans="1:3" x14ac:dyDescent="0.25">
      <c r="A20" t="s">
        <v>2209</v>
      </c>
      <c r="B20" s="17">
        <f t="shared" si="0"/>
        <v>7</v>
      </c>
      <c r="C20" s="17">
        <f t="shared" si="1"/>
        <v>49</v>
      </c>
    </row>
    <row r="21" spans="1:3" x14ac:dyDescent="0.25">
      <c r="A21" t="s">
        <v>2209</v>
      </c>
      <c r="B21" s="17">
        <f t="shared" si="0"/>
        <v>8</v>
      </c>
      <c r="C21" s="17">
        <f t="shared" si="1"/>
        <v>64</v>
      </c>
    </row>
    <row r="22" spans="1:3" x14ac:dyDescent="0.25">
      <c r="A22" t="s">
        <v>2209</v>
      </c>
      <c r="B22" s="17">
        <f t="shared" si="0"/>
        <v>9</v>
      </c>
      <c r="C22" s="17">
        <f t="shared" si="1"/>
        <v>81</v>
      </c>
    </row>
    <row r="23" spans="1:3" x14ac:dyDescent="0.25">
      <c r="A23" s="28" t="s">
        <v>1978</v>
      </c>
      <c r="B23" s="49"/>
      <c r="C23" s="49">
        <f>SUM(C16:C22)</f>
        <v>280</v>
      </c>
    </row>
  </sheetData>
  <scenarios current="1" show="1" sqref="B6 B11 C23">
    <scenario name="Original" locked="1" count="4" user="Phillip Burton" comment="Created by Phillip Burton on 3/8/2023. This is the original scenario._x000a_Modified by Phillip Burton on 3/8/2023">
      <inputCells r="B3" val="0.07" numFmtId="9"/>
      <inputCells r="B10" val="4"/>
      <inputCells r="B4" val="100" numFmtId="164"/>
      <inputCells r="B16" val="2"/>
    </scenario>
    <scenario name="New Scenario" locked="1" count="4" user="Phillip Burton" comment="Created by Phillip Burton on 3/8/2023">
      <inputCells r="B3" val="0.07" numFmtId="9"/>
      <inputCells r="B10" val="-4"/>
      <inputCells r="B4" val="200" numFmtId="164"/>
      <inputCells r="B16" val="3"/>
    </scenario>
  </scenarios>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16222-E1C6-436B-933C-891D2AF33252}">
  <sheetPr codeName="Sheet15"/>
  <dimension ref="A1:P16"/>
  <sheetViews>
    <sheetView tabSelected="1" workbookViewId="0">
      <selection activeCell="B6" sqref="B6"/>
    </sheetView>
  </sheetViews>
  <sheetFormatPr defaultRowHeight="15" x14ac:dyDescent="0.25"/>
  <cols>
    <col min="1" max="1" width="13.5703125" customWidth="1"/>
    <col min="2" max="2" width="12.28515625" customWidth="1"/>
    <col min="7" max="7" width="21" customWidth="1"/>
    <col min="16" max="16" width="9.7109375" bestFit="1" customWidth="1"/>
  </cols>
  <sheetData>
    <row r="1" spans="1:16" x14ac:dyDescent="0.25">
      <c r="G1" s="10" t="s">
        <v>2210</v>
      </c>
      <c r="P1" s="10" t="s">
        <v>2211</v>
      </c>
    </row>
    <row r="2" spans="1:16" x14ac:dyDescent="0.25">
      <c r="G2" s="10"/>
    </row>
    <row r="3" spans="1:16" x14ac:dyDescent="0.25">
      <c r="H3" t="s">
        <v>2212</v>
      </c>
      <c r="I3" t="s">
        <v>2213</v>
      </c>
      <c r="J3" t="s">
        <v>2214</v>
      </c>
      <c r="K3" t="s">
        <v>2215</v>
      </c>
      <c r="L3" t="s">
        <v>2216</v>
      </c>
      <c r="M3" s="41" t="s">
        <v>2217</v>
      </c>
      <c r="N3" s="41" t="s">
        <v>2218</v>
      </c>
      <c r="P3" s="50">
        <v>45649</v>
      </c>
    </row>
    <row r="4" spans="1:16" x14ac:dyDescent="0.25">
      <c r="A4" t="s">
        <v>2219</v>
      </c>
      <c r="B4" s="50">
        <v>45638</v>
      </c>
      <c r="M4" s="41"/>
      <c r="N4" s="41">
        <v>1</v>
      </c>
      <c r="P4" s="50">
        <v>45650</v>
      </c>
    </row>
    <row r="5" spans="1:16" x14ac:dyDescent="0.25">
      <c r="A5" t="s">
        <v>2220</v>
      </c>
      <c r="B5">
        <v>-10</v>
      </c>
      <c r="G5" s="38" t="s">
        <v>2221</v>
      </c>
      <c r="H5">
        <v>2</v>
      </c>
      <c r="I5">
        <v>3</v>
      </c>
      <c r="J5">
        <v>4</v>
      </c>
      <c r="K5">
        <v>5</v>
      </c>
      <c r="L5">
        <v>6</v>
      </c>
      <c r="M5" s="41">
        <v>7</v>
      </c>
      <c r="N5" s="41">
        <v>8</v>
      </c>
      <c r="P5" s="50">
        <v>45651</v>
      </c>
    </row>
    <row r="6" spans="1:16" x14ac:dyDescent="0.25">
      <c r="B6" s="50">
        <f>WORKDAY(B4,B5,P3:P16)</f>
        <v>45624</v>
      </c>
      <c r="H6">
        <f>H5+7</f>
        <v>9</v>
      </c>
      <c r="I6">
        <f t="shared" ref="I6:N9" si="0">I5+7</f>
        <v>10</v>
      </c>
      <c r="J6">
        <f t="shared" si="0"/>
        <v>11</v>
      </c>
      <c r="K6" s="51">
        <f t="shared" si="0"/>
        <v>12</v>
      </c>
      <c r="L6">
        <f t="shared" si="0"/>
        <v>13</v>
      </c>
      <c r="M6" s="41">
        <f t="shared" si="0"/>
        <v>14</v>
      </c>
      <c r="N6" s="41">
        <f t="shared" si="0"/>
        <v>15</v>
      </c>
      <c r="P6" s="50">
        <v>45652</v>
      </c>
    </row>
    <row r="7" spans="1:16" x14ac:dyDescent="0.25">
      <c r="B7" s="50">
        <f>WORKDAY.INTL(B4,B5,"0000111",P3:P16)</f>
        <v>45622</v>
      </c>
      <c r="H7">
        <f>H6+7</f>
        <v>16</v>
      </c>
      <c r="I7">
        <f t="shared" si="0"/>
        <v>17</v>
      </c>
      <c r="J7">
        <f t="shared" si="0"/>
        <v>18</v>
      </c>
      <c r="K7">
        <f t="shared" si="0"/>
        <v>19</v>
      </c>
      <c r="L7">
        <f t="shared" si="0"/>
        <v>20</v>
      </c>
      <c r="M7" s="41">
        <f t="shared" si="0"/>
        <v>21</v>
      </c>
      <c r="N7" s="41">
        <f t="shared" si="0"/>
        <v>22</v>
      </c>
      <c r="P7" s="50">
        <v>45653</v>
      </c>
    </row>
    <row r="8" spans="1:16" x14ac:dyDescent="0.25">
      <c r="H8" s="41">
        <f>H7+7</f>
        <v>23</v>
      </c>
      <c r="I8" s="41">
        <f t="shared" si="0"/>
        <v>24</v>
      </c>
      <c r="J8" s="41">
        <f t="shared" si="0"/>
        <v>25</v>
      </c>
      <c r="K8" s="41">
        <f t="shared" si="0"/>
        <v>26</v>
      </c>
      <c r="L8" s="41">
        <f t="shared" si="0"/>
        <v>27</v>
      </c>
      <c r="M8" s="41">
        <f t="shared" si="0"/>
        <v>28</v>
      </c>
      <c r="N8" s="41">
        <f t="shared" si="0"/>
        <v>29</v>
      </c>
      <c r="P8" s="50">
        <v>45654</v>
      </c>
    </row>
    <row r="9" spans="1:16" x14ac:dyDescent="0.25">
      <c r="H9" s="41">
        <f>H8+7</f>
        <v>30</v>
      </c>
      <c r="I9" s="41">
        <f t="shared" si="0"/>
        <v>31</v>
      </c>
      <c r="M9" s="41"/>
      <c r="N9" s="41"/>
      <c r="P9" s="50">
        <v>45655</v>
      </c>
    </row>
    <row r="10" spans="1:16" x14ac:dyDescent="0.25">
      <c r="M10" s="41"/>
      <c r="N10" s="41"/>
      <c r="P10" s="50">
        <v>45656</v>
      </c>
    </row>
    <row r="11" spans="1:16" x14ac:dyDescent="0.25">
      <c r="G11" s="38" t="s">
        <v>2222</v>
      </c>
      <c r="J11" s="41">
        <v>1</v>
      </c>
      <c r="K11" s="41">
        <v>2</v>
      </c>
      <c r="L11" s="41">
        <v>3</v>
      </c>
      <c r="M11" s="41">
        <v>4</v>
      </c>
      <c r="N11" s="41">
        <v>5</v>
      </c>
      <c r="P11" s="50">
        <v>45657</v>
      </c>
    </row>
    <row r="12" spans="1:16" x14ac:dyDescent="0.25">
      <c r="H12">
        <v>6</v>
      </c>
      <c r="I12">
        <v>7</v>
      </c>
      <c r="J12">
        <f>J11+7</f>
        <v>8</v>
      </c>
      <c r="K12">
        <f t="shared" ref="K12:N15" si="1">K11+7</f>
        <v>9</v>
      </c>
      <c r="L12">
        <f t="shared" si="1"/>
        <v>10</v>
      </c>
      <c r="M12" s="41">
        <f t="shared" si="1"/>
        <v>11</v>
      </c>
      <c r="N12" s="41">
        <f t="shared" si="1"/>
        <v>12</v>
      </c>
      <c r="P12" s="50">
        <v>45658</v>
      </c>
    </row>
    <row r="13" spans="1:16" x14ac:dyDescent="0.25">
      <c r="H13">
        <f t="shared" ref="H13:J15" si="2">H12+7</f>
        <v>13</v>
      </c>
      <c r="I13">
        <f t="shared" si="2"/>
        <v>14</v>
      </c>
      <c r="J13">
        <f t="shared" si="2"/>
        <v>15</v>
      </c>
      <c r="K13">
        <f t="shared" si="1"/>
        <v>16</v>
      </c>
      <c r="L13">
        <f t="shared" si="1"/>
        <v>17</v>
      </c>
      <c r="M13" s="41">
        <f t="shared" si="1"/>
        <v>18</v>
      </c>
      <c r="N13" s="41">
        <f t="shared" si="1"/>
        <v>19</v>
      </c>
      <c r="P13" s="50">
        <v>45659</v>
      </c>
    </row>
    <row r="14" spans="1:16" x14ac:dyDescent="0.25">
      <c r="H14">
        <f t="shared" si="2"/>
        <v>20</v>
      </c>
      <c r="I14">
        <f t="shared" si="2"/>
        <v>21</v>
      </c>
      <c r="J14">
        <f t="shared" si="2"/>
        <v>22</v>
      </c>
      <c r="K14">
        <f t="shared" si="1"/>
        <v>23</v>
      </c>
      <c r="L14">
        <f t="shared" si="1"/>
        <v>24</v>
      </c>
      <c r="M14" s="41">
        <f t="shared" si="1"/>
        <v>25</v>
      </c>
      <c r="N14" s="41">
        <f t="shared" si="1"/>
        <v>26</v>
      </c>
      <c r="P14" s="50">
        <v>45660</v>
      </c>
    </row>
    <row r="15" spans="1:16" x14ac:dyDescent="0.25">
      <c r="H15">
        <f t="shared" si="2"/>
        <v>27</v>
      </c>
      <c r="I15">
        <f t="shared" si="2"/>
        <v>28</v>
      </c>
      <c r="J15">
        <f t="shared" si="2"/>
        <v>29</v>
      </c>
      <c r="K15">
        <f t="shared" si="1"/>
        <v>30</v>
      </c>
      <c r="L15">
        <f t="shared" si="1"/>
        <v>31</v>
      </c>
      <c r="M15" s="41"/>
      <c r="N15" s="41"/>
      <c r="P15" s="50">
        <v>45661</v>
      </c>
    </row>
    <row r="16" spans="1:16" x14ac:dyDescent="0.25">
      <c r="P16" s="50">
        <v>45662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8CC1-15EB-44F1-ADAF-13C862584552}">
  <sheetPr codeName="Sheet16"/>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2223</v>
      </c>
      <c r="B1" t="s">
        <v>2224</v>
      </c>
    </row>
    <row r="2" spans="1:2" x14ac:dyDescent="0.25">
      <c r="A2" s="52" t="s">
        <v>2225</v>
      </c>
      <c r="B2">
        <v>10</v>
      </c>
    </row>
    <row r="3" spans="1:2" x14ac:dyDescent="0.25">
      <c r="A3" s="52" t="s">
        <v>2226</v>
      </c>
      <c r="B3">
        <v>20</v>
      </c>
    </row>
    <row r="4" spans="1:2" x14ac:dyDescent="0.25">
      <c r="A4" s="52" t="s">
        <v>2227</v>
      </c>
      <c r="B4">
        <v>30</v>
      </c>
    </row>
    <row r="5" spans="1:2" x14ac:dyDescent="0.25">
      <c r="A5" s="52" t="s">
        <v>2228</v>
      </c>
      <c r="B5">
        <v>40</v>
      </c>
    </row>
    <row r="6" spans="1:2" x14ac:dyDescent="0.25">
      <c r="A6" s="52" t="s">
        <v>2095</v>
      </c>
      <c r="B6">
        <v>50</v>
      </c>
    </row>
    <row r="7" spans="1:2" x14ac:dyDescent="0.25">
      <c r="A7" s="52" t="s">
        <v>2229</v>
      </c>
      <c r="B7">
        <v>60</v>
      </c>
    </row>
    <row r="8" spans="1:2" x14ac:dyDescent="0.25">
      <c r="A8" s="52" t="s">
        <v>2230</v>
      </c>
      <c r="B8">
        <v>70</v>
      </c>
    </row>
    <row r="9" spans="1:2" x14ac:dyDescent="0.25">
      <c r="A9" s="52" t="s">
        <v>2231</v>
      </c>
      <c r="B9">
        <v>80</v>
      </c>
    </row>
    <row r="10" spans="1:2" x14ac:dyDescent="0.25">
      <c r="A10" s="52" t="s">
        <v>2232</v>
      </c>
      <c r="B10">
        <v>90</v>
      </c>
    </row>
    <row r="11" spans="1:2" x14ac:dyDescent="0.25">
      <c r="A11" s="52" t="s">
        <v>2233</v>
      </c>
      <c r="B11">
        <v>100</v>
      </c>
    </row>
    <row r="12" spans="1:2" x14ac:dyDescent="0.25">
      <c r="A12" s="52" t="s">
        <v>2234</v>
      </c>
      <c r="B12">
        <v>110</v>
      </c>
    </row>
    <row r="13" spans="1:2" x14ac:dyDescent="0.25">
      <c r="A13" s="52" t="s">
        <v>2235</v>
      </c>
      <c r="B13">
        <v>120</v>
      </c>
    </row>
  </sheetData>
  <dataConsolidate topLabels="1">
    <dataRefs count="3">
      <dataRef ref="A1:B13" sheet="Consolidate1" r:id="rId1"/>
      <dataRef ref="A1:B13" sheet="Consolidate2" r:id="rId2"/>
      <dataRef ref="A1:B13" sheet="Consolidate3" r:id="rId3"/>
    </dataRefs>
  </dataConsolid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A655-8DBD-4B7D-9FA6-02F612BAE046}">
  <sheetPr codeName="Sheet17"/>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2223</v>
      </c>
      <c r="B1" t="s">
        <v>2224</v>
      </c>
    </row>
    <row r="2" spans="1:2" x14ac:dyDescent="0.25">
      <c r="A2" s="52" t="s">
        <v>2225</v>
      </c>
      <c r="B2">
        <v>130</v>
      </c>
    </row>
    <row r="3" spans="1:2" x14ac:dyDescent="0.25">
      <c r="A3" s="52" t="s">
        <v>2226</v>
      </c>
      <c r="B3">
        <v>140</v>
      </c>
    </row>
    <row r="4" spans="1:2" x14ac:dyDescent="0.25">
      <c r="A4" s="52" t="s">
        <v>2227</v>
      </c>
      <c r="B4">
        <v>150</v>
      </c>
    </row>
    <row r="5" spans="1:2" x14ac:dyDescent="0.25">
      <c r="A5" s="52" t="s">
        <v>2228</v>
      </c>
      <c r="B5">
        <v>160</v>
      </c>
    </row>
    <row r="6" spans="1:2" x14ac:dyDescent="0.25">
      <c r="A6" s="52" t="s">
        <v>2095</v>
      </c>
      <c r="B6">
        <v>170</v>
      </c>
    </row>
    <row r="7" spans="1:2" x14ac:dyDescent="0.25">
      <c r="A7" s="52" t="s">
        <v>2229</v>
      </c>
      <c r="B7">
        <v>180</v>
      </c>
    </row>
    <row r="8" spans="1:2" x14ac:dyDescent="0.25">
      <c r="A8" s="52" t="s">
        <v>2230</v>
      </c>
      <c r="B8">
        <v>190</v>
      </c>
    </row>
    <row r="9" spans="1:2" x14ac:dyDescent="0.25">
      <c r="A9" s="52" t="s">
        <v>2231</v>
      </c>
      <c r="B9">
        <v>200</v>
      </c>
    </row>
    <row r="10" spans="1:2" x14ac:dyDescent="0.25">
      <c r="A10" s="52" t="s">
        <v>2232</v>
      </c>
      <c r="B10">
        <v>210</v>
      </c>
    </row>
    <row r="11" spans="1:2" x14ac:dyDescent="0.25">
      <c r="A11" s="52" t="s">
        <v>2233</v>
      </c>
      <c r="B11">
        <v>220</v>
      </c>
    </row>
    <row r="12" spans="1:2" x14ac:dyDescent="0.25">
      <c r="A12" s="52" t="s">
        <v>2234</v>
      </c>
      <c r="B12">
        <v>230</v>
      </c>
    </row>
    <row r="13" spans="1:2" x14ac:dyDescent="0.25">
      <c r="A13" s="52" t="s">
        <v>2235</v>
      </c>
      <c r="B13">
        <v>240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C922A-1AD3-43E9-9513-175D41F30F42}">
  <sheetPr codeName="Sheet18"/>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2223</v>
      </c>
      <c r="B1" t="s">
        <v>2224</v>
      </c>
    </row>
    <row r="2" spans="1:2" x14ac:dyDescent="0.25">
      <c r="A2" s="52" t="s">
        <v>2225</v>
      </c>
      <c r="B2" cm="1">
        <f t="array" aca="1" ref="B2:B13" ca="1">_xlfn.RANDARRAY(12,1,130,400,TRUE)</f>
        <v>376</v>
      </c>
    </row>
    <row r="3" spans="1:2" x14ac:dyDescent="0.25">
      <c r="A3" s="52" t="s">
        <v>2226</v>
      </c>
      <c r="B3">
        <f ca="1"/>
        <v>292</v>
      </c>
    </row>
    <row r="4" spans="1:2" x14ac:dyDescent="0.25">
      <c r="A4" s="52" t="s">
        <v>2227</v>
      </c>
      <c r="B4">
        <f ca="1"/>
        <v>153</v>
      </c>
    </row>
    <row r="5" spans="1:2" x14ac:dyDescent="0.25">
      <c r="A5" s="52" t="s">
        <v>2228</v>
      </c>
      <c r="B5">
        <f ca="1"/>
        <v>357</v>
      </c>
    </row>
    <row r="6" spans="1:2" x14ac:dyDescent="0.25">
      <c r="A6" s="52" t="s">
        <v>2095</v>
      </c>
      <c r="B6">
        <f ca="1"/>
        <v>130</v>
      </c>
    </row>
    <row r="7" spans="1:2" x14ac:dyDescent="0.25">
      <c r="A7" s="52" t="s">
        <v>2229</v>
      </c>
      <c r="B7">
        <f ca="1"/>
        <v>385</v>
      </c>
    </row>
    <row r="8" spans="1:2" x14ac:dyDescent="0.25">
      <c r="A8" s="52" t="s">
        <v>2230</v>
      </c>
      <c r="B8">
        <f ca="1"/>
        <v>226</v>
      </c>
    </row>
    <row r="9" spans="1:2" x14ac:dyDescent="0.25">
      <c r="A9" s="52" t="s">
        <v>2231</v>
      </c>
      <c r="B9">
        <f ca="1"/>
        <v>297</v>
      </c>
    </row>
    <row r="10" spans="1:2" x14ac:dyDescent="0.25">
      <c r="A10" s="52" t="s">
        <v>2232</v>
      </c>
      <c r="B10">
        <f ca="1"/>
        <v>146</v>
      </c>
    </row>
    <row r="11" spans="1:2" x14ac:dyDescent="0.25">
      <c r="A11" s="52" t="s">
        <v>2233</v>
      </c>
      <c r="B11">
        <f ca="1"/>
        <v>201</v>
      </c>
    </row>
    <row r="12" spans="1:2" x14ac:dyDescent="0.25">
      <c r="A12" s="52" t="s">
        <v>2234</v>
      </c>
      <c r="B12">
        <f ca="1"/>
        <v>270</v>
      </c>
    </row>
    <row r="13" spans="1:2" x14ac:dyDescent="0.25">
      <c r="A13" s="52" t="s">
        <v>2235</v>
      </c>
      <c r="B13">
        <f ca="1"/>
        <v>286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014E-5171-4304-BD23-AA40AA4B42E3}">
  <sheetPr codeName="Sheet19"/>
  <dimension ref="A1:R58"/>
  <sheetViews>
    <sheetView topLeftCell="P1" workbookViewId="0">
      <pane ySplit="1" topLeftCell="A2" activePane="bottomLeft" state="frozen"/>
      <selection activeCell="A5" sqref="A5:B10"/>
      <selection pane="bottomLeft" activeCell="Z2" sqref="Z2"/>
    </sheetView>
  </sheetViews>
  <sheetFormatPr defaultRowHeight="16.5" x14ac:dyDescent="0.3"/>
  <cols>
    <col min="1" max="1" width="52" style="53" bestFit="1" customWidth="1"/>
    <col min="2" max="3" width="52" style="53" customWidth="1"/>
    <col min="4" max="4" width="12.42578125" style="53" bestFit="1" customWidth="1"/>
    <col min="5" max="5" width="49" style="53" customWidth="1"/>
    <col min="6" max="6" width="60.28515625" style="53" customWidth="1"/>
    <col min="7" max="16384" width="9.140625" style="53"/>
  </cols>
  <sheetData>
    <row r="1" spans="1:18" x14ac:dyDescent="0.3">
      <c r="A1" s="53" t="s">
        <v>2236</v>
      </c>
      <c r="B1" s="53" t="s">
        <v>2237</v>
      </c>
      <c r="C1" s="53" t="s">
        <v>2238</v>
      </c>
      <c r="D1" s="53" t="s">
        <v>2239</v>
      </c>
      <c r="G1" s="53" t="s">
        <v>2240</v>
      </c>
      <c r="H1" s="53" t="s">
        <v>2241</v>
      </c>
    </row>
    <row r="2" spans="1:18" x14ac:dyDescent="0.3">
      <c r="A2" s="54" t="s">
        <v>4</v>
      </c>
      <c r="B2" s="54">
        <f>MATCH(A2,[1]CDs!$D$3:$D$861,0)</f>
        <v>2</v>
      </c>
      <c r="C2" s="54">
        <f>MATCH(A2,[1]CDs!D2:D860,1)</f>
        <v>17</v>
      </c>
      <c r="D2" s="53" t="s">
        <v>2242</v>
      </c>
      <c r="E2" s="53" t="str" cm="1">
        <f t="array" ref="E2">INDEX(CDs!$B$3:$B$861,B2,1)</f>
        <v>02 Symphony 3 in F Mayor 1est. Mov.wma</v>
      </c>
      <c r="F2" s="53" t="str" cm="1">
        <f t="array" ref="F2">INDEX(CDs!$B$3:$B$861,C2,1)</f>
        <v>01 Deposuit potentes.wma</v>
      </c>
      <c r="G2" s="53" t="str">
        <f>_xlfn.XLOOKUP($A2,[1]CDs!$D$3:$D$861,[1]CDs!$B$3:$B$861,"Not matched",0,1)</f>
        <v>02 Symphony 3 in F Mayor 1est. Mov.wma</v>
      </c>
      <c r="H2" s="53" t="str">
        <f>_xlfn.XLOOKUP($A2,[1]CDs!$D$3:$D$861,[1]CDs!$B$3:$B$861,"Not matched",0,-1)</f>
        <v>17 On a Overgrown Path.wma</v>
      </c>
      <c r="I2" s="53">
        <v>1000000</v>
      </c>
      <c r="J2" s="53" t="s">
        <v>2253</v>
      </c>
      <c r="R2" s="53" t="str">
        <f>_xlfn.XLOOKUP($A2,CDs!$D$3:$D$861,CDs!$B$3:$B$861)</f>
        <v>02 Symphony 3 in F Mayor 1est. Mov.wma</v>
      </c>
    </row>
    <row r="3" spans="1:18" x14ac:dyDescent="0.3">
      <c r="A3" s="54" t="s">
        <v>21</v>
      </c>
      <c r="B3" s="54">
        <f>MATCH(A3,[1]CDs!$D$3:$D$861,0)</f>
        <v>17</v>
      </c>
      <c r="C3" s="54">
        <f>MATCH(A3,[1]CDs!D3:D861,1)</f>
        <v>36</v>
      </c>
      <c r="D3" s="53" t="s">
        <v>2242</v>
      </c>
      <c r="E3" s="53" t="str" cm="1">
        <f t="array" ref="E3">INDEX(CDs!$B$3:$B$861,B3,1)</f>
        <v>01 Deposuit potentes.wma</v>
      </c>
      <c r="F3" s="53" t="str" cm="1">
        <f t="array" ref="F3">INDEX(CDs!$B$3:$B$861,C3,1)</f>
        <v>20 Funeral March.wma</v>
      </c>
      <c r="G3" s="53" t="str">
        <f>_xlfn.XLOOKUP(A3,[1]CDs!D4:D862,[1]CDs!B4:B862,"Not matched")</f>
        <v>01 Deposuit potentes.wma</v>
      </c>
      <c r="H3" s="53" t="str">
        <f>_xlfn.XLOOKUP($A3,[1]CDs!$D$3:$D$861,[1]CDs!$B$3:$B$861,"Not matched",0,-1)</f>
        <v>20 Funeral March.wma</v>
      </c>
      <c r="I3" s="53">
        <f>I2/2</f>
        <v>500000</v>
      </c>
      <c r="R3" s="53" t="str">
        <f>_xlfn.XLOOKUP($A3,CDs!$D$3:$D$861,CDs!$B$3:$B$861)</f>
        <v>01 Deposuit potentes.wma</v>
      </c>
    </row>
    <row r="4" spans="1:18" x14ac:dyDescent="0.3">
      <c r="A4" s="54" t="s">
        <v>42</v>
      </c>
      <c r="B4" s="54">
        <f>MATCH(A4,[1]CDs!$D$3:$D$861,0)</f>
        <v>37</v>
      </c>
      <c r="C4" s="54">
        <f>MATCH(A4,[1]CDs!D4:D862,1)</f>
        <v>48</v>
      </c>
      <c r="D4" s="53" t="s">
        <v>2242</v>
      </c>
      <c r="E4" s="53" t="str" cm="1">
        <f t="array" ref="E4">INDEX(CDs!$B$3:$B$861,B4,1)</f>
        <v>01 Lamento d' Ariannna.wma</v>
      </c>
      <c r="F4" s="53" t="str" cm="1">
        <f t="array" ref="F4">INDEX(CDs!$B$3:$B$861,C4,1)</f>
        <v>12 Asturias.wma</v>
      </c>
      <c r="G4" s="53" t="str">
        <f>_xlfn.XLOOKUP(A4,[1]CDs!D5:D863,[1]CDs!B5:B863,"Not matched")</f>
        <v>01 Lamento d' Ariannna.wma</v>
      </c>
      <c r="H4" s="53" t="str">
        <f>_xlfn.XLOOKUP($A4,[1]CDs!$D$3:$D$861,[1]CDs!$B$3:$B$861,"Not matched",0,-1)</f>
        <v>13 From Bohemia's Meadows and Groves.wma</v>
      </c>
      <c r="I4" s="53">
        <f t="shared" ref="I4:I21" si="0">I3/2</f>
        <v>250000</v>
      </c>
      <c r="R4" s="53" t="str">
        <f>_xlfn.XLOOKUP($A4,CDs!$D$3:$D$861,CDs!$B$3:$B$861)</f>
        <v>01 Lamento d' Ariannna.wma</v>
      </c>
    </row>
    <row r="5" spans="1:18" x14ac:dyDescent="0.3">
      <c r="A5" s="54" t="s">
        <v>56</v>
      </c>
      <c r="B5" s="54">
        <f>MATCH(A5,[1]CDs!$D$3:$D$861,0)</f>
        <v>50</v>
      </c>
      <c r="C5" s="54">
        <f>MATCH(A5,[1]CDs!D5:D863,1)</f>
        <v>64</v>
      </c>
      <c r="D5" s="53" t="s">
        <v>2242</v>
      </c>
      <c r="E5" s="53" t="str" cm="1">
        <f t="array" ref="E5">INDEX(CDs!$B$3:$B$861,B5,1)</f>
        <v>01 Piano Sonata in B Flat, K333 - Allegretto Grazioso.wma</v>
      </c>
      <c r="F5" s="53" t="str" cm="1">
        <f t="array" ref="F5">INDEX(CDs!$B$3:$B$861,C5,1)</f>
        <v>15 Competition 2.wma</v>
      </c>
      <c r="G5" s="53" t="str">
        <f>_xlfn.XLOOKUP(A5,[1]CDs!D6:D864,[1]CDs!B6:B864,"Not matched")</f>
        <v>01 Piano Sonata in B Flat, K333 - Allegretto Grazioso.wma</v>
      </c>
      <c r="H5" s="53" t="str">
        <f>_xlfn.XLOOKUP($A5,[1]CDs!$D$3:$D$861,[1]CDs!$B$3:$B$861,"Not matched",0,-1)</f>
        <v>17 Competition 4.wma</v>
      </c>
      <c r="I5" s="53">
        <f t="shared" si="0"/>
        <v>125000</v>
      </c>
      <c r="R5" s="53" t="str">
        <f>_xlfn.XLOOKUP($A5,CDs!$D$3:$D$861,CDs!$B$3:$B$861)</f>
        <v>01 Piano Sonata in B Flat, K333 - Allegretto Grazioso.wma</v>
      </c>
    </row>
    <row r="6" spans="1:18" x14ac:dyDescent="0.3">
      <c r="A6" s="54" t="s">
        <v>2243</v>
      </c>
      <c r="B6" s="54" t="e">
        <f>MATCH(A6,[1]CDs!$D$3:$D$861,0)</f>
        <v>#N/A</v>
      </c>
      <c r="C6" s="54">
        <f>MATCH(A6,[1]CDs!D6:D864,1)</f>
        <v>71</v>
      </c>
      <c r="D6" s="53" t="s">
        <v>2242</v>
      </c>
      <c r="E6" s="53" t="e" cm="1">
        <f t="array" ref="E6">INDEX(CDs!$B$3:$B$861,B6,1)</f>
        <v>#N/A</v>
      </c>
      <c r="F6" s="53" t="str" cm="1">
        <f t="array" ref="F6">INDEX(CDs!$B$3:$B$861,C6,1)</f>
        <v>05 From Holberg's Time, Rigaudon.wma</v>
      </c>
      <c r="G6" s="53" t="str">
        <f>_xlfn.XLOOKUP(A6,[1]CDs!D7:D865,[1]CDs!B7:B865,"Not matched")</f>
        <v>Not matched</v>
      </c>
      <c r="H6" s="53" t="str">
        <f>_xlfn.XLOOKUP($A6,[1]CDs!$D$3:$D$861,[1]CDs!$B$3:$B$861,"Not matched",0,-1)</f>
        <v>Not matched</v>
      </c>
      <c r="I6" s="53">
        <f t="shared" si="0"/>
        <v>62500</v>
      </c>
      <c r="R6" s="53" t="e">
        <f>_xlfn.XLOOKUP($A6,CDs!$D$3:$D$861,CDs!$B$3:$B$861)</f>
        <v>#N/A</v>
      </c>
    </row>
    <row r="7" spans="1:18" x14ac:dyDescent="0.3">
      <c r="A7" s="54" t="s">
        <v>2244</v>
      </c>
      <c r="B7" s="54" t="e">
        <f>MATCH(A7,[1]CDs!$D$3:$D$861,0)</f>
        <v>#N/A</v>
      </c>
      <c r="C7" s="54">
        <f>MATCH(A7,[1]CDs!D7:D865,1)</f>
        <v>70</v>
      </c>
      <c r="D7" s="53" t="s">
        <v>2242</v>
      </c>
      <c r="E7" s="53" t="e" cm="1">
        <f t="array" ref="E7">INDEX(CDs!$B$3:$B$861,B7,1)</f>
        <v>#N/A</v>
      </c>
      <c r="F7" s="53" t="str" cm="1">
        <f t="array" ref="F7">INDEX(CDs!$B$3:$B$861,C7,1)</f>
        <v>04 From Holberg's Time, Air.wma</v>
      </c>
      <c r="G7" s="53" t="str">
        <f>_xlfn.XLOOKUP(A7,[1]CDs!D8:D866,[1]CDs!B8:B866,"Not matched")</f>
        <v>Not matched</v>
      </c>
      <c r="H7" s="53" t="str">
        <f>_xlfn.XLOOKUP($A7,[1]CDs!$D$3:$D$861,[1]CDs!$B$3:$B$861,"Not matched",0,-1)</f>
        <v>Not matched</v>
      </c>
      <c r="I7" s="53">
        <f t="shared" si="0"/>
        <v>31250</v>
      </c>
      <c r="R7" s="53" t="e">
        <f>_xlfn.XLOOKUP($A7,CDs!$D$3:$D$861,CDs!$B$3:$B$861)</f>
        <v>#N/A</v>
      </c>
    </row>
    <row r="8" spans="1:18" x14ac:dyDescent="0.3">
      <c r="A8" s="54" t="s">
        <v>83</v>
      </c>
      <c r="B8" s="54">
        <f>MATCH(A8,[1]CDs!$D$3:$D$861,0)</f>
        <v>75</v>
      </c>
      <c r="C8" s="54">
        <f>MATCH(A8,[1]CDs!D8:D866,1)</f>
        <v>90</v>
      </c>
      <c r="D8" s="53" t="s">
        <v>2242</v>
      </c>
      <c r="E8" s="53" t="str" cm="1">
        <f t="array" ref="E8">INDEX(CDs!$B$3:$B$861,B8,1)</f>
        <v>01 Handel- Arias for Durastanti.wma</v>
      </c>
      <c r="F8" s="53" t="str" cm="1">
        <f t="array" ref="F8">INDEX(CDs!$B$3:$B$861,C8,1)</f>
        <v>16 La Spagna.wma</v>
      </c>
      <c r="G8" s="53" t="str">
        <f>_xlfn.XLOOKUP(A8,[1]CDs!D9:D867,[1]CDs!B9:B867,"Not matched")</f>
        <v>01 Handel- Arias for Durastanti.wma</v>
      </c>
      <c r="H8" s="53" t="str">
        <f>_xlfn.XLOOKUP($A8,[1]CDs!$D$3:$D$861,[1]CDs!$B$3:$B$861,"Not matched",0,-1)</f>
        <v>21 WALTON.wma</v>
      </c>
      <c r="I8" s="53">
        <f t="shared" si="0"/>
        <v>15625</v>
      </c>
      <c r="R8" s="53" t="str">
        <f>_xlfn.XLOOKUP($A8,CDs!$D$3:$D$861,CDs!$B$3:$B$861)</f>
        <v>01 Handel- Arias for Durastanti.wma</v>
      </c>
    </row>
    <row r="9" spans="1:18" x14ac:dyDescent="0.3">
      <c r="A9" s="54" t="s">
        <v>228</v>
      </c>
      <c r="B9" s="54">
        <f>MATCH(A9,[1]CDs!$D$3:$D$861,0)</f>
        <v>96</v>
      </c>
      <c r="C9" s="54">
        <f>MATCH(A9,[1]CDs!D9:D867,1)</f>
        <v>90</v>
      </c>
      <c r="D9" s="53" t="s">
        <v>2245</v>
      </c>
      <c r="E9" s="53" t="str" cm="1">
        <f t="array" ref="E9">INDEX(CDs!$B$3:$B$861,B9,1)</f>
        <v>a mad world, my masters.m4b</v>
      </c>
      <c r="F9" s="53" t="str" cm="1">
        <f t="array" ref="F9">INDEX(CDs!$B$3:$B$861,C9,1)</f>
        <v>16 La Spagna.wma</v>
      </c>
      <c r="G9" s="53" t="str">
        <f>_xlfn.XLOOKUP(A9,[1]CDs!D10:D868,[1]CDs!B10:B868,"Not matched")</f>
        <v>a mad world, my masters.m4b</v>
      </c>
      <c r="H9" s="53" t="str">
        <f>_xlfn.XLOOKUP($A9,[1]CDs!$D$3:$D$861,[1]CDs!$B$3:$B$861,"Not matched",0,-1)</f>
        <v>a mad world, my masters.m4b</v>
      </c>
      <c r="I9" s="53">
        <f t="shared" si="0"/>
        <v>7812.5</v>
      </c>
      <c r="R9" s="53" t="str">
        <f>_xlfn.XLOOKUP($A9,CDs!$D$3:$D$861,CDs!$B$3:$B$861)</f>
        <v>a mad world, my masters.m4b</v>
      </c>
    </row>
    <row r="10" spans="1:18" x14ac:dyDescent="0.3">
      <c r="A10" s="54" t="s">
        <v>231</v>
      </c>
      <c r="B10" s="54">
        <f>MATCH(A10,[1]CDs!$D$3:$D$861,0)</f>
        <v>97</v>
      </c>
      <c r="C10" s="54">
        <f>MATCH(A10,[1]CDs!D10:D868,1)</f>
        <v>103</v>
      </c>
      <c r="D10" s="53" t="s">
        <v>2242</v>
      </c>
      <c r="E10" s="53" t="str" cm="1">
        <f t="array" ref="E10">INDEX(CDs!$B$3:$B$861,B10,1)</f>
        <v>01 Blumenfest Polka.wma</v>
      </c>
      <c r="F10" s="53" t="str" cm="1">
        <f t="array" ref="F10">INDEX(CDs!$B$3:$B$861,C10,1)</f>
        <v>08 The Padstow Lifeboat.wma</v>
      </c>
      <c r="G10" s="53" t="str">
        <f>_xlfn.XLOOKUP(A10,[1]CDs!D11:D869,[1]CDs!B11:B869,"Not matched")</f>
        <v>01 Blumenfest Polka.wma</v>
      </c>
      <c r="H10" s="53" t="str">
        <f>_xlfn.XLOOKUP($A10,[1]CDs!$D$3:$D$861,[1]CDs!$B$3:$B$861,"Not matched",0,-1)</f>
        <v>16 turandot-puccini.wma</v>
      </c>
      <c r="I10" s="53">
        <f t="shared" si="0"/>
        <v>3906.25</v>
      </c>
      <c r="R10" s="53" t="str">
        <f>_xlfn.XLOOKUP($A10,CDs!$D$3:$D$861,CDs!$B$3:$B$861)</f>
        <v>01 Blumenfest Polka.wma</v>
      </c>
    </row>
    <row r="11" spans="1:18" x14ac:dyDescent="0.3">
      <c r="A11" s="54" t="s">
        <v>246</v>
      </c>
      <c r="B11" s="54">
        <f>MATCH(A11,[1]CDs!$D$3:$D$861,0)</f>
        <v>111</v>
      </c>
      <c r="C11" s="54">
        <f>MATCH(A11,[1]CDs!D11:D869,1)</f>
        <v>111</v>
      </c>
      <c r="D11" s="53" t="s">
        <v>2242</v>
      </c>
      <c r="E11" s="53" t="str" cm="1">
        <f t="array" ref="E11">INDEX(CDs!$B$3:$B$861,B11,1)</f>
        <v>04 Symphony No. 5 in C minor ('Fate') Op. 67- First Movement.wma</v>
      </c>
      <c r="F11" s="53" t="str" cm="1">
        <f t="array" ref="F11">INDEX(CDs!$B$3:$B$861,C11,1)</f>
        <v>04 Symphony No. 5 in C minor ('Fate') Op. 67- First Movement.wma</v>
      </c>
      <c r="G11" s="53" t="str">
        <f>_xlfn.XLOOKUP(A11,[1]CDs!D12:D870,[1]CDs!B12:B870,"Not matched")</f>
        <v>04 Symphony No. 5 in C minor ('Fate') Op. 67- First Movement.wma</v>
      </c>
      <c r="H11" s="53" t="str">
        <f>_xlfn.XLOOKUP($A11,[1]CDs!$D$3:$D$861,[1]CDs!$B$3:$B$861,"Not matched",0,-1)</f>
        <v>13 Messiah, oratorio, HWV 56- Hallelujah.wma</v>
      </c>
      <c r="I11" s="53">
        <f t="shared" si="0"/>
        <v>1953.125</v>
      </c>
      <c r="R11" s="53" t="str">
        <f>_xlfn.XLOOKUP($A11,CDs!$D$3:$D$861,CDs!$B$3:$B$861)</f>
        <v>04 Symphony No. 5 in C minor ('Fate') Op. 67- First Movement.wma</v>
      </c>
    </row>
    <row r="12" spans="1:18" x14ac:dyDescent="0.3">
      <c r="A12" s="54" t="s">
        <v>256</v>
      </c>
      <c r="B12" s="54">
        <f>MATCH(A12,[1]CDs!$D$3:$D$861,0)</f>
        <v>120</v>
      </c>
      <c r="C12" s="54">
        <f>MATCH(A12,[1]CDs!D12:D870,1)</f>
        <v>143</v>
      </c>
      <c r="D12" s="53" t="s">
        <v>2246</v>
      </c>
      <c r="E12" s="53" t="str" cm="1">
        <f t="array" ref="E12">INDEX(CDs!$B$3:$B$861,B12,1)</f>
        <v>01 Eugene Onegin- Waltz.wma</v>
      </c>
      <c r="F12" s="53" t="str" cm="1">
        <f t="array" ref="F12">INDEX(CDs!$B$3:$B$861,C12,1)</f>
        <v>12 La Gioconda Cielo E Mar.wma</v>
      </c>
      <c r="G12" s="53" t="str">
        <f>_xlfn.XLOOKUP(A12,[1]CDs!D13:D871,[1]CDs!B13:B871,"Not matched")</f>
        <v>01 Eugene Onegin- Waltz.wma</v>
      </c>
      <c r="H12" s="53" t="str">
        <f>_xlfn.XLOOKUP($A12,[1]CDs!$D$3:$D$861,[1]CDs!$B$3:$B$861,"Not matched",0,-1)</f>
        <v>18 Don Giovanni.wma</v>
      </c>
      <c r="I12" s="53">
        <f t="shared" si="0"/>
        <v>976.5625</v>
      </c>
      <c r="R12" s="53" t="str">
        <f>_xlfn.XLOOKUP($A12,CDs!$D$3:$D$861,CDs!$B$3:$B$861)</f>
        <v>01 Eugene Onegin- Waltz.wma</v>
      </c>
    </row>
    <row r="13" spans="1:18" x14ac:dyDescent="0.3">
      <c r="A13" s="54" t="s">
        <v>290</v>
      </c>
      <c r="B13" s="54">
        <f>MATCH(A13,[1]CDs!$D$3:$D$861,0)</f>
        <v>153</v>
      </c>
      <c r="C13" s="54">
        <f>MATCH(A13,[1]CDs!D13:D871,1)</f>
        <v>146</v>
      </c>
      <c r="D13" s="53" t="s">
        <v>2242</v>
      </c>
      <c r="E13" s="53" t="str" cm="1">
        <f t="array" ref="E13">INDEX(CDs!$B$3:$B$861,B13,1)</f>
        <v>01 Adagio, From Clarinet Concerto.wma</v>
      </c>
      <c r="F13" s="53" t="str" cm="1">
        <f t="array" ref="F13">INDEX(CDs!$B$3:$B$861,C13,1)</f>
        <v>14 Lady Macbeth of Mtsensk.wma</v>
      </c>
      <c r="G13" s="53" t="str">
        <f>_xlfn.XLOOKUP(A13,[1]CDs!D14:D872,[1]CDs!B14:B872,"Not matched")</f>
        <v>01 Adagio, From Clarinet Concerto.wma</v>
      </c>
      <c r="H13" s="53" t="str">
        <f>_xlfn.XLOOKUP($A13,[1]CDs!$D$3:$D$861,[1]CDs!$B$3:$B$861,"Not matched",0,-1)</f>
        <v>04 Andante, From Piano Concerto No. 21 'Elvira Madigan'.wma</v>
      </c>
      <c r="I13" s="53">
        <f t="shared" si="0"/>
        <v>488.28125</v>
      </c>
      <c r="R13" s="53" t="str">
        <f>_xlfn.XLOOKUP($A13,CDs!$D$3:$D$861,CDs!$B$3:$B$861)</f>
        <v>01 Adagio, From Clarinet Concerto.wma</v>
      </c>
    </row>
    <row r="14" spans="1:18" x14ac:dyDescent="0.3">
      <c r="A14" s="54" t="s">
        <v>295</v>
      </c>
      <c r="B14" s="54">
        <f>MATCH(A14,[1]CDs!$D$3:$D$861,0)</f>
        <v>157</v>
      </c>
      <c r="C14" s="54">
        <f>MATCH(A14,[1]CDs!D14:D872,1)</f>
        <v>158</v>
      </c>
      <c r="D14" s="53" t="s">
        <v>2246</v>
      </c>
      <c r="E14" s="53" t="str" cm="1">
        <f t="array" ref="E14">INDEX(CDs!$B$3:$B$861,B14,1)</f>
        <v>01 Se qual gurriero io fossi... celeste Aida.wma</v>
      </c>
      <c r="F14" s="53" t="str" cm="1">
        <f t="array" ref="F14">INDEX(CDs!$B$3:$B$861,C14,1)</f>
        <v>02 Or, di vulcano al tempio.wma</v>
      </c>
      <c r="G14" s="53" t="str">
        <f>_xlfn.XLOOKUP(A14,[1]CDs!D15:D873,[1]CDs!B15:B873,"Not matched")</f>
        <v>01 Se qual gurriero io fossi... celeste Aida.wma</v>
      </c>
      <c r="H14" s="53" t="str">
        <f>_xlfn.XLOOKUP($A14,[1]CDs!$D$3:$D$861,[1]CDs!$B$3:$B$861,"Not matched",0,-1)</f>
        <v>14 Aida, opera.wma</v>
      </c>
      <c r="I14" s="53">
        <f t="shared" si="0"/>
        <v>244.140625</v>
      </c>
      <c r="R14" s="53" t="str">
        <f>_xlfn.XLOOKUP($A14,CDs!$D$3:$D$861,CDs!$B$3:$B$861)</f>
        <v>01 Se qual gurriero io fossi... celeste Aida.wma</v>
      </c>
    </row>
    <row r="15" spans="1:18" x14ac:dyDescent="0.3">
      <c r="A15" s="54" t="s">
        <v>309</v>
      </c>
      <c r="B15" s="54">
        <f>MATCH(A15,[1]CDs!$D$3:$D$861,0)</f>
        <v>170</v>
      </c>
      <c r="C15" s="54">
        <f>MATCH(A15,[1]CDs!D15:D873,1)</f>
        <v>179</v>
      </c>
      <c r="D15" s="53" t="s">
        <v>2245</v>
      </c>
      <c r="E15" s="53" t="str" cm="1">
        <f t="array" ref="E15">INDEX(CDs!$B$3:$B$861,B15,1)</f>
        <v>01 PTAE501.wma</v>
      </c>
      <c r="F15" s="53" t="str" cm="1">
        <f t="array" ref="F15">INDEX(CDs!$B$3:$B$861,C15,1)</f>
        <v>10 PTAE510.wma</v>
      </c>
      <c r="G15" s="53" t="str">
        <f>_xlfn.XLOOKUP(A15,[1]CDs!D16:D874,[1]CDs!B16:B874,"Not matched")</f>
        <v>01 PTAE501.wma</v>
      </c>
      <c r="H15" s="53" t="str">
        <f>_xlfn.XLOOKUP($A15,[1]CDs!$D$3:$D$861,[1]CDs!$B$3:$B$861,"Not matched",0,-1)</f>
        <v>22 PTAE622.wma</v>
      </c>
      <c r="I15" s="53">
        <f t="shared" si="0"/>
        <v>122.0703125</v>
      </c>
      <c r="R15" s="53" t="str">
        <f>_xlfn.XLOOKUP($A15,CDs!$D$3:$D$861,CDs!$B$3:$B$861)</f>
        <v>01 PTAE501.wma</v>
      </c>
    </row>
    <row r="16" spans="1:18" x14ac:dyDescent="0.3">
      <c r="A16" s="54" t="s">
        <v>332</v>
      </c>
      <c r="B16" s="54">
        <f>MATCH(A16,[1]CDs!$D$3:$D$861,0)</f>
        <v>192</v>
      </c>
      <c r="C16" s="54">
        <f>MATCH(A16,[1]CDs!D16:D874,1)</f>
        <v>193</v>
      </c>
      <c r="D16" s="53" t="s">
        <v>2242</v>
      </c>
      <c r="E16" s="53" t="str" cm="1">
        <f t="array" ref="E16">INDEX(CDs!$B$3:$B$861,B16,1)</f>
        <v>01 Let the Bright Seraphim.wma</v>
      </c>
      <c r="F16" s="53" t="str" cm="1">
        <f t="array" ref="F16">INDEX(CDs!$B$3:$B$861,C16,1)</f>
        <v>02 Echo for Two Flutes - III. Presto.wma</v>
      </c>
      <c r="G16" s="53" t="str">
        <f>_xlfn.XLOOKUP(A16,[1]CDs!D17:D875,[1]CDs!B17:B875,"Not matched")</f>
        <v>01 Let the Bright Seraphim.wma</v>
      </c>
      <c r="H16" s="53" t="str">
        <f>_xlfn.XLOOKUP($A16,[1]CDs!$D$3:$D$861,[1]CDs!$B$3:$B$861,"Not matched",0,-1)</f>
        <v>15 Padre ricevi l'estremo addio.wma</v>
      </c>
      <c r="I16" s="53">
        <f t="shared" si="0"/>
        <v>61.03515625</v>
      </c>
      <c r="R16" s="53" t="str">
        <f>_xlfn.XLOOKUP($A16,CDs!$D$3:$D$861,CDs!$B$3:$B$861)</f>
        <v>01 Let the Bright Seraphim.wma</v>
      </c>
    </row>
    <row r="17" spans="1:18" x14ac:dyDescent="0.3">
      <c r="A17" s="54" t="s">
        <v>348</v>
      </c>
      <c r="B17" s="54">
        <f>MATCH(A17,[1]CDs!$D$3:$D$861,0)</f>
        <v>207</v>
      </c>
      <c r="C17" s="54">
        <f>MATCH(A17,[1]CDs!D17:D875,1)</f>
        <v>205</v>
      </c>
      <c r="D17" s="53" t="s">
        <v>2247</v>
      </c>
      <c r="E17" s="53" t="str" cm="1">
        <f t="array" ref="E17">INDEX(CDs!$B$3:$B$861,B17,1)</f>
        <v>01 American Pie, Pt.1.wma</v>
      </c>
      <c r="F17" s="53" t="str" cm="1">
        <f t="array" ref="F17">INDEX(CDs!$B$3:$B$861,C17,1)</f>
        <v>14 Hush Little Baby.wma</v>
      </c>
      <c r="G17" s="53" t="str">
        <f>_xlfn.XLOOKUP(A17,[1]CDs!D18:D876,[1]CDs!B18:B876,"Not matched")</f>
        <v>01 American Pie, Pt.1.wma</v>
      </c>
      <c r="H17" s="53" t="str">
        <f>_xlfn.XLOOKUP($A17,[1]CDs!$D$3:$D$861,[1]CDs!$B$3:$B$861,"Not matched",0,-1)</f>
        <v>13 Morning of My Life.wma</v>
      </c>
      <c r="I17" s="53">
        <f t="shared" si="0"/>
        <v>30.517578125</v>
      </c>
      <c r="R17" s="53" t="str">
        <f>_xlfn.XLOOKUP($A17,CDs!$D$3:$D$861,CDs!$B$3:$B$861)</f>
        <v>01 American Pie, Pt.1.wma</v>
      </c>
    </row>
    <row r="18" spans="1:18" x14ac:dyDescent="0.3">
      <c r="A18" s="54" t="s">
        <v>362</v>
      </c>
      <c r="B18" s="54">
        <f>MATCH(A18,[1]CDs!$D$3:$D$861,0)</f>
        <v>220</v>
      </c>
      <c r="C18" s="54">
        <f>MATCH(A18,[1]CDs!D18:D876,1)</f>
        <v>221</v>
      </c>
      <c r="D18" s="53" t="s">
        <v>2242</v>
      </c>
      <c r="E18" s="53" t="str" cm="1">
        <f t="array" ref="E18">INDEX(CDs!$B$3:$B$861,B18,1)</f>
        <v>01 Christus Factus est pro nobis.wma</v>
      </c>
      <c r="F18" s="53" t="str" cm="1">
        <f t="array" ref="F18">INDEX(CDs!$B$3:$B$861,C18,1)</f>
        <v>02 Factus est repente, comminio.wma</v>
      </c>
      <c r="G18" s="53" t="str">
        <f>_xlfn.XLOOKUP(A18,[1]CDs!D19:D877,[1]CDs!B19:B877,"Not matched")</f>
        <v>01 Christus Factus est pro nobis.wma</v>
      </c>
      <c r="H18" s="53" t="str">
        <f>_xlfn.XLOOKUP($A18,[1]CDs!$D$3:$D$861,[1]CDs!$B$3:$B$861,"Not matched",0,-1)</f>
        <v>18 Suite for harpsichord in F major- Gigue.wma</v>
      </c>
      <c r="I18" s="53">
        <f t="shared" si="0"/>
        <v>15.2587890625</v>
      </c>
      <c r="R18" s="53" t="str">
        <f>_xlfn.XLOOKUP($A18,CDs!$D$3:$D$861,CDs!$B$3:$B$861)</f>
        <v>01 Christus Factus est pro nobis.wma</v>
      </c>
    </row>
    <row r="19" spans="1:18" x14ac:dyDescent="0.3">
      <c r="A19" s="54" t="s">
        <v>609</v>
      </c>
      <c r="B19" s="54">
        <f>MATCH(A19,[1]CDs!$D$3:$D$861,0)</f>
        <v>237</v>
      </c>
      <c r="C19" s="54">
        <f>MATCH(A19,[1]CDs!D19:D877,1)</f>
        <v>233</v>
      </c>
      <c r="D19" s="53" t="s">
        <v>2242</v>
      </c>
      <c r="E19" s="53" t="str" cm="1">
        <f t="array" ref="E19">INDEX(CDs!$B$3:$B$861,B19,1)</f>
        <v>01 Karelia - Tableau 2, 'The founding of Viipuri Castle'.wma</v>
      </c>
      <c r="F19" s="53" t="str" cm="1">
        <f t="array" ref="F19">INDEX(CDs!$B$3:$B$861,C19,1)</f>
        <v>15 La Pastorella Mia.wma</v>
      </c>
      <c r="G19" s="53" t="str">
        <f>_xlfn.XLOOKUP(A19,[1]CDs!D20:D878,[1]CDs!B20:B878,"Not matched")</f>
        <v>01 Karelia - Tableau 2, 'The founding of Viipuri Castle'.wma</v>
      </c>
      <c r="H19" s="53" t="str">
        <f>_xlfn.XLOOKUP($A19,[1]CDs!$D$3:$D$861,[1]CDs!$B$3:$B$861,"Not matched",0,-1)</f>
        <v>13 Fruhlingsstimmen.wma</v>
      </c>
      <c r="I19" s="53">
        <f t="shared" si="0"/>
        <v>7.62939453125</v>
      </c>
      <c r="R19" s="53" t="str">
        <f>_xlfn.XLOOKUP($A19,CDs!$D$3:$D$861,CDs!$B$3:$B$861)</f>
        <v>01 Karelia - Tableau 2, 'The founding of Viipuri Castle'.wma</v>
      </c>
    </row>
    <row r="20" spans="1:18" x14ac:dyDescent="0.3">
      <c r="A20" s="54" t="s">
        <v>623</v>
      </c>
      <c r="B20" s="54">
        <f>MATCH(A20,[1]CDs!$D$3:$D$861,0)</f>
        <v>250</v>
      </c>
      <c r="C20" s="54">
        <f>MATCH(A20,[1]CDs!D20:D878,1)</f>
        <v>236</v>
      </c>
      <c r="D20" s="53" t="s">
        <v>2248</v>
      </c>
      <c r="E20" s="53" t="str" cm="1">
        <f t="array" ref="E20">INDEX(CDs!$B$3:$B$861,B20,1)</f>
        <v>01 Sinfonia 4 - Part 1.wma</v>
      </c>
      <c r="F20" s="53" t="str" cm="1">
        <f t="array" ref="F20">INDEX(CDs!$B$3:$B$861,C20,1)</f>
        <v>18 Suite for harpsichord in F major- Gigue.wma</v>
      </c>
      <c r="G20" s="53" t="str">
        <f>_xlfn.XLOOKUP(A20,[1]CDs!D21:D879,[1]CDs!B21:B879,"Not matched")</f>
        <v>01 Sinfonia 4 - Part 1.wma</v>
      </c>
      <c r="H20" s="53" t="str">
        <f>_xlfn.XLOOKUP($A20,[1]CDs!$D$3:$D$861,[1]CDs!$B$3:$B$861,"Not matched",0,-1)</f>
        <v>04 Sinfonia 4 - Part 4.wma</v>
      </c>
      <c r="I20" s="53">
        <f t="shared" si="0"/>
        <v>3.814697265625</v>
      </c>
      <c r="R20" s="53" t="str">
        <f>_xlfn.XLOOKUP($A20,CDs!$D$3:$D$861,CDs!$B$3:$B$861)</f>
        <v>01 Sinfonia 4 - Part 1.wma</v>
      </c>
    </row>
    <row r="21" spans="1:18" x14ac:dyDescent="0.3">
      <c r="A21" s="54" t="s">
        <v>628</v>
      </c>
      <c r="B21" s="54">
        <f>MATCH(A21,[1]CDs!$D$3:$D$861,0)</f>
        <v>254</v>
      </c>
      <c r="C21" s="54">
        <f>MATCH(A21,[1]CDs!D21:D879,1)</f>
        <v>249</v>
      </c>
      <c r="D21" s="53" t="s">
        <v>2242</v>
      </c>
      <c r="E21" s="53" t="str" cm="1">
        <f t="array" ref="E21">INDEX(CDs!$B$3:$B$861,B21,1)</f>
        <v>01 Nell Gwyn, incidental music- Pastoral Dance.wma</v>
      </c>
      <c r="F21" s="53" t="str" cm="1">
        <f t="array" ref="F21">INDEX(CDs!$B$3:$B$861,C21,1)</f>
        <v>13 Fruhlingsstimmen.wma</v>
      </c>
      <c r="G21" s="53" t="str">
        <f>_xlfn.XLOOKUP(A21,[1]CDs!D22:D880,[1]CDs!B22:B880,"Not matched")</f>
        <v>01 Nell Gwyn, incidental music- Pastoral Dance.wma</v>
      </c>
      <c r="H21" s="53" t="str">
        <f>_xlfn.XLOOKUP($A21,[1]CDs!$D$3:$D$861,[1]CDs!$B$3:$B$861,"Not matched",0,-1)</f>
        <v>15 Woodland Sketches (10) for piano, Op. 51- To a Wild Rose.wma</v>
      </c>
      <c r="I21" s="53">
        <f t="shared" si="0"/>
        <v>1.9073486328125</v>
      </c>
      <c r="R21" s="53" t="str">
        <f>_xlfn.XLOOKUP($A21,CDs!$D$3:$D$861,CDs!$B$3:$B$861)</f>
        <v>01 Nell Gwyn, incidental music- Pastoral Dance.wma</v>
      </c>
    </row>
    <row r="22" spans="1:18" x14ac:dyDescent="0.3">
      <c r="A22" s="54" t="s">
        <v>643</v>
      </c>
      <c r="B22" s="54">
        <f>MATCH(A22,[1]CDs!$D$3:$D$861,0)</f>
        <v>268</v>
      </c>
      <c r="C22" s="54">
        <f>MATCH(A22,[1]CDs!D22:D880,1)</f>
        <v>264</v>
      </c>
      <c r="D22" s="53" t="s">
        <v>2242</v>
      </c>
      <c r="E22" s="53" t="str" cm="1">
        <f t="array" ref="E22">INDEX(CDs!$B$3:$B$861,B22,1)</f>
        <v>01 Winter Bonfire, suite for narrator, boy's chorus, &amp; orchestra, Op. 122- The Departure.wma</v>
      </c>
      <c r="F22" s="53" t="str" cm="1">
        <f t="array" ref="F22">INDEX(CDs!$B$3:$B$861,C22,1)</f>
        <v>12 Enchanted Lake, for orchestra, Op 62.wma</v>
      </c>
      <c r="G22" s="53" t="str">
        <f>_xlfn.XLOOKUP(A22,[1]CDs!D23:D881,[1]CDs!B23:B881,"Not matched")</f>
        <v>01 Winter Bonfire, suite for narrator, boy's chorus, &amp; orchestra, Op. 122- The Departure.wma</v>
      </c>
      <c r="H22" s="53" t="str">
        <f>_xlfn.XLOOKUP($A22,[1]CDs!$D$3:$D$861,[1]CDs!$B$3:$B$861,"Not matched",0,-1)</f>
        <v>17 Concerto for Clarinet &amp; String Orchestra in C Minor, Op. 31- 3rd Movement.wma</v>
      </c>
      <c r="R22" s="53" t="str">
        <f>_xlfn.XLOOKUP($A22,CDs!$D$3:$D$861,CDs!$B$3:$B$861)</f>
        <v>01 Winter Bonfire, suite for narrator, boy's chorus, &amp; orchestra, Op. 122- The Departure.wma</v>
      </c>
    </row>
    <row r="23" spans="1:18" x14ac:dyDescent="0.3">
      <c r="A23" s="54" t="s">
        <v>660</v>
      </c>
      <c r="B23" s="54">
        <f>MATCH(A23,[1]CDs!$D$3:$D$861,0)</f>
        <v>284</v>
      </c>
      <c r="C23" s="54">
        <f>MATCH(A23,[1]CDs!D23:D881,1)</f>
        <v>278</v>
      </c>
      <c r="D23" s="53" t="s">
        <v>2245</v>
      </c>
      <c r="E23" s="53" t="str" cm="1">
        <f t="array" ref="E23">INDEX(CDs!$B$3:$B$861,B23,1)</f>
        <v>1 - Introduction.mp3</v>
      </c>
      <c r="F23" s="53" t="str" cm="1">
        <f t="array" ref="F23">INDEX(CDs!$B$3:$B$861,C23,1)</f>
        <v>11 Slavonic Dance No. 15 for orchestra in C major, B. 147-7 (Op. 72-7).wma</v>
      </c>
      <c r="G23" s="53" t="str">
        <f>_xlfn.XLOOKUP(A23,[1]CDs!D24:D882,[1]CDs!B24:B882,"Not matched")</f>
        <v>1 - Introduction.mp3</v>
      </c>
      <c r="H23" s="53" t="str">
        <f>_xlfn.XLOOKUP($A23,[1]CDs!$D$3:$D$861,[1]CDs!$B$3:$B$861,"Not matched",0,-1)</f>
        <v>9 - The Windows Of Main Street.mp3</v>
      </c>
      <c r="R23" s="53" t="str">
        <f>_xlfn.XLOOKUP($A23,CDs!$D$3:$D$861,CDs!$B$3:$B$861)</f>
        <v>1 - Introduction.mp3</v>
      </c>
    </row>
    <row r="24" spans="1:18" x14ac:dyDescent="0.3">
      <c r="A24" s="54" t="s">
        <v>676</v>
      </c>
      <c r="B24" s="54">
        <f>MATCH(A24,[1]CDs!$D$3:$D$861,0)</f>
        <v>299</v>
      </c>
      <c r="C24" s="54">
        <f>MATCH(A24,[1]CDs!D24:D882,1)</f>
        <v>282</v>
      </c>
      <c r="D24" s="53" t="s">
        <v>2242</v>
      </c>
      <c r="E24" s="53" t="str" cm="1">
        <f t="array" ref="E24">INDEX(CDs!$B$3:$B$861,B24,1)</f>
        <v>01 STRING QUARTET in B flat major, Op.4 B17 - 1. Allegro non troppo.wma</v>
      </c>
      <c r="F24" s="53" t="str" cm="1">
        <f t="array" ref="F24">INDEX(CDs!$B$3:$B$861,C24,1)</f>
        <v>16 Etude for piano in C sharp minor, Op. 2-1.wma</v>
      </c>
      <c r="G24" s="53" t="str">
        <f>_xlfn.XLOOKUP(A24,[1]CDs!D25:D883,[1]CDs!B25:B883,"Not matched")</f>
        <v>01 STRING QUARTET in B flat major, Op.4 B17 - 1. Allegro non troppo.wma</v>
      </c>
      <c r="H24" s="53" t="str">
        <f>_xlfn.XLOOKUP($A24,[1]CDs!$D$3:$D$861,[1]CDs!$B$3:$B$861,"Not matched",0,-1)</f>
        <v>05 Quartetsatz- andante appassionato.wma</v>
      </c>
      <c r="R24" s="53" t="str">
        <f>_xlfn.XLOOKUP($A24,CDs!$D$3:$D$861,CDs!$B$3:$B$861)</f>
        <v>01 STRING QUARTET in B flat major, Op.4 B17 - 1. Allegro non troppo.wma</v>
      </c>
    </row>
    <row r="25" spans="1:18" x14ac:dyDescent="0.3">
      <c r="A25" s="54" t="s">
        <v>682</v>
      </c>
      <c r="B25" s="54">
        <f>MATCH(A25,[1]CDs!$D$3:$D$861,0)</f>
        <v>304</v>
      </c>
      <c r="C25" s="54">
        <f>MATCH(A25,[1]CDs!D25:D883,1)</f>
        <v>291</v>
      </c>
      <c r="D25" s="53" t="s">
        <v>2242</v>
      </c>
      <c r="E25" s="53" t="str" cm="1">
        <f t="array" ref="E25">INDEX(CDs!$B$3:$B$861,B25,1)</f>
        <v>01 Viola Sonata in C miner(1823-24)-Adagio-allegro.wma</v>
      </c>
      <c r="F25" s="53" t="str" cm="1">
        <f t="array" ref="F25">INDEX(CDs!$B$3:$B$861,C25,1)</f>
        <v>2 - The Journey Begins.mp3</v>
      </c>
      <c r="G25" s="53" t="str">
        <f>_xlfn.XLOOKUP(A25,[1]CDs!D26:D884,[1]CDs!B26:B884,"Not matched")</f>
        <v>01 Viola Sonata in C miner(1823-24)-Adagio-allegro.wma</v>
      </c>
      <c r="H25" s="53" t="str">
        <f>_xlfn.XLOOKUP($A25,[1]CDs!$D$3:$D$861,[1]CDs!$B$3:$B$861,"Not matched",0,-1)</f>
        <v>10 String Quartet in D major Op. 44 No. 1 - Presto con brio.wma</v>
      </c>
      <c r="R25" s="53" t="str">
        <f>_xlfn.XLOOKUP($A25,CDs!$D$3:$D$861,CDs!$B$3:$B$861)</f>
        <v>01 Viola Sonata in C miner(1823-24)-Adagio-allegro.wma</v>
      </c>
    </row>
    <row r="26" spans="1:18" x14ac:dyDescent="0.3">
      <c r="A26" s="54" t="s">
        <v>693</v>
      </c>
      <c r="B26" s="54">
        <f>MATCH(A26,[1]CDs!$D$3:$D$861,0)</f>
        <v>314</v>
      </c>
      <c r="C26" s="54">
        <f>MATCH(A26,[1]CDs!D26:D884,1)</f>
        <v>298</v>
      </c>
      <c r="D26" s="53" t="s">
        <v>2242</v>
      </c>
      <c r="E26" s="53" t="str" cm="1">
        <f t="array" ref="E26">INDEX(CDs!$B$3:$B$861,B26,1)</f>
        <v>01 Sextet Op.110- Allegro.wma</v>
      </c>
      <c r="F26" s="53" t="str" cm="1">
        <f t="array" ref="F26">INDEX(CDs!$B$3:$B$861,C26,1)</f>
        <v>9 - The Windows Of Main Street.mp3</v>
      </c>
      <c r="G26" s="53" t="str">
        <f>_xlfn.XLOOKUP(A26,[1]CDs!D27:D885,[1]CDs!B27:B885,"Not matched")</f>
        <v>01 Sextet Op.110- Allegro.wma</v>
      </c>
      <c r="H26" s="53" t="str">
        <f>_xlfn.XLOOKUP($A26,[1]CDs!$D$3:$D$861,[1]CDs!$B$3:$B$861,"Not matched",0,-1)</f>
        <v>08 Octet, for Strings, in E flat major Op. 20 - Presto.wma</v>
      </c>
      <c r="R26" s="53" t="str">
        <f>_xlfn.XLOOKUP($A26,CDs!$D$3:$D$861,CDs!$B$3:$B$861)</f>
        <v>01 Sextet Op.110- Allegro.wma</v>
      </c>
    </row>
    <row r="27" spans="1:18" x14ac:dyDescent="0.3">
      <c r="A27" s="54" t="s">
        <v>702</v>
      </c>
      <c r="B27" s="54">
        <f>MATCH(A27,[1]CDs!$D$3:$D$861,0)</f>
        <v>322</v>
      </c>
      <c r="C27" s="54">
        <f>MATCH(A27,[1]CDs!D27:D885,1)</f>
        <v>307</v>
      </c>
      <c r="D27" s="53" t="s">
        <v>2242</v>
      </c>
      <c r="E27" s="53" t="str" cm="1">
        <f t="array" ref="E27">INDEX(CDs!$B$3:$B$861,B27,1)</f>
        <v>01 Concerto No1 D minor- Allegro.wma</v>
      </c>
      <c r="F27" s="53" t="str" cm="1">
        <f t="array" ref="F27">INDEX(CDs!$B$3:$B$861,C27,1)</f>
        <v>04 Clarinet Sonata in E flat major(1824)-Adagio-allegro moderato.wma</v>
      </c>
      <c r="G27" s="53" t="str">
        <f>_xlfn.XLOOKUP(A27,[1]CDs!D28:D886,[1]CDs!B28:B886,"Not matched")</f>
        <v>01 Concerto No1 D minor- Allegro.wma</v>
      </c>
      <c r="H27" s="53" t="str">
        <f>_xlfn.XLOOKUP($A27,[1]CDs!$D$3:$D$861,[1]CDs!$B$3:$B$861,"Not matched",0,-1)</f>
        <v>10 Fuga.wma</v>
      </c>
      <c r="R27" s="53" t="str">
        <f>_xlfn.XLOOKUP($A27,CDs!$D$3:$D$861,CDs!$B$3:$B$861)</f>
        <v>01 Concerto No1 D minor- Allegro.wma</v>
      </c>
    </row>
    <row r="28" spans="1:18" x14ac:dyDescent="0.3">
      <c r="A28" s="54" t="s">
        <v>713</v>
      </c>
      <c r="B28" s="54">
        <f>MATCH(A28,[1]CDs!$D$3:$D$861,0)</f>
        <v>332</v>
      </c>
      <c r="C28" s="54">
        <f>MATCH(A28,[1]CDs!D28:D886,1)</f>
        <v>352</v>
      </c>
      <c r="D28" s="53" t="s">
        <v>2242</v>
      </c>
      <c r="E28" s="53" t="str" cm="1">
        <f t="array" ref="E28">INDEX(CDs!$B$3:$B$861,B28,1)</f>
        <v>01 Track 1.wma</v>
      </c>
      <c r="F28" s="53" t="str" cm="1">
        <f t="array" ref="F28">INDEX(CDs!$B$3:$B$861,C28,1)</f>
        <v>21 Track 21.wma</v>
      </c>
      <c r="G28" s="53" t="str">
        <f>_xlfn.XLOOKUP(A28,[1]CDs!D29:D887,[1]CDs!B29:B887,"Not matched")</f>
        <v>01 Track 1.wma</v>
      </c>
      <c r="H28" s="53" t="str">
        <f>_xlfn.XLOOKUP($A28,[1]CDs!$D$3:$D$861,[1]CDs!$B$3:$B$861,"Not matched",0,-1)</f>
        <v>46 Track 46.wma</v>
      </c>
      <c r="R28" s="53" t="str">
        <f>_xlfn.XLOOKUP($A28,CDs!$D$3:$D$861,CDs!$B$3:$B$861)</f>
        <v>01 Track 1.wma</v>
      </c>
    </row>
    <row r="29" spans="1:18" x14ac:dyDescent="0.3">
      <c r="A29" s="54" t="s">
        <v>758</v>
      </c>
      <c r="B29" s="54">
        <f>MATCH(A29,[1]CDs!$D$3:$D$861,0)</f>
        <v>378</v>
      </c>
      <c r="C29" s="54">
        <f>MATCH(A29,[1]CDs!D29:D887,1)</f>
        <v>374</v>
      </c>
      <c r="D29" s="53" t="s">
        <v>2242</v>
      </c>
      <c r="E29" s="53" t="str" cm="1">
        <f t="array" ref="E29">INDEX(CDs!$B$3:$B$861,B29,1)</f>
        <v>01 a1.wma</v>
      </c>
      <c r="F29" s="53" t="str" cm="1">
        <f t="array" ref="F29">INDEX(CDs!$B$3:$B$861,C29,1)</f>
        <v>43 Track 43.wma</v>
      </c>
      <c r="G29" s="53" t="str">
        <f>_xlfn.XLOOKUP(A29,[1]CDs!D30:D888,[1]CDs!B30:B888,"Not matched")</f>
        <v>01 a1.wma</v>
      </c>
      <c r="H29" s="53" t="str">
        <f>_xlfn.XLOOKUP($A29,[1]CDs!$D$3:$D$861,[1]CDs!$B$3:$B$861,"Not matched",0,-1)</f>
        <v>23 c5.wma</v>
      </c>
      <c r="R29" s="53" t="str">
        <f>_xlfn.XLOOKUP($A29,CDs!$D$3:$D$861,CDs!$B$3:$B$861)</f>
        <v>01 a1.wma</v>
      </c>
    </row>
    <row r="30" spans="1:18" x14ac:dyDescent="0.3">
      <c r="A30" s="54" t="s">
        <v>782</v>
      </c>
      <c r="B30" s="54">
        <f>MATCH(A30,[1]CDs!$D$3:$D$861,0)</f>
        <v>401</v>
      </c>
      <c r="C30" s="54">
        <f>MATCH(A30,[1]CDs!D30:D888,1)</f>
        <v>389</v>
      </c>
      <c r="D30" s="53" t="s">
        <v>2242</v>
      </c>
      <c r="E30" s="53" t="str" cm="1">
        <f t="array" ref="E30">INDEX(CDs!$B$3:$B$861,B30,1)</f>
        <v>01 Sonata no. 1 in G minor Adagio.wma</v>
      </c>
      <c r="F30" s="53" t="str" cm="1">
        <f t="array" ref="F30">INDEX(CDs!$B$3:$B$861,C30,1)</f>
        <v>12 b3.wma</v>
      </c>
      <c r="G30" s="53" t="str">
        <f>_xlfn.XLOOKUP(A30,[1]CDs!D31:D889,[1]CDs!B31:B889,"Not matched")</f>
        <v>01 Sonata no. 1 in G minor Adagio.wma</v>
      </c>
      <c r="H30" s="53" t="str">
        <f>_xlfn.XLOOKUP($A30,[1]CDs!$D$3:$D$861,[1]CDs!$B$3:$B$861,"Not matched",0,-1)</f>
        <v>16 Sonata no. 2 in A minor-  Allegro.wma</v>
      </c>
      <c r="R30" s="53" t="str">
        <f>_xlfn.XLOOKUP($A30,CDs!$D$3:$D$861,CDs!$B$3:$B$861)</f>
        <v>01 Sonata no. 1 in G minor Adagio.wma</v>
      </c>
    </row>
    <row r="31" spans="1:18" x14ac:dyDescent="0.3">
      <c r="A31" s="54" t="s">
        <v>799</v>
      </c>
      <c r="B31" s="54">
        <f>MATCH(A31,[1]CDs!$D$3:$D$861,0)</f>
        <v>417</v>
      </c>
      <c r="C31" s="54">
        <f>MATCH(A31,[1]CDs!D31:D889,1)</f>
        <v>404</v>
      </c>
      <c r="D31" s="53" t="s">
        <v>2242</v>
      </c>
      <c r="E31" s="53" t="str" cm="1">
        <f t="array" ref="E31">INDEX(CDs!$B$3:$B$861,B31,1)</f>
        <v>01 Child Grove.wma</v>
      </c>
      <c r="F31" s="53" t="str" cm="1">
        <f t="array" ref="F31">INDEX(CDs!$B$3:$B$861,C31,1)</f>
        <v>04 Sonata no. 1 in G minor BWV 1001 - Presto.wma</v>
      </c>
      <c r="G31" s="53" t="str">
        <f>_xlfn.XLOOKUP(A31,[1]CDs!D32:D890,[1]CDs!B32:B890,"Not matched")</f>
        <v>01 Child Grove.wma</v>
      </c>
      <c r="H31" s="53" t="str">
        <f>_xlfn.XLOOKUP($A31,[1]CDs!$D$3:$D$861,[1]CDs!$B$3:$B$861,"Not matched",0,-1)</f>
        <v>16 Marche pour la ceremonie des Turcs ( Le bourgeois gentilhomme).wma</v>
      </c>
      <c r="R31" s="53" t="str">
        <f>_xlfn.XLOOKUP($A31,CDs!$D$3:$D$861,CDs!$B$3:$B$861)</f>
        <v>01 Child Grove.wma</v>
      </c>
    </row>
    <row r="32" spans="1:18" x14ac:dyDescent="0.3">
      <c r="A32" s="54" t="s">
        <v>1028</v>
      </c>
      <c r="B32" s="54">
        <f>MATCH(A32,[1]CDs!$D$3:$D$861,0)</f>
        <v>433</v>
      </c>
      <c r="C32" s="54">
        <f>MATCH(A32,[1]CDs!D32:D890,1)</f>
        <v>424</v>
      </c>
      <c r="D32" s="53" t="s">
        <v>2242</v>
      </c>
      <c r="E32" s="53" t="str" cm="1">
        <f t="array" ref="E32">INDEX(CDs!$B$3:$B$861,B32,1)</f>
        <v>01 Stille Nacht.wma</v>
      </c>
      <c r="F32" s="53" t="str" cm="1">
        <f t="array" ref="F32">INDEX(CDs!$B$3:$B$861,C32,1)</f>
        <v>08 Rejouissance.wma</v>
      </c>
      <c r="G32" s="53" t="str">
        <f>_xlfn.XLOOKUP(A32,[1]CDs!D33:D891,[1]CDs!B33:B891,"Not matched")</f>
        <v>01 Stille Nacht.wma</v>
      </c>
      <c r="H32" s="53" t="str">
        <f>_xlfn.XLOOKUP($A32,[1]CDs!$D$3:$D$861,[1]CDs!$B$3:$B$861,"Not matched",0,-1)</f>
        <v>22 Radetzky Marsch.wma</v>
      </c>
      <c r="R32" s="53" t="str">
        <f>_xlfn.XLOOKUP($A32,CDs!$D$3:$D$861,CDs!$B$3:$B$861)</f>
        <v>01 Stille Nacht.wma</v>
      </c>
    </row>
    <row r="33" spans="1:18" x14ac:dyDescent="0.3">
      <c r="A33" s="54" t="s">
        <v>1050</v>
      </c>
      <c r="B33" s="54">
        <f>MATCH(A33,[1]CDs!$D$3:$D$861,0)</f>
        <v>454</v>
      </c>
      <c r="C33" s="54">
        <f>MATCH(A33,[1]CDs!D33:D891,1)</f>
        <v>429</v>
      </c>
      <c r="D33" s="53" t="s">
        <v>2242</v>
      </c>
      <c r="E33" s="53" t="str" cm="1">
        <f t="array" ref="E33">INDEX(CDs!$B$3:$B$861,B33,1)</f>
        <v>01 Abdelazar Suite.wma</v>
      </c>
      <c r="F33" s="53" t="str" cm="1">
        <f t="array" ref="F33">INDEX(CDs!$B$3:$B$861,C33,1)</f>
        <v>13 Celia has a thousand Charmes.wma</v>
      </c>
      <c r="G33" s="53" t="str">
        <f>_xlfn.XLOOKUP(A33,[1]CDs!D34:D892,[1]CDs!B34:B892,"Not matched")</f>
        <v>01 Abdelazar Suite.wma</v>
      </c>
      <c r="H33" s="53" t="str">
        <f>_xlfn.XLOOKUP($A33,[1]CDs!$D$3:$D$861,[1]CDs!$B$3:$B$861,"Not matched",0,-1)</f>
        <v>06 Prince Igor- Polovtsian Dances.wma</v>
      </c>
      <c r="R33" s="53" t="str">
        <f>_xlfn.XLOOKUP($A33,CDs!$D$3:$D$861,CDs!$B$3:$B$861)</f>
        <v>01 Abdelazar Suite.wma</v>
      </c>
    </row>
    <row r="34" spans="1:18" x14ac:dyDescent="0.3">
      <c r="A34" s="54" t="s">
        <v>1057</v>
      </c>
      <c r="B34" s="54">
        <f>MATCH(A34,[1]CDs!$D$3:$D$861,0)</f>
        <v>460</v>
      </c>
      <c r="C34" s="54">
        <f>MATCH(A34,[1]CDs!D34:D892,1)</f>
        <v>438</v>
      </c>
      <c r="D34" s="53" t="s">
        <v>2242</v>
      </c>
      <c r="E34" s="53" t="str" cm="1">
        <f t="array" ref="E34">INDEX(CDs!$B$3:$B$861,B34,1)</f>
        <v>01 Overture 'The Wreckers'.wma</v>
      </c>
      <c r="F34" s="53" t="str" cm="1">
        <f t="array" ref="F34">INDEX(CDs!$B$3:$B$861,C34,1)</f>
        <v>07 An die Musik.wma</v>
      </c>
      <c r="G34" s="53" t="str">
        <f>_xlfn.XLOOKUP(A34,[1]CDs!D35:D893,[1]CDs!B35:B893,"Not matched")</f>
        <v>01 Overture 'The Wreckers'.wma</v>
      </c>
      <c r="H34" s="53" t="str">
        <f>_xlfn.XLOOKUP($A34,[1]CDs!$D$3:$D$861,[1]CDs!$B$3:$B$861,"Not matched",0,-1)</f>
        <v>10 Concerto for 2 pianos-3rd Movt.wma</v>
      </c>
      <c r="R34" s="53" t="str">
        <f>_xlfn.XLOOKUP($A34,CDs!$D$3:$D$861,CDs!$B$3:$B$861)</f>
        <v>01 Overture 'The Wreckers'.wma</v>
      </c>
    </row>
    <row r="35" spans="1:18" x14ac:dyDescent="0.3">
      <c r="A35" s="54" t="s">
        <v>1068</v>
      </c>
      <c r="B35" s="54">
        <f>MATCH(A35,[1]CDs!$D$3:$D$861,0)</f>
        <v>470</v>
      </c>
      <c r="C35" s="54">
        <f>MATCH(A35,[1]CDs!D35:D893,1)</f>
        <v>450</v>
      </c>
      <c r="D35" s="53" t="s">
        <v>2242</v>
      </c>
      <c r="E35" s="53" t="str" cm="1">
        <f t="array" ref="E35">INDEX(CDs!$B$3:$B$861,B35,1)</f>
        <v>01 Symphony No. 5 in C minor ('Fate') Op. 67- Allegro con brio.wma</v>
      </c>
      <c r="F35" s="53" t="str" cm="1">
        <f t="array" ref="F35">INDEX(CDs!$B$3:$B$861,C35,1)</f>
        <v>19 Leichtes Blut.wma</v>
      </c>
      <c r="G35" s="53" t="str">
        <f>_xlfn.XLOOKUP(A35,[1]CDs!D36:D894,[1]CDs!B36:B894,"Not matched")</f>
        <v>01 Symphony No. 5 in C minor ('Fate') Op. 67- Allegro con brio.wma</v>
      </c>
      <c r="H35" s="53" t="str">
        <f>_xlfn.XLOOKUP($A35,[1]CDs!$D$3:$D$861,[1]CDs!$B$3:$B$861,"Not matched",0,-1)</f>
        <v>13 Track 13.wma</v>
      </c>
      <c r="R35" s="53" t="str">
        <f>_xlfn.XLOOKUP($A35,CDs!$D$3:$D$861,CDs!$B$3:$B$861)</f>
        <v>01 Symphony No. 5 in C minor ('Fate') Op. 67- Allegro con brio.wma</v>
      </c>
    </row>
    <row r="36" spans="1:18" x14ac:dyDescent="0.3">
      <c r="A36" s="54" t="s">
        <v>1077</v>
      </c>
      <c r="B36" s="54">
        <f>MATCH(A36,[1]CDs!$D$3:$D$861,0)</f>
        <v>483</v>
      </c>
      <c r="C36" s="54">
        <f>MATCH(A36,[1]CDs!D36:D894,1)</f>
        <v>457</v>
      </c>
      <c r="D36" s="53" t="s">
        <v>2242</v>
      </c>
      <c r="E36" s="53" t="str" cm="1">
        <f t="array" ref="E36">INDEX(CDs!$B$3:$B$861,B36,1)</f>
        <v>01 Symphony No. 7, Poco Sostenuto - Vivace.wma</v>
      </c>
      <c r="F36" s="53" t="str" cm="1">
        <f t="array" ref="F36">INDEX(CDs!$B$3:$B$861,C36,1)</f>
        <v>04 Slavonic Dance.wma</v>
      </c>
      <c r="G36" s="53" t="str">
        <f>_xlfn.XLOOKUP(A36,[1]CDs!D37:D895,[1]CDs!B37:B895,"Not matched")</f>
        <v>01 Symphony No. 7, Poco Sostenuto - Vivace.wma</v>
      </c>
      <c r="H36" s="53" t="str">
        <f>_xlfn.XLOOKUP($A36,[1]CDs!$D$3:$D$861,[1]CDs!$B$3:$B$861,"Not matched",0,-1)</f>
        <v>08 Symphony No. 8, Allegretto vivace.wma</v>
      </c>
      <c r="R36" s="53" t="str">
        <f>_xlfn.XLOOKUP($A36,CDs!$D$3:$D$861,CDs!$B$3:$B$861)</f>
        <v>01 Symphony No. 7, Poco Sostenuto - Vivace.wma</v>
      </c>
    </row>
    <row r="37" spans="1:18" x14ac:dyDescent="0.3">
      <c r="A37" s="54" t="s">
        <v>1086</v>
      </c>
      <c r="B37" s="54">
        <f>MATCH(A37,[1]CDs!$D$3:$D$861,0)</f>
        <v>491</v>
      </c>
      <c r="C37" s="54">
        <f>MATCH(A37,[1]CDs!D37:D895,1)</f>
        <v>469</v>
      </c>
      <c r="D37" s="53" t="s">
        <v>2246</v>
      </c>
      <c r="E37" s="53" t="str" cm="1">
        <f t="array" ref="E37">INDEX(CDs!$B$3:$B$861,B37,1)</f>
        <v>01 Sinfonia.wma</v>
      </c>
      <c r="F37" s="53" t="str" cm="1">
        <f t="array" ref="F37">INDEX(CDs!$B$3:$B$861,C37,1)</f>
        <v>10 Concerto for 2 pianos-3rd Movt.wma</v>
      </c>
      <c r="G37" s="53" t="str">
        <f>_xlfn.XLOOKUP(A37,[1]CDs!D38:D896,[1]CDs!B38:B896,"Not matched")</f>
        <v>01 Sinfonia.wma</v>
      </c>
      <c r="H37" s="53" t="str">
        <f>_xlfn.XLOOKUP($A37,[1]CDs!$D$3:$D$861,[1]CDs!$B$3:$B$861,"Not matched",0,-1)</f>
        <v>14 Tace il fragor (Giulietta, Romeo).wma</v>
      </c>
      <c r="R37" s="53" t="str">
        <f>_xlfn.XLOOKUP($A37,CDs!$D$3:$D$861,CDs!$B$3:$B$861)</f>
        <v>01 Sinfonia.wma</v>
      </c>
    </row>
    <row r="38" spans="1:18" x14ac:dyDescent="0.3">
      <c r="A38" s="54" t="s">
        <v>1100</v>
      </c>
      <c r="B38" s="54">
        <f>MATCH(A38,[1]CDs!$D$3:$D$861,0)</f>
        <v>504</v>
      </c>
      <c r="C38" s="54">
        <f>MATCH(A38,[1]CDs!D38:D896,1)</f>
        <v>480</v>
      </c>
      <c r="D38" s="53" t="s">
        <v>2246</v>
      </c>
      <c r="E38" s="53" t="str" cm="1">
        <f t="array" ref="E38">INDEX(CDs!$B$3:$B$861,B38,1)</f>
        <v>01 Accorriam... Romeo, Romeo (Montecchi, Tebaldo, Cappellio).wma</v>
      </c>
      <c r="F38" s="53" t="str" cm="1">
        <f t="array" ref="F38">INDEX(CDs!$B$3:$B$861,C38,1)</f>
        <v>11 Track 11.wma</v>
      </c>
      <c r="G38" s="53" t="str">
        <f>_xlfn.XLOOKUP(A38,[1]CDs!D39:D897,[1]CDs!B39:B897,"Not matched")</f>
        <v>01 Accorriam... Romeo, Romeo (Montecchi, Tebaldo, Cappellio).wma</v>
      </c>
      <c r="H38" s="53" t="str">
        <f>_xlfn.XLOOKUP($A38,[1]CDs!$D$3:$D$861,[1]CDs!$B$3:$B$861,"Not matched",0,-1)</f>
        <v>14 Ah! Crudel! Que mai facesti- (Giulietta, Romeo).wma</v>
      </c>
      <c r="R38" s="53" t="str">
        <f>_xlfn.XLOOKUP($A38,CDs!$D$3:$D$861,CDs!$B$3:$B$861)</f>
        <v>01 Accorriam... Romeo, Romeo (Montecchi, Tebaldo, Cappellio).wma</v>
      </c>
    </row>
    <row r="39" spans="1:18" x14ac:dyDescent="0.3">
      <c r="A39" s="54" t="s">
        <v>1113</v>
      </c>
      <c r="B39" s="54">
        <f>MATCH(A39,[1]CDs!$D$3:$D$861,0)</f>
        <v>516</v>
      </c>
      <c r="C39" s="54">
        <f>MATCH(A39,[1]CDs!D39:D897,1)</f>
        <v>495</v>
      </c>
      <c r="D39" s="53" t="s">
        <v>2242</v>
      </c>
      <c r="E39" s="53" t="str" cm="1">
        <f t="array" ref="E39">INDEX(CDs!$B$3:$B$861,B39,1)</f>
        <v>01 Track 1.wma</v>
      </c>
      <c r="F39" s="53" t="str" cm="1">
        <f t="array" ref="F39">INDEX(CDs!$B$3:$B$861,C39,1)</f>
        <v>06 Lieto del doce incarno (Romeo, Tebaldo, Cappellio).wma</v>
      </c>
      <c r="G39" s="53" t="str">
        <f>_xlfn.XLOOKUP(A39,[1]CDs!D40:D898,[1]CDs!B40:B898,"Not matched")</f>
        <v>01 Track 1.wma</v>
      </c>
      <c r="H39" s="53" t="str">
        <f>_xlfn.XLOOKUP($A39,[1]CDs!$D$3:$D$861,[1]CDs!$B$3:$B$861,"Not matched",0,-1)</f>
        <v>16 Track 16.wma</v>
      </c>
      <c r="R39" s="53" t="str">
        <f>_xlfn.XLOOKUP($A39,CDs!$D$3:$D$861,CDs!$B$3:$B$861)</f>
        <v>01 Track 1.wma</v>
      </c>
    </row>
    <row r="40" spans="1:18" x14ac:dyDescent="0.3">
      <c r="A40" s="54" t="s">
        <v>1114</v>
      </c>
      <c r="B40" s="54">
        <f>MATCH(A40,[1]CDs!$D$3:$D$861,0)</f>
        <v>532</v>
      </c>
      <c r="C40" s="54">
        <f>MATCH(A40,[1]CDs!D40:D898,1)</f>
        <v>499</v>
      </c>
      <c r="D40" s="53" t="s">
        <v>2242</v>
      </c>
      <c r="E40" s="53" t="str" cm="1">
        <f t="array" ref="E40">INDEX(CDs!$B$3:$B$861,B40,1)</f>
        <v>01 Concerto- 1 Maestoso.wma</v>
      </c>
      <c r="F40" s="53" t="str" cm="1">
        <f t="array" ref="F40">INDEX(CDs!$B$3:$B$861,C40,1)</f>
        <v>10 Si fuggire (Romeo, Giulietta).wma</v>
      </c>
      <c r="G40" s="53" t="str">
        <f>_xlfn.XLOOKUP(A40,[1]CDs!D41:D899,[1]CDs!B41:B899,"Not matched")</f>
        <v>01 Concerto- 1 Maestoso.wma</v>
      </c>
      <c r="H40" s="53" t="str">
        <f>_xlfn.XLOOKUP($A40,[1]CDs!$D$3:$D$861,[1]CDs!$B$3:$B$861,"Not matched",0,-1)</f>
        <v>05 Two Songs for Alto with Viola and Piano Op. 91, 2- Geistliches Wiegenlied.wma</v>
      </c>
      <c r="R40" s="53" t="str">
        <f>_xlfn.XLOOKUP($A40,CDs!$D$3:$D$861,CDs!$B$3:$B$861)</f>
        <v>01 Concerto- 1 Maestoso.wma</v>
      </c>
    </row>
    <row r="41" spans="1:18" x14ac:dyDescent="0.3">
      <c r="A41" s="54" t="s">
        <v>1120</v>
      </c>
      <c r="B41" s="54">
        <f>MATCH(A41,[1]CDs!$D$3:$D$861,0)</f>
        <v>537</v>
      </c>
      <c r="C41" s="54">
        <f>MATCH(A41,[1]CDs!D41:D899,1)</f>
        <v>506</v>
      </c>
      <c r="D41" s="53" t="s">
        <v>2242</v>
      </c>
      <c r="E41" s="53" t="str" cm="1">
        <f t="array" ref="E41">INDEX(CDs!$B$3:$B$861,B41,1)</f>
        <v>01 String Sextet No.1 in B Flat Major, Op. 18 - Allegro ma non troppo.wma</v>
      </c>
      <c r="F41" s="53" t="str" cm="1">
        <f t="array" ref="F41">INDEX(CDs!$B$3:$B$861,C41,1)</f>
        <v>03 Ne alcun ritorna! (Giulietta, Lorenzo).wma</v>
      </c>
      <c r="G41" s="53" t="str">
        <f>_xlfn.XLOOKUP(A41,[1]CDs!D42:D900,[1]CDs!B42:B900,"Not matched")</f>
        <v>01 String Sextet No.1 in B Flat Major, Op. 18 - Allegro ma non troppo.wma</v>
      </c>
      <c r="H41" s="53" t="str">
        <f>_xlfn.XLOOKUP($A41,[1]CDs!$D$3:$D$861,[1]CDs!$B$3:$B$861,"Not matched",0,-1)</f>
        <v>08 Poco allegro.wma</v>
      </c>
      <c r="R41" s="53" t="str">
        <f>_xlfn.XLOOKUP($A41,CDs!$D$3:$D$861,CDs!$B$3:$B$861)</f>
        <v>01 String Sextet No.1 in B Flat Major, Op. 18 - Allegro ma non troppo.wma</v>
      </c>
    </row>
    <row r="42" spans="1:18" x14ac:dyDescent="0.3">
      <c r="A42" s="54" t="s">
        <v>1129</v>
      </c>
      <c r="B42" s="54">
        <f>MATCH(A42,[1]CDs!$D$3:$D$861,0)</f>
        <v>545</v>
      </c>
      <c r="C42" s="54">
        <f>MATCH(A42,[1]CDs!D42:D900,1)</f>
        <v>512</v>
      </c>
      <c r="D42" s="53" t="s">
        <v>2242</v>
      </c>
      <c r="E42" s="53" t="str" cm="1">
        <f t="array" ref="E42">INDEX(CDs!$B$3:$B$861,B42,1)</f>
        <v>01 String Quintet No.1.Op. 88- Allegro non troppo ma con brio.wma</v>
      </c>
      <c r="F42" s="53" t="str" cm="1">
        <f t="array" ref="F42">INDEX(CDs!$B$3:$B$861,C42,1)</f>
        <v>10 Siami giunti (Montecchi).wma</v>
      </c>
      <c r="G42" s="53" t="str">
        <f>_xlfn.XLOOKUP(A42,[1]CDs!D43:D901,[1]CDs!B43:B901,"Not matched")</f>
        <v>01 String Quintet No.1.Op. 88- Allegro non troppo ma con brio.wma</v>
      </c>
      <c r="H42" s="53" t="str">
        <f>_xlfn.XLOOKUP($A42,[1]CDs!$D$3:$D$861,[1]CDs!$B$3:$B$861,"Not matched",0,-1)</f>
        <v>07 String Quintet No.2. Op. 111.-Vivace ma non troppo presto.wma</v>
      </c>
      <c r="R42" s="53" t="str">
        <f>_xlfn.XLOOKUP($A42,CDs!$D$3:$D$861,CDs!$B$3:$B$861)</f>
        <v>01 String Quintet No.1.Op. 88- Allegro non troppo ma con brio.wma</v>
      </c>
    </row>
    <row r="43" spans="1:18" x14ac:dyDescent="0.3">
      <c r="A43" s="54" t="s">
        <v>1290</v>
      </c>
      <c r="B43" s="54">
        <f>MATCH(A43,[1]CDs!$D$3:$D$861,0)</f>
        <v>552</v>
      </c>
      <c r="C43" s="54">
        <f>MATCH(A43,[1]CDs!D43:D901,1)</f>
        <v>526</v>
      </c>
      <c r="D43" s="53" t="s">
        <v>2242</v>
      </c>
      <c r="E43" s="53" t="str" cm="1">
        <f t="array" ref="E43">INDEX(CDs!$B$3:$B$861,B43,1)</f>
        <v>01 A Winter Idyll.wma</v>
      </c>
      <c r="F43" s="53" t="str" cm="1">
        <f t="array" ref="F43">INDEX(CDs!$B$3:$B$861,C43,1)</f>
        <v>11 Track 11.wma</v>
      </c>
      <c r="G43" s="53" t="str">
        <f>_xlfn.XLOOKUP(A43,[1]CDs!D44:D902,[1]CDs!B44:B902,"Not matched")</f>
        <v>01 A Winter Idyll.wma</v>
      </c>
      <c r="H43" s="53" t="str">
        <f>_xlfn.XLOOKUP($A43,[1]CDs!$D$3:$D$861,[1]CDs!$B$3:$B$861,"Not matched",0,-1)</f>
        <v>15 Dynamic Triptych for Piano and Orchestra Op. 88.wma</v>
      </c>
      <c r="R43" s="53" t="str">
        <f>_xlfn.XLOOKUP($A43,CDs!$D$3:$D$861,CDs!$B$3:$B$861)</f>
        <v>01 A Winter Idyll.wma</v>
      </c>
    </row>
    <row r="44" spans="1:18" x14ac:dyDescent="0.3">
      <c r="A44" s="54" t="s">
        <v>1306</v>
      </c>
      <c r="B44" s="54">
        <f>MATCH(A44,[1]CDs!$D$3:$D$861,0)</f>
        <v>567</v>
      </c>
      <c r="C44" s="54">
        <f>MATCH(A44,[1]CDs!D44:D902,1)</f>
        <v>540</v>
      </c>
      <c r="D44" s="53" t="s">
        <v>2242</v>
      </c>
      <c r="E44" s="53" t="str" cm="1">
        <f t="array" ref="E44">INDEX(CDs!$B$3:$B$861,B44,1)</f>
        <v>01 Riccardo primo.wma</v>
      </c>
      <c r="F44" s="53" t="str" cm="1">
        <f t="array" ref="F44">INDEX(CDs!$B$3:$B$861,C44,1)</f>
        <v>04 Rondo- Poco allegretto e grazioso.wma</v>
      </c>
      <c r="G44" s="53" t="str">
        <f>_xlfn.XLOOKUP(A44,[1]CDs!D45:D903,[1]CDs!B45:B903,"Not matched")</f>
        <v>01 Riccardo primo.wma</v>
      </c>
      <c r="H44" s="53" t="str">
        <f>_xlfn.XLOOKUP($A44,[1]CDs!$D$3:$D$861,[1]CDs!$B$3:$B$861,"Not matched",0,-1)</f>
        <v>15 Pastoral, 3rd movmt.wma</v>
      </c>
      <c r="R44" s="53" t="str">
        <f>_xlfn.XLOOKUP($A44,CDs!$D$3:$D$861,CDs!$B$3:$B$861)</f>
        <v>01 Riccardo primo.wma</v>
      </c>
    </row>
    <row r="45" spans="1:18" x14ac:dyDescent="0.3">
      <c r="A45" s="54" t="s">
        <v>1322</v>
      </c>
      <c r="B45" s="54">
        <f>MATCH(A45,[1]CDs!$D$3:$D$861,0)</f>
        <v>582</v>
      </c>
      <c r="C45" s="54">
        <f>MATCH(A45,[1]CDs!D45:D903,1)</f>
        <v>549</v>
      </c>
      <c r="D45" s="53" t="s">
        <v>2246</v>
      </c>
      <c r="E45" s="53" t="str" cm="1">
        <f t="array" ref="E45">INDEX(CDs!$B$3:$B$861,B45,1)</f>
        <v>01 Overture.wma</v>
      </c>
      <c r="F45" s="53" t="str" cm="1">
        <f t="array" ref="F45">INDEX(CDs!$B$3:$B$861,C45,1)</f>
        <v>05 String Quintet No.2. Op. 111.-  Adagio.wma</v>
      </c>
      <c r="G45" s="53" t="str">
        <f>_xlfn.XLOOKUP(A45,[1]CDs!D46:D904,[1]CDs!B46:B904,"Not matched")</f>
        <v>01 Overture.wma</v>
      </c>
      <c r="H45" s="53" t="str">
        <f>_xlfn.XLOOKUP($A45,[1]CDs!$D$3:$D$861,[1]CDs!$B$3:$B$861,"Not matched",0,-1)</f>
        <v>10 L'on m'avait avertie que tu n'etais pas loin.wma</v>
      </c>
      <c r="R45" s="53" t="str">
        <f>_xlfn.XLOOKUP($A45,CDs!$D$3:$D$861,CDs!$B$3:$B$861)</f>
        <v>01 Overture.wma</v>
      </c>
    </row>
    <row r="46" spans="1:18" x14ac:dyDescent="0.3">
      <c r="A46" s="54" t="s">
        <v>1333</v>
      </c>
      <c r="B46" s="54">
        <f>MATCH(A46,[1]CDs!$D$3:$D$861,0)</f>
        <v>592</v>
      </c>
      <c r="C46" s="54">
        <f>MATCH(A46,[1]CDs!D46:D904,1)</f>
        <v>558</v>
      </c>
      <c r="D46" s="53" t="s">
        <v>2242</v>
      </c>
      <c r="E46" s="53" t="str" cm="1">
        <f t="array" ref="E46">INDEX(CDs!$B$3:$B$861,B46,1)</f>
        <v>21 Episode 21_ Mike's Japanese Adven.mp3</v>
      </c>
      <c r="F46" s="53" t="str" cm="1">
        <f t="array" ref="F46">INDEX(CDs!$B$3:$B$861,C46,1)</f>
        <v>07 Symphony No. 4 Op. 53.wma</v>
      </c>
      <c r="G46" s="53" t="str">
        <f>_xlfn.XLOOKUP(A46,[1]CDs!D47:D905,[1]CDs!B47:B905,"Not matched")</f>
        <v>21 Episode 21_ Mike's Japanese Adven.mp3</v>
      </c>
      <c r="H46" s="53" t="str">
        <f>_xlfn.XLOOKUP($A46,[1]CDs!$D$3:$D$861,[1]CDs!$B$3:$B$861,"Not matched",0,-1)</f>
        <v>The Outtakes_ Part 2 (Explicit!).mp3</v>
      </c>
      <c r="R46" s="53" t="str">
        <f>_xlfn.XLOOKUP($A46,CDs!$D$3:$D$861,CDs!$B$3:$B$861)</f>
        <v>21 Episode 21_ Mike's Japanese Adven.mp3</v>
      </c>
    </row>
    <row r="47" spans="1:18" x14ac:dyDescent="0.3">
      <c r="A47" s="54" t="s">
        <v>1344</v>
      </c>
      <c r="B47" s="54">
        <f>MATCH(A47,[1]CDs!$D$3:$D$861,0)</f>
        <v>602</v>
      </c>
      <c r="C47" s="54">
        <f>MATCH(A47,[1]CDs!D47:D905,1)</f>
        <v>572</v>
      </c>
      <c r="D47" s="53" t="s">
        <v>2242</v>
      </c>
      <c r="E47" s="53" t="str" cm="1">
        <f t="array" ref="E47">INDEX(CDs!$B$3:$B$861,B47,1)</f>
        <v>01 Symphonic Sketches - 'Jubilee'.wma</v>
      </c>
      <c r="F47" s="53" t="str" cm="1">
        <f t="array" ref="F47">INDEX(CDs!$B$3:$B$861,C47,1)</f>
        <v>06 Gregoriana Concto, 1st mov.wma</v>
      </c>
      <c r="G47" s="53" t="str">
        <f>_xlfn.XLOOKUP(A47,[1]CDs!D48:D906,[1]CDs!B48:B906,"Not matched")</f>
        <v>01 Symphonic Sketches - 'Jubilee'.wma</v>
      </c>
      <c r="H47" s="53" t="str">
        <f>_xlfn.XLOOKUP($A47,[1]CDs!$D$3:$D$861,[1]CDs!$B$3:$B$861,"Not matched",0,-1)</f>
        <v>17 Requiem - Offertorio.wma</v>
      </c>
      <c r="R47" s="53" t="str">
        <f>_xlfn.XLOOKUP($A47,CDs!$D$3:$D$861,CDs!$B$3:$B$861)</f>
        <v>01 Symphonic Sketches - 'Jubilee'.wma</v>
      </c>
    </row>
    <row r="48" spans="1:18" x14ac:dyDescent="0.3">
      <c r="A48" s="54" t="s">
        <v>1360</v>
      </c>
      <c r="B48" s="54">
        <f>MATCH(A48,[1]CDs!$D$3:$D$861,0)</f>
        <v>617</v>
      </c>
      <c r="C48" s="54">
        <f>MATCH(A48,[1]CDs!D48:D906,1)</f>
        <v>588</v>
      </c>
      <c r="D48" s="53" t="s">
        <v>2242</v>
      </c>
      <c r="E48" s="53" t="str" cm="1">
        <f t="array" ref="E48">INDEX(CDs!$B$3:$B$861,B48,1)</f>
        <v>01 Suite for cello No. 6 in D major, Prelude.wma</v>
      </c>
      <c r="F48" s="53" t="str" cm="1">
        <f t="array" ref="F48">INDEX(CDs!$B$3:$B$861,C48,1)</f>
        <v>07 La fleur que tu m'avais jetee.wma</v>
      </c>
      <c r="G48" s="53" t="str">
        <f>_xlfn.XLOOKUP(A48,[1]CDs!D49:D907,[1]CDs!B49:B907,"Not matched")</f>
        <v>01 Suite for cello No. 6 in D major, Prelude.wma</v>
      </c>
      <c r="H48" s="53" t="str">
        <f>_xlfn.XLOOKUP($A48,[1]CDs!$D$3:$D$861,[1]CDs!$B$3:$B$861,"Not matched",0,-1)</f>
        <v>17 62- Debussy - Pelleas et Melisande 'Mes longs cheveux descendent..'.wma</v>
      </c>
      <c r="R48" s="53" t="str">
        <f>_xlfn.XLOOKUP($A48,CDs!$D$3:$D$861,CDs!$B$3:$B$861)</f>
        <v>01 Suite for cello No. 6 in D major, Prelude.wma</v>
      </c>
    </row>
    <row r="49" spans="1:18" x14ac:dyDescent="0.3">
      <c r="A49" s="54" t="s">
        <v>1378</v>
      </c>
      <c r="B49" s="54">
        <f>MATCH(A49,[1]CDs!$D$3:$D$861,0)</f>
        <v>634</v>
      </c>
      <c r="C49" s="54">
        <f>MATCH(A49,[1]CDs!D49:D907,1)</f>
        <v>593</v>
      </c>
      <c r="D49" s="53" t="s">
        <v>2245</v>
      </c>
      <c r="E49" s="53" t="str" cm="1">
        <f t="array" ref="E49">INDEX(CDs!$B$3:$B$861,B49,1)</f>
        <v>Charm2-1.wma</v>
      </c>
      <c r="F49" s="53" t="str" cm="1">
        <f t="array" ref="F49">INDEX(CDs!$B$3:$B$861,C49,1)</f>
        <v>22 Episode 22_ An Aural Day in Tokyo.mp3</v>
      </c>
      <c r="G49" s="53" t="str">
        <f>_xlfn.XLOOKUP(A49,[1]CDs!D50:D908,[1]CDs!B50:B908,"Not matched")</f>
        <v>Charm2-1.wma</v>
      </c>
      <c r="H49" s="53" t="str">
        <f>_xlfn.XLOOKUP($A49,[1]CDs!$D$3:$D$861,[1]CDs!$B$3:$B$861,"Not matched",0,-1)</f>
        <v>Charm2-6.wma</v>
      </c>
      <c r="R49" s="53" t="str">
        <f>_xlfn.XLOOKUP($A49,CDs!$D$3:$D$861,CDs!$B$3:$B$861)</f>
        <v>Charm2-1.wma</v>
      </c>
    </row>
    <row r="50" spans="1:18" x14ac:dyDescent="0.3">
      <c r="A50" s="54" t="s">
        <v>1549</v>
      </c>
      <c r="B50" s="54">
        <f>MATCH(A50,[1]CDs!$D$3:$D$861,0)</f>
        <v>655</v>
      </c>
      <c r="C50" s="54">
        <f>MATCH(A50,[1]CDs!D50:D908,1)</f>
        <v>771</v>
      </c>
      <c r="D50" s="53" t="s">
        <v>2242</v>
      </c>
      <c r="E50" s="53" t="str" cm="1">
        <f t="array" ref="E50">INDEX(CDs!$B$3:$B$861,B50,1)</f>
        <v>(Disc 2) 01 - All I Want For Christmas Is You (LP Version).mp3</v>
      </c>
      <c r="F50" s="53" t="str" cm="1">
        <f t="array" ref="F50">INDEX(CDs!$B$3:$B$861,C50,1)</f>
        <v>01 O Little Town Of Bethlehem.mp3</v>
      </c>
      <c r="G50" s="53" t="str">
        <f>_xlfn.XLOOKUP(A50,[1]CDs!D51:D909,[1]CDs!B51:B909,"Not matched")</f>
        <v>(Disc 2) 01 - All I Want For Christmas Is You (LP Version).mp3</v>
      </c>
      <c r="H50" s="53" t="str">
        <f>_xlfn.XLOOKUP($A50,[1]CDs!$D$3:$D$861,[1]CDs!$B$3:$B$861,"Not matched",0,-1)</f>
        <v>19 - Mary's Boy Child _ Oh My Lord.mp3</v>
      </c>
      <c r="R50" s="53" t="str">
        <f>_xlfn.XLOOKUP($A50,CDs!$D$3:$D$861,CDs!$B$3:$B$861)</f>
        <v>(Disc 2) 01 - All I Want For Christmas Is You (LP Version).mp3</v>
      </c>
    </row>
    <row r="51" spans="1:18" x14ac:dyDescent="0.3">
      <c r="A51" s="54" t="s">
        <v>1385</v>
      </c>
      <c r="B51" s="54">
        <f>MATCH(A51,[1]CDs!$D$3:$D$861,0)</f>
        <v>640</v>
      </c>
      <c r="C51" s="54">
        <f>MATCH(A51,[1]CDs!D51:D909,1)</f>
        <v>770</v>
      </c>
      <c r="D51" s="53" t="s">
        <v>2242</v>
      </c>
      <c r="E51" s="53" t="str" cm="1">
        <f t="array" ref="E51">INDEX(CDs!$B$3:$B$861,B51,1)</f>
        <v>01 O Maria, Deu marie.wma</v>
      </c>
      <c r="F51" s="53" t="str" cm="1">
        <f t="array" ref="F51">INDEX(CDs!$B$3:$B$861,C51,1)</f>
        <v>01 O Holy Night.mp3</v>
      </c>
      <c r="G51" s="53" t="str">
        <f>_xlfn.XLOOKUP(A51,[1]CDs!D52:D910,[1]CDs!B52:B910,"Not matched")</f>
        <v>01 O Maria, Deu marie.wma</v>
      </c>
      <c r="H51" s="53" t="str">
        <f>_xlfn.XLOOKUP($A51,[1]CDs!$D$3:$D$861,[1]CDs!$B$3:$B$861,"Not matched",0,-1)</f>
        <v>15 Bululalow.wma</v>
      </c>
      <c r="R51" s="53" t="str">
        <f>_xlfn.XLOOKUP($A51,CDs!$D$3:$D$861,CDs!$B$3:$B$861)</f>
        <v>01 O Maria, Deu marie.wma</v>
      </c>
    </row>
    <row r="52" spans="1:18" x14ac:dyDescent="0.3">
      <c r="A52" s="54" t="s">
        <v>1921</v>
      </c>
      <c r="B52" s="54">
        <f>MATCH(A52,[1]CDs!$D$3:$D$861,0)</f>
        <v>848</v>
      </c>
      <c r="C52" s="54">
        <f>MATCH(A52,[1]CDs!D52:D910,1)</f>
        <v>810</v>
      </c>
      <c r="D52" s="53" t="s">
        <v>2242</v>
      </c>
      <c r="E52" s="53" t="str" cm="1">
        <f t="array" ref="E52">INDEX(CDs!$B$3:$B$861,B52,1)</f>
        <v>01 A Hymn to the Mother of God.wma</v>
      </c>
      <c r="F52" s="53" t="str" cm="1">
        <f t="array" ref="F52">INDEX(CDs!$B$3:$B$861,C52,1)</f>
        <v>11 - Merry X-Mas Everybody.mp3</v>
      </c>
      <c r="G52" s="53" t="str">
        <f>_xlfn.XLOOKUP(A52,[1]CDs!D53:D911,[1]CDs!B53:B911,"Not matched")</f>
        <v>01 A Hymn to the Mother of God.wma</v>
      </c>
      <c r="H52" s="53" t="str">
        <f>_xlfn.XLOOKUP($A52,[1]CDs!$D$3:$D$861,[1]CDs!$B$3:$B$861,"Not matched",0,-1)</f>
        <v>12 Concerto for strings 'Il riposo - per il Santissimo Natale', RV270 - First Movement, 'Allegro'.wma</v>
      </c>
      <c r="R52" s="53" t="str">
        <f>_xlfn.XLOOKUP($A52,CDs!$D$3:$D$861,CDs!$B$3:$B$861)</f>
        <v>01 A Hymn to the Mother of God.wma</v>
      </c>
    </row>
    <row r="53" spans="1:18" x14ac:dyDescent="0.3">
      <c r="A53" s="54" t="s">
        <v>1714</v>
      </c>
      <c r="B53" s="54">
        <f>MATCH(A53,[1]CDs!$D$3:$D$861,0)</f>
        <v>819</v>
      </c>
      <c r="C53" s="54">
        <f>MATCH(A53,[1]CDs!D53:D911,1)</f>
        <v>809</v>
      </c>
      <c r="D53" s="53" t="s">
        <v>2242</v>
      </c>
      <c r="E53" s="53" t="str" cm="1">
        <f t="array" ref="E53">INDEX(CDs!$B$3:$B$861,B53,1)</f>
        <v>01 L'Incoronazione de Poppea.wma</v>
      </c>
      <c r="F53" s="53" t="str" cm="1">
        <f t="array" ref="F53">INDEX(CDs!$B$3:$B$861,C53,1)</f>
        <v>10 - Dream A Dream.mp3</v>
      </c>
      <c r="G53" s="53" t="str">
        <f>_xlfn.XLOOKUP(A53,[1]CDs!D54:D912,[1]CDs!B54:B912,"Not matched")</f>
        <v>01 L'Incoronazione de Poppea.wma</v>
      </c>
      <c r="H53" s="53" t="str">
        <f>_xlfn.XLOOKUP($A53,[1]CDs!$D$3:$D$861,[1]CDs!$B$3:$B$861,"Not matched",0,-1)</f>
        <v>19 X.wma</v>
      </c>
    </row>
    <row r="57" spans="1:18" x14ac:dyDescent="0.3">
      <c r="C57" s="53" t="str">
        <f>INDEX(CDs!B4:B861,2,1)</f>
        <v>03 Rastlose Liebe.wma</v>
      </c>
    </row>
    <row r="58" spans="1:18" x14ac:dyDescent="0.3">
      <c r="A58" s="53">
        <f>MATCH(D1,A1:D1,0)</f>
        <v>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53B36-AC4D-4DED-B39B-0F831784A0ED}">
  <sheetPr codeName="Sheet20"/>
  <dimension ref="A1:E5"/>
  <sheetViews>
    <sheetView workbookViewId="0">
      <selection activeCell="F10" sqref="F10"/>
    </sheetView>
  </sheetViews>
  <sheetFormatPr defaultRowHeight="15" x14ac:dyDescent="0.25"/>
  <cols>
    <col min="1" max="1" width="29" bestFit="1" customWidth="1"/>
  </cols>
  <sheetData>
    <row r="1" spans="1:5" x14ac:dyDescent="0.25">
      <c r="A1" t="s">
        <v>2249</v>
      </c>
      <c r="B1">
        <v>1</v>
      </c>
      <c r="C1">
        <v>10</v>
      </c>
      <c r="D1">
        <v>20</v>
      </c>
      <c r="E1">
        <v>30</v>
      </c>
    </row>
    <row r="2" spans="1:5" x14ac:dyDescent="0.25">
      <c r="A2" t="s">
        <v>2250</v>
      </c>
      <c r="B2" s="55">
        <v>0</v>
      </c>
      <c r="C2" s="55">
        <v>0.05</v>
      </c>
      <c r="D2" s="55">
        <v>0.1</v>
      </c>
      <c r="E2" s="55">
        <v>0.18</v>
      </c>
    </row>
    <row r="4" spans="1:5" x14ac:dyDescent="0.25">
      <c r="A4" t="s">
        <v>2251</v>
      </c>
      <c r="B4">
        <v>49</v>
      </c>
      <c r="C4">
        <v>40</v>
      </c>
    </row>
    <row r="5" spans="1:5" x14ac:dyDescent="0.25">
      <c r="A5" t="s">
        <v>2252</v>
      </c>
      <c r="B5" s="36">
        <f>HLOOKUP(B4,$B$1:$E$2,2,TRUE)</f>
        <v>0.18</v>
      </c>
      <c r="C5" s="36">
        <f>HLOOKUP(C4,$B$1:$E$2,2,TRUE)</f>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21</vt:i4>
      </vt:variant>
      <vt:variant>
        <vt:lpstr>Charts</vt:lpstr>
      </vt:variant>
      <vt:variant>
        <vt:i4>1</vt:i4>
      </vt:variant>
      <vt:variant>
        <vt:lpstr>Named Ranges</vt:lpstr>
      </vt:variant>
      <vt:variant>
        <vt:i4>1</vt:i4>
      </vt:variant>
    </vt:vector>
  </HeadingPairs>
  <TitlesOfParts>
    <vt:vector size="23" baseType="lpstr">
      <vt:lpstr>PivotTables</vt:lpstr>
      <vt:lpstr>CDs</vt:lpstr>
      <vt:lpstr>Sheet1</vt:lpstr>
      <vt:lpstr>a b c d e f g</vt:lpstr>
      <vt:lpstr>New sheet</vt:lpstr>
      <vt:lpstr>Combo</vt:lpstr>
      <vt:lpstr>Sunburst chart</vt:lpstr>
      <vt:lpstr>Waterfall chart</vt:lpstr>
      <vt:lpstr>Funnel</vt:lpstr>
      <vt:lpstr>HPIRegions</vt:lpstr>
      <vt:lpstr>HPIAdmins</vt:lpstr>
      <vt:lpstr>GDP</vt:lpstr>
      <vt:lpstr>NPER</vt:lpstr>
      <vt:lpstr>PMT</vt:lpstr>
      <vt:lpstr>Goal Seek</vt:lpstr>
      <vt:lpstr>Workday</vt:lpstr>
      <vt:lpstr>Consolidate1</vt:lpstr>
      <vt:lpstr>Consolidate2</vt:lpstr>
      <vt:lpstr>Consolidate3</vt:lpstr>
      <vt:lpstr>Categories</vt:lpstr>
      <vt:lpstr>Discount</vt:lpstr>
      <vt:lpstr>PivotChart</vt:lpstr>
      <vt:lpstr>CDs!Print_Titles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Burton</dc:creator>
  <cp:lastModifiedBy>Talha Rashid</cp:lastModifiedBy>
  <cp:lastPrinted>2023-03-06T10:33:40Z</cp:lastPrinted>
  <dcterms:created xsi:type="dcterms:W3CDTF">2016-12-28T09:48:23Z</dcterms:created>
  <dcterms:modified xsi:type="dcterms:W3CDTF">2025-12-30T03:58:43Z</dcterms:modified>
</cp:coreProperties>
</file>